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EQUIPES/CHRODY/Benoit/Teaching/M2_GenE2/TP_ChipSEQ/ChIPseq_Workshop/"/>
    </mc:Choice>
  </mc:AlternateContent>
  <xr:revisionPtr revIDLastSave="0" documentId="13_ncr:1_{8C643843-0C8B-B344-A61A-F900E6AE9EDF}" xr6:coauthVersionLast="47" xr6:coauthVersionMax="47" xr10:uidLastSave="{00000000-0000-0000-0000-000000000000}"/>
  <bookViews>
    <workbookView xWindow="0" yWindow="500" windowWidth="29300" windowHeight="15940" activeTab="1" xr2:uid="{00000000-000D-0000-FFFF-FFFF00000000}"/>
  </bookViews>
  <sheets>
    <sheet name="CALCUL_qPCR_Efficiency" sheetId="3" r:id="rId1"/>
    <sheet name="CALCUL_Percent_Inpu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4" l="1"/>
  <c r="K20" i="4"/>
  <c r="J20" i="4"/>
  <c r="G20" i="4"/>
  <c r="F20" i="4"/>
  <c r="L17" i="4"/>
  <c r="K17" i="4"/>
  <c r="J17" i="4"/>
  <c r="G17" i="4"/>
  <c r="F17" i="4"/>
  <c r="E17" i="4"/>
  <c r="E20" i="4" s="1"/>
  <c r="Q31" i="3"/>
  <c r="Q30" i="3"/>
  <c r="Q29" i="3"/>
</calcChain>
</file>

<file path=xl/sharedStrings.xml><?xml version="1.0" encoding="utf-8"?>
<sst xmlns="http://schemas.openxmlformats.org/spreadsheetml/2006/main" count="106" uniqueCount="62">
  <si>
    <t>B01</t>
  </si>
  <si>
    <t>SYBR</t>
  </si>
  <si>
    <t>GAPDH</t>
  </si>
  <si>
    <t>Std-04</t>
  </si>
  <si>
    <t>Mel</t>
  </si>
  <si>
    <t>B02</t>
  </si>
  <si>
    <t>B03</t>
  </si>
  <si>
    <t>B04</t>
  </si>
  <si>
    <t>Std-05</t>
  </si>
  <si>
    <t>B05</t>
  </si>
  <si>
    <t>B06</t>
  </si>
  <si>
    <t>B07</t>
  </si>
  <si>
    <t>Std-06</t>
  </si>
  <si>
    <t>B08</t>
  </si>
  <si>
    <t>B09</t>
  </si>
  <si>
    <t>H3K9me3</t>
  </si>
  <si>
    <t>H3K27me3</t>
  </si>
  <si>
    <t>WELL</t>
  </si>
  <si>
    <t>FLUOR</t>
  </si>
  <si>
    <t>TARGET</t>
  </si>
  <si>
    <t>CONTENT</t>
  </si>
  <si>
    <t>Cq</t>
  </si>
  <si>
    <t>CQ Mean</t>
  </si>
  <si>
    <t>CQ Std.Dev</t>
  </si>
  <si>
    <t>Qty (individual tube)</t>
  </si>
  <si>
    <t>Qty (mean)</t>
  </si>
  <si>
    <t>Slope</t>
  </si>
  <si>
    <t>Efficiency (%)</t>
  </si>
  <si>
    <t>Log10 (Qty)</t>
  </si>
  <si>
    <t>Qty Std.Dev</t>
  </si>
  <si>
    <t>Samples</t>
  </si>
  <si>
    <t>=LOG10(I2)</t>
  </si>
  <si>
    <t>GFP</t>
  </si>
  <si>
    <t>Relative to IP sample</t>
  </si>
  <si>
    <t>Primer Efficiency</t>
  </si>
  <si>
    <t>Percent of input</t>
  </si>
  <si>
    <t>The cells in purple of orange are protected from edition: THE PASSWORD IS genE2</t>
  </si>
  <si>
    <t>ENTER YOUR VALUES IN THE TABLE BELOW. The column F (Cq) and J (log10_Qty) are used for the plot on the tight</t>
  </si>
  <si>
    <t>The slope and qPCR efficiency are automatically calculated</t>
  </si>
  <si>
    <t>=SLOPE(F6:F31,J6:J31)</t>
  </si>
  <si>
    <t>=PENTE(F6:F31;J6:J31)</t>
  </si>
  <si>
    <t>ENGLISH FORMULA</t>
  </si>
  <si>
    <t>FRENCH FORMULA</t>
  </si>
  <si>
    <t>ENTER YOUR VALUES IN THE TABLES BELOW.</t>
  </si>
  <si>
    <t>You need to enter the "Mean Cq values", "the Input dilution" and "Primer Efficiency"</t>
  </si>
  <si>
    <t>The ajusted Cq values (for the Input) and Percent of Input are automatically calculated</t>
  </si>
  <si>
    <t>Primer</t>
  </si>
  <si>
    <t>Condition</t>
  </si>
  <si>
    <t>Input Adjusted Cq</t>
  </si>
  <si>
    <t>Mean Cq Input</t>
  </si>
  <si>
    <t>Mean Cq IP</t>
  </si>
  <si>
    <t>Input Dilution
Relative to IP sample</t>
  </si>
  <si>
    <t>YOUR DATA</t>
  </si>
  <si>
    <t>CALCULATED</t>
  </si>
  <si>
    <t>Efficicency E</t>
  </si>
  <si>
    <t>=10^(-1/slope) -1</t>
  </si>
  <si>
    <t>=10^(-1/slope) - 1</t>
  </si>
  <si>
    <t>=E*100</t>
  </si>
  <si>
    <t>Mean_Cq(Input) - LOG(Dilution) / LOG(1 + Efficiency)</t>
  </si>
  <si>
    <t>(1+ Efficiency) ^ (Cq[AdjustedInput] - Cq[IP]) * 100</t>
  </si>
  <si>
    <t>Primer_A:  Actin (Pa_2_11200)</t>
  </si>
  <si>
    <t>Primer_B : Pa_5_80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</si>
</sst>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rgb="FFE6E0EC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9" xfId="0" applyFont="1" applyBorder="1" applyProtection="1">
      <protection locked="0"/>
    </xf>
    <xf numFmtId="0" fontId="4" fillId="0" borderId="10" xfId="0" applyFont="1" applyBorder="1" applyProtection="1">
      <protection locked="0"/>
    </xf>
    <xf numFmtId="0" fontId="4" fillId="0" borderId="11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11" fontId="0" fillId="0" borderId="0" xfId="0" applyNumberFormat="1" applyProtection="1">
      <protection locked="0"/>
    </xf>
    <xf numFmtId="11" fontId="0" fillId="0" borderId="4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quotePrefix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8" xfId="0" applyFont="1" applyBorder="1" applyProtection="1">
      <protection locked="0"/>
    </xf>
    <xf numFmtId="165" fontId="1" fillId="3" borderId="8" xfId="0" applyNumberFormat="1" applyFont="1" applyFill="1" applyBorder="1"/>
    <xf numFmtId="0" fontId="3" fillId="2" borderId="8" xfId="0" applyFont="1" applyFill="1" applyBorder="1" applyProtection="1">
      <protection locked="0"/>
    </xf>
    <xf numFmtId="165" fontId="3" fillId="2" borderId="8" xfId="0" applyNumberFormat="1" applyFont="1" applyFill="1" applyBorder="1"/>
    <xf numFmtId="0" fontId="0" fillId="4" borderId="0" xfId="0" applyFill="1" applyProtection="1">
      <protection locked="0"/>
    </xf>
    <xf numFmtId="0" fontId="0" fillId="4" borderId="6" xfId="0" applyFill="1" applyBorder="1" applyProtection="1">
      <protection locked="0"/>
    </xf>
    <xf numFmtId="0" fontId="4" fillId="4" borderId="10" xfId="0" applyFont="1" applyFill="1" applyBorder="1" applyProtection="1">
      <protection locked="0"/>
    </xf>
    <xf numFmtId="0" fontId="6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5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5" fillId="0" borderId="5" xfId="0" applyFont="1" applyBorder="1" applyAlignment="1" applyProtection="1">
      <alignment horizontal="left" indent="2"/>
      <protection locked="0"/>
    </xf>
    <xf numFmtId="165" fontId="4" fillId="2" borderId="1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0" fontId="0" fillId="0" borderId="1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wrapText="1"/>
      <protection locked="0"/>
    </xf>
    <xf numFmtId="165" fontId="1" fillId="2" borderId="8" xfId="0" applyNumberFormat="1" applyFont="1" applyFill="1" applyBorder="1"/>
    <xf numFmtId="0" fontId="4" fillId="0" borderId="13" xfId="0" applyFont="1" applyBorder="1" applyAlignment="1" applyProtection="1">
      <alignment horizontal="center" vertical="center" textRotation="90"/>
      <protection locked="0"/>
    </xf>
    <xf numFmtId="0" fontId="4" fillId="0" borderId="15" xfId="0" applyFont="1" applyBorder="1" applyAlignment="1" applyProtection="1">
      <alignment horizontal="center" vertical="center" textRotation="90"/>
      <protection locked="0"/>
    </xf>
    <xf numFmtId="0" fontId="4" fillId="0" borderId="14" xfId="0" applyFont="1" applyBorder="1" applyAlignment="1" applyProtection="1">
      <alignment horizontal="center" vertical="center" textRotation="90"/>
      <protection locked="0"/>
    </xf>
    <xf numFmtId="0" fontId="7" fillId="5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5.6646008505332461E-2"/>
          <c:y val="0.12651084066702459"/>
          <c:w val="0.87178243025898938"/>
          <c:h val="0.71785501247401196"/>
        </c:manualLayout>
      </c:layout>
      <c:scatterChart>
        <c:scatterStyle val="lineMarker"/>
        <c:varyColors val="0"/>
        <c:ser>
          <c:idx val="0"/>
          <c:order val="0"/>
          <c:tx>
            <c:v>StandardCurve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516805861144178E-2"/>
                  <c:y val="8.154799681254013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CALCUL_qPCR_Efficiency!$K$6:$K$31</c:f>
              <c:numCache>
                <c:formatCode>General</c:formatCode>
                <c:ptCount val="26"/>
                <c:pt idx="0">
                  <c:v>-1.3009999999999999</c:v>
                </c:pt>
                <c:pt idx="1">
                  <c:v>-1.3009999999999999</c:v>
                </c:pt>
                <c:pt idx="2">
                  <c:v>-1.3009999999999999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-2.6989999999999998</c:v>
                </c:pt>
                <c:pt idx="7">
                  <c:v>-2.6989999999999998</c:v>
                </c:pt>
                <c:pt idx="8">
                  <c:v>-2.6989999999999998</c:v>
                </c:pt>
              </c:numCache>
            </c:numRef>
          </c:xVal>
          <c:yVal>
            <c:numRef>
              <c:f>CALCUL_qPCR_Efficiency!$G$6:$G$31</c:f>
              <c:numCache>
                <c:formatCode>General</c:formatCode>
                <c:ptCount val="26"/>
                <c:pt idx="0">
                  <c:v>21.38</c:v>
                </c:pt>
                <c:pt idx="1">
                  <c:v>21.4</c:v>
                </c:pt>
                <c:pt idx="2">
                  <c:v>21.39</c:v>
                </c:pt>
                <c:pt idx="3">
                  <c:v>23.93</c:v>
                </c:pt>
                <c:pt idx="4">
                  <c:v>23.86</c:v>
                </c:pt>
                <c:pt idx="5">
                  <c:v>23.9</c:v>
                </c:pt>
                <c:pt idx="6">
                  <c:v>26.11</c:v>
                </c:pt>
                <c:pt idx="7">
                  <c:v>26.11</c:v>
                </c:pt>
                <c:pt idx="8">
                  <c:v>26.35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1-DA46-9354-79704D10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43007"/>
        <c:axId val="401434751"/>
      </c:scatterChart>
      <c:valAx>
        <c:axId val="3696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Log10 (Quantity)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01434751"/>
        <c:crosses val="autoZero"/>
        <c:crossBetween val="midCat"/>
      </c:valAx>
      <c:valAx>
        <c:axId val="4014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Cq</a:t>
                </a:r>
              </a:p>
            </c:rich>
          </c:tx>
          <c:layout>
            <c:manualLayout>
              <c:xMode val="edge"/>
              <c:yMode val="edge"/>
              <c:x val="0.93549551049637636"/>
              <c:y val="0.44838734888907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696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723152</xdr:colOff>
      <xdr:row>2</xdr:row>
      <xdr:rowOff>47065</xdr:rowOff>
    </xdr:from>
    <xdr:to>
      <xdr:col>19</xdr:col>
      <xdr:colOff>472141</xdr:colOff>
      <xdr:row>22</xdr:row>
      <xdr:rowOff>166594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0A7E8-12FB-7C4B-AD14-420B31D25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32"/>
  <sheetViews>
    <sheetView showGridLines="0" zoomScale="85" zoomScaleNormal="85" workbookViewId="0">
      <selection activeCell="P36" sqref="P36"/>
    </sheetView>
  </sheetViews>
  <sheetFormatPr baseColWidth="10" defaultColWidth="10.83203125" defaultRowHeight="15" x14ac:dyDescent="0.2"/>
  <cols>
    <col min="1" max="1" width="3.5" style="4" customWidth="1"/>
    <col min="2" max="15" width="10.83203125" style="4"/>
    <col min="16" max="16" width="13.83203125" style="4" customWidth="1"/>
    <col min="17" max="17" width="11.6640625" style="4" bestFit="1" customWidth="1"/>
    <col min="18" max="18" width="21.6640625" style="4" customWidth="1"/>
    <col min="19" max="19" width="24.83203125" style="4" customWidth="1"/>
    <col min="20" max="16384" width="10.83203125" style="4"/>
  </cols>
  <sheetData>
    <row r="1" spans="2:13" x14ac:dyDescent="0.2">
      <c r="B1" s="15" t="s">
        <v>37</v>
      </c>
    </row>
    <row r="2" spans="2:13" x14ac:dyDescent="0.2">
      <c r="B2" s="23" t="s">
        <v>38</v>
      </c>
    </row>
    <row r="3" spans="2:13" x14ac:dyDescent="0.2">
      <c r="B3" s="23" t="s">
        <v>36</v>
      </c>
    </row>
    <row r="4" spans="2:13" ht="16" thickBot="1" x14ac:dyDescent="0.25">
      <c r="B4" s="15"/>
    </row>
    <row r="5" spans="2:13" ht="16" thickBot="1" x14ac:dyDescent="0.25">
      <c r="B5" s="1" t="s">
        <v>17</v>
      </c>
      <c r="C5" s="2" t="s">
        <v>18</v>
      </c>
      <c r="D5" s="2" t="s">
        <v>19</v>
      </c>
      <c r="E5" s="2" t="s">
        <v>20</v>
      </c>
      <c r="F5" s="2" t="s">
        <v>30</v>
      </c>
      <c r="G5" s="22" t="s">
        <v>21</v>
      </c>
      <c r="H5" s="2" t="s">
        <v>22</v>
      </c>
      <c r="I5" s="2" t="s">
        <v>23</v>
      </c>
      <c r="J5" s="2" t="s">
        <v>24</v>
      </c>
      <c r="K5" s="22" t="s">
        <v>28</v>
      </c>
      <c r="L5" s="2" t="s">
        <v>25</v>
      </c>
      <c r="M5" s="3" t="s">
        <v>29</v>
      </c>
    </row>
    <row r="6" spans="2:13" x14ac:dyDescent="0.2">
      <c r="B6" s="5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20">
        <v>21.38</v>
      </c>
      <c r="H6" s="4">
        <v>21.39</v>
      </c>
      <c r="I6" s="4">
        <v>8.0000000000000002E-3</v>
      </c>
      <c r="J6" s="6">
        <v>0.05</v>
      </c>
      <c r="K6" s="20">
        <v>-1.3009999999999999</v>
      </c>
      <c r="L6" s="6">
        <v>0.05</v>
      </c>
      <c r="M6" s="7">
        <v>8.4999999999999995E-18</v>
      </c>
    </row>
    <row r="7" spans="2:13" x14ac:dyDescent="0.2">
      <c r="B7" s="5" t="s">
        <v>5</v>
      </c>
      <c r="C7" s="4" t="s">
        <v>1</v>
      </c>
      <c r="D7" s="4" t="s">
        <v>2</v>
      </c>
      <c r="E7" s="4" t="s">
        <v>3</v>
      </c>
      <c r="F7" s="4" t="s">
        <v>4</v>
      </c>
      <c r="G7" s="20">
        <v>21.4</v>
      </c>
      <c r="H7" s="4">
        <v>21.39</v>
      </c>
      <c r="I7" s="4">
        <v>8.0000000000000002E-3</v>
      </c>
      <c r="J7" s="6">
        <v>0.05</v>
      </c>
      <c r="K7" s="20">
        <v>-1.3009999999999999</v>
      </c>
      <c r="L7" s="6">
        <v>0.05</v>
      </c>
      <c r="M7" s="7">
        <v>8.4999999999999995E-18</v>
      </c>
    </row>
    <row r="8" spans="2:13" x14ac:dyDescent="0.2">
      <c r="B8" s="5" t="s">
        <v>6</v>
      </c>
      <c r="C8" s="4" t="s">
        <v>1</v>
      </c>
      <c r="D8" s="4" t="s">
        <v>2</v>
      </c>
      <c r="E8" s="4" t="s">
        <v>3</v>
      </c>
      <c r="F8" s="4" t="s">
        <v>4</v>
      </c>
      <c r="G8" s="20">
        <v>21.39</v>
      </c>
      <c r="H8" s="4">
        <v>21.39</v>
      </c>
      <c r="I8" s="4">
        <v>8.0000000000000002E-3</v>
      </c>
      <c r="J8" s="6">
        <v>0.05</v>
      </c>
      <c r="K8" s="20">
        <v>-1.3009999999999999</v>
      </c>
      <c r="L8" s="6">
        <v>0.05</v>
      </c>
      <c r="M8" s="7">
        <v>8.4999999999999995E-18</v>
      </c>
    </row>
    <row r="9" spans="2:13" x14ac:dyDescent="0.2">
      <c r="B9" s="5" t="s">
        <v>7</v>
      </c>
      <c r="C9" s="4" t="s">
        <v>1</v>
      </c>
      <c r="D9" s="4" t="s">
        <v>2</v>
      </c>
      <c r="E9" s="4" t="s">
        <v>8</v>
      </c>
      <c r="F9" s="4" t="s">
        <v>4</v>
      </c>
      <c r="G9" s="20">
        <v>23.93</v>
      </c>
      <c r="H9" s="4">
        <v>23.9</v>
      </c>
      <c r="I9" s="4">
        <v>3.7999999999999999E-2</v>
      </c>
      <c r="J9" s="6">
        <v>0.01</v>
      </c>
      <c r="K9" s="20">
        <v>-2</v>
      </c>
      <c r="L9" s="6">
        <v>0.01</v>
      </c>
      <c r="M9" s="7">
        <v>0</v>
      </c>
    </row>
    <row r="10" spans="2:13" x14ac:dyDescent="0.2">
      <c r="B10" s="5" t="s">
        <v>9</v>
      </c>
      <c r="C10" s="4" t="s">
        <v>1</v>
      </c>
      <c r="D10" s="4" t="s">
        <v>2</v>
      </c>
      <c r="E10" s="4" t="s">
        <v>8</v>
      </c>
      <c r="F10" s="4" t="s">
        <v>4</v>
      </c>
      <c r="G10" s="20">
        <v>23.86</v>
      </c>
      <c r="H10" s="4">
        <v>23.9</v>
      </c>
      <c r="I10" s="4">
        <v>3.7999999999999999E-2</v>
      </c>
      <c r="J10" s="6">
        <v>0.01</v>
      </c>
      <c r="K10" s="20">
        <v>-2</v>
      </c>
      <c r="L10" s="6">
        <v>0.01</v>
      </c>
      <c r="M10" s="7">
        <v>0</v>
      </c>
    </row>
    <row r="11" spans="2:13" x14ac:dyDescent="0.2">
      <c r="B11" s="5" t="s">
        <v>10</v>
      </c>
      <c r="C11" s="4" t="s">
        <v>1</v>
      </c>
      <c r="D11" s="4" t="s">
        <v>2</v>
      </c>
      <c r="E11" s="4" t="s">
        <v>8</v>
      </c>
      <c r="F11" s="4" t="s">
        <v>4</v>
      </c>
      <c r="G11" s="20">
        <v>23.9</v>
      </c>
      <c r="H11" s="4">
        <v>23.9</v>
      </c>
      <c r="I11" s="4">
        <v>3.7999999999999999E-2</v>
      </c>
      <c r="J11" s="6">
        <v>0.01</v>
      </c>
      <c r="K11" s="20">
        <v>-2</v>
      </c>
      <c r="L11" s="6">
        <v>0.01</v>
      </c>
      <c r="M11" s="7">
        <v>0</v>
      </c>
    </row>
    <row r="12" spans="2:13" x14ac:dyDescent="0.2">
      <c r="B12" s="5" t="s">
        <v>11</v>
      </c>
      <c r="C12" s="4" t="s">
        <v>1</v>
      </c>
      <c r="D12" s="4" t="s">
        <v>2</v>
      </c>
      <c r="E12" s="4" t="s">
        <v>12</v>
      </c>
      <c r="F12" s="4" t="s">
        <v>4</v>
      </c>
      <c r="G12" s="20">
        <v>26.11</v>
      </c>
      <c r="H12" s="4">
        <v>26.19</v>
      </c>
      <c r="I12" s="4">
        <v>0.13800000000000001</v>
      </c>
      <c r="J12" s="6">
        <v>2E-3</v>
      </c>
      <c r="K12" s="20">
        <v>-2.6989999999999998</v>
      </c>
      <c r="L12" s="6">
        <v>2E-3</v>
      </c>
      <c r="M12" s="7">
        <v>0</v>
      </c>
    </row>
    <row r="13" spans="2:13" x14ac:dyDescent="0.2">
      <c r="B13" s="5" t="s">
        <v>13</v>
      </c>
      <c r="C13" s="4" t="s">
        <v>1</v>
      </c>
      <c r="D13" s="4" t="s">
        <v>2</v>
      </c>
      <c r="E13" s="4" t="s">
        <v>12</v>
      </c>
      <c r="F13" s="4" t="s">
        <v>4</v>
      </c>
      <c r="G13" s="20">
        <v>26.11</v>
      </c>
      <c r="H13" s="4">
        <v>26.19</v>
      </c>
      <c r="I13" s="4">
        <v>0.13800000000000001</v>
      </c>
      <c r="J13" s="6">
        <v>2E-3</v>
      </c>
      <c r="K13" s="20">
        <v>-2.6989999999999998</v>
      </c>
      <c r="L13" s="6">
        <v>2E-3</v>
      </c>
      <c r="M13" s="7">
        <v>0</v>
      </c>
    </row>
    <row r="14" spans="2:13" x14ac:dyDescent="0.2">
      <c r="B14" s="5" t="s">
        <v>14</v>
      </c>
      <c r="C14" s="4" t="s">
        <v>1</v>
      </c>
      <c r="D14" s="4" t="s">
        <v>2</v>
      </c>
      <c r="E14" s="4" t="s">
        <v>12</v>
      </c>
      <c r="F14" s="4" t="s">
        <v>4</v>
      </c>
      <c r="G14" s="20">
        <v>26.35</v>
      </c>
      <c r="H14" s="4">
        <v>26.19</v>
      </c>
      <c r="I14" s="4">
        <v>0.13800000000000001</v>
      </c>
      <c r="J14" s="6">
        <v>2E-3</v>
      </c>
      <c r="K14" s="20">
        <v>-2.6989999999999998</v>
      </c>
      <c r="L14" s="6">
        <v>2E-3</v>
      </c>
      <c r="M14" s="7">
        <v>0</v>
      </c>
    </row>
    <row r="15" spans="2:13" x14ac:dyDescent="0.2">
      <c r="B15" s="5"/>
      <c r="G15" s="20"/>
      <c r="K15" s="20"/>
      <c r="M15" s="8"/>
    </row>
    <row r="16" spans="2:13" x14ac:dyDescent="0.2">
      <c r="B16" s="5"/>
      <c r="G16" s="20"/>
      <c r="K16" s="20"/>
      <c r="M16" s="8"/>
    </row>
    <row r="17" spans="2:19" x14ac:dyDescent="0.2">
      <c r="B17" s="5"/>
      <c r="G17" s="20"/>
      <c r="K17" s="20"/>
      <c r="M17" s="8"/>
    </row>
    <row r="18" spans="2:19" x14ac:dyDescent="0.2">
      <c r="B18" s="5"/>
      <c r="G18" s="20"/>
      <c r="K18" s="20"/>
      <c r="M18" s="8"/>
    </row>
    <row r="19" spans="2:19" x14ac:dyDescent="0.2">
      <c r="B19" s="5"/>
      <c r="G19" s="20"/>
      <c r="K19" s="20"/>
      <c r="M19" s="8"/>
    </row>
    <row r="20" spans="2:19" x14ac:dyDescent="0.2">
      <c r="B20" s="5"/>
      <c r="G20" s="20"/>
      <c r="K20" s="20"/>
      <c r="M20" s="8"/>
    </row>
    <row r="21" spans="2:19" x14ac:dyDescent="0.2">
      <c r="B21" s="5"/>
      <c r="G21" s="20"/>
      <c r="K21" s="20"/>
      <c r="M21" s="8"/>
    </row>
    <row r="22" spans="2:19" x14ac:dyDescent="0.2">
      <c r="B22" s="5"/>
      <c r="G22" s="20"/>
      <c r="K22" s="20"/>
      <c r="M22" s="8"/>
    </row>
    <row r="23" spans="2:19" x14ac:dyDescent="0.2">
      <c r="B23" s="5"/>
      <c r="G23" s="20"/>
      <c r="K23" s="20"/>
      <c r="M23" s="8"/>
    </row>
    <row r="24" spans="2:19" x14ac:dyDescent="0.2">
      <c r="B24" s="5"/>
      <c r="G24" s="20"/>
      <c r="K24" s="20"/>
      <c r="M24" s="8"/>
    </row>
    <row r="25" spans="2:19" x14ac:dyDescent="0.2">
      <c r="B25" s="5"/>
      <c r="G25" s="20"/>
      <c r="K25" s="20"/>
      <c r="M25" s="8"/>
    </row>
    <row r="26" spans="2:19" x14ac:dyDescent="0.2">
      <c r="B26" s="5"/>
      <c r="G26" s="20"/>
      <c r="K26" s="20"/>
      <c r="M26" s="8"/>
    </row>
    <row r="27" spans="2:19" x14ac:dyDescent="0.2">
      <c r="B27" s="5"/>
      <c r="G27" s="20"/>
      <c r="K27" s="20"/>
      <c r="M27" s="8"/>
    </row>
    <row r="28" spans="2:19" x14ac:dyDescent="0.2">
      <c r="B28" s="5"/>
      <c r="G28" s="20"/>
      <c r="K28" s="20"/>
      <c r="M28" s="8"/>
      <c r="R28" s="4" t="s">
        <v>41</v>
      </c>
      <c r="S28" s="4" t="s">
        <v>42</v>
      </c>
    </row>
    <row r="29" spans="2:19" ht="16" x14ac:dyDescent="0.2">
      <c r="B29" s="5"/>
      <c r="G29" s="20"/>
      <c r="K29" s="20"/>
      <c r="M29" s="8"/>
      <c r="P29" s="16" t="s">
        <v>26</v>
      </c>
      <c r="Q29" s="17">
        <f>SLOPE(G6:G31,K6:K31)</f>
        <v>-3.433476394849786</v>
      </c>
      <c r="R29" s="12" t="s">
        <v>39</v>
      </c>
      <c r="S29" s="12" t="s">
        <v>40</v>
      </c>
    </row>
    <row r="30" spans="2:19" ht="16" x14ac:dyDescent="0.2">
      <c r="B30" s="5"/>
      <c r="G30" s="20"/>
      <c r="K30" s="20"/>
      <c r="M30" s="8"/>
      <c r="P30" s="18" t="s">
        <v>54</v>
      </c>
      <c r="Q30" s="19">
        <f>10^(-1/Q29) -1</f>
        <v>0.95546478786531108</v>
      </c>
      <c r="R30" s="12" t="s">
        <v>55</v>
      </c>
      <c r="S30" s="12" t="s">
        <v>56</v>
      </c>
    </row>
    <row r="31" spans="2:19" ht="17" thickBot="1" x14ac:dyDescent="0.25">
      <c r="B31" s="9"/>
      <c r="C31" s="10"/>
      <c r="D31" s="10"/>
      <c r="E31" s="10"/>
      <c r="F31" s="10"/>
      <c r="G31" s="21"/>
      <c r="H31" s="10"/>
      <c r="I31" s="10"/>
      <c r="J31" s="10"/>
      <c r="K31" s="21"/>
      <c r="L31" s="10"/>
      <c r="M31" s="11"/>
      <c r="P31" s="18" t="s">
        <v>27</v>
      </c>
      <c r="Q31" s="44">
        <f>(Q30)*100</f>
        <v>95.546478786531111</v>
      </c>
      <c r="R31" s="12" t="s">
        <v>57</v>
      </c>
      <c r="S31" s="12" t="s">
        <v>57</v>
      </c>
    </row>
    <row r="32" spans="2:19" x14ac:dyDescent="0.2">
      <c r="K32" s="12" t="s">
        <v>31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292D-80E8-E747-96A1-56D18B93C726}">
  <sheetPr>
    <pageSetUpPr fitToPage="1"/>
  </sheetPr>
  <dimension ref="A1:L27"/>
  <sheetViews>
    <sheetView showGridLines="0" tabSelected="1" workbookViewId="0">
      <selection activeCell="K30" sqref="J30:K30"/>
    </sheetView>
  </sheetViews>
  <sheetFormatPr baseColWidth="10" defaultColWidth="10.83203125" defaultRowHeight="15" x14ac:dyDescent="0.2"/>
  <cols>
    <col min="1" max="1" width="3.5" style="4" customWidth="1"/>
    <col min="2" max="2" width="3.5" style="4" bestFit="1" customWidth="1"/>
    <col min="3" max="3" width="1.83203125" style="4" customWidth="1"/>
    <col min="4" max="4" width="18.83203125" style="4" customWidth="1"/>
    <col min="5" max="5" width="11.83203125" style="4" bestFit="1" customWidth="1"/>
    <col min="6" max="6" width="12.6640625" style="4" bestFit="1" customWidth="1"/>
    <col min="7" max="7" width="11.6640625" style="4" bestFit="1" customWidth="1"/>
    <col min="8" max="8" width="10.1640625" style="4" customWidth="1"/>
    <col min="9" max="9" width="18.83203125" style="4" customWidth="1"/>
    <col min="10" max="10" width="11.83203125" style="4" bestFit="1" customWidth="1"/>
    <col min="11" max="11" width="12.6640625" style="4" bestFit="1" customWidth="1"/>
    <col min="12" max="12" width="11.6640625" style="4" bestFit="1" customWidth="1"/>
    <col min="13" max="13" width="10.33203125" style="4" customWidth="1"/>
    <col min="14" max="16384" width="10.83203125" style="4"/>
  </cols>
  <sheetData>
    <row r="1" spans="1:12" x14ac:dyDescent="0.2">
      <c r="A1" s="15" t="s">
        <v>43</v>
      </c>
    </row>
    <row r="2" spans="1:12" x14ac:dyDescent="0.2">
      <c r="A2" s="23" t="s">
        <v>44</v>
      </c>
    </row>
    <row r="3" spans="1:12" x14ac:dyDescent="0.2">
      <c r="A3" s="23" t="s">
        <v>45</v>
      </c>
    </row>
    <row r="4" spans="1:12" x14ac:dyDescent="0.2">
      <c r="A4" s="23" t="s">
        <v>36</v>
      </c>
    </row>
    <row r="5" spans="1:12" x14ac:dyDescent="0.2">
      <c r="C5" s="15"/>
    </row>
    <row r="6" spans="1:12" ht="16" thickBot="1" x14ac:dyDescent="0.25"/>
    <row r="7" spans="1:12" x14ac:dyDescent="0.2">
      <c r="B7" s="45" t="s">
        <v>52</v>
      </c>
      <c r="D7" s="39" t="s">
        <v>46</v>
      </c>
      <c r="E7" s="48" t="s">
        <v>60</v>
      </c>
      <c r="F7" s="48"/>
      <c r="G7" s="48"/>
      <c r="I7" s="39" t="s">
        <v>46</v>
      </c>
      <c r="J7" s="48" t="s">
        <v>61</v>
      </c>
      <c r="K7" s="48"/>
      <c r="L7" s="48"/>
    </row>
    <row r="8" spans="1:12" ht="16" thickBot="1" x14ac:dyDescent="0.25">
      <c r="B8" s="46"/>
      <c r="D8" s="40" t="s">
        <v>47</v>
      </c>
      <c r="E8" s="25" t="s">
        <v>32</v>
      </c>
      <c r="F8" s="25" t="s">
        <v>15</v>
      </c>
      <c r="G8" s="26" t="s">
        <v>16</v>
      </c>
      <c r="I8" s="40" t="s">
        <v>47</v>
      </c>
      <c r="J8" s="25" t="s">
        <v>32</v>
      </c>
      <c r="K8" s="25" t="s">
        <v>15</v>
      </c>
      <c r="L8" s="26" t="s">
        <v>16</v>
      </c>
    </row>
    <row r="9" spans="1:12" ht="7.25" customHeight="1" thickBot="1" x14ac:dyDescent="0.25">
      <c r="B9" s="46"/>
      <c r="D9" s="24"/>
      <c r="E9" s="13"/>
      <c r="F9" s="13"/>
      <c r="G9" s="13"/>
      <c r="I9" s="24"/>
      <c r="J9" s="13"/>
      <c r="K9" s="13"/>
      <c r="L9" s="13"/>
    </row>
    <row r="10" spans="1:12" x14ac:dyDescent="0.2">
      <c r="B10" s="46"/>
      <c r="D10" s="39" t="s">
        <v>49</v>
      </c>
      <c r="E10" s="27">
        <v>20.79</v>
      </c>
      <c r="F10" s="27">
        <v>20.78</v>
      </c>
      <c r="G10" s="28">
        <v>21.13</v>
      </c>
      <c r="I10" s="39" t="s">
        <v>49</v>
      </c>
      <c r="J10" s="27">
        <v>21.79</v>
      </c>
      <c r="K10" s="27">
        <v>21.74</v>
      </c>
      <c r="L10" s="28">
        <v>22.18</v>
      </c>
    </row>
    <row r="11" spans="1:12" ht="16" thickBot="1" x14ac:dyDescent="0.25">
      <c r="B11" s="46"/>
      <c r="D11" s="40" t="s">
        <v>50</v>
      </c>
      <c r="E11" s="29">
        <v>29.2</v>
      </c>
      <c r="F11" s="29">
        <v>20.350000000000001</v>
      </c>
      <c r="G11" s="30">
        <v>27.2</v>
      </c>
      <c r="I11" s="40" t="s">
        <v>50</v>
      </c>
      <c r="J11" s="29">
        <v>29.71</v>
      </c>
      <c r="K11" s="29">
        <v>19.940000000000001</v>
      </c>
      <c r="L11" s="30">
        <v>25.72</v>
      </c>
    </row>
    <row r="12" spans="1:12" ht="6" customHeight="1" thickBot="1" x14ac:dyDescent="0.25">
      <c r="B12" s="46"/>
      <c r="D12" s="24"/>
      <c r="E12" s="14"/>
      <c r="F12" s="14"/>
      <c r="G12" s="14"/>
      <c r="I12" s="24"/>
      <c r="J12" s="14"/>
      <c r="K12" s="14"/>
      <c r="L12" s="14"/>
    </row>
    <row r="13" spans="1:12" ht="33" thickBot="1" x14ac:dyDescent="0.25">
      <c r="B13" s="46"/>
      <c r="D13" s="43" t="s">
        <v>51</v>
      </c>
      <c r="E13" s="31">
        <v>10</v>
      </c>
      <c r="F13" s="32">
        <v>10</v>
      </c>
      <c r="G13" s="33">
        <v>10</v>
      </c>
      <c r="I13" s="41" t="s">
        <v>33</v>
      </c>
      <c r="J13" s="31">
        <v>10</v>
      </c>
      <c r="K13" s="32">
        <v>10</v>
      </c>
      <c r="L13" s="33">
        <v>10</v>
      </c>
    </row>
    <row r="14" spans="1:12" ht="6" customHeight="1" thickBot="1" x14ac:dyDescent="0.25">
      <c r="B14" s="46"/>
      <c r="D14" s="24"/>
      <c r="E14" s="14"/>
      <c r="F14" s="14"/>
      <c r="G14" s="14"/>
      <c r="I14" s="24"/>
      <c r="J14" s="14"/>
      <c r="K14" s="14"/>
      <c r="L14" s="14"/>
    </row>
    <row r="15" spans="1:12" ht="16" thickBot="1" x14ac:dyDescent="0.25">
      <c r="B15" s="47"/>
      <c r="D15" s="41" t="s">
        <v>34</v>
      </c>
      <c r="E15" s="32">
        <v>0.97599999999999998</v>
      </c>
      <c r="F15" s="32">
        <v>0.97599999999999998</v>
      </c>
      <c r="G15" s="33">
        <v>0.97599999999999998</v>
      </c>
      <c r="I15" s="41" t="s">
        <v>34</v>
      </c>
      <c r="J15" s="32">
        <v>0.96599999999999997</v>
      </c>
      <c r="K15" s="32">
        <v>0.96599999999999997</v>
      </c>
      <c r="L15" s="33">
        <v>0.96599999999999997</v>
      </c>
    </row>
    <row r="16" spans="1:12" ht="29.5" customHeight="1" thickBot="1" x14ac:dyDescent="0.25">
      <c r="D16" s="24"/>
      <c r="E16" s="14"/>
      <c r="F16" s="14"/>
      <c r="G16" s="14"/>
      <c r="I16" s="24"/>
      <c r="J16" s="14"/>
      <c r="K16" s="14"/>
      <c r="L16" s="14"/>
    </row>
    <row r="17" spans="2:12" ht="14.5" customHeight="1" x14ac:dyDescent="0.2">
      <c r="B17" s="45" t="s">
        <v>53</v>
      </c>
      <c r="D17" s="39" t="s">
        <v>48</v>
      </c>
      <c r="E17" s="34">
        <f>E10-LOG(E13)/LOG(1+E15)</f>
        <v>17.409188125245297</v>
      </c>
      <c r="F17" s="34">
        <f>F10-LOG(F13)/LOG(F15+1)</f>
        <v>17.399188125245299</v>
      </c>
      <c r="G17" s="35">
        <f>G10-LOG(G13)/LOG(G15+1)</f>
        <v>17.749188125245297</v>
      </c>
      <c r="I17" s="39" t="s">
        <v>48</v>
      </c>
      <c r="J17" s="34">
        <f>J10-LOG(J13)/LOG(J15+1)</f>
        <v>18.383814182235316</v>
      </c>
      <c r="K17" s="34">
        <f>K10-LOG(K13)/LOG(K15+1)</f>
        <v>18.333814182235315</v>
      </c>
      <c r="L17" s="35">
        <f>L10-LOG(L13)/LOG(L15+1)</f>
        <v>18.773814182235316</v>
      </c>
    </row>
    <row r="18" spans="2:12" ht="16" thickBot="1" x14ac:dyDescent="0.25">
      <c r="B18" s="46"/>
      <c r="D18" s="36" t="s">
        <v>58</v>
      </c>
      <c r="E18" s="10"/>
      <c r="F18" s="29"/>
      <c r="G18" s="30"/>
      <c r="I18" s="36" t="s">
        <v>58</v>
      </c>
      <c r="J18" s="10"/>
      <c r="K18" s="29"/>
      <c r="L18" s="30"/>
    </row>
    <row r="19" spans="2:12" ht="9.5" customHeight="1" thickBot="1" x14ac:dyDescent="0.25">
      <c r="B19" s="46"/>
      <c r="D19" s="24"/>
      <c r="E19" s="14"/>
      <c r="F19" s="14"/>
      <c r="G19" s="14"/>
      <c r="I19" s="24"/>
      <c r="J19" s="14"/>
      <c r="K19" s="14"/>
      <c r="L19" s="14"/>
    </row>
    <row r="20" spans="2:12" x14ac:dyDescent="0.2">
      <c r="B20" s="46"/>
      <c r="D20" s="42" t="s">
        <v>35</v>
      </c>
      <c r="E20" s="37">
        <f>((E15+1)^(E17-E11))*100</f>
        <v>3.2541070253525921E-2</v>
      </c>
      <c r="F20" s="37">
        <f>((F15+1)^(F17-F11))*100</f>
        <v>13.40257926241204</v>
      </c>
      <c r="G20" s="38">
        <f>((G15+1)^(G17-G11))*100</f>
        <v>0.1601670853952698</v>
      </c>
      <c r="I20" s="42" t="s">
        <v>35</v>
      </c>
      <c r="J20" s="37">
        <f>((J15+1)^(J17-J11))*100</f>
        <v>4.7295364090099608E-2</v>
      </c>
      <c r="K20" s="37">
        <f>((K15+1)^(K17-K11))*100</f>
        <v>33.763722662884213</v>
      </c>
      <c r="L20" s="38">
        <f>((L15+1)^(L17-L11))*100</f>
        <v>0.91351222202819971</v>
      </c>
    </row>
    <row r="21" spans="2:12" ht="16" thickBot="1" x14ac:dyDescent="0.25">
      <c r="B21" s="47"/>
      <c r="D21" s="36" t="s">
        <v>59</v>
      </c>
      <c r="E21" s="10"/>
      <c r="F21" s="10"/>
      <c r="G21" s="11"/>
      <c r="I21" s="36" t="s">
        <v>59</v>
      </c>
      <c r="J21" s="10"/>
      <c r="K21" s="10"/>
      <c r="L21" s="11"/>
    </row>
    <row r="27" spans="2:12" x14ac:dyDescent="0.2">
      <c r="C27" s="15"/>
    </row>
  </sheetData>
  <sheetProtection algorithmName="SHA-512" hashValue="0hMHkDjTCT5xYO4WSpJBuP8GAKS+LssgZpURgM9zUqWwJlbFDlmPv7fLvWr4YnxZpRsKDPbA94Co1gvU/zwebg==" saltValue="NqK3l72wCnKpm9iy7NLd2g==" spinCount="100000" sheet="1" formatCells="0" formatColumns="0" formatRows="0" insertColumns="0" insertRows="0" insertHyperlinks="0" deleteColumns="0" deleteRows="0" sort="0" autoFilter="0" pivotTables="0"/>
  <mergeCells count="4">
    <mergeCell ref="E7:G7"/>
    <mergeCell ref="J7:L7"/>
    <mergeCell ref="B7:B15"/>
    <mergeCell ref="B17:B21"/>
  </mergeCells>
  <pageMargins left="0.25" right="0.25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CALCUL_qPCR_Efficiency</vt:lpstr>
      <vt:lpstr>CALCUL_Percent_Input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Carlier</dc:creator>
  <cp:lastModifiedBy>Benoit Moindrot</cp:lastModifiedBy>
  <cp:lastPrinted>2021-06-29T14:47:05Z</cp:lastPrinted>
  <dcterms:created xsi:type="dcterms:W3CDTF">2017-10-20T16:56:17Z</dcterms:created>
  <dcterms:modified xsi:type="dcterms:W3CDTF">2023-09-27T12:13:27Z</dcterms:modified>
</cp:coreProperties>
</file>