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nlmast\Desktop\Brett Fleck PRR\"/>
    </mc:Choice>
  </mc:AlternateContent>
  <xr:revisionPtr revIDLastSave="0" documentId="8_{15BAD9E3-AB9A-452B-A3D8-1006D8CCCF06}" xr6:coauthVersionLast="37" xr6:coauthVersionMax="37" xr10:uidLastSave="{00000000-0000-0000-0000-000000000000}"/>
  <bookViews>
    <workbookView xWindow="0" yWindow="0" windowWidth="28800" windowHeight="11715" xr2:uid="{51B5DAD5-A778-4BC5-9D0F-94C1819E475D}"/>
  </bookViews>
  <sheets>
    <sheet name="Historic Template" sheetId="1" r:id="rId1"/>
    <sheet name="Historic Summary" sheetId="2" r:id="rId2"/>
  </sheets>
  <externalReferences>
    <externalReference r:id="rId3"/>
  </externalReferences>
  <definedNames>
    <definedName name="_xlnm.Print_Area" localSheetId="1">'Historic Summary'!#REF!</definedName>
    <definedName name="_xlnm.Print_Area" localSheetId="0">'Historic Template'!$A$1:$AN$181</definedName>
    <definedName name="_xlnm.Print_Titles" localSheetId="1">'Historic Summary'!$C:$D</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9" i="2" l="1"/>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7" i="2"/>
  <c r="AK8" i="2"/>
  <c r="AK9" i="2"/>
  <c r="AK10" i="2"/>
  <c r="AK11" i="2"/>
  <c r="AK12" i="2"/>
  <c r="AK14" i="2"/>
  <c r="AK15" i="2"/>
  <c r="AK16" i="2"/>
  <c r="AK17" i="2"/>
  <c r="AK18" i="2"/>
  <c r="AK19" i="2"/>
  <c r="AK20" i="2"/>
  <c r="AK22" i="2"/>
  <c r="AK23" i="2"/>
  <c r="AK24" i="2"/>
  <c r="AK25" i="2"/>
  <c r="AK26" i="2"/>
  <c r="AK27" i="2"/>
  <c r="AK28" i="2"/>
  <c r="AK30" i="2"/>
  <c r="AK31" i="2"/>
  <c r="AK32" i="2"/>
  <c r="AK33" i="2"/>
  <c r="AK34" i="2"/>
  <c r="AK35" i="2"/>
  <c r="AK37" i="2"/>
  <c r="AK39" i="2"/>
  <c r="AK41" i="2"/>
  <c r="AK43" i="2"/>
  <c r="AK44" i="2"/>
  <c r="AK45" i="2"/>
  <c r="AK46" i="2"/>
  <c r="AD46" i="2" l="1"/>
  <c r="AC46" i="2"/>
  <c r="AB46" i="2"/>
  <c r="AA46" i="2"/>
  <c r="Z46" i="2"/>
  <c r="Y46" i="2"/>
  <c r="X46" i="2"/>
  <c r="W46" i="2"/>
  <c r="V46" i="2"/>
  <c r="U46" i="2"/>
  <c r="T46" i="2"/>
  <c r="S46" i="2"/>
  <c r="R46" i="2"/>
  <c r="Q46" i="2"/>
  <c r="P46" i="2"/>
  <c r="O46" i="2"/>
  <c r="N46" i="2"/>
  <c r="M46" i="2"/>
  <c r="L46" i="2"/>
  <c r="K46" i="2"/>
  <c r="J46" i="2"/>
  <c r="I46" i="2"/>
  <c r="H46" i="2"/>
  <c r="G46" i="2"/>
  <c r="F46" i="2"/>
  <c r="E46" i="2"/>
  <c r="O45" i="2"/>
  <c r="N45" i="2"/>
  <c r="M45" i="2"/>
  <c r="L45" i="2"/>
  <c r="K45" i="2"/>
  <c r="J45" i="2"/>
  <c r="I45" i="2"/>
  <c r="H45" i="2"/>
  <c r="G45" i="2"/>
  <c r="F45" i="2"/>
  <c r="E45"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AJ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Z33" i="2"/>
  <c r="Y33" i="2"/>
  <c r="X33" i="2"/>
  <c r="W33" i="2"/>
  <c r="V33" i="2"/>
  <c r="U33" i="2"/>
  <c r="T33" i="2"/>
  <c r="S33" i="2"/>
  <c r="R33" i="2"/>
  <c r="Q33" i="2"/>
  <c r="P33" i="2"/>
  <c r="O33" i="2"/>
  <c r="N33" i="2"/>
  <c r="M33" i="2"/>
  <c r="L33" i="2"/>
  <c r="K33" i="2"/>
  <c r="J33" i="2"/>
  <c r="I33" i="2"/>
  <c r="H33" i="2"/>
  <c r="G33" i="2"/>
  <c r="F33" i="2"/>
  <c r="E33"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AF30" i="2"/>
  <c r="AE30" i="2"/>
  <c r="Z30" i="2"/>
  <c r="Y30" i="2"/>
  <c r="X30" i="2"/>
  <c r="W30" i="2"/>
  <c r="V30" i="2"/>
  <c r="U30" i="2"/>
  <c r="T30" i="2"/>
  <c r="S30" i="2"/>
  <c r="R30" i="2"/>
  <c r="Q30" i="2"/>
  <c r="P30" i="2"/>
  <c r="O30" i="2"/>
  <c r="N30" i="2"/>
  <c r="M30" i="2"/>
  <c r="L30" i="2"/>
  <c r="K30" i="2"/>
  <c r="J30" i="2"/>
  <c r="I30" i="2"/>
  <c r="H30" i="2"/>
  <c r="G30" i="2"/>
  <c r="F30" i="2"/>
  <c r="E30" i="2"/>
  <c r="AJ28"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AJ27" i="2"/>
  <c r="AI27" i="2"/>
  <c r="AH27" i="2"/>
  <c r="AG27" i="2"/>
  <c r="AF27" i="2"/>
  <c r="AD27" i="2"/>
  <c r="AC27" i="2"/>
  <c r="AB27" i="2"/>
  <c r="AA27" i="2"/>
  <c r="Z27" i="2"/>
  <c r="Y27" i="2"/>
  <c r="X27" i="2"/>
  <c r="W27" i="2"/>
  <c r="V27" i="2"/>
  <c r="U27" i="2"/>
  <c r="T27" i="2"/>
  <c r="S27" i="2"/>
  <c r="R27" i="2"/>
  <c r="Q27" i="2"/>
  <c r="P27" i="2"/>
  <c r="O27" i="2"/>
  <c r="N27" i="2"/>
  <c r="M27" i="2"/>
  <c r="L27" i="2"/>
  <c r="K27" i="2"/>
  <c r="J27" i="2"/>
  <c r="I27" i="2"/>
  <c r="H27" i="2"/>
  <c r="G27" i="2"/>
  <c r="F27" i="2"/>
  <c r="E27"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AJ25" i="2"/>
  <c r="AI25" i="2"/>
  <c r="AH25" i="2"/>
  <c r="AG25" i="2"/>
  <c r="AF25" i="2"/>
  <c r="AE25" i="2"/>
  <c r="AD25" i="2"/>
  <c r="AC25" i="2"/>
  <c r="AB25" i="2"/>
  <c r="Y25" i="2"/>
  <c r="X25" i="2"/>
  <c r="W25" i="2"/>
  <c r="V25" i="2"/>
  <c r="U25" i="2"/>
  <c r="T25" i="2"/>
  <c r="S25" i="2"/>
  <c r="R25" i="2"/>
  <c r="Q25" i="2"/>
  <c r="P25" i="2"/>
  <c r="O25" i="2"/>
  <c r="N25" i="2"/>
  <c r="M25" i="2"/>
  <c r="L25" i="2"/>
  <c r="K25" i="2"/>
  <c r="J25" i="2"/>
  <c r="I25" i="2"/>
  <c r="H25" i="2"/>
  <c r="G25" i="2"/>
  <c r="F25" i="2"/>
  <c r="E25"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AJ46" i="2"/>
  <c r="AI46" i="2"/>
  <c r="AH46" i="2"/>
  <c r="AG46" i="2"/>
  <c r="AF46" i="2"/>
  <c r="AE46" i="2"/>
  <c r="AJ45" i="2"/>
  <c r="AI45" i="2"/>
  <c r="AH45" i="2"/>
  <c r="AG45" i="2"/>
  <c r="AF45" i="2"/>
  <c r="AE45" i="2"/>
  <c r="AD45" i="2"/>
  <c r="AC45" i="2"/>
  <c r="AB45" i="2"/>
  <c r="AA45" i="2"/>
  <c r="Z45" i="2"/>
  <c r="Y45" i="2"/>
  <c r="X45" i="2"/>
  <c r="W45" i="2"/>
  <c r="V45" i="2"/>
  <c r="U45" i="2"/>
  <c r="T45" i="2"/>
  <c r="S45" i="2"/>
  <c r="R45" i="2"/>
  <c r="Q45" i="2"/>
  <c r="P45" i="2"/>
  <c r="AI39" i="2"/>
  <c r="AG35" i="2"/>
  <c r="AF35" i="2"/>
  <c r="AE35" i="2"/>
  <c r="Z35" i="2"/>
  <c r="Y35" i="2"/>
  <c r="X35" i="2"/>
  <c r="W35" i="2"/>
  <c r="V35" i="2"/>
  <c r="U35" i="2"/>
  <c r="T35" i="2"/>
  <c r="S35" i="2"/>
  <c r="R35" i="2"/>
  <c r="Q35" i="2"/>
  <c r="P35" i="2"/>
  <c r="O35" i="2"/>
  <c r="N35" i="2"/>
  <c r="M35" i="2"/>
  <c r="L35" i="2"/>
  <c r="K35" i="2"/>
  <c r="J35" i="2"/>
  <c r="I35" i="2"/>
  <c r="H35" i="2"/>
  <c r="G35" i="2"/>
  <c r="F35" i="2"/>
  <c r="E35" i="2"/>
  <c r="AJ33" i="2"/>
  <c r="AI33" i="2"/>
  <c r="AH33" i="2"/>
  <c r="AG33" i="2"/>
  <c r="AF33" i="2"/>
  <c r="AE33" i="2"/>
  <c r="AD33" i="2"/>
  <c r="AC33" i="2"/>
  <c r="AB33" i="2"/>
  <c r="AA33"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AJ30" i="2"/>
  <c r="AI30" i="2"/>
  <c r="AH30" i="2"/>
  <c r="AG30" i="2"/>
  <c r="AD30" i="2"/>
  <c r="AC30" i="2"/>
  <c r="AB30" i="2"/>
  <c r="AA30" i="2"/>
  <c r="AE27" i="2"/>
  <c r="AA25" i="2"/>
  <c r="Z25" i="2"/>
  <c r="AJ24" i="2"/>
  <c r="AJ22" i="2"/>
  <c r="AI22" i="2"/>
  <c r="AH22" i="2"/>
  <c r="AG22" i="2"/>
  <c r="AE22" i="2"/>
  <c r="AD22" i="2"/>
  <c r="AC22" i="2"/>
  <c r="AA22" i="2"/>
  <c r="Z22" i="2"/>
  <c r="W22" i="2"/>
  <c r="P22" i="2"/>
  <c r="K22" i="2"/>
  <c r="H22" i="2"/>
  <c r="AJ20" i="2"/>
  <c r="AI20" i="2"/>
  <c r="AG20" i="2"/>
  <c r="AF20" i="2"/>
  <c r="AE20" i="2"/>
  <c r="AD20" i="2"/>
  <c r="AC20" i="2"/>
  <c r="AB20" i="2"/>
  <c r="AA20" i="2"/>
  <c r="Z20" i="2"/>
  <c r="Y20" i="2"/>
  <c r="W20" i="2"/>
  <c r="V20" i="2"/>
  <c r="U20" i="2"/>
  <c r="S20" i="2"/>
  <c r="R20" i="2"/>
  <c r="Q20" i="2"/>
  <c r="O20" i="2"/>
  <c r="N20" i="2"/>
  <c r="M20" i="2"/>
  <c r="K20" i="2"/>
  <c r="J20" i="2"/>
  <c r="I20" i="2"/>
  <c r="G20" i="2"/>
  <c r="F20" i="2"/>
  <c r="AJ14" i="2"/>
  <c r="AI14" i="2"/>
  <c r="AF14" i="2"/>
  <c r="AE14" i="2"/>
  <c r="AB14" i="2"/>
  <c r="AA14" i="2"/>
  <c r="AJ10" i="2"/>
  <c r="AF12" i="2"/>
  <c r="AE12" i="2"/>
  <c r="AC7" i="2"/>
  <c r="Y7" i="2"/>
  <c r="U7" i="2"/>
  <c r="K12" i="2"/>
  <c r="G12" i="2"/>
  <c r="AJ8" i="2"/>
  <c r="AG7" i="2"/>
  <c r="AB12" i="2"/>
  <c r="I7" i="2"/>
  <c r="E7" i="2"/>
  <c r="H20" i="2" l="1"/>
  <c r="O22" i="2"/>
  <c r="G22" i="2"/>
  <c r="S22" i="2"/>
  <c r="H12" i="2"/>
  <c r="Q7" i="2"/>
  <c r="Q1" i="2" s="1"/>
  <c r="X20" i="2"/>
  <c r="L22" i="2"/>
  <c r="T22" i="2"/>
  <c r="AH35" i="2"/>
  <c r="AB7" i="2"/>
  <c r="Q14" i="2"/>
  <c r="T8" i="2"/>
  <c r="AA7" i="2"/>
  <c r="I14" i="2"/>
  <c r="F22" i="2"/>
  <c r="J22" i="2"/>
  <c r="N22" i="2"/>
  <c r="R22" i="2"/>
  <c r="V22" i="2"/>
  <c r="J7" i="2"/>
  <c r="J1" i="2" s="1"/>
  <c r="J12" i="2"/>
  <c r="Z7" i="2"/>
  <c r="Z12" i="2"/>
  <c r="G7" i="2"/>
  <c r="K7" i="2"/>
  <c r="H8" i="2"/>
  <c r="M14" i="2"/>
  <c r="AH20" i="2"/>
  <c r="L20" i="2"/>
  <c r="AB22" i="2"/>
  <c r="AF22" i="2"/>
  <c r="AA12" i="2"/>
  <c r="F12" i="2"/>
  <c r="F7" i="2"/>
  <c r="F1" i="2" s="1"/>
  <c r="N12" i="2"/>
  <c r="N7" i="2"/>
  <c r="N1" i="2" s="1"/>
  <c r="V12" i="2"/>
  <c r="V7" i="2"/>
  <c r="V1" i="2" s="1"/>
  <c r="AJ7" i="2"/>
  <c r="AJ12" i="2"/>
  <c r="AB8" i="2"/>
  <c r="AI10" i="2"/>
  <c r="H14" i="2"/>
  <c r="L14" i="2"/>
  <c r="P14" i="2"/>
  <c r="T14" i="2"/>
  <c r="X14" i="2"/>
  <c r="P20" i="2"/>
  <c r="X22" i="2"/>
  <c r="AD12" i="2"/>
  <c r="AD7" i="2"/>
  <c r="AE7" i="2"/>
  <c r="T7" i="2"/>
  <c r="T12" i="2"/>
  <c r="Y14" i="2"/>
  <c r="AH7" i="2"/>
  <c r="AH12" i="2"/>
  <c r="E14" i="2"/>
  <c r="U14" i="2"/>
  <c r="AC14" i="2"/>
  <c r="AG14" i="2"/>
  <c r="E20" i="2"/>
  <c r="T20" i="2"/>
  <c r="I22" i="2"/>
  <c r="M22" i="2"/>
  <c r="Q22" i="2"/>
  <c r="U22" i="2"/>
  <c r="AA35" i="2"/>
  <c r="AI35" i="2"/>
  <c r="AD14" i="2"/>
  <c r="AD35" i="2"/>
  <c r="I12" i="2"/>
  <c r="Q12" i="2"/>
  <c r="U12" i="2"/>
  <c r="Y12" i="2"/>
  <c r="AC12" i="2"/>
  <c r="AG12" i="2"/>
  <c r="AB35" i="2"/>
  <c r="AJ35" i="2"/>
  <c r="H7" i="2"/>
  <c r="X7" i="2"/>
  <c r="AF7" i="2"/>
  <c r="E1" i="2"/>
  <c r="I1" i="2"/>
  <c r="U1" i="2"/>
  <c r="Y1" i="2"/>
  <c r="AC1" i="2"/>
  <c r="AC35" i="2"/>
  <c r="AF8" i="2" l="1"/>
  <c r="R12" i="2"/>
  <c r="AB1" i="2"/>
  <c r="R7" i="2"/>
  <c r="R1" i="2" s="1"/>
  <c r="X12" i="2"/>
  <c r="R14" i="2"/>
  <c r="AD8" i="2"/>
  <c r="G1" i="2"/>
  <c r="AA8" i="2"/>
  <c r="AF1" i="2"/>
  <c r="K14" i="2"/>
  <c r="E12" i="2"/>
  <c r="Z1" i="2"/>
  <c r="E22" i="2"/>
  <c r="N14" i="2"/>
  <c r="AC8" i="2"/>
  <c r="I8" i="2"/>
  <c r="W7" i="2"/>
  <c r="W12" i="2"/>
  <c r="P7" i="2"/>
  <c r="P12" i="2"/>
  <c r="AE1" i="2"/>
  <c r="F8" i="2"/>
  <c r="AI7" i="2"/>
  <c r="Z8" i="2"/>
  <c r="AA1" i="2"/>
  <c r="O14" i="2"/>
  <c r="Y22" i="2"/>
  <c r="AG8" i="2"/>
  <c r="O7" i="2"/>
  <c r="O12" i="2"/>
  <c r="L12" i="2"/>
  <c r="L7" i="2"/>
  <c r="AH14" i="2"/>
  <c r="K1" i="2"/>
  <c r="R8" i="2"/>
  <c r="X1" i="2"/>
  <c r="W14" i="2"/>
  <c r="G14" i="2"/>
  <c r="Z14" i="2"/>
  <c r="J14" i="2"/>
  <c r="Y8" i="2"/>
  <c r="E8" i="2"/>
  <c r="M7" i="2"/>
  <c r="M12" i="2"/>
  <c r="J8" i="2"/>
  <c r="Q8" i="2"/>
  <c r="H1" i="2"/>
  <c r="S14" i="2"/>
  <c r="V14" i="2"/>
  <c r="F14" i="2"/>
  <c r="U8" i="2"/>
  <c r="S7" i="2"/>
  <c r="S12" i="2"/>
  <c r="AH8" i="2"/>
  <c r="T1" i="2"/>
  <c r="AE8" i="2"/>
  <c r="AD1" i="2"/>
  <c r="V8" i="2"/>
  <c r="N8" i="2"/>
  <c r="K8" i="2"/>
  <c r="G8" i="2"/>
  <c r="X8" i="2" l="1"/>
  <c r="L8" i="2"/>
  <c r="P8" i="2"/>
  <c r="W8" i="2"/>
  <c r="M8" i="2"/>
  <c r="M1" i="2"/>
  <c r="L1" i="2"/>
  <c r="O8" i="2"/>
  <c r="AI8" i="2"/>
  <c r="W1" i="2"/>
  <c r="S8" i="2"/>
  <c r="S1" i="2"/>
  <c r="O1" i="2"/>
  <c r="AI12" i="2"/>
  <c r="P1" i="2"/>
</calcChain>
</file>

<file path=xl/sharedStrings.xml><?xml version="1.0" encoding="utf-8"?>
<sst xmlns="http://schemas.openxmlformats.org/spreadsheetml/2006/main" count="402" uniqueCount="253">
  <si>
    <t>not hidden</t>
  </si>
  <si>
    <t xml:space="preserve">Tucson AMA Master Data Template - Historic </t>
  </si>
  <si>
    <t>Draft, subject to change</t>
  </si>
  <si>
    <t>FIRST MANAGEMENT PLAN</t>
  </si>
  <si>
    <t>SECOND MANAGEMENT PLAN</t>
  </si>
  <si>
    <t>THIRD MANAGEMENT PLAN</t>
  </si>
  <si>
    <t>YEAR ELEMENT MAXES OUT</t>
  </si>
  <si>
    <t>Description/Definition</t>
  </si>
  <si>
    <t>Municipal</t>
  </si>
  <si>
    <t>DEMAND</t>
  </si>
  <si>
    <t>Total</t>
  </si>
  <si>
    <t>Sum of large provider, small provider, urban irrigation and domestic exempt demand.</t>
  </si>
  <si>
    <t>Large provider total use</t>
  </si>
  <si>
    <t>The sum of residential, non-residential, and lost and unaccounted for water use as delivered by a large provider, which is defined as a municipal provider serving more than 250 acre feet of water for non-irrigation use per year.</t>
  </si>
  <si>
    <t xml:space="preserve">    Large Provider Residential Deliveries</t>
  </si>
  <si>
    <t xml:space="preserve">A non-irrigation use of water, delivered by a large municipal provider,  related to the activities of a single family or multifamily housing unit or units, including exterior water use. </t>
  </si>
  <si>
    <t xml:space="preserve">    Large Provider Non-residential Deliveries</t>
  </si>
  <si>
    <t>Water supplied by a large municipal provider for a non-irrigation use other than a residential use.</t>
  </si>
  <si>
    <t xml:space="preserve">    Large Provider Lost and Unaccounted</t>
  </si>
  <si>
    <t>The difference between the total water produced for use within the water provider's water service area and the sum of the residential and non-residential metered deliveries to customers.</t>
  </si>
  <si>
    <t>Small Provider Demand</t>
  </si>
  <si>
    <t xml:space="preserve">Deliveries by a municipal provider that supplies 250 acre feet or less of water for non-irrigation use during a calendar year. </t>
  </si>
  <si>
    <t xml:space="preserve">    Small Residential</t>
  </si>
  <si>
    <t xml:space="preserve">    Small Non-residential</t>
  </si>
  <si>
    <t xml:space="preserve">    Small Lost and Unaccounted</t>
  </si>
  <si>
    <t xml:space="preserve">    Deliveries to Individual Users</t>
  </si>
  <si>
    <t>Deliveries from a municipal provider for non-irrigation uses to which specific conservation requirements apply, including turf-related facilities, large-scale cooling facilities, and publicly owned rights-of-way.</t>
  </si>
  <si>
    <t>Urban Irrigation</t>
  </si>
  <si>
    <t>Untreated water supplied by a municipal provider through a distribution system other than a potable water distribution system.</t>
  </si>
  <si>
    <t>Domestic Exempt</t>
  </si>
  <si>
    <t>Water supplied by Small non-irrigation wells for domestic purposes to persons not on a large or small provider distribution system.</t>
  </si>
  <si>
    <t>Population</t>
  </si>
  <si>
    <t xml:space="preserve"> Data and detailed housing data from 2000 census.</t>
  </si>
  <si>
    <t xml:space="preserve">   Large</t>
  </si>
  <si>
    <t>Total annual population served by large municipal providers within large provider water service areas.</t>
  </si>
  <si>
    <t xml:space="preserve">   Small</t>
  </si>
  <si>
    <t>Total annual population estimated to be served by small providers within small provider service areas.</t>
  </si>
  <si>
    <t xml:space="preserve">   Exempts</t>
  </si>
  <si>
    <t>Estimate of the number of persons served by domestic wells.</t>
  </si>
  <si>
    <t xml:space="preserve">   Exempt wells</t>
  </si>
  <si>
    <t>Wells with a pump capacity equal to or less than 35 gallons per minute used for domestic, domestic/stock, or other purposes, that are not cancelled or abandoned.</t>
  </si>
  <si>
    <t>SUPPLY</t>
  </si>
  <si>
    <t>Supply</t>
  </si>
  <si>
    <t>Groundwater</t>
  </si>
  <si>
    <t xml:space="preserve">Includes allowable, excess and imported groundwater, extinguishment credits, undesignated provider pumpage until 1995 and domestic well use.   </t>
  </si>
  <si>
    <t xml:space="preserve">   Excess</t>
  </si>
  <si>
    <t>Groundwater use in excess of the allowable amount per AWS rules.  Should be offset by GRD replen. In recharge section of data.</t>
  </si>
  <si>
    <t xml:space="preserve">   Groundwater allowance pumping</t>
  </si>
  <si>
    <t xml:space="preserve">   Imported</t>
  </si>
  <si>
    <t>For future projections; no historic importations.</t>
  </si>
  <si>
    <t>Remediation water</t>
  </si>
  <si>
    <t>Limited to 65K per special legislation.  Doesn't count as GW for AWS and does not have to be replenished.</t>
  </si>
  <si>
    <t>Surface Water</t>
  </si>
  <si>
    <t>Includes all non-CAP SW</t>
  </si>
  <si>
    <t>CAP</t>
  </si>
  <si>
    <t xml:space="preserve">Whatever goes into the muni supply system; does not include recovered CAP.   </t>
  </si>
  <si>
    <t>Effluent</t>
  </si>
  <si>
    <t>Direct use only</t>
  </si>
  <si>
    <t xml:space="preserve">   Effluent exchanged for ag use</t>
  </si>
  <si>
    <t xml:space="preserve">   Effluent exchanged for Industrial use</t>
  </si>
  <si>
    <t xml:space="preserve">   Effluent exchanged to Indians</t>
  </si>
  <si>
    <t xml:space="preserve"> </t>
  </si>
  <si>
    <t>Spill</t>
  </si>
  <si>
    <t>Spillwater" means surface water released for beneficial use from storage, diversion, or distribution facilities to avoid spilling.</t>
  </si>
  <si>
    <t>Recovered CAP</t>
  </si>
  <si>
    <t xml:space="preserve">Includes AS&amp;R and LTS through Recovery Wells. </t>
  </si>
  <si>
    <t>Recovered Effluent</t>
  </si>
  <si>
    <t>Includes AS&amp;R and LTS through Recovery Wells</t>
  </si>
  <si>
    <t>Recovered Surface Water</t>
  </si>
  <si>
    <t>I.R.</t>
  </si>
  <si>
    <t>Total Incidental Recharge</t>
  </si>
  <si>
    <t>The amount of water estimated to have percolated to an aquifer after the water has been withdrawn, diverted or received for delivery by municipal providers.</t>
  </si>
  <si>
    <t>Industrial</t>
  </si>
  <si>
    <t>Non-irrigation use of water not supplied by a city, town, or private water company, including animal industry use and expanded animal industry use.</t>
  </si>
  <si>
    <t xml:space="preserve">    Sand &amp; gravel</t>
  </si>
  <si>
    <t>Water use at a facility that produces sand and gravel and that uses more than 100 acre-feet of water from any source per year.</t>
  </si>
  <si>
    <t xml:space="preserve">    Mining</t>
  </si>
  <si>
    <t>Water use at a facility at which mining and processing of metallic ores is conducted and which uses or has the potential to use more than 500 acre-feet of water per year.</t>
  </si>
  <si>
    <t xml:space="preserve">    Turf</t>
  </si>
  <si>
    <t>Water use by facilities, including cemeteries, golf courses, parks, schools, or common areas within housing developments, with a water-intensive landscaped area of 10 or more acres.</t>
  </si>
  <si>
    <t xml:space="preserve">        Golf</t>
  </si>
  <si>
    <t>Water use at turf-related facilities that are used for playing golf that have a minimum of nine holes including any practice areas.</t>
  </si>
  <si>
    <t xml:space="preserve">    Electric power</t>
  </si>
  <si>
    <t>Includes water use at large-scale power plants, which are industrial facilities that produce or are designed to produce more than 25 megawatts of electricity.</t>
  </si>
  <si>
    <t xml:space="preserve">    Dairy</t>
  </si>
  <si>
    <t>Water use at facilities that house an average of 100 or more lactating cows per day during a calendar year.</t>
  </si>
  <si>
    <t xml:space="preserve">    Feedlot</t>
  </si>
  <si>
    <t>Water use at a facility that houses and feeds an average of 100 or more beef cattle per day during a calendar year.</t>
  </si>
  <si>
    <t xml:space="preserve">    Other</t>
  </si>
  <si>
    <t>Other non-irrigation uses of water not supplied by a city, town, or private water company, including animal industry use and expanded animal industry use that are not included in any of the specific industrial categories above.</t>
  </si>
  <si>
    <t xml:space="preserve">    Non-Conserv. Non-Municipal Facilities</t>
  </si>
  <si>
    <t xml:space="preserve">THIS IS AN OLD NOTE AND ISN'T TRUE: Applies to golf courses with their own CAP contract.  </t>
  </si>
  <si>
    <t xml:space="preserve">    Drainage &amp; Dewatered</t>
  </si>
  <si>
    <t>Not put to a beneficial use.  Not included in demand or overdraft calculations.</t>
  </si>
  <si>
    <t>TOTAL</t>
  </si>
  <si>
    <t>Assume Supply equals Demand.</t>
  </si>
  <si>
    <t xml:space="preserve">   GSF (CAP)</t>
  </si>
  <si>
    <t>Should match corresponding muni line item.</t>
  </si>
  <si>
    <t xml:space="preserve">   Poor Quality GW</t>
  </si>
  <si>
    <t>Refers to poor quality gw withdrawal permits.</t>
  </si>
  <si>
    <t>Includes non-municipal deliveries to unregulated entities (such as certain golf courses).</t>
  </si>
  <si>
    <t>Decreed and Appropriative, normal flow, and spill.</t>
  </si>
  <si>
    <t>Includes pocket plant use.</t>
  </si>
  <si>
    <t>Includes ASR and LTS</t>
  </si>
  <si>
    <t>Other</t>
  </si>
  <si>
    <t>The amount of water estimated to have percolated to an aquifer after the water has been withdrawn, diverted or received by industrial users.</t>
  </si>
  <si>
    <t>Agricultural</t>
  </si>
  <si>
    <t>Irrigation Acres</t>
  </si>
  <si>
    <t>Acres of land to which irrigation grandfathered rights are appurtenant.</t>
  </si>
  <si>
    <t>Maximum GW Allotment</t>
  </si>
  <si>
    <t>Allotment for Active and Non-exempt IGRS</t>
  </si>
  <si>
    <t xml:space="preserve">    IGFRs &gt; 10 AC (non-exempt)</t>
  </si>
  <si>
    <t>Use not including lost and unaccounted.</t>
  </si>
  <si>
    <t xml:space="preserve">    IGFRs &lt; 10 AC (exempt)</t>
  </si>
  <si>
    <t>IGFRs of 10 or fewer irrigation acres that are not part of an integrated farming operation.  Not calculated here as the use is very minimal.</t>
  </si>
  <si>
    <t xml:space="preserve">    Waterlogged IGFRs</t>
  </si>
  <si>
    <t>None in TAMA.</t>
  </si>
  <si>
    <t xml:space="preserve"> Lost and unacounted for</t>
  </si>
  <si>
    <t>Total pumped &amp; diverted less IGFR demand.</t>
  </si>
  <si>
    <t xml:space="preserve">  Groundwater rec in exchange for muni effluent</t>
  </si>
  <si>
    <t>Not applicable in Tucson.</t>
  </si>
  <si>
    <t xml:space="preserve">  GSF (CAP)</t>
  </si>
  <si>
    <t>Counts as groundwater for calculating overdraft because it  represents a future draw on the aquifer.</t>
  </si>
  <si>
    <t xml:space="preserve">  GSF (Effluent)</t>
  </si>
  <si>
    <t xml:space="preserve">CAP </t>
  </si>
  <si>
    <t>Direct delivery.</t>
  </si>
  <si>
    <t>The amount of water estimated to have percolated to an aquifer after the water has been withdrawn, diverted or received by IGFRs.</t>
  </si>
  <si>
    <t>Lagged</t>
  </si>
  <si>
    <t>From J:\4MP\4MP_Planning\Pams_4MP_Files\4MP\Excel\TAMA\4MP_Hydrologic_Budget_Components_TAMA_Dale1.xlsx</t>
  </si>
  <si>
    <t>DEM.</t>
  </si>
  <si>
    <t>Tribal</t>
  </si>
  <si>
    <t xml:space="preserve">   Groundwater exch. To muni for effluent.</t>
  </si>
  <si>
    <t>Direct use.</t>
  </si>
  <si>
    <t>Based on "actual" interception of water table</t>
  </si>
  <si>
    <t>Recharge</t>
  </si>
  <si>
    <t>Nat.</t>
  </si>
  <si>
    <t>Mountain front</t>
  </si>
  <si>
    <t>Everything is averaged.</t>
  </si>
  <si>
    <t>Streambed ("actual")</t>
  </si>
  <si>
    <t xml:space="preserve">    Intermittent ("actual")</t>
  </si>
  <si>
    <t xml:space="preserve">    Ephemeral ("actual")</t>
  </si>
  <si>
    <t>Streambed (average)</t>
  </si>
  <si>
    <t xml:space="preserve">    Intermittent (average)</t>
  </si>
  <si>
    <t xml:space="preserve">    Ephemeral (average)</t>
  </si>
  <si>
    <t>USFs</t>
  </si>
  <si>
    <t>Total Delivered to USFs</t>
  </si>
  <si>
    <t xml:space="preserve">Total CAP Delivered </t>
  </si>
  <si>
    <t>The amount of water that was delivered to both constructed and managed  facilities</t>
  </si>
  <si>
    <t>CAP managed delivered</t>
  </si>
  <si>
    <t>The amount of water that was delivered to managed facilities.</t>
  </si>
  <si>
    <t xml:space="preserve">  CAP stored minus</t>
  </si>
  <si>
    <t>The Current Year WSP Credit Balance, which is the left after subtracting (physical losses, annual recovery, cut to the aquifer, LTS credit recovered, LTS Credits Extinguished, other debits).</t>
  </si>
  <si>
    <t xml:space="preserve">      Evaporation/Transpiration Losses</t>
  </si>
  <si>
    <t>The amount of water reported as physical loss in LTSAs (long term storage accounts).</t>
  </si>
  <si>
    <t xml:space="preserve">      Annual Recovery</t>
  </si>
  <si>
    <t xml:space="preserve">The amount of water that is recovered in the same year of storage. </t>
  </si>
  <si>
    <t xml:space="preserve">      Cut to the Aquifer</t>
  </si>
  <si>
    <t>5% for Managed or Constructed</t>
  </si>
  <si>
    <t xml:space="preserve">      LTS Credits Recovered</t>
  </si>
  <si>
    <t xml:space="preserve">The amount of water that is drafted from LTS credits. </t>
  </si>
  <si>
    <t xml:space="preserve">      LTS Credits Extinguished</t>
  </si>
  <si>
    <t>The LTS Credits Extinguished column represents credits no longer available for recovery. It includes credits transferred to CAGRD’s CDA and RRA accounts and credits extinguished to offset GPCD violations. These credits must be subtracted from the Current Year WSP.</t>
  </si>
  <si>
    <t xml:space="preserve">      Other Losses</t>
  </si>
  <si>
    <t xml:space="preserve">Leakages from pipes, landscaping irrigation, and inefficient delivery methods. </t>
  </si>
  <si>
    <t>CAP constructed delivered</t>
  </si>
  <si>
    <t xml:space="preserve"> The amount of water that was delivered to constructed facilities.</t>
  </si>
  <si>
    <t xml:space="preserve">   CAP stored minus</t>
  </si>
  <si>
    <t>The Current Year WSP Credit Balance, which is left after subtracting (physical losses, annual recovery, cut to the aquifer, LTS credit recovered, LTS Credits Extinguished, other debits).</t>
  </si>
  <si>
    <t xml:space="preserve">The amount of water recovered in the same year of storage. </t>
  </si>
  <si>
    <t>5% for Managed or Constructed.</t>
  </si>
  <si>
    <t xml:space="preserve">The amount of water drafted from LTS credits. </t>
  </si>
  <si>
    <t xml:space="preserve">Leakage from pipes, landscaping irrigation within recharge facility, and inefficient delivery methods. </t>
  </si>
  <si>
    <t xml:space="preserve">Total Effluent Delivered </t>
  </si>
  <si>
    <t>The amount of water that was delivered to both constructed and managed  facilities.</t>
  </si>
  <si>
    <t>Effluent Managed Delivered</t>
  </si>
  <si>
    <t xml:space="preserve">   Effluent managed stored minus</t>
  </si>
  <si>
    <t>The amount of water that is reported as physical loss in LTSAs (long term storage accounts).</t>
  </si>
  <si>
    <t>50% if managed and 0% if constructed.</t>
  </si>
  <si>
    <t>The LTS Credits Extinguished column represents credits that are no longer available for recovery. It includes credits transferred to CAGRD’s CDA and RRA accounts and credits extinguished to offset GPCD violations. These credits must be subtracted from the Current Year WSP Credit Balance column.</t>
  </si>
  <si>
    <t>Effluent Constructed Delivered</t>
  </si>
  <si>
    <t>The amount of water that was delivered to constructed facilities.</t>
  </si>
  <si>
    <t xml:space="preserve">    Effluent constructed stored minus</t>
  </si>
  <si>
    <t>The amount of water that is reported as physical loss in LTSA (long term storage account).</t>
  </si>
  <si>
    <t>50% if managed and 0% if constructed</t>
  </si>
  <si>
    <t xml:space="preserve">The amount of water that is drafted from LTS credits </t>
  </si>
  <si>
    <t xml:space="preserve">The LTS Credits Extinguished column represents credits that are no longer available for recovery. It includes credits transferred to CAGRD’s CDA and RRA accounts and credits extinguished to offset GPCD violations. These credits must be subtracted from the Current Year WSP Credit Balance column. </t>
  </si>
  <si>
    <t>Leakage from pipes, landscaping irrigation, inefficient delivery methods.</t>
  </si>
  <si>
    <t xml:space="preserve">  Surface Water stored minus</t>
  </si>
  <si>
    <t xml:space="preserve">The amount of water recovered in the same year of storage. For surface water, it must be used that year or lost, as surface water cannot earn LTS credits. </t>
  </si>
  <si>
    <t>No cut to aquifer for surface water, because it is not eligible to earn LTSCs.</t>
  </si>
  <si>
    <t>Not applicable for surface water.</t>
  </si>
  <si>
    <t>GSFs</t>
  </si>
  <si>
    <t>Total Delivered to GSFs</t>
  </si>
  <si>
    <t xml:space="preserve">CAP GSF Delivered </t>
  </si>
  <si>
    <t>The amount of CAP water delivered to GSF facilities.</t>
  </si>
  <si>
    <t xml:space="preserve">  CAP GSF stored minus:</t>
  </si>
  <si>
    <t>The amount of water reported as physical loss in LTSA (long term storage account).</t>
  </si>
  <si>
    <t>The amount of water recovered in the same year of storage.</t>
  </si>
  <si>
    <t xml:space="preserve">5% for CAP water </t>
  </si>
  <si>
    <t xml:space="preserve">Leakage from pipes, landscaping irrigation, and inefficient delivery methods. </t>
  </si>
  <si>
    <t xml:space="preserve">Effluent GSF Delivered </t>
  </si>
  <si>
    <t>The amount of effluent water delivered to GSF facilities.</t>
  </si>
  <si>
    <t xml:space="preserve">   Effluent GSF stored minus</t>
  </si>
  <si>
    <t>It is the Current Year WSP Credit Balance which it is the one left after subtracting (physical losses, annual recovery, cut to the aquifer, LTS credit recovered, LTS Credits Extinguished, other debits).</t>
  </si>
  <si>
    <t>5% for effluent</t>
  </si>
  <si>
    <t>CREDITS</t>
  </si>
  <si>
    <t>Total LTS credits generated</t>
  </si>
  <si>
    <t xml:space="preserve">Total annual cumulative of (constructed and managed for both USF&amp;GSF generated from CAP, effluent, Salt/Verde and other surface water). </t>
  </si>
  <si>
    <t xml:space="preserve">    LTS credits from USFs</t>
  </si>
  <si>
    <t xml:space="preserve">Cumulative of Long-Term storage credits (USFs) which could not be added annually (the balance of this year does include the balance of last year's). </t>
  </si>
  <si>
    <t xml:space="preserve">    LTS credits from GSFs</t>
  </si>
  <si>
    <t xml:space="preserve">Cumulative of Long-Term storage credits (GSFs) which could not be added annually (the balance of this year does include the balance of last year's). </t>
  </si>
  <si>
    <t xml:space="preserve">    AWBA total credits</t>
  </si>
  <si>
    <t>Includes credits generated with GSFs</t>
  </si>
  <si>
    <t xml:space="preserve">        Ad valorem credits</t>
  </si>
  <si>
    <t xml:space="preserve">        Withdrawal Fee credits</t>
  </si>
  <si>
    <t>All at GSFs</t>
  </si>
  <si>
    <t xml:space="preserve">        General Fund credits</t>
  </si>
  <si>
    <t>No appropriations received</t>
  </si>
  <si>
    <t xml:space="preserve">        Interstate credits-Nevada</t>
  </si>
  <si>
    <t>CAGRD replenishment</t>
  </si>
  <si>
    <t>Sum of Total long-term credits into account and total credits accrued - Nagel</t>
  </si>
  <si>
    <t xml:space="preserve">Exting. credits generated </t>
  </si>
  <si>
    <t>Exting. credits recovered</t>
  </si>
  <si>
    <t>Nat. &amp; misc.</t>
  </si>
  <si>
    <t>Groundwater inflow</t>
  </si>
  <si>
    <t>Groundwater outflow</t>
  </si>
  <si>
    <t>Effluent Discharge</t>
  </si>
  <si>
    <t>Canal Seepage</t>
  </si>
  <si>
    <t>CAP canal only, from modelers, based on following: 167 cells (rech rate per linear ft): 0.01058   x (avg L per cell) 2069.539 = 3656.586 af/yr</t>
  </si>
  <si>
    <t>Riparian transpiration (GW)</t>
  </si>
  <si>
    <t xml:space="preserve">Tucson Summary Budget, Historic </t>
  </si>
  <si>
    <t>DRAFT, SUBJECT TO REVISION</t>
  </si>
  <si>
    <r>
      <t>MUNICIPAL</t>
    </r>
    <r>
      <rPr>
        <sz val="6"/>
        <rFont val="Arial"/>
        <family val="2"/>
      </rPr>
      <t xml:space="preserve"> </t>
    </r>
    <r>
      <rPr>
        <sz val="9"/>
        <rFont val="Arial"/>
        <family val="2"/>
      </rPr>
      <t>(includes exempt wells)</t>
    </r>
  </si>
  <si>
    <t xml:space="preserve">DEMAND     </t>
  </si>
  <si>
    <t xml:space="preserve">SUPPLY     </t>
  </si>
  <si>
    <t>Surface water</t>
  </si>
  <si>
    <t>CAP (direct use, recovery, replenishment)</t>
  </si>
  <si>
    <t>INCIDENTAL RECHARGE</t>
  </si>
  <si>
    <t>INDUSTRIAL</t>
  </si>
  <si>
    <t>Groundwater (in lieu)</t>
  </si>
  <si>
    <t>CAP (direct use &amp; credit recoverd)</t>
  </si>
  <si>
    <t>AGRICULTURAL</t>
  </si>
  <si>
    <t>CAP (direct use, no in lieu)</t>
  </si>
  <si>
    <t>INDIAN</t>
  </si>
  <si>
    <t>OTHER</t>
  </si>
  <si>
    <t>Riparian</t>
  </si>
  <si>
    <t>Cuts to the aquifer</t>
  </si>
  <si>
    <t>Riparian Use of Managed Effluent</t>
  </si>
  <si>
    <t>Net natural recharge</t>
  </si>
  <si>
    <t>OVERDRAFT</t>
  </si>
  <si>
    <t xml:space="preserve">Estimated Physical Overdraft </t>
  </si>
  <si>
    <t>Data 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</si>
</sst>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0000"/>
  </numFmts>
  <fonts count="25" x14ac:knownFonts="1">
    <font>
      <sz val="10"/>
      <name val="Arial"/>
      <family val="2"/>
    </font>
    <font>
      <sz val="8"/>
      <color rgb="FF000000"/>
      <name val="Arial"/>
      <family val="2"/>
    </font>
    <font>
      <sz val="10"/>
      <name val="Arial"/>
      <family val="2"/>
    </font>
    <font>
      <sz val="10"/>
      <color indexed="22"/>
      <name val="Arial"/>
      <family val="2"/>
    </font>
    <font>
      <b/>
      <sz val="16"/>
      <name val="Arial"/>
      <family val="2"/>
    </font>
    <font>
      <b/>
      <sz val="11"/>
      <color indexed="10"/>
      <name val="Arial"/>
      <family val="2"/>
    </font>
    <font>
      <sz val="11"/>
      <name val="Arial"/>
      <family val="2"/>
    </font>
    <font>
      <b/>
      <i/>
      <sz val="10"/>
      <color indexed="10"/>
      <name val="Arial"/>
      <family val="2"/>
    </font>
    <font>
      <sz val="10"/>
      <color indexed="10"/>
      <name val="Arial"/>
      <family val="2"/>
    </font>
    <font>
      <b/>
      <sz val="10"/>
      <name val="Arial"/>
      <family val="2"/>
    </font>
    <font>
      <i/>
      <sz val="6"/>
      <color indexed="60"/>
      <name val="Arial"/>
      <family val="2"/>
    </font>
    <font>
      <b/>
      <sz val="18"/>
      <name val="Arial"/>
      <family val="2"/>
    </font>
    <font>
      <b/>
      <sz val="11"/>
      <name val="Arial"/>
      <family val="2"/>
    </font>
    <font>
      <sz val="18"/>
      <name val="Arial"/>
      <family val="2"/>
    </font>
    <font>
      <b/>
      <sz val="18"/>
      <color indexed="55"/>
      <name val="Arial"/>
      <family val="2"/>
    </font>
    <font>
      <sz val="10"/>
      <color rgb="FFFF0000"/>
      <name val="Arial"/>
      <family val="2"/>
    </font>
    <font>
      <b/>
      <sz val="12"/>
      <name val="Arial"/>
      <family val="2"/>
    </font>
    <font>
      <sz val="12"/>
      <name val="Arial"/>
      <family val="2"/>
    </font>
    <font>
      <b/>
      <sz val="10"/>
      <color rgb="FFFF0000"/>
      <name val="Arial"/>
      <family val="2"/>
    </font>
    <font>
      <sz val="16"/>
      <name val="Arial"/>
      <family val="2"/>
    </font>
    <font>
      <sz val="10"/>
      <color theme="1"/>
      <name val="Arial"/>
      <family val="2"/>
    </font>
    <font>
      <b/>
      <sz val="14"/>
      <name val="Arial"/>
      <family val="2"/>
    </font>
    <font>
      <b/>
      <i/>
      <sz val="12"/>
      <name val="Arial"/>
      <family val="2"/>
    </font>
    <font>
      <sz val="6"/>
      <name val="Arial"/>
      <family val="2"/>
    </font>
    <font>
      <sz val="9"/>
      <name val="Arial"/>
      <family val="2"/>
    </font>
  </fonts>
  <fills count="3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indexed="11"/>
        <bgColor indexed="64"/>
      </patternFill>
    </fill>
    <fill>
      <patternFill patternType="solid">
        <fgColor indexed="31"/>
        <bgColor indexed="64"/>
      </patternFill>
    </fill>
    <fill>
      <patternFill patternType="solid">
        <fgColor rgb="FFFFFF00"/>
        <bgColor indexed="64"/>
      </patternFill>
    </fill>
    <fill>
      <patternFill patternType="solid">
        <fgColor indexed="46"/>
        <bgColor indexed="64"/>
      </patternFill>
    </fill>
    <fill>
      <patternFill patternType="solid">
        <fgColor indexed="31"/>
        <bgColor indexed="36"/>
      </patternFill>
    </fill>
    <fill>
      <patternFill patternType="solid">
        <fgColor indexed="42"/>
        <bgColor indexed="64"/>
      </patternFill>
    </fill>
    <fill>
      <patternFill patternType="solid">
        <fgColor rgb="FF66FF99"/>
        <bgColor indexed="64"/>
      </patternFill>
    </fill>
    <fill>
      <patternFill patternType="solid">
        <fgColor rgb="FF9966FF"/>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CC66FF"/>
        <bgColor indexed="64"/>
      </patternFill>
    </fill>
    <fill>
      <patternFill patternType="solid">
        <fgColor indexed="41"/>
        <bgColor indexed="64"/>
      </patternFill>
    </fill>
    <fill>
      <patternFill patternType="solid">
        <fgColor rgb="FF66FFFF"/>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indexed="31"/>
        <bgColor indexed="29"/>
      </patternFill>
    </fill>
    <fill>
      <patternFill patternType="solid">
        <fgColor theme="7" tint="0.39997558519241921"/>
        <bgColor indexed="64"/>
      </patternFill>
    </fill>
    <fill>
      <patternFill patternType="solid">
        <fgColor rgb="FFCCCCFF"/>
        <bgColor indexed="64"/>
      </patternFill>
    </fill>
    <fill>
      <patternFill patternType="solid">
        <fgColor indexed="40"/>
        <bgColor indexed="64"/>
      </patternFill>
    </fill>
    <fill>
      <patternFill patternType="solid">
        <fgColor rgb="FFCC99FF"/>
        <bgColor indexed="64"/>
      </patternFill>
    </fill>
    <fill>
      <patternFill patternType="solid">
        <fgColor rgb="FFD4CA42"/>
        <bgColor indexed="64"/>
      </patternFill>
    </fill>
    <fill>
      <patternFill patternType="solid">
        <fgColor rgb="FFFFCCCC"/>
        <bgColor indexed="64"/>
      </patternFill>
    </fill>
    <fill>
      <patternFill patternType="solid">
        <fgColor indexed="4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indexed="47"/>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00B0F0"/>
        <bgColor indexed="64"/>
      </patternFill>
    </fill>
  </fills>
  <borders count="68">
    <border>
      <left/>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s>
  <cellStyleXfs count="6">
    <xf numFmtId="0" fontId="0"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cellStyleXfs>
  <cellXfs count="512">
    <xf numFmtId="0" fontId="0" fillId="0" borderId="0" xfId="0"/>
    <xf numFmtId="0" fontId="2" fillId="2" borderId="0" xfId="0" applyFont="1" applyFill="1" applyBorder="1"/>
    <xf numFmtId="0" fontId="2" fillId="0" borderId="0" xfId="0" applyFont="1"/>
    <xf numFmtId="0" fontId="2" fillId="4" borderId="2" xfId="2" applyFont="1" applyFill="1" applyBorder="1" applyAlignment="1">
      <alignment horizontal="center"/>
    </xf>
    <xf numFmtId="0" fontId="3" fillId="4" borderId="3" xfId="2" applyFont="1" applyFill="1" applyBorder="1" applyAlignment="1"/>
    <xf numFmtId="0" fontId="3" fillId="4" borderId="4" xfId="2" applyFont="1" applyFill="1" applyBorder="1" applyAlignment="1"/>
    <xf numFmtId="0" fontId="2" fillId="4" borderId="6" xfId="2" applyFont="1" applyFill="1" applyBorder="1" applyAlignment="1">
      <alignment horizontal="center"/>
    </xf>
    <xf numFmtId="0" fontId="4" fillId="5" borderId="7" xfId="2" applyFont="1" applyFill="1" applyBorder="1" applyAlignment="1">
      <alignment horizontal="center" vertical="center" wrapText="1" shrinkToFit="1"/>
    </xf>
    <xf numFmtId="0" fontId="4" fillId="5" borderId="0" xfId="2" applyFont="1" applyFill="1" applyBorder="1" applyAlignment="1">
      <alignment horizontal="center" vertical="center" wrapText="1" shrinkToFit="1"/>
    </xf>
    <xf numFmtId="0" fontId="4" fillId="5" borderId="8" xfId="2" applyFont="1" applyFill="1" applyBorder="1" applyAlignment="1">
      <alignment vertical="center" wrapText="1" shrinkToFit="1"/>
    </xf>
    <xf numFmtId="0" fontId="4" fillId="5" borderId="9" xfId="2" applyFont="1" applyFill="1" applyBorder="1" applyAlignment="1">
      <alignment vertical="center" wrapText="1" shrinkToFit="1"/>
    </xf>
    <xf numFmtId="0" fontId="4" fillId="5" borderId="10" xfId="2" applyFont="1" applyFill="1" applyBorder="1" applyAlignment="1">
      <alignment vertical="center" wrapText="1" shrinkToFit="1"/>
    </xf>
    <xf numFmtId="0" fontId="5" fillId="6" borderId="3" xfId="2" applyFont="1" applyFill="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vertical="center"/>
    </xf>
    <xf numFmtId="0" fontId="7" fillId="6" borderId="3" xfId="2" applyFont="1" applyFill="1" applyBorder="1" applyAlignment="1">
      <alignment horizontal="center" vertical="center"/>
    </xf>
    <xf numFmtId="0" fontId="7" fillId="6" borderId="4" xfId="2" applyFont="1" applyFill="1" applyBorder="1" applyAlignment="1">
      <alignment horizontal="center" vertical="center"/>
    </xf>
    <xf numFmtId="0" fontId="7" fillId="6" borderId="5" xfId="2" applyFont="1" applyFill="1" applyBorder="1" applyAlignment="1">
      <alignment horizontal="center" vertical="center"/>
    </xf>
    <xf numFmtId="0" fontId="8" fillId="6" borderId="8" xfId="2" applyFont="1" applyFill="1" applyBorder="1" applyAlignment="1">
      <alignment horizontal="center" vertical="center"/>
    </xf>
    <xf numFmtId="0" fontId="8" fillId="6" borderId="11" xfId="2" applyFont="1" applyFill="1" applyBorder="1" applyAlignment="1">
      <alignment horizontal="center" vertical="center"/>
    </xf>
    <xf numFmtId="0" fontId="8" fillId="6" borderId="12" xfId="2" applyFont="1" applyFill="1" applyBorder="1" applyAlignment="1">
      <alignment horizontal="center" vertical="center"/>
    </xf>
    <xf numFmtId="0" fontId="8" fillId="0" borderId="12" xfId="2" applyFont="1" applyFill="1" applyBorder="1" applyAlignment="1">
      <alignment horizontal="center" vertical="center"/>
    </xf>
    <xf numFmtId="0" fontId="10" fillId="4" borderId="3" xfId="2" applyFont="1" applyFill="1" applyBorder="1" applyAlignment="1"/>
    <xf numFmtId="0" fontId="10" fillId="4" borderId="4" xfId="2" applyFont="1" applyFill="1" applyBorder="1" applyAlignment="1"/>
    <xf numFmtId="0" fontId="10" fillId="4" borderId="15" xfId="2" applyFont="1" applyFill="1" applyBorder="1" applyAlignment="1"/>
    <xf numFmtId="0" fontId="9" fillId="8" borderId="16" xfId="2" applyFont="1" applyFill="1" applyBorder="1" applyAlignment="1">
      <alignment horizontal="center"/>
    </xf>
    <xf numFmtId="0" fontId="9" fillId="8" borderId="17" xfId="2" applyFont="1" applyFill="1" applyBorder="1" applyAlignment="1">
      <alignment horizontal="center"/>
    </xf>
    <xf numFmtId="0" fontId="9" fillId="8" borderId="18" xfId="2" applyFont="1" applyFill="1" applyBorder="1" applyAlignment="1">
      <alignment horizontal="center"/>
    </xf>
    <xf numFmtId="0" fontId="9" fillId="8" borderId="19" xfId="2" applyFont="1" applyFill="1" applyBorder="1" applyAlignment="1">
      <alignment horizontal="center"/>
    </xf>
    <xf numFmtId="0" fontId="9" fillId="8" borderId="9" xfId="2" applyFont="1" applyFill="1" applyBorder="1" applyAlignment="1">
      <alignment horizontal="center"/>
    </xf>
    <xf numFmtId="0" fontId="9" fillId="0" borderId="9" xfId="2" applyFont="1" applyFill="1" applyBorder="1" applyAlignment="1">
      <alignment horizontal="center"/>
    </xf>
    <xf numFmtId="0" fontId="11" fillId="9" borderId="0" xfId="2" applyFont="1" applyFill="1" applyBorder="1" applyAlignment="1">
      <alignment horizontal="center" vertical="center" textRotation="90"/>
    </xf>
    <xf numFmtId="0" fontId="12" fillId="10" borderId="2" xfId="2" applyFont="1" applyFill="1" applyBorder="1" applyAlignment="1">
      <alignment horizontal="center" vertical="center" textRotation="90"/>
    </xf>
    <xf numFmtId="3" fontId="2" fillId="11" borderId="5" xfId="0" applyNumberFormat="1" applyFont="1" applyFill="1" applyBorder="1"/>
    <xf numFmtId="3" fontId="2" fillId="11" borderId="16" xfId="0" applyNumberFormat="1" applyFont="1" applyFill="1" applyBorder="1"/>
    <xf numFmtId="3" fontId="2" fillId="11" borderId="17" xfId="0" applyNumberFormat="1" applyFont="1" applyFill="1" applyBorder="1"/>
    <xf numFmtId="3" fontId="2" fillId="11" borderId="18" xfId="0" applyNumberFormat="1" applyFont="1" applyFill="1" applyBorder="1"/>
    <xf numFmtId="4" fontId="2" fillId="11" borderId="17" xfId="0" applyNumberFormat="1" applyFont="1" applyFill="1" applyBorder="1"/>
    <xf numFmtId="4" fontId="2" fillId="0" borderId="0" xfId="0" applyNumberFormat="1" applyFont="1" applyFill="1" applyBorder="1"/>
    <xf numFmtId="3" fontId="2" fillId="11" borderId="0" xfId="0" applyNumberFormat="1" applyFont="1" applyFill="1" applyBorder="1"/>
    <xf numFmtId="0" fontId="2" fillId="11" borderId="0" xfId="0" applyFont="1" applyFill="1"/>
    <xf numFmtId="0" fontId="2" fillId="0" borderId="0" xfId="0" applyFont="1" applyBorder="1"/>
    <xf numFmtId="0" fontId="12" fillId="10" borderId="6" xfId="2" applyFont="1" applyFill="1" applyBorder="1" applyAlignment="1">
      <alignment horizontal="center" vertical="center" textRotation="90"/>
    </xf>
    <xf numFmtId="3" fontId="2" fillId="0" borderId="7" xfId="0" applyNumberFormat="1" applyFont="1" applyBorder="1"/>
    <xf numFmtId="3" fontId="2" fillId="0" borderId="21" xfId="0" applyNumberFormat="1" applyFont="1" applyBorder="1"/>
    <xf numFmtId="3" fontId="2" fillId="0" borderId="22" xfId="0" applyNumberFormat="1" applyFont="1" applyBorder="1"/>
    <xf numFmtId="3" fontId="2" fillId="0" borderId="23" xfId="0" applyNumberFormat="1" applyFont="1" applyBorder="1"/>
    <xf numFmtId="3" fontId="2" fillId="12" borderId="22" xfId="0" applyNumberFormat="1" applyFont="1" applyFill="1" applyBorder="1"/>
    <xf numFmtId="3" fontId="2" fillId="12" borderId="23" xfId="0" applyNumberFormat="1" applyFont="1" applyFill="1" applyBorder="1"/>
    <xf numFmtId="3" fontId="2" fillId="12" borderId="24" xfId="0" applyNumberFormat="1" applyFont="1" applyFill="1" applyBorder="1"/>
    <xf numFmtId="3" fontId="9" fillId="13" borderId="25" xfId="0" applyNumberFormat="1" applyFont="1" applyFill="1" applyBorder="1"/>
    <xf numFmtId="3" fontId="9" fillId="13" borderId="26" xfId="0" applyNumberFormat="1" applyFont="1" applyFill="1" applyBorder="1"/>
    <xf numFmtId="3" fontId="9" fillId="13" borderId="24" xfId="0" applyNumberFormat="1" applyFont="1" applyFill="1" applyBorder="1"/>
    <xf numFmtId="3" fontId="9" fillId="13" borderId="27" xfId="0" applyNumberFormat="1" applyFont="1" applyFill="1" applyBorder="1"/>
    <xf numFmtId="4" fontId="2" fillId="0" borderId="27" xfId="0" applyNumberFormat="1" applyFont="1" applyBorder="1"/>
    <xf numFmtId="3" fontId="2" fillId="0" borderId="0" xfId="0" applyNumberFormat="1" applyFont="1" applyBorder="1"/>
    <xf numFmtId="3" fontId="2" fillId="7" borderId="14" xfId="0" applyNumberFormat="1" applyFont="1" applyFill="1" applyBorder="1"/>
    <xf numFmtId="3" fontId="2" fillId="0" borderId="28" xfId="0" applyNumberFormat="1" applyFont="1" applyBorder="1"/>
    <xf numFmtId="3" fontId="2" fillId="0" borderId="29" xfId="0" applyNumberFormat="1" applyFont="1" applyBorder="1"/>
    <xf numFmtId="3" fontId="2" fillId="0" borderId="27" xfId="0" applyNumberFormat="1" applyFont="1" applyBorder="1"/>
    <xf numFmtId="3" fontId="2" fillId="0" borderId="30" xfId="0" applyNumberFormat="1" applyFont="1" applyBorder="1"/>
    <xf numFmtId="4" fontId="2" fillId="0" borderId="0" xfId="0" applyNumberFormat="1" applyFont="1" applyBorder="1"/>
    <xf numFmtId="3" fontId="9" fillId="13" borderId="30" xfId="0" applyNumberFormat="1" applyFont="1" applyFill="1" applyBorder="1"/>
    <xf numFmtId="3" fontId="9" fillId="13" borderId="29" xfId="0" applyNumberFormat="1" applyFont="1" applyFill="1" applyBorder="1"/>
    <xf numFmtId="3" fontId="2" fillId="12" borderId="27" xfId="0" applyNumberFormat="1" applyFont="1" applyFill="1" applyBorder="1"/>
    <xf numFmtId="3" fontId="2" fillId="12" borderId="30" xfId="0" applyNumberFormat="1" applyFont="1" applyFill="1" applyBorder="1"/>
    <xf numFmtId="3" fontId="2" fillId="12" borderId="29" xfId="0" applyNumberFormat="1" applyFont="1" applyFill="1" applyBorder="1"/>
    <xf numFmtId="3" fontId="2" fillId="14" borderId="29" xfId="0" applyNumberFormat="1" applyFont="1" applyFill="1" applyBorder="1"/>
    <xf numFmtId="3" fontId="2" fillId="14" borderId="27" xfId="0" applyNumberFormat="1" applyFont="1" applyFill="1" applyBorder="1"/>
    <xf numFmtId="4" fontId="2" fillId="14" borderId="27" xfId="0" applyNumberFormat="1" applyFont="1" applyFill="1" applyBorder="1"/>
    <xf numFmtId="4" fontId="2" fillId="15" borderId="27" xfId="0" applyNumberFormat="1" applyFont="1" applyFill="1" applyBorder="1"/>
    <xf numFmtId="4" fontId="2" fillId="15" borderId="0" xfId="0" applyNumberFormat="1" applyFont="1" applyFill="1" applyBorder="1"/>
    <xf numFmtId="3" fontId="2" fillId="7" borderId="27" xfId="0" applyNumberFormat="1" applyFont="1" applyFill="1" applyBorder="1"/>
    <xf numFmtId="4" fontId="2" fillId="16" borderId="27" xfId="0" applyNumberFormat="1" applyFont="1" applyFill="1" applyBorder="1"/>
    <xf numFmtId="4" fontId="2" fillId="16" borderId="0" xfId="0" applyNumberFormat="1" applyFont="1" applyFill="1" applyBorder="1"/>
    <xf numFmtId="0" fontId="12" fillId="10" borderId="31" xfId="2" applyFont="1" applyFill="1" applyBorder="1" applyAlignment="1">
      <alignment horizontal="center" vertical="center" textRotation="90"/>
    </xf>
    <xf numFmtId="3" fontId="2" fillId="0" borderId="12" xfId="0" applyNumberFormat="1" applyFont="1" applyBorder="1"/>
    <xf numFmtId="3" fontId="2" fillId="0" borderId="32" xfId="0" applyNumberFormat="1" applyFont="1" applyBorder="1"/>
    <xf numFmtId="3" fontId="2" fillId="0" borderId="33" xfId="0" applyNumberFormat="1" applyFont="1" applyBorder="1"/>
    <xf numFmtId="3" fontId="2" fillId="0" borderId="34" xfId="0" applyNumberFormat="1" applyFont="1" applyBorder="1"/>
    <xf numFmtId="3" fontId="2" fillId="0" borderId="35" xfId="0" applyNumberFormat="1" applyFont="1" applyBorder="1"/>
    <xf numFmtId="3" fontId="2" fillId="0" borderId="1" xfId="0" applyNumberFormat="1" applyFont="1" applyBorder="1"/>
    <xf numFmtId="3" fontId="2" fillId="0" borderId="36" xfId="0" applyNumberFormat="1" applyFont="1" applyBorder="1"/>
    <xf numFmtId="4" fontId="2" fillId="0" borderId="1" xfId="0" applyNumberFormat="1" applyFont="1" applyBorder="1"/>
    <xf numFmtId="0" fontId="9" fillId="2" borderId="0" xfId="0" applyFont="1" applyFill="1" applyBorder="1"/>
    <xf numFmtId="0" fontId="12" fillId="17" borderId="2" xfId="2" applyFont="1" applyFill="1" applyBorder="1" applyAlignment="1">
      <alignment horizontal="center" vertical="center" textRotation="90"/>
    </xf>
    <xf numFmtId="3" fontId="9" fillId="18" borderId="4" xfId="0" applyNumberFormat="1" applyFont="1" applyFill="1" applyBorder="1"/>
    <xf numFmtId="4" fontId="9" fillId="18" borderId="4" xfId="0" applyNumberFormat="1" applyFont="1" applyFill="1" applyBorder="1"/>
    <xf numFmtId="4" fontId="9" fillId="0" borderId="4" xfId="0" applyNumberFormat="1" applyFont="1" applyFill="1" applyBorder="1"/>
    <xf numFmtId="3" fontId="2" fillId="18" borderId="4" xfId="0" applyNumberFormat="1" applyFont="1" applyFill="1" applyBorder="1"/>
    <xf numFmtId="0" fontId="9" fillId="18" borderId="4" xfId="0" applyFont="1" applyFill="1" applyBorder="1"/>
    <xf numFmtId="0" fontId="12" fillId="17" borderId="6" xfId="2" applyFont="1" applyFill="1" applyBorder="1" applyAlignment="1">
      <alignment horizontal="center" vertical="center" textRotation="90"/>
    </xf>
    <xf numFmtId="3" fontId="2" fillId="0" borderId="9" xfId="0" applyNumberFormat="1" applyFont="1" applyBorder="1"/>
    <xf numFmtId="4" fontId="2" fillId="0" borderId="9" xfId="0" applyNumberFormat="1" applyFont="1" applyBorder="1"/>
    <xf numFmtId="3" fontId="2" fillId="7" borderId="30" xfId="0" applyNumberFormat="1" applyFont="1" applyFill="1" applyBorder="1"/>
    <xf numFmtId="3" fontId="2" fillId="7" borderId="29" xfId="0" applyNumberFormat="1" applyFont="1" applyFill="1" applyBorder="1"/>
    <xf numFmtId="4" fontId="2" fillId="7" borderId="27" xfId="0" applyNumberFormat="1" applyFont="1" applyFill="1" applyBorder="1"/>
    <xf numFmtId="4" fontId="2" fillId="7" borderId="0" xfId="0" applyNumberFormat="1" applyFont="1" applyFill="1" applyBorder="1"/>
    <xf numFmtId="4" fontId="2" fillId="19" borderId="27" xfId="0" applyNumberFormat="1" applyFont="1" applyFill="1" applyBorder="1"/>
    <xf numFmtId="4" fontId="2" fillId="19" borderId="30" xfId="0" applyNumberFormat="1" applyFont="1" applyFill="1" applyBorder="1"/>
    <xf numFmtId="4" fontId="2" fillId="19" borderId="29" xfId="0" applyNumberFormat="1" applyFont="1" applyFill="1" applyBorder="1"/>
    <xf numFmtId="4" fontId="2" fillId="19" borderId="0" xfId="0" applyNumberFormat="1" applyFont="1" applyFill="1" applyBorder="1"/>
    <xf numFmtId="3" fontId="9" fillId="7" borderId="27" xfId="0" applyNumberFormat="1" applyFont="1" applyFill="1" applyBorder="1"/>
    <xf numFmtId="3" fontId="9" fillId="7" borderId="30" xfId="0" applyNumberFormat="1" applyFont="1" applyFill="1" applyBorder="1"/>
    <xf numFmtId="3" fontId="9" fillId="7" borderId="29" xfId="0" applyNumberFormat="1" applyFont="1" applyFill="1" applyBorder="1"/>
    <xf numFmtId="4" fontId="9" fillId="7" borderId="27" xfId="0" applyNumberFormat="1" applyFont="1" applyFill="1" applyBorder="1"/>
    <xf numFmtId="4" fontId="9" fillId="7" borderId="0" xfId="0" applyNumberFormat="1" applyFont="1" applyFill="1" applyBorder="1"/>
    <xf numFmtId="4" fontId="9" fillId="0" borderId="0" xfId="0" applyNumberFormat="1" applyFont="1" applyFill="1" applyBorder="1"/>
    <xf numFmtId="164" fontId="2" fillId="0" borderId="27" xfId="0" applyNumberFormat="1" applyFont="1" applyBorder="1"/>
    <xf numFmtId="164" fontId="2" fillId="0" borderId="0" xfId="0" applyNumberFormat="1" applyFont="1" applyBorder="1"/>
    <xf numFmtId="164" fontId="2" fillId="0" borderId="0" xfId="0" applyNumberFormat="1" applyFont="1" applyFill="1" applyBorder="1"/>
    <xf numFmtId="3" fontId="2" fillId="0" borderId="29" xfId="0" applyNumberFormat="1" applyFont="1" applyFill="1" applyBorder="1"/>
    <xf numFmtId="3" fontId="2" fillId="0" borderId="27" xfId="0" applyNumberFormat="1" applyFont="1" applyFill="1" applyBorder="1"/>
    <xf numFmtId="164" fontId="9" fillId="7" borderId="27" xfId="0" applyNumberFormat="1" applyFont="1" applyFill="1" applyBorder="1"/>
    <xf numFmtId="164" fontId="9" fillId="7" borderId="0" xfId="0" applyNumberFormat="1" applyFont="1" applyFill="1" applyBorder="1"/>
    <xf numFmtId="164" fontId="9" fillId="0" borderId="0" xfId="0" applyNumberFormat="1" applyFont="1" applyFill="1" applyBorder="1"/>
    <xf numFmtId="0" fontId="12" fillId="17" borderId="31" xfId="2" applyFont="1" applyFill="1" applyBorder="1" applyAlignment="1">
      <alignment horizontal="center" vertical="center" textRotation="90"/>
    </xf>
    <xf numFmtId="164" fontId="2" fillId="0" borderId="1" xfId="0" applyNumberFormat="1" applyFont="1" applyBorder="1"/>
    <xf numFmtId="0" fontId="2" fillId="0" borderId="39" xfId="0" applyFont="1" applyBorder="1"/>
    <xf numFmtId="0" fontId="12" fillId="7" borderId="40" xfId="2" applyFont="1" applyFill="1" applyBorder="1" applyAlignment="1">
      <alignment horizontal="center" vertical="center"/>
    </xf>
    <xf numFmtId="3" fontId="2" fillId="7" borderId="40" xfId="0" applyNumberFormat="1" applyFont="1" applyFill="1" applyBorder="1"/>
    <xf numFmtId="3" fontId="2" fillId="7" borderId="16" xfId="0" applyNumberFormat="1" applyFont="1" applyFill="1" applyBorder="1"/>
    <xf numFmtId="3" fontId="2" fillId="7" borderId="17" xfId="0" applyNumberFormat="1" applyFont="1" applyFill="1" applyBorder="1"/>
    <xf numFmtId="3" fontId="2" fillId="7" borderId="18" xfId="0" applyNumberFormat="1" applyFont="1" applyFill="1" applyBorder="1"/>
    <xf numFmtId="4" fontId="2" fillId="7" borderId="17" xfId="0" applyNumberFormat="1" applyFont="1" applyFill="1" applyBorder="1"/>
    <xf numFmtId="4" fontId="2" fillId="0" borderId="9" xfId="0" applyNumberFormat="1" applyFont="1" applyFill="1" applyBorder="1"/>
    <xf numFmtId="3" fontId="2" fillId="7" borderId="9" xfId="0" applyNumberFormat="1" applyFont="1" applyFill="1" applyBorder="1"/>
    <xf numFmtId="0" fontId="2" fillId="7" borderId="9" xfId="0" applyFont="1" applyFill="1" applyBorder="1"/>
    <xf numFmtId="0" fontId="13" fillId="20" borderId="38" xfId="2" applyFont="1" applyFill="1" applyBorder="1" applyAlignment="1">
      <alignment horizontal="right"/>
    </xf>
    <xf numFmtId="0" fontId="6" fillId="20" borderId="15" xfId="2" applyFont="1" applyFill="1" applyBorder="1" applyAlignment="1">
      <alignment horizontal="right"/>
    </xf>
    <xf numFmtId="3" fontId="2" fillId="20" borderId="15" xfId="0" applyNumberFormat="1" applyFont="1" applyFill="1" applyBorder="1"/>
    <xf numFmtId="3" fontId="2" fillId="20" borderId="3" xfId="0" applyNumberFormat="1" applyFont="1" applyFill="1" applyBorder="1"/>
    <xf numFmtId="3" fontId="2" fillId="20" borderId="4" xfId="0" applyNumberFormat="1" applyFont="1" applyFill="1" applyBorder="1"/>
    <xf numFmtId="3" fontId="2" fillId="20" borderId="5" xfId="0" applyNumberFormat="1" applyFont="1" applyFill="1" applyBorder="1"/>
    <xf numFmtId="3" fontId="2" fillId="20" borderId="9" xfId="0" applyNumberFormat="1" applyFont="1" applyFill="1" applyBorder="1"/>
    <xf numFmtId="3" fontId="2" fillId="0" borderId="4" xfId="0" applyNumberFormat="1" applyFont="1" applyFill="1" applyBorder="1"/>
    <xf numFmtId="0" fontId="2" fillId="20" borderId="4" xfId="0" applyFont="1" applyFill="1" applyBorder="1"/>
    <xf numFmtId="0" fontId="11" fillId="21" borderId="12" xfId="2" applyFont="1" applyFill="1" applyBorder="1" applyAlignment="1">
      <alignment horizontal="center" vertical="center" textRotation="90"/>
    </xf>
    <xf numFmtId="3" fontId="2" fillId="0" borderId="42" xfId="0" applyNumberFormat="1" applyFont="1" applyBorder="1"/>
    <xf numFmtId="3" fontId="2" fillId="0" borderId="42" xfId="0" applyNumberFormat="1" applyFont="1" applyFill="1" applyBorder="1"/>
    <xf numFmtId="3" fontId="2" fillId="0" borderId="21" xfId="0" applyNumberFormat="1" applyFont="1" applyFill="1" applyBorder="1"/>
    <xf numFmtId="4" fontId="2" fillId="0" borderId="27" xfId="0" applyNumberFormat="1" applyFont="1" applyFill="1" applyBorder="1"/>
    <xf numFmtId="3" fontId="2" fillId="0" borderId="43" xfId="0" applyNumberFormat="1" applyFont="1" applyBorder="1"/>
    <xf numFmtId="165" fontId="2" fillId="0" borderId="0" xfId="1" applyNumberFormat="1" applyFont="1" applyFill="1" applyBorder="1"/>
    <xf numFmtId="3" fontId="9" fillId="13" borderId="43" xfId="0" applyNumberFormat="1" applyFont="1" applyFill="1" applyBorder="1"/>
    <xf numFmtId="3" fontId="2" fillId="0" borderId="44" xfId="0" applyNumberFormat="1" applyFont="1" applyBorder="1"/>
    <xf numFmtId="3" fontId="2" fillId="0" borderId="35" xfId="0" applyNumberFormat="1" applyFont="1" applyFill="1" applyBorder="1"/>
    <xf numFmtId="3" fontId="2" fillId="0" borderId="1" xfId="0" applyNumberFormat="1" applyFont="1" applyFill="1" applyBorder="1"/>
    <xf numFmtId="4" fontId="2" fillId="0" borderId="1" xfId="0" applyNumberFormat="1" applyFont="1" applyFill="1" applyBorder="1"/>
    <xf numFmtId="0" fontId="12" fillId="18" borderId="3" xfId="2" applyFont="1" applyFill="1" applyBorder="1" applyAlignment="1">
      <alignment horizontal="center" vertical="center" textRotation="90"/>
    </xf>
    <xf numFmtId="3" fontId="9" fillId="18" borderId="15" xfId="0" applyNumberFormat="1" applyFont="1" applyFill="1" applyBorder="1"/>
    <xf numFmtId="3" fontId="2" fillId="18" borderId="16" xfId="0" applyNumberFormat="1" applyFont="1" applyFill="1" applyBorder="1"/>
    <xf numFmtId="4" fontId="2" fillId="18" borderId="16" xfId="0" applyNumberFormat="1" applyFont="1" applyFill="1" applyBorder="1"/>
    <xf numFmtId="4" fontId="2" fillId="18" borderId="3" xfId="0" applyNumberFormat="1" applyFont="1" applyFill="1" applyBorder="1"/>
    <xf numFmtId="4" fontId="2" fillId="18" borderId="45" xfId="0" applyNumberFormat="1" applyFont="1" applyFill="1" applyBorder="1"/>
    <xf numFmtId="165" fontId="2" fillId="0" borderId="4" xfId="1" applyNumberFormat="1" applyFont="1" applyFill="1" applyBorder="1"/>
    <xf numFmtId="4" fontId="2" fillId="0" borderId="25" xfId="0" applyNumberFormat="1" applyFont="1" applyFill="1" applyBorder="1"/>
    <xf numFmtId="4" fontId="9" fillId="13" borderId="27" xfId="0" applyNumberFormat="1" applyFont="1" applyFill="1" applyBorder="1"/>
    <xf numFmtId="0" fontId="12" fillId="7" borderId="40" xfId="2" applyFont="1" applyFill="1" applyBorder="1" applyAlignment="1">
      <alignment horizontal="right" vertical="center"/>
    </xf>
    <xf numFmtId="3" fontId="2" fillId="7" borderId="19" xfId="0" applyNumberFormat="1" applyFont="1" applyFill="1" applyBorder="1"/>
    <xf numFmtId="3" fontId="2" fillId="7" borderId="46" xfId="0" applyNumberFormat="1" applyFont="1" applyFill="1" applyBorder="1"/>
    <xf numFmtId="3" fontId="2" fillId="7" borderId="47" xfId="0" applyNumberFormat="1" applyFont="1" applyFill="1" applyBorder="1"/>
    <xf numFmtId="4" fontId="2" fillId="7" borderId="46" xfId="0" applyNumberFormat="1" applyFont="1" applyFill="1" applyBorder="1"/>
    <xf numFmtId="165" fontId="2" fillId="0" borderId="9" xfId="1" applyNumberFormat="1" applyFont="1" applyFill="1" applyBorder="1"/>
    <xf numFmtId="0" fontId="14" fillId="20" borderId="4" xfId="2" applyFont="1" applyFill="1" applyBorder="1" applyAlignment="1">
      <alignment horizontal="right" vertical="center" textRotation="90"/>
    </xf>
    <xf numFmtId="0" fontId="6" fillId="20" borderId="4" xfId="2" applyFont="1" applyFill="1" applyBorder="1" applyAlignment="1">
      <alignment horizontal="right"/>
    </xf>
    <xf numFmtId="0" fontId="11" fillId="21" borderId="2" xfId="2" applyFont="1" applyFill="1" applyBorder="1" applyAlignment="1">
      <alignment horizontal="center" vertical="center" textRotation="90"/>
    </xf>
    <xf numFmtId="165" fontId="2" fillId="0" borderId="27" xfId="1" applyNumberFormat="1" applyFont="1" applyBorder="1"/>
    <xf numFmtId="0" fontId="2" fillId="0" borderId="6" xfId="0" applyFont="1" applyBorder="1" applyAlignment="1"/>
    <xf numFmtId="3" fontId="2" fillId="2" borderId="27" xfId="3" applyNumberFormat="1" applyFont="1" applyFill="1" applyBorder="1"/>
    <xf numFmtId="165" fontId="2" fillId="2" borderId="27" xfId="1" applyNumberFormat="1" applyFont="1" applyFill="1" applyBorder="1"/>
    <xf numFmtId="3" fontId="2" fillId="0" borderId="27" xfId="3" applyNumberFormat="1" applyFont="1" applyBorder="1"/>
    <xf numFmtId="3" fontId="2" fillId="0" borderId="1" xfId="3" applyNumberFormat="1" applyFont="1" applyBorder="1"/>
    <xf numFmtId="165" fontId="2" fillId="0" borderId="1" xfId="1" applyNumberFormat="1" applyFont="1" applyBorder="1"/>
    <xf numFmtId="3" fontId="2" fillId="18" borderId="17" xfId="0" applyNumberFormat="1" applyFont="1" applyFill="1" applyBorder="1"/>
    <xf numFmtId="3" fontId="2" fillId="18" borderId="18" xfId="0" applyNumberFormat="1" applyFont="1" applyFill="1" applyBorder="1"/>
    <xf numFmtId="3" fontId="2" fillId="0" borderId="24" xfId="0" applyNumberFormat="1" applyFont="1" applyBorder="1"/>
    <xf numFmtId="3" fontId="9" fillId="13" borderId="42" xfId="0" applyNumberFormat="1" applyFont="1" applyFill="1" applyBorder="1"/>
    <xf numFmtId="3" fontId="9" fillId="13" borderId="25" xfId="3" applyNumberFormat="1" applyFont="1" applyFill="1" applyBorder="1"/>
    <xf numFmtId="3" fontId="2" fillId="0" borderId="25" xfId="3" applyNumberFormat="1" applyFont="1" applyFill="1" applyBorder="1"/>
    <xf numFmtId="165" fontId="2" fillId="0" borderId="25" xfId="1" applyNumberFormat="1" applyFont="1" applyFill="1" applyBorder="1"/>
    <xf numFmtId="3" fontId="2" fillId="0" borderId="43" xfId="0" applyNumberFormat="1" applyFont="1" applyFill="1" applyBorder="1"/>
    <xf numFmtId="3" fontId="2" fillId="0" borderId="27" xfId="3" applyNumberFormat="1" applyFont="1" applyFill="1" applyBorder="1"/>
    <xf numFmtId="165" fontId="2" fillId="0" borderId="27" xfId="1" applyNumberFormat="1" applyFont="1" applyFill="1" applyBorder="1"/>
    <xf numFmtId="3" fontId="9" fillId="13" borderId="27" xfId="3" applyNumberFormat="1" applyFont="1" applyFill="1" applyBorder="1"/>
    <xf numFmtId="3" fontId="9" fillId="7" borderId="0" xfId="0" applyNumberFormat="1" applyFont="1" applyFill="1" applyBorder="1"/>
    <xf numFmtId="0" fontId="12" fillId="7" borderId="8" xfId="2" applyFont="1" applyFill="1" applyBorder="1" applyAlignment="1">
      <alignment horizontal="center" vertical="center"/>
    </xf>
    <xf numFmtId="3" fontId="2" fillId="7" borderId="48" xfId="0" applyNumberFormat="1" applyFont="1" applyFill="1" applyBorder="1"/>
    <xf numFmtId="3" fontId="2" fillId="7" borderId="21" xfId="0" applyNumberFormat="1" applyFont="1" applyFill="1" applyBorder="1"/>
    <xf numFmtId="3" fontId="2" fillId="7" borderId="22" xfId="0" applyNumberFormat="1" applyFont="1" applyFill="1" applyBorder="1"/>
    <xf numFmtId="3" fontId="2" fillId="7" borderId="23" xfId="0" applyNumberFormat="1" applyFont="1" applyFill="1" applyBorder="1"/>
    <xf numFmtId="4" fontId="2" fillId="7" borderId="48" xfId="0" applyNumberFormat="1" applyFont="1" applyFill="1" applyBorder="1"/>
    <xf numFmtId="4" fontId="2" fillId="7" borderId="22" xfId="0" applyNumberFormat="1" applyFont="1" applyFill="1" applyBorder="1"/>
    <xf numFmtId="0" fontId="12" fillId="7" borderId="49" xfId="2" applyFont="1" applyFill="1" applyBorder="1" applyAlignment="1">
      <alignment horizontal="center" vertical="center"/>
    </xf>
    <xf numFmtId="3" fontId="2" fillId="7" borderId="44" xfId="0" applyNumberFormat="1" applyFont="1" applyFill="1" applyBorder="1"/>
    <xf numFmtId="3" fontId="2" fillId="7" borderId="50" xfId="0" applyNumberFormat="1" applyFont="1" applyFill="1" applyBorder="1"/>
    <xf numFmtId="3" fontId="2" fillId="7" borderId="51" xfId="0" applyNumberFormat="1" applyFont="1" applyFill="1" applyBorder="1"/>
    <xf numFmtId="3" fontId="2" fillId="7" borderId="52" xfId="0" applyNumberFormat="1" applyFont="1" applyFill="1" applyBorder="1"/>
    <xf numFmtId="4" fontId="2" fillId="7" borderId="53" xfId="0" applyNumberFormat="1" applyFont="1" applyFill="1" applyBorder="1"/>
    <xf numFmtId="4" fontId="2" fillId="7" borderId="32" xfId="0" applyNumberFormat="1" applyFont="1" applyFill="1" applyBorder="1"/>
    <xf numFmtId="4" fontId="2" fillId="7" borderId="33" xfId="0" applyNumberFormat="1" applyFont="1" applyFill="1" applyBorder="1"/>
    <xf numFmtId="4" fontId="2" fillId="22" borderId="33" xfId="0" applyNumberFormat="1" applyFont="1" applyFill="1" applyBorder="1"/>
    <xf numFmtId="3" fontId="2" fillId="7" borderId="0" xfId="0" applyNumberFormat="1" applyFont="1" applyFill="1" applyBorder="1"/>
    <xf numFmtId="0" fontId="2" fillId="7" borderId="0" xfId="0" applyFont="1" applyFill="1" applyBorder="1"/>
    <xf numFmtId="0" fontId="12" fillId="20" borderId="3" xfId="2" applyFont="1" applyFill="1" applyBorder="1" applyAlignment="1">
      <alignment vertical="center"/>
    </xf>
    <xf numFmtId="0" fontId="2" fillId="0" borderId="4" xfId="0" applyFont="1" applyBorder="1" applyAlignment="1"/>
    <xf numFmtId="0" fontId="2" fillId="0" borderId="5" xfId="0" applyFont="1" applyBorder="1" applyAlignment="1"/>
    <xf numFmtId="0" fontId="9" fillId="23" borderId="2" xfId="2" applyFont="1" applyFill="1" applyBorder="1" applyAlignment="1">
      <alignment horizontal="right"/>
    </xf>
    <xf numFmtId="4" fontId="2" fillId="0" borderId="27" xfId="3" applyNumberFormat="1" applyFont="1" applyBorder="1"/>
    <xf numFmtId="4" fontId="2" fillId="0" borderId="0" xfId="3" applyNumberFormat="1" applyFont="1" applyBorder="1"/>
    <xf numFmtId="4" fontId="2" fillId="0" borderId="0" xfId="3" applyNumberFormat="1" applyFont="1" applyFill="1" applyBorder="1"/>
    <xf numFmtId="0" fontId="11" fillId="21" borderId="54" xfId="2" applyFont="1" applyFill="1" applyBorder="1" applyAlignment="1">
      <alignment horizontal="center" vertical="center" textRotation="90" shrinkToFit="1"/>
    </xf>
    <xf numFmtId="0" fontId="2" fillId="0" borderId="6" xfId="0" applyFont="1" applyBorder="1" applyAlignment="1">
      <alignment horizontal="center" vertical="center" textRotation="90"/>
    </xf>
    <xf numFmtId="0" fontId="2" fillId="0" borderId="54" xfId="0" applyFont="1" applyBorder="1" applyAlignment="1"/>
    <xf numFmtId="3" fontId="2" fillId="18" borderId="3" xfId="0" applyNumberFormat="1" applyFont="1" applyFill="1" applyBorder="1"/>
    <xf numFmtId="4" fontId="2" fillId="18" borderId="4" xfId="0" applyNumberFormat="1" applyFont="1" applyFill="1" applyBorder="1"/>
    <xf numFmtId="4" fontId="2" fillId="18" borderId="0" xfId="0" applyNumberFormat="1" applyFont="1" applyFill="1" applyBorder="1"/>
    <xf numFmtId="0" fontId="2" fillId="0" borderId="31" xfId="0" applyFont="1" applyBorder="1" applyAlignment="1">
      <alignment horizontal="center" vertical="center" textRotation="90"/>
    </xf>
    <xf numFmtId="3" fontId="2" fillId="7" borderId="33" xfId="0" applyNumberFormat="1" applyFont="1" applyFill="1" applyBorder="1"/>
    <xf numFmtId="0" fontId="2" fillId="0" borderId="49" xfId="0" applyFont="1" applyBorder="1" applyAlignment="1"/>
    <xf numFmtId="0" fontId="12" fillId="20" borderId="15" xfId="2" applyFont="1" applyFill="1" applyBorder="1" applyAlignment="1">
      <alignment vertical="center"/>
    </xf>
    <xf numFmtId="3" fontId="2" fillId="0" borderId="9" xfId="0" applyNumberFormat="1" applyFont="1" applyFill="1" applyBorder="1"/>
    <xf numFmtId="0" fontId="11" fillId="21" borderId="6" xfId="2" applyFont="1" applyFill="1" applyBorder="1" applyAlignment="1">
      <alignment horizontal="center" vertical="center" textRotation="90"/>
    </xf>
    <xf numFmtId="0" fontId="12" fillId="24" borderId="2" xfId="2" applyFont="1" applyFill="1" applyBorder="1" applyAlignment="1">
      <alignment horizontal="center" vertical="center" textRotation="90"/>
    </xf>
    <xf numFmtId="3" fontId="2" fillId="2" borderId="7" xfId="0" applyNumberFormat="1" applyFont="1" applyFill="1" applyBorder="1"/>
    <xf numFmtId="3" fontId="2" fillId="25" borderId="24" xfId="0" applyNumberFormat="1" applyFont="1" applyFill="1" applyBorder="1"/>
    <xf numFmtId="3" fontId="2" fillId="25" borderId="27" xfId="0" applyNumberFormat="1" applyFont="1" applyFill="1" applyBorder="1"/>
    <xf numFmtId="3" fontId="2" fillId="25" borderId="0" xfId="0" applyNumberFormat="1" applyFont="1" applyFill="1" applyBorder="1"/>
    <xf numFmtId="3" fontId="2" fillId="0" borderId="0" xfId="0" applyNumberFormat="1" applyFont="1" applyFill="1" applyBorder="1"/>
    <xf numFmtId="3" fontId="15" fillId="7" borderId="0" xfId="0" applyNumberFormat="1" applyFont="1" applyFill="1" applyBorder="1"/>
    <xf numFmtId="0" fontId="2" fillId="0" borderId="6" xfId="0" applyFont="1" applyBorder="1"/>
    <xf numFmtId="0" fontId="12" fillId="24" borderId="6" xfId="2" applyFont="1" applyFill="1" applyBorder="1" applyAlignment="1">
      <alignment horizontal="center" vertical="center" textRotation="90"/>
    </xf>
    <xf numFmtId="3" fontId="2" fillId="2" borderId="28" xfId="0" applyNumberFormat="1" applyFont="1" applyFill="1" applyBorder="1"/>
    <xf numFmtId="3" fontId="2" fillId="25" borderId="30" xfId="0" applyNumberFormat="1" applyFont="1" applyFill="1" applyBorder="1"/>
    <xf numFmtId="3" fontId="2" fillId="25" borderId="14" xfId="0" applyNumberFormat="1" applyFont="1" applyFill="1" applyBorder="1"/>
    <xf numFmtId="3" fontId="2" fillId="22" borderId="27" xfId="0" applyNumberFormat="1" applyFont="1" applyFill="1" applyBorder="1"/>
    <xf numFmtId="3" fontId="2" fillId="22" borderId="0" xfId="0" applyNumberFormat="1" applyFont="1" applyFill="1" applyBorder="1"/>
    <xf numFmtId="0" fontId="12" fillId="24" borderId="31" xfId="2" applyFont="1" applyFill="1" applyBorder="1" applyAlignment="1">
      <alignment horizontal="center" vertical="center" textRotation="90"/>
    </xf>
    <xf numFmtId="3" fontId="16" fillId="23" borderId="3" xfId="0" applyNumberFormat="1" applyFont="1" applyFill="1" applyBorder="1"/>
    <xf numFmtId="3" fontId="2" fillId="23" borderId="16" xfId="0" applyNumberFormat="1" applyFont="1" applyFill="1" applyBorder="1"/>
    <xf numFmtId="3" fontId="2" fillId="23" borderId="17" xfId="0" applyNumberFormat="1" applyFont="1" applyFill="1" applyBorder="1"/>
    <xf numFmtId="3" fontId="2" fillId="23" borderId="18" xfId="0" applyNumberFormat="1" applyFont="1" applyFill="1" applyBorder="1"/>
    <xf numFmtId="3" fontId="2" fillId="23" borderId="15" xfId="0" applyNumberFormat="1" applyFont="1" applyFill="1" applyBorder="1"/>
    <xf numFmtId="4" fontId="2" fillId="23" borderId="17" xfId="0" applyNumberFormat="1" applyFont="1" applyFill="1" applyBorder="1"/>
    <xf numFmtId="4" fontId="2" fillId="23" borderId="4" xfId="0" applyNumberFormat="1" applyFont="1" applyFill="1" applyBorder="1"/>
    <xf numFmtId="3" fontId="2" fillId="23" borderId="4" xfId="0" applyNumberFormat="1" applyFont="1" applyFill="1" applyBorder="1"/>
    <xf numFmtId="0" fontId="2" fillId="23" borderId="0" xfId="0" applyFont="1" applyFill="1"/>
    <xf numFmtId="3" fontId="16" fillId="18" borderId="4" xfId="0" applyNumberFormat="1" applyFont="1" applyFill="1" applyBorder="1"/>
    <xf numFmtId="3" fontId="2" fillId="18" borderId="15" xfId="0" applyNumberFormat="1" applyFont="1" applyFill="1" applyBorder="1"/>
    <xf numFmtId="4" fontId="2" fillId="18" borderId="17" xfId="0" applyNumberFormat="1" applyFont="1" applyFill="1" applyBorder="1"/>
    <xf numFmtId="0" fontId="2" fillId="18" borderId="4" xfId="0" applyFont="1" applyFill="1" applyBorder="1"/>
    <xf numFmtId="3" fontId="16" fillId="26" borderId="28" xfId="0" applyNumberFormat="1" applyFont="1" applyFill="1" applyBorder="1"/>
    <xf numFmtId="3" fontId="2" fillId="26" borderId="24" xfId="0" applyNumberFormat="1" applyFont="1" applyFill="1" applyBorder="1"/>
    <xf numFmtId="3" fontId="2" fillId="26" borderId="25" xfId="0" applyNumberFormat="1" applyFont="1" applyFill="1" applyBorder="1"/>
    <xf numFmtId="3" fontId="2" fillId="26" borderId="26" xfId="0" applyNumberFormat="1" applyFont="1" applyFill="1" applyBorder="1"/>
    <xf numFmtId="3" fontId="2" fillId="26" borderId="16" xfId="0" applyNumberFormat="1" applyFont="1" applyFill="1" applyBorder="1"/>
    <xf numFmtId="3" fontId="2" fillId="26" borderId="17" xfId="0" applyNumberFormat="1" applyFont="1" applyFill="1" applyBorder="1"/>
    <xf numFmtId="3" fontId="2" fillId="26" borderId="15" xfId="0" applyNumberFormat="1" applyFont="1" applyFill="1" applyBorder="1"/>
    <xf numFmtId="3" fontId="2" fillId="26" borderId="18" xfId="0" applyNumberFormat="1" applyFont="1" applyFill="1" applyBorder="1"/>
    <xf numFmtId="4" fontId="2" fillId="26" borderId="17" xfId="0" applyNumberFormat="1" applyFont="1" applyFill="1" applyBorder="1"/>
    <xf numFmtId="4" fontId="2" fillId="26" borderId="4" xfId="0" applyNumberFormat="1" applyFont="1" applyFill="1" applyBorder="1"/>
    <xf numFmtId="43" fontId="17" fillId="0" borderId="4" xfId="1" applyFont="1" applyFill="1" applyBorder="1"/>
    <xf numFmtId="3" fontId="2" fillId="26" borderId="0" xfId="0" applyNumberFormat="1" applyFont="1" applyFill="1" applyBorder="1"/>
    <xf numFmtId="0" fontId="2" fillId="26" borderId="0" xfId="0" applyFont="1" applyFill="1"/>
    <xf numFmtId="3" fontId="2" fillId="0" borderId="25" xfId="0" applyNumberFormat="1" applyFont="1" applyBorder="1"/>
    <xf numFmtId="3" fontId="9" fillId="27" borderId="4" xfId="0" applyNumberFormat="1" applyFont="1" applyFill="1" applyBorder="1"/>
    <xf numFmtId="3" fontId="9" fillId="27" borderId="16" xfId="0" applyNumberFormat="1" applyFont="1" applyFill="1" applyBorder="1"/>
    <xf numFmtId="3" fontId="9" fillId="27" borderId="17" xfId="0" applyNumberFormat="1" applyFont="1" applyFill="1" applyBorder="1"/>
    <xf numFmtId="3" fontId="9" fillId="27" borderId="18" xfId="0" applyNumberFormat="1" applyFont="1" applyFill="1" applyBorder="1"/>
    <xf numFmtId="3" fontId="9" fillId="27" borderId="15" xfId="0" applyNumberFormat="1" applyFont="1" applyFill="1" applyBorder="1"/>
    <xf numFmtId="4" fontId="9" fillId="27" borderId="17" xfId="0" applyNumberFormat="1" applyFont="1" applyFill="1" applyBorder="1"/>
    <xf numFmtId="4" fontId="9" fillId="27" borderId="4" xfId="0" applyNumberFormat="1" applyFont="1" applyFill="1" applyBorder="1"/>
    <xf numFmtId="0" fontId="9" fillId="27" borderId="4" xfId="0" applyFont="1" applyFill="1" applyBorder="1"/>
    <xf numFmtId="3" fontId="2" fillId="0" borderId="26" xfId="0" applyNumberFormat="1" applyFont="1" applyBorder="1"/>
    <xf numFmtId="4" fontId="2" fillId="0" borderId="25" xfId="0" applyNumberFormat="1" applyFont="1" applyBorder="1"/>
    <xf numFmtId="3" fontId="2" fillId="0" borderId="30" xfId="0" applyNumberFormat="1" applyFont="1" applyFill="1" applyBorder="1"/>
    <xf numFmtId="3" fontId="2" fillId="19" borderId="0" xfId="4" applyNumberFormat="1" applyFont="1" applyFill="1" applyBorder="1"/>
    <xf numFmtId="3" fontId="2" fillId="0" borderId="36" xfId="0" applyNumberFormat="1" applyFont="1" applyFill="1" applyBorder="1"/>
    <xf numFmtId="3" fontId="2" fillId="0" borderId="44" xfId="0" applyNumberFormat="1" applyFont="1" applyFill="1" applyBorder="1"/>
    <xf numFmtId="3" fontId="9" fillId="18" borderId="16" xfId="0" applyNumberFormat="1" applyFont="1" applyFill="1" applyBorder="1"/>
    <xf numFmtId="3" fontId="9" fillId="18" borderId="17" xfId="0" applyNumberFormat="1" applyFont="1" applyFill="1" applyBorder="1"/>
    <xf numFmtId="3" fontId="9" fillId="18" borderId="18" xfId="0" applyNumberFormat="1" applyFont="1" applyFill="1" applyBorder="1"/>
    <xf numFmtId="4" fontId="9" fillId="18" borderId="17" xfId="0" applyNumberFormat="1" applyFont="1" applyFill="1" applyBorder="1"/>
    <xf numFmtId="3" fontId="9" fillId="26" borderId="3" xfId="0" applyNumberFormat="1" applyFont="1" applyFill="1" applyBorder="1"/>
    <xf numFmtId="3" fontId="9" fillId="26" borderId="16" xfId="0" applyNumberFormat="1" applyFont="1" applyFill="1" applyBorder="1"/>
    <xf numFmtId="3" fontId="9" fillId="26" borderId="17" xfId="0" applyNumberFormat="1" applyFont="1" applyFill="1" applyBorder="1"/>
    <xf numFmtId="3" fontId="9" fillId="26" borderId="18" xfId="0" applyNumberFormat="1" applyFont="1" applyFill="1" applyBorder="1"/>
    <xf numFmtId="3" fontId="9" fillId="26" borderId="15" xfId="0" applyNumberFormat="1" applyFont="1" applyFill="1" applyBorder="1"/>
    <xf numFmtId="4" fontId="9" fillId="26" borderId="17" xfId="0" applyNumberFormat="1" applyFont="1" applyFill="1" applyBorder="1"/>
    <xf numFmtId="4" fontId="9" fillId="26" borderId="4" xfId="0" applyNumberFormat="1" applyFont="1" applyFill="1" applyBorder="1"/>
    <xf numFmtId="3" fontId="9" fillId="26" borderId="4" xfId="0" applyNumberFormat="1" applyFont="1" applyFill="1" applyBorder="1"/>
    <xf numFmtId="0" fontId="9" fillId="26" borderId="0" xfId="0" applyFont="1" applyFill="1"/>
    <xf numFmtId="3" fontId="2" fillId="7" borderId="43" xfId="0" applyNumberFormat="1" applyFont="1" applyFill="1" applyBorder="1"/>
    <xf numFmtId="3" fontId="9" fillId="27" borderId="4" xfId="5" applyNumberFormat="1" applyFont="1" applyFill="1" applyBorder="1"/>
    <xf numFmtId="3" fontId="9" fillId="18" borderId="46" xfId="0" applyNumberFormat="1" applyFont="1" applyFill="1" applyBorder="1"/>
    <xf numFmtId="3" fontId="2" fillId="0" borderId="22" xfId="0" applyNumberFormat="1" applyFont="1" applyFill="1" applyBorder="1"/>
    <xf numFmtId="0" fontId="16" fillId="2" borderId="0" xfId="0" applyFont="1" applyFill="1" applyBorder="1"/>
    <xf numFmtId="3" fontId="16" fillId="23" borderId="45" xfId="0" applyNumberFormat="1" applyFont="1" applyFill="1" applyBorder="1"/>
    <xf numFmtId="3" fontId="16" fillId="23" borderId="16" xfId="0" applyNumberFormat="1" applyFont="1" applyFill="1" applyBorder="1"/>
    <xf numFmtId="3" fontId="16" fillId="23" borderId="17" xfId="0" applyNumberFormat="1" applyFont="1" applyFill="1" applyBorder="1"/>
    <xf numFmtId="3" fontId="16" fillId="23" borderId="18" xfId="0" applyNumberFormat="1" applyFont="1" applyFill="1" applyBorder="1"/>
    <xf numFmtId="3" fontId="16" fillId="23" borderId="15" xfId="0" applyNumberFormat="1" applyFont="1" applyFill="1" applyBorder="1"/>
    <xf numFmtId="4" fontId="16" fillId="23" borderId="15" xfId="0" applyNumberFormat="1" applyFont="1" applyFill="1" applyBorder="1"/>
    <xf numFmtId="4" fontId="16" fillId="23" borderId="4" xfId="0" applyNumberFormat="1" applyFont="1" applyFill="1" applyBorder="1"/>
    <xf numFmtId="3" fontId="16" fillId="23" borderId="0" xfId="0" applyNumberFormat="1" applyFont="1" applyFill="1" applyBorder="1"/>
    <xf numFmtId="0" fontId="16" fillId="23" borderId="0" xfId="0" applyFont="1" applyFill="1"/>
    <xf numFmtId="3" fontId="16" fillId="18" borderId="16" xfId="0" applyNumberFormat="1" applyFont="1" applyFill="1" applyBorder="1"/>
    <xf numFmtId="3" fontId="16" fillId="18" borderId="17" xfId="0" applyNumberFormat="1" applyFont="1" applyFill="1" applyBorder="1"/>
    <xf numFmtId="3" fontId="16" fillId="18" borderId="18" xfId="0" applyNumberFormat="1" applyFont="1" applyFill="1" applyBorder="1"/>
    <xf numFmtId="3" fontId="16" fillId="18" borderId="3" xfId="0" applyNumberFormat="1" applyFont="1" applyFill="1" applyBorder="1"/>
    <xf numFmtId="4" fontId="16" fillId="18" borderId="17" xfId="0" applyNumberFormat="1" applyFont="1" applyFill="1" applyBorder="1"/>
    <xf numFmtId="4" fontId="16" fillId="18" borderId="4" xfId="0" applyNumberFormat="1" applyFont="1" applyFill="1" applyBorder="1"/>
    <xf numFmtId="0" fontId="16" fillId="18" borderId="4" xfId="0" applyFont="1" applyFill="1" applyBorder="1"/>
    <xf numFmtId="0" fontId="2" fillId="27" borderId="45" xfId="2" applyFont="1" applyFill="1" applyBorder="1" applyAlignment="1">
      <alignment horizontal="center"/>
    </xf>
    <xf numFmtId="0" fontId="12" fillId="27" borderId="45" xfId="2" applyFont="1" applyFill="1" applyBorder="1" applyAlignment="1">
      <alignment horizontal="center" vertical="center" textRotation="90"/>
    </xf>
    <xf numFmtId="166" fontId="2" fillId="0" borderId="27" xfId="0" applyNumberFormat="1" applyFont="1" applyBorder="1"/>
    <xf numFmtId="0" fontId="12" fillId="28" borderId="2" xfId="2" applyFont="1" applyFill="1" applyBorder="1" applyAlignment="1">
      <alignment horizontal="center" vertical="center" textRotation="90"/>
    </xf>
    <xf numFmtId="3" fontId="9" fillId="7" borderId="4" xfId="0" applyNumberFormat="1" applyFont="1" applyFill="1" applyBorder="1"/>
    <xf numFmtId="4" fontId="2" fillId="7" borderId="4" xfId="0" applyNumberFormat="1" applyFont="1" applyFill="1" applyBorder="1"/>
    <xf numFmtId="3" fontId="2" fillId="7" borderId="4" xfId="0" applyNumberFormat="1" applyFont="1" applyFill="1" applyBorder="1"/>
    <xf numFmtId="0" fontId="9" fillId="7" borderId="4" xfId="0" applyFont="1" applyFill="1" applyBorder="1"/>
    <xf numFmtId="0" fontId="12" fillId="28" borderId="6" xfId="2" applyFont="1" applyFill="1" applyBorder="1" applyAlignment="1">
      <alignment horizontal="center" vertical="center" textRotation="90"/>
    </xf>
    <xf numFmtId="3" fontId="9" fillId="0" borderId="7" xfId="0" applyNumberFormat="1" applyFont="1" applyBorder="1"/>
    <xf numFmtId="3" fontId="2" fillId="0" borderId="48" xfId="0" applyNumberFormat="1" applyFont="1" applyBorder="1"/>
    <xf numFmtId="0" fontId="9" fillId="0" borderId="0" xfId="0" applyFont="1" applyBorder="1"/>
    <xf numFmtId="3" fontId="9" fillId="0" borderId="28" xfId="0" applyNumberFormat="1" applyFont="1" applyBorder="1"/>
    <xf numFmtId="3" fontId="18" fillId="29" borderId="27" xfId="0" applyNumberFormat="1" applyFont="1" applyFill="1" applyBorder="1"/>
    <xf numFmtId="4" fontId="18" fillId="29" borderId="27" xfId="0" applyNumberFormat="1" applyFont="1" applyFill="1" applyBorder="1"/>
    <xf numFmtId="4" fontId="18" fillId="29" borderId="0" xfId="0" applyNumberFormat="1" applyFont="1" applyFill="1" applyBorder="1"/>
    <xf numFmtId="3" fontId="18" fillId="0" borderId="0" xfId="0" applyNumberFormat="1" applyFont="1" applyFill="1" applyBorder="1"/>
    <xf numFmtId="0" fontId="2" fillId="0" borderId="0" xfId="0" applyFont="1" applyBorder="1"/>
    <xf numFmtId="0" fontId="2" fillId="0" borderId="31" xfId="0" applyFont="1" applyBorder="1"/>
    <xf numFmtId="0" fontId="12" fillId="28" borderId="31" xfId="2" applyFont="1" applyFill="1" applyBorder="1" applyAlignment="1">
      <alignment horizontal="center" vertical="center" textRotation="90"/>
    </xf>
    <xf numFmtId="3" fontId="2" fillId="0" borderId="55" xfId="0" applyNumberFormat="1" applyFont="1" applyBorder="1"/>
    <xf numFmtId="4" fontId="2" fillId="0" borderId="33" xfId="0" applyNumberFormat="1" applyFont="1" applyBorder="1"/>
    <xf numFmtId="0" fontId="12" fillId="20" borderId="3" xfId="2" applyFont="1" applyFill="1" applyBorder="1" applyAlignment="1">
      <alignment vertical="center" textRotation="90"/>
    </xf>
    <xf numFmtId="0" fontId="12" fillId="20" borderId="4" xfId="2" applyFont="1" applyFill="1" applyBorder="1" applyAlignment="1">
      <alignment vertical="center" textRotation="90"/>
    </xf>
    <xf numFmtId="3" fontId="2" fillId="20" borderId="8" xfId="0" applyNumberFormat="1" applyFont="1" applyFill="1" applyBorder="1" applyAlignment="1">
      <alignment horizontal="center"/>
    </xf>
    <xf numFmtId="3" fontId="2" fillId="20" borderId="9" xfId="0" applyNumberFormat="1" applyFont="1" applyFill="1" applyBorder="1" applyAlignment="1">
      <alignment horizontal="center"/>
    </xf>
    <xf numFmtId="3" fontId="2" fillId="20" borderId="0" xfId="0" applyNumberFormat="1" applyFont="1" applyFill="1" applyBorder="1" applyAlignment="1">
      <alignment horizontal="center"/>
    </xf>
    <xf numFmtId="4" fontId="2" fillId="20" borderId="0" xfId="0" applyNumberFormat="1" applyFont="1" applyFill="1" applyBorder="1" applyAlignment="1">
      <alignment horizontal="center"/>
    </xf>
    <xf numFmtId="3" fontId="2" fillId="0" borderId="0" xfId="0" applyNumberFormat="1" applyFont="1" applyFill="1" applyBorder="1" applyAlignment="1">
      <alignment horizontal="center"/>
    </xf>
    <xf numFmtId="0" fontId="2" fillId="0" borderId="4" xfId="0" applyFont="1" applyBorder="1" applyAlignment="1"/>
    <xf numFmtId="0" fontId="4" fillId="23" borderId="54" xfId="2" applyFont="1" applyFill="1" applyBorder="1" applyAlignment="1">
      <alignment horizontal="center" vertical="center" textRotation="90" wrapText="1"/>
    </xf>
    <xf numFmtId="0" fontId="19" fillId="0" borderId="20" xfId="0" applyFont="1" applyBorder="1" applyAlignment="1">
      <alignment horizontal="center" vertical="center" textRotation="90" wrapText="1"/>
    </xf>
    <xf numFmtId="3" fontId="20" fillId="25" borderId="24" xfId="0" applyNumberFormat="1" applyFont="1" applyFill="1" applyBorder="1"/>
    <xf numFmtId="3" fontId="20" fillId="25" borderId="25" xfId="0" applyNumberFormat="1" applyFont="1" applyFill="1" applyBorder="1"/>
    <xf numFmtId="4" fontId="2" fillId="22" borderId="27" xfId="0" applyNumberFormat="1" applyFont="1" applyFill="1" applyBorder="1"/>
    <xf numFmtId="3" fontId="2" fillId="2" borderId="56" xfId="0" applyNumberFormat="1" applyFont="1" applyFill="1" applyBorder="1"/>
    <xf numFmtId="3" fontId="20" fillId="25" borderId="14" xfId="1" applyNumberFormat="1" applyFont="1" applyFill="1" applyBorder="1"/>
    <xf numFmtId="3" fontId="20" fillId="25" borderId="27" xfId="1" applyNumberFormat="1" applyFont="1" applyFill="1" applyBorder="1"/>
    <xf numFmtId="3" fontId="20" fillId="25" borderId="43" xfId="1" applyNumberFormat="1" applyFont="1" applyFill="1" applyBorder="1"/>
    <xf numFmtId="3" fontId="20" fillId="25" borderId="29" xfId="1" applyNumberFormat="1" applyFont="1" applyFill="1" applyBorder="1"/>
    <xf numFmtId="3" fontId="2" fillId="0" borderId="14" xfId="0" applyNumberFormat="1" applyFont="1" applyBorder="1"/>
    <xf numFmtId="3" fontId="2" fillId="29" borderId="27" xfId="0" applyNumberFormat="1" applyFont="1" applyFill="1" applyBorder="1"/>
    <xf numFmtId="4" fontId="2" fillId="29" borderId="27" xfId="0" applyNumberFormat="1" applyFont="1" applyFill="1" applyBorder="1"/>
    <xf numFmtId="3" fontId="2" fillId="29" borderId="0" xfId="0" applyNumberFormat="1" applyFont="1" applyFill="1" applyBorder="1"/>
    <xf numFmtId="3" fontId="2" fillId="0" borderId="14" xfId="0" applyNumberFormat="1" applyFont="1" applyFill="1" applyBorder="1"/>
    <xf numFmtId="3" fontId="2" fillId="30" borderId="0" xfId="0" applyNumberFormat="1" applyFont="1" applyFill="1" applyBorder="1"/>
    <xf numFmtId="0" fontId="4" fillId="23" borderId="49" xfId="2" applyFont="1" applyFill="1" applyBorder="1" applyAlignment="1">
      <alignment horizontal="center" vertical="center" textRotation="90" wrapText="1"/>
    </xf>
    <xf numFmtId="0" fontId="19" fillId="0" borderId="57" xfId="0" applyFont="1" applyBorder="1" applyAlignment="1">
      <alignment horizontal="center" vertical="center" textRotation="90" wrapText="1"/>
    </xf>
    <xf numFmtId="3" fontId="2" fillId="25" borderId="29" xfId="0" applyNumberFormat="1" applyFont="1" applyFill="1" applyBorder="1"/>
    <xf numFmtId="3" fontId="2" fillId="25" borderId="34" xfId="0" applyNumberFormat="1" applyFont="1" applyFill="1" applyBorder="1"/>
    <xf numFmtId="0" fontId="2" fillId="0" borderId="58" xfId="0" applyFont="1" applyBorder="1"/>
    <xf numFmtId="3" fontId="2" fillId="20" borderId="0" xfId="0" applyNumberFormat="1" applyFont="1" applyFill="1" applyBorder="1"/>
    <xf numFmtId="0" fontId="2" fillId="0" borderId="9" xfId="0" applyFont="1" applyBorder="1"/>
    <xf numFmtId="0" fontId="2" fillId="0" borderId="0" xfId="0" applyFont="1" applyFill="1" applyBorder="1"/>
    <xf numFmtId="0" fontId="2" fillId="0" borderId="27" xfId="0" applyFont="1" applyBorder="1"/>
    <xf numFmtId="0" fontId="2" fillId="0" borderId="0" xfId="0" applyFont="1" applyFill="1"/>
    <xf numFmtId="0" fontId="0" fillId="2" borderId="2" xfId="0" applyFill="1" applyBorder="1"/>
    <xf numFmtId="0" fontId="0" fillId="3" borderId="0" xfId="0" applyFill="1"/>
    <xf numFmtId="0" fontId="0" fillId="3" borderId="0" xfId="0" applyFill="1" applyAlignment="1">
      <alignment horizontal="left"/>
    </xf>
    <xf numFmtId="10" fontId="0" fillId="3" borderId="0" xfId="0" applyNumberFormat="1" applyFill="1"/>
    <xf numFmtId="0" fontId="0" fillId="0" borderId="0" xfId="0" applyFill="1" applyBorder="1"/>
    <xf numFmtId="0" fontId="0" fillId="2" borderId="54" xfId="0" applyFill="1" applyBorder="1"/>
    <xf numFmtId="0" fontId="0" fillId="20" borderId="2" xfId="0" applyFill="1" applyBorder="1"/>
    <xf numFmtId="0" fontId="0" fillId="4" borderId="9" xfId="0" applyFill="1" applyBorder="1" applyAlignment="1">
      <alignment horizontal="left"/>
    </xf>
    <xf numFmtId="0" fontId="0" fillId="4" borderId="9" xfId="0" applyFill="1" applyBorder="1"/>
    <xf numFmtId="0" fontId="0" fillId="0" borderId="0" xfId="0" applyFill="1"/>
    <xf numFmtId="0" fontId="0" fillId="0" borderId="53" xfId="0" applyFill="1" applyBorder="1"/>
    <xf numFmtId="0" fontId="0" fillId="20" borderId="6" xfId="0" applyFill="1" applyBorder="1"/>
    <xf numFmtId="0" fontId="4" fillId="32" borderId="9" xfId="0" applyFont="1" applyFill="1" applyBorder="1" applyAlignment="1">
      <alignment horizontal="left"/>
    </xf>
    <xf numFmtId="0" fontId="4" fillId="32" borderId="11" xfId="0" applyFont="1" applyFill="1" applyBorder="1" applyAlignment="1">
      <alignment horizontal="left"/>
    </xf>
    <xf numFmtId="0" fontId="4" fillId="32" borderId="8" xfId="0" applyFont="1" applyFill="1" applyBorder="1" applyAlignment="1">
      <alignment horizontal="left"/>
    </xf>
    <xf numFmtId="0" fontId="22" fillId="32" borderId="7" xfId="0" applyFont="1" applyFill="1" applyBorder="1" applyAlignment="1">
      <alignment horizontal="left"/>
    </xf>
    <xf numFmtId="0" fontId="16" fillId="32" borderId="59" xfId="0" applyFont="1" applyFill="1" applyBorder="1" applyAlignment="1">
      <alignment horizontal="center"/>
    </xf>
    <xf numFmtId="0" fontId="16" fillId="32" borderId="60" xfId="0" applyFont="1" applyFill="1" applyBorder="1" applyAlignment="1">
      <alignment horizontal="center"/>
    </xf>
    <xf numFmtId="0" fontId="16" fillId="32" borderId="7" xfId="0" applyFont="1" applyFill="1" applyBorder="1" applyAlignment="1">
      <alignment horizontal="center"/>
    </xf>
    <xf numFmtId="0" fontId="16" fillId="4" borderId="0" xfId="0" applyFont="1" applyFill="1" applyBorder="1" applyAlignment="1">
      <alignment horizontal="left"/>
    </xf>
    <xf numFmtId="0" fontId="16" fillId="4" borderId="20" xfId="0" applyFont="1" applyFill="1" applyBorder="1" applyAlignment="1">
      <alignment horizontal="center"/>
    </xf>
    <xf numFmtId="0" fontId="16" fillId="4" borderId="0" xfId="0" applyFont="1" applyFill="1" applyBorder="1" applyAlignment="1">
      <alignment horizontal="center"/>
    </xf>
    <xf numFmtId="0" fontId="16" fillId="33" borderId="12" xfId="0" applyFont="1" applyFill="1" applyBorder="1" applyAlignment="1">
      <alignment horizontal="left"/>
    </xf>
    <xf numFmtId="0" fontId="16" fillId="33" borderId="61" xfId="0" applyFont="1" applyFill="1" applyBorder="1" applyAlignment="1"/>
    <xf numFmtId="0" fontId="16" fillId="33" borderId="12" xfId="0" applyFont="1" applyFill="1" applyBorder="1" applyAlignment="1"/>
    <xf numFmtId="0" fontId="21" fillId="18" borderId="3" xfId="0" applyFont="1" applyFill="1" applyBorder="1" applyAlignment="1">
      <alignment horizontal="center"/>
    </xf>
    <xf numFmtId="0" fontId="21" fillId="18" borderId="5" xfId="0" applyFont="1" applyFill="1" applyBorder="1" applyAlignment="1">
      <alignment horizontal="center"/>
    </xf>
    <xf numFmtId="165" fontId="0" fillId="18" borderId="38" xfId="1" applyNumberFormat="1" applyFont="1" applyFill="1" applyBorder="1" applyAlignment="1"/>
    <xf numFmtId="165" fontId="0" fillId="18" borderId="17" xfId="1" applyNumberFormat="1" applyFont="1" applyFill="1" applyBorder="1" applyAlignment="1"/>
    <xf numFmtId="165" fontId="0" fillId="0" borderId="0" xfId="1" applyNumberFormat="1" applyFont="1" applyFill="1"/>
    <xf numFmtId="0" fontId="0" fillId="18" borderId="0" xfId="0" applyFill="1"/>
    <xf numFmtId="0" fontId="21" fillId="0" borderId="41" xfId="0" applyFont="1" applyFill="1" applyBorder="1" applyAlignment="1">
      <alignment horizontal="left" vertical="center"/>
    </xf>
    <xf numFmtId="0" fontId="0" fillId="0" borderId="23" xfId="0" applyFill="1" applyBorder="1" applyAlignment="1">
      <alignment horizontal="left"/>
    </xf>
    <xf numFmtId="165" fontId="0" fillId="0" borderId="21" xfId="1" applyNumberFormat="1" applyFont="1" applyFill="1" applyBorder="1" applyAlignment="1"/>
    <xf numFmtId="165" fontId="0" fillId="0" borderId="22" xfId="1" applyNumberFormat="1" applyFont="1" applyFill="1" applyBorder="1" applyAlignment="1"/>
    <xf numFmtId="0" fontId="0" fillId="13" borderId="0" xfId="0" applyFill="1"/>
    <xf numFmtId="0" fontId="21" fillId="0" borderId="62" xfId="0" applyFont="1" applyFill="1" applyBorder="1" applyAlignment="1">
      <alignment horizontal="left" vertical="center"/>
    </xf>
    <xf numFmtId="0" fontId="2" fillId="0" borderId="30" xfId="0" applyFont="1" applyFill="1" applyBorder="1" applyAlignment="1">
      <alignment horizontal="left"/>
    </xf>
    <xf numFmtId="165" fontId="0" fillId="0" borderId="27" xfId="1" applyNumberFormat="1" applyFont="1" applyFill="1" applyBorder="1" applyAlignment="1"/>
    <xf numFmtId="0" fontId="0" fillId="0" borderId="30" xfId="0" applyFill="1" applyBorder="1" applyAlignment="1">
      <alignment horizontal="left"/>
    </xf>
    <xf numFmtId="0" fontId="21" fillId="0" borderId="63" xfId="0" applyFont="1" applyFill="1" applyBorder="1" applyAlignment="1">
      <alignment horizontal="left" vertical="center"/>
    </xf>
    <xf numFmtId="0" fontId="0" fillId="0" borderId="36" xfId="0" applyFill="1" applyBorder="1" applyAlignment="1">
      <alignment horizontal="left"/>
    </xf>
    <xf numFmtId="165" fontId="0" fillId="0" borderId="37" xfId="1" applyNumberFormat="1" applyFont="1" applyFill="1" applyBorder="1"/>
    <xf numFmtId="165" fontId="0" fillId="0" borderId="1" xfId="1" applyNumberFormat="1" applyFont="1" applyFill="1" applyBorder="1"/>
    <xf numFmtId="165" fontId="0" fillId="0" borderId="0" xfId="1" applyNumberFormat="1" applyFont="1" applyFill="1" applyBorder="1"/>
    <xf numFmtId="0" fontId="9" fillId="7" borderId="4" xfId="0" applyFont="1" applyFill="1" applyBorder="1" applyAlignment="1">
      <alignment horizontal="center" vertical="top"/>
    </xf>
    <xf numFmtId="0" fontId="9" fillId="7" borderId="5" xfId="0" applyFont="1" applyFill="1" applyBorder="1" applyAlignment="1">
      <alignment horizontal="center" vertical="top"/>
    </xf>
    <xf numFmtId="165" fontId="0" fillId="7" borderId="38" xfId="1" applyNumberFormat="1" applyFont="1" applyFill="1" applyBorder="1" applyAlignment="1"/>
    <xf numFmtId="165" fontId="0" fillId="7" borderId="17" xfId="1" applyNumberFormat="1" applyFont="1" applyFill="1" applyBorder="1" applyAlignment="1"/>
    <xf numFmtId="165" fontId="0" fillId="0" borderId="4" xfId="1" applyNumberFormat="1" applyFont="1" applyFill="1" applyBorder="1"/>
    <xf numFmtId="0" fontId="0" fillId="7" borderId="4" xfId="0" applyFill="1" applyBorder="1"/>
    <xf numFmtId="0" fontId="0" fillId="0" borderId="4" xfId="0" applyFill="1" applyBorder="1"/>
    <xf numFmtId="0" fontId="16" fillId="33" borderId="28" xfId="0" applyFont="1" applyFill="1" applyBorder="1" applyAlignment="1">
      <alignment horizontal="left"/>
    </xf>
    <xf numFmtId="0" fontId="16" fillId="33" borderId="28" xfId="0" applyFont="1" applyFill="1" applyBorder="1" applyAlignment="1"/>
    <xf numFmtId="0" fontId="21" fillId="0" borderId="11" xfId="0" applyFont="1" applyFill="1" applyBorder="1" applyAlignment="1">
      <alignment horizontal="left" vertical="center"/>
    </xf>
    <xf numFmtId="0" fontId="2" fillId="0" borderId="56" xfId="0" applyFont="1" applyFill="1" applyBorder="1" applyAlignment="1"/>
    <xf numFmtId="165" fontId="0" fillId="0" borderId="14" xfId="1" applyNumberFormat="1" applyFont="1" applyFill="1" applyBorder="1" applyAlignment="1"/>
    <xf numFmtId="0" fontId="21" fillId="0" borderId="20" xfId="0" applyFont="1" applyFill="1" applyBorder="1" applyAlignment="1">
      <alignment horizontal="left" vertical="center"/>
    </xf>
    <xf numFmtId="0" fontId="0" fillId="0" borderId="64" xfId="0" applyFill="1" applyBorder="1" applyAlignment="1">
      <alignment horizontal="left"/>
    </xf>
    <xf numFmtId="0" fontId="2" fillId="0" borderId="59" xfId="0" applyFont="1" applyFill="1" applyBorder="1" applyAlignment="1">
      <alignment horizontal="left"/>
    </xf>
    <xf numFmtId="0" fontId="2" fillId="0" borderId="64" xfId="0" applyFont="1" applyFill="1" applyBorder="1" applyAlignment="1">
      <alignment horizontal="left"/>
    </xf>
    <xf numFmtId="165" fontId="0" fillId="0" borderId="14" xfId="1" applyNumberFormat="1" applyFont="1" applyFill="1" applyBorder="1"/>
    <xf numFmtId="165" fontId="0" fillId="0" borderId="27" xfId="1" applyNumberFormat="1" applyFont="1" applyFill="1" applyBorder="1"/>
    <xf numFmtId="0" fontId="21" fillId="0" borderId="57" xfId="0" applyFont="1" applyFill="1" applyBorder="1" applyAlignment="1">
      <alignment horizontal="left" vertical="center"/>
    </xf>
    <xf numFmtId="0" fontId="16" fillId="33" borderId="3" xfId="0" applyFont="1" applyFill="1" applyBorder="1" applyAlignment="1">
      <alignment horizontal="left"/>
    </xf>
    <xf numFmtId="0" fontId="0" fillId="34" borderId="0" xfId="0" applyFill="1"/>
    <xf numFmtId="0" fontId="0" fillId="0" borderId="13" xfId="0" applyFill="1" applyBorder="1" applyAlignment="1">
      <alignment horizontal="left"/>
    </xf>
    <xf numFmtId="165" fontId="0" fillId="0" borderId="62" xfId="1" applyNumberFormat="1" applyFont="1" applyFill="1" applyBorder="1" applyAlignment="1"/>
    <xf numFmtId="165" fontId="0" fillId="0" borderId="51" xfId="1" applyNumberFormat="1" applyFont="1" applyFill="1" applyBorder="1" applyAlignment="1"/>
    <xf numFmtId="165" fontId="2" fillId="18" borderId="38" xfId="1" applyNumberFormat="1" applyFont="1" applyFill="1" applyBorder="1" applyAlignment="1"/>
    <xf numFmtId="165" fontId="2" fillId="18" borderId="17" xfId="1" applyNumberFormat="1" applyFont="1" applyFill="1" applyBorder="1" applyAlignment="1"/>
    <xf numFmtId="0" fontId="2" fillId="2" borderId="54" xfId="0" applyFont="1" applyFill="1" applyBorder="1"/>
    <xf numFmtId="0" fontId="2" fillId="20" borderId="6" xfId="0" applyFont="1" applyFill="1" applyBorder="1"/>
    <xf numFmtId="0" fontId="16" fillId="0" borderId="11" xfId="0" applyFont="1" applyFill="1" applyBorder="1" applyAlignment="1">
      <alignment horizontal="left" vertical="center"/>
    </xf>
    <xf numFmtId="165" fontId="2" fillId="0" borderId="21" xfId="1" applyNumberFormat="1" applyFont="1" applyFill="1" applyBorder="1" applyAlignment="1"/>
    <xf numFmtId="165" fontId="2" fillId="0" borderId="28" xfId="1" applyNumberFormat="1" applyFont="1" applyFill="1" applyBorder="1" applyAlignment="1"/>
    <xf numFmtId="165" fontId="2" fillId="0" borderId="0" xfId="1" applyNumberFormat="1" applyFont="1" applyFill="1"/>
    <xf numFmtId="0" fontId="2" fillId="13" borderId="0" xfId="0" applyFont="1" applyFill="1"/>
    <xf numFmtId="0" fontId="2" fillId="0" borderId="53" xfId="0" applyFont="1" applyFill="1" applyBorder="1"/>
    <xf numFmtId="0" fontId="16" fillId="0" borderId="20" xfId="0" applyFont="1" applyFill="1" applyBorder="1" applyAlignment="1">
      <alignment horizontal="left" vertical="center"/>
    </xf>
    <xf numFmtId="0" fontId="2" fillId="0" borderId="64" xfId="0" applyFont="1" applyFill="1" applyBorder="1" applyAlignment="1"/>
    <xf numFmtId="165" fontId="2" fillId="0" borderId="14" xfId="1" applyNumberFormat="1" applyFont="1" applyFill="1" applyBorder="1" applyAlignment="1"/>
    <xf numFmtId="165" fontId="2" fillId="0" borderId="27" xfId="1" applyNumberFormat="1" applyFont="1" applyFill="1" applyBorder="1" applyAlignment="1"/>
    <xf numFmtId="0" fontId="16" fillId="0" borderId="57" xfId="0" applyFont="1" applyFill="1" applyBorder="1" applyAlignment="1">
      <alignment horizontal="left" vertical="center"/>
    </xf>
    <xf numFmtId="165" fontId="2" fillId="7" borderId="38" xfId="1" applyNumberFormat="1" applyFont="1" applyFill="1" applyBorder="1" applyAlignment="1"/>
    <xf numFmtId="0" fontId="9" fillId="33" borderId="61" xfId="0" applyFont="1" applyFill="1" applyBorder="1" applyAlignment="1"/>
    <xf numFmtId="0" fontId="16" fillId="18" borderId="11" xfId="0" applyFont="1" applyFill="1" applyBorder="1" applyAlignment="1">
      <alignment horizontal="left" vertical="center"/>
    </xf>
    <xf numFmtId="0" fontId="17" fillId="18" borderId="65" xfId="0" applyFont="1" applyFill="1" applyBorder="1" applyAlignment="1"/>
    <xf numFmtId="165" fontId="2" fillId="18" borderId="14" xfId="1" applyNumberFormat="1" applyFont="1" applyFill="1" applyBorder="1" applyAlignment="1"/>
    <xf numFmtId="165" fontId="2" fillId="18" borderId="27" xfId="1" applyNumberFormat="1" applyFont="1" applyFill="1" applyBorder="1" applyAlignment="1"/>
    <xf numFmtId="165" fontId="17" fillId="0" borderId="0" xfId="1" applyNumberFormat="1" applyFont="1" applyFill="1"/>
    <xf numFmtId="0" fontId="17" fillId="18" borderId="0" xfId="0" applyFont="1" applyFill="1"/>
    <xf numFmtId="0" fontId="17" fillId="18" borderId="53" xfId="0" applyFont="1" applyFill="1" applyBorder="1"/>
    <xf numFmtId="0" fontId="17" fillId="18" borderId="0" xfId="0" applyFont="1" applyFill="1" applyBorder="1"/>
    <xf numFmtId="0" fontId="17" fillId="0" borderId="0" xfId="0" applyFont="1" applyFill="1"/>
    <xf numFmtId="0" fontId="16" fillId="18" borderId="20" xfId="0" applyFont="1" applyFill="1" applyBorder="1" applyAlignment="1">
      <alignment horizontal="left" vertical="center"/>
    </xf>
    <xf numFmtId="0" fontId="17" fillId="18" borderId="6" xfId="0" applyFont="1" applyFill="1" applyBorder="1" applyAlignment="1">
      <alignment horizontal="left"/>
    </xf>
    <xf numFmtId="165" fontId="2" fillId="18" borderId="32" xfId="1" applyNumberFormat="1" applyFont="1" applyFill="1" applyBorder="1" applyAlignment="1"/>
    <xf numFmtId="165" fontId="2" fillId="18" borderId="66" xfId="1" applyNumberFormat="1" applyFont="1" applyFill="1" applyBorder="1" applyAlignment="1"/>
    <xf numFmtId="0" fontId="17" fillId="2" borderId="54" xfId="0" applyFont="1" applyFill="1" applyBorder="1"/>
    <xf numFmtId="0" fontId="17" fillId="20" borderId="6" xfId="0" applyFont="1" applyFill="1" applyBorder="1"/>
    <xf numFmtId="0" fontId="4" fillId="0" borderId="2" xfId="0" applyFont="1" applyFill="1" applyBorder="1" applyAlignment="1">
      <alignment horizontal="left" vertical="center"/>
    </xf>
    <xf numFmtId="0" fontId="17" fillId="0" borderId="65" xfId="0" applyFont="1" applyFill="1" applyBorder="1" applyAlignment="1"/>
    <xf numFmtId="165" fontId="2" fillId="0" borderId="29" xfId="1" applyNumberFormat="1" applyFont="1" applyFill="1" applyBorder="1" applyAlignment="1"/>
    <xf numFmtId="0" fontId="17" fillId="35" borderId="0" xfId="0" applyFont="1" applyFill="1"/>
    <xf numFmtId="0" fontId="17" fillId="0" borderId="53" xfId="0" applyFont="1" applyFill="1" applyBorder="1"/>
    <xf numFmtId="0" fontId="17" fillId="0" borderId="0" xfId="0" applyFont="1" applyFill="1" applyBorder="1"/>
    <xf numFmtId="0" fontId="4" fillId="0" borderId="6" xfId="0" applyFont="1" applyFill="1" applyBorder="1" applyAlignment="1">
      <alignment horizontal="left" vertical="center"/>
    </xf>
    <xf numFmtId="0" fontId="17" fillId="0" borderId="56" xfId="0" applyFont="1" applyFill="1" applyBorder="1" applyAlignment="1">
      <alignment horizontal="left"/>
    </xf>
    <xf numFmtId="165" fontId="2" fillId="0" borderId="39" xfId="1" applyNumberFormat="1" applyFont="1" applyFill="1" applyBorder="1" applyAlignment="1"/>
    <xf numFmtId="165" fontId="2" fillId="0" borderId="25" xfId="1" applyNumberFormat="1" applyFont="1" applyFill="1" applyBorder="1" applyAlignment="1"/>
    <xf numFmtId="165" fontId="17" fillId="0" borderId="9" xfId="1" applyNumberFormat="1" applyFont="1" applyFill="1" applyBorder="1"/>
    <xf numFmtId="0" fontId="17" fillId="35" borderId="9" xfId="0" applyFont="1" applyFill="1" applyBorder="1"/>
    <xf numFmtId="0" fontId="17" fillId="0" borderId="9" xfId="0" applyFont="1" applyFill="1" applyBorder="1"/>
    <xf numFmtId="165" fontId="17" fillId="0" borderId="0" xfId="1" applyNumberFormat="1" applyFont="1" applyFill="1" applyBorder="1"/>
    <xf numFmtId="0" fontId="17" fillId="35" borderId="0" xfId="0" applyFont="1" applyFill="1" applyBorder="1"/>
    <xf numFmtId="0" fontId="4" fillId="0" borderId="31" xfId="0" applyFont="1" applyFill="1" applyBorder="1" applyAlignment="1">
      <alignment horizontal="left" vertical="center"/>
    </xf>
    <xf numFmtId="0" fontId="17" fillId="0" borderId="67" xfId="0" applyFont="1" applyFill="1" applyBorder="1" applyAlignment="1">
      <alignment horizontal="left"/>
    </xf>
    <xf numFmtId="165" fontId="2" fillId="0" borderId="37" xfId="1" applyNumberFormat="1" applyFont="1" applyFill="1" applyBorder="1" applyAlignment="1"/>
    <xf numFmtId="165" fontId="2" fillId="0" borderId="1" xfId="1" applyNumberFormat="1" applyFont="1" applyFill="1" applyBorder="1" applyAlignment="1"/>
    <xf numFmtId="0" fontId="0" fillId="35" borderId="0" xfId="0" applyFill="1" applyBorder="1"/>
    <xf numFmtId="0" fontId="4" fillId="31" borderId="3" xfId="0" applyFont="1" applyFill="1" applyBorder="1" applyAlignment="1">
      <alignment horizontal="left" vertical="center"/>
    </xf>
    <xf numFmtId="0" fontId="17" fillId="31" borderId="4" xfId="0" applyFont="1" applyFill="1" applyBorder="1" applyAlignment="1">
      <alignment horizontal="left"/>
    </xf>
    <xf numFmtId="165" fontId="2" fillId="31" borderId="61" xfId="1" applyNumberFormat="1" applyFont="1" applyFill="1" applyBorder="1" applyAlignment="1">
      <alignment horizontal="right"/>
    </xf>
    <xf numFmtId="165" fontId="0" fillId="0" borderId="58" xfId="1" applyNumberFormat="1" applyFont="1" applyFill="1" applyBorder="1"/>
    <xf numFmtId="0" fontId="0" fillId="31" borderId="58" xfId="0" applyFill="1" applyBorder="1"/>
    <xf numFmtId="0" fontId="0" fillId="0" borderId="58" xfId="0" applyFill="1" applyBorder="1"/>
    <xf numFmtId="0" fontId="21" fillId="36" borderId="3" xfId="0" applyFont="1" applyFill="1" applyBorder="1" applyAlignment="1"/>
    <xf numFmtId="165" fontId="21" fillId="36" borderId="4" xfId="1" applyNumberFormat="1" applyFont="1" applyFill="1" applyBorder="1" applyAlignment="1"/>
    <xf numFmtId="0" fontId="21" fillId="0" borderId="3" xfId="0" applyFont="1" applyFill="1" applyBorder="1" applyAlignment="1">
      <alignment vertical="center"/>
    </xf>
    <xf numFmtId="0" fontId="0" fillId="0" borderId="5" xfId="0" applyFill="1" applyBorder="1" applyAlignment="1"/>
    <xf numFmtId="165" fontId="21" fillId="0" borderId="2" xfId="1" applyNumberFormat="1" applyFont="1" applyFill="1" applyBorder="1" applyAlignment="1">
      <alignment horizontal="center"/>
    </xf>
    <xf numFmtId="165" fontId="0" fillId="0" borderId="9" xfId="1" applyNumberFormat="1" applyFont="1" applyFill="1" applyBorder="1"/>
    <xf numFmtId="0" fontId="0" fillId="0" borderId="9" xfId="0" applyBorder="1"/>
    <xf numFmtId="0" fontId="0" fillId="0" borderId="9" xfId="0" applyFill="1" applyBorder="1"/>
    <xf numFmtId="0" fontId="0" fillId="20" borderId="31" xfId="0" applyFill="1" applyBorder="1"/>
    <xf numFmtId="0" fontId="9" fillId="4" borderId="3" xfId="0" applyFont="1" applyFill="1" applyBorder="1" applyAlignment="1">
      <alignment horizontal="left"/>
    </xf>
    <xf numFmtId="0" fontId="0" fillId="4" borderId="4" xfId="0" applyFill="1" applyBorder="1" applyAlignment="1">
      <alignment horizontal="left"/>
    </xf>
    <xf numFmtId="165" fontId="0" fillId="4" borderId="4" xfId="1" applyNumberFormat="1" applyFont="1" applyFill="1" applyBorder="1" applyAlignment="1">
      <alignment horizontal="left"/>
    </xf>
    <xf numFmtId="0" fontId="0" fillId="0" borderId="54" xfId="0" applyFill="1" applyBorder="1"/>
    <xf numFmtId="0" fontId="0" fillId="0" borderId="0" xfId="0" applyFill="1" applyBorder="1" applyAlignment="1">
      <alignment horizontal="left"/>
    </xf>
    <xf numFmtId="0" fontId="0" fillId="2" borderId="6" xfId="0" applyFill="1" applyBorder="1"/>
    <xf numFmtId="0" fontId="0" fillId="0" borderId="0" xfId="0" applyAlignment="1">
      <alignment horizontal="left"/>
    </xf>
  </cellXfs>
  <cellStyles count="6">
    <cellStyle name="Comma" xfId="1" builtinId="3"/>
    <cellStyle name="Normal" xfId="0" builtinId="0"/>
    <cellStyle name="Normal 2 5" xfId="3" xr:uid="{09E0C5B3-0B21-48CA-830A-D18A1226BBE5}"/>
    <cellStyle name="Normal 20" xfId="2" xr:uid="{F888CC9B-E1D9-4E61-B515-AFE9FC10C14F}"/>
    <cellStyle name="Normal 35" xfId="4" xr:uid="{C4B1835A-76B2-466A-BD7C-A9DCC2006557}"/>
    <cellStyle name="Normal 39" xfId="5" xr:uid="{ECDEF279-18CB-42CC-877B-AAF09478C7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40</xdr:col>
      <xdr:colOff>1405956</xdr:colOff>
      <xdr:row>21</xdr:row>
      <xdr:rowOff>148168</xdr:rowOff>
    </xdr:from>
    <xdr:to>
      <xdr:col>40</xdr:col>
      <xdr:colOff>3550708</xdr:colOff>
      <xdr:row>30</xdr:row>
      <xdr:rowOff>86704</xdr:rowOff>
    </xdr:to>
    <xdr:sp macro="" textlink="">
      <xdr:nvSpPr>
        <xdr:cNvPr id="2" name="TextBox 1">
          <a:extLst>
            <a:ext uri="{FF2B5EF4-FFF2-40B4-BE49-F238E27FC236}">
              <a16:creationId xmlns:a16="http://schemas.microsoft.com/office/drawing/2014/main" id="{3E6D9F83-135B-4286-B569-FF779224754A}"/>
            </a:ext>
          </a:extLst>
        </xdr:cNvPr>
        <xdr:cNvSpPr txBox="1"/>
      </xdr:nvSpPr>
      <xdr:spPr>
        <a:xfrm>
          <a:off x="30638181" y="3920068"/>
          <a:ext cx="2144752" cy="1405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Note:  LP 2000-2006 does not match the GPCD template - decision was made not to </a:t>
          </a:r>
          <a:r>
            <a:rPr lang="en-US" sz="1100" b="1" baseline="0">
              <a:solidFill>
                <a:srgbClr val="FF0000"/>
              </a:solidFill>
            </a:rPr>
            <a:t>modify the historic LP demand/sources to match the GPCD template.</a:t>
          </a:r>
          <a:endParaRPr lang="en-US" sz="1100" b="1">
            <a:solidFill>
              <a:srgbClr val="FF0000"/>
            </a:solidFill>
          </a:endParaRPr>
        </a:p>
      </xdr:txBody>
    </xdr:sp>
    <xdr:clientData/>
  </xdr:twoCellAnchor>
  <mc:AlternateContent xmlns:mc="http://schemas.openxmlformats.org/markup-compatibility/2006">
    <mc:Choice xmlns:a14="http://schemas.microsoft.com/office/drawing/2010/main" Requires="a14">
      <xdr:twoCellAnchor>
        <xdr:from>
          <xdr:col>23</xdr:col>
          <xdr:colOff>0</xdr:colOff>
          <xdr:row>0</xdr:row>
          <xdr:rowOff>0</xdr:rowOff>
        </xdr:from>
        <xdr:to>
          <xdr:col>26</xdr:col>
          <xdr:colOff>0</xdr:colOff>
          <xdr:row>0</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A626D765-F65B-4C9A-8273-5B65F9297D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Documentation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26</xdr:col>
          <xdr:colOff>0</xdr:colOff>
          <xdr:row>0</xdr:row>
          <xdr:rowOff>0</xdr:rowOff>
        </xdr:from>
        <xdr:to>
          <xdr:col>26</xdr:col>
          <xdr:colOff>0</xdr:colOff>
          <xdr:row>0</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1CE3C7C2-8639-4FA4-9B35-1D758F2B3C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Documentation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26</xdr:col>
          <xdr:colOff>0</xdr:colOff>
          <xdr:row>0</xdr:row>
          <xdr:rowOff>0</xdr:rowOff>
        </xdr:from>
        <xdr:to>
          <xdr:col>26</xdr:col>
          <xdr:colOff>0</xdr:colOff>
          <xdr:row>0</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5CA02991-0449-42F3-9412-AABD25E8823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Documentation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xdr:col>
          <xdr:colOff>0</xdr:colOff>
          <xdr:row>0</xdr:row>
          <xdr:rowOff>0</xdr:rowOff>
        </xdr:from>
        <xdr:to>
          <xdr:col>26</xdr:col>
          <xdr:colOff>0</xdr:colOff>
          <xdr:row>0</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8925C985-6916-46C2-8769-709F5E3CD21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Documentation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26</xdr:col>
          <xdr:colOff>0</xdr:colOff>
          <xdr:row>0</xdr:row>
          <xdr:rowOff>0</xdr:rowOff>
        </xdr:from>
        <xdr:to>
          <xdr:col>26</xdr:col>
          <xdr:colOff>0</xdr:colOff>
          <xdr:row>0</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A2ECF897-EBA0-4694-B5E3-E3D847F7D0E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Documentation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26</xdr:col>
          <xdr:colOff>0</xdr:colOff>
          <xdr:row>0</xdr:row>
          <xdr:rowOff>0</xdr:rowOff>
        </xdr:from>
        <xdr:to>
          <xdr:col>26</xdr:col>
          <xdr:colOff>0</xdr:colOff>
          <xdr:row>0</xdr:row>
          <xdr:rowOff>0</xdr:rowOff>
        </xdr:to>
        <xdr:sp macro="" textlink="">
          <xdr:nvSpPr>
            <xdr:cNvPr id="1030" name="Button 6" hidden="1">
              <a:extLst>
                <a:ext uri="{63B3BB69-23CF-44E3-9099-C40C66FF867C}">
                  <a14:compatExt spid="_x0000_s1030"/>
                </a:ext>
                <a:ext uri="{FF2B5EF4-FFF2-40B4-BE49-F238E27FC236}">
                  <a16:creationId xmlns:a16="http://schemas.microsoft.com/office/drawing/2014/main" id="{449B7A29-5F4C-4406-8732-3A46CFCD35E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Documentation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26</xdr:col>
          <xdr:colOff>0</xdr:colOff>
          <xdr:row>155</xdr:row>
          <xdr:rowOff>66675</xdr:rowOff>
        </xdr:from>
        <xdr:to>
          <xdr:col>26</xdr:col>
          <xdr:colOff>0</xdr:colOff>
          <xdr:row>156</xdr:row>
          <xdr:rowOff>47625</xdr:rowOff>
        </xdr:to>
        <xdr:sp macro="" textlink="">
          <xdr:nvSpPr>
            <xdr:cNvPr id="1031" name="Button 7" hidden="1">
              <a:extLst>
                <a:ext uri="{63B3BB69-23CF-44E3-9099-C40C66FF867C}">
                  <a14:compatExt spid="_x0000_s1031"/>
                </a:ext>
                <a:ext uri="{FF2B5EF4-FFF2-40B4-BE49-F238E27FC236}">
                  <a16:creationId xmlns:a16="http://schemas.microsoft.com/office/drawing/2014/main" id="{8EC5E9E5-44FC-464D-9AB2-9D0708A58E8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Documentation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26</xdr:col>
          <xdr:colOff>0</xdr:colOff>
          <xdr:row>154</xdr:row>
          <xdr:rowOff>66675</xdr:rowOff>
        </xdr:from>
        <xdr:to>
          <xdr:col>26</xdr:col>
          <xdr:colOff>0</xdr:colOff>
          <xdr:row>155</xdr:row>
          <xdr:rowOff>76200</xdr:rowOff>
        </xdr:to>
        <xdr:sp macro="" textlink="">
          <xdr:nvSpPr>
            <xdr:cNvPr id="1032" name="Button 8" hidden="1">
              <a:extLst>
                <a:ext uri="{63B3BB69-23CF-44E3-9099-C40C66FF867C}">
                  <a14:compatExt spid="_x0000_s1032"/>
                </a:ext>
                <a:ext uri="{FF2B5EF4-FFF2-40B4-BE49-F238E27FC236}">
                  <a16:creationId xmlns:a16="http://schemas.microsoft.com/office/drawing/2014/main" id="{5E2E4A3C-09F5-4F89-B6BA-FECB36642AE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Documentation</a:t>
              </a:r>
            </a:p>
          </xdr:txBody>
        </xdr:sp>
        <xdr:clientData fPrintsWithSheet="0"/>
      </xdr:twoCellAnchor>
    </mc:Choice>
    <mc:Fallback/>
  </mc:AlternateContent>
  <xdr:twoCellAnchor>
    <xdr:from>
      <xdr:col>30</xdr:col>
      <xdr:colOff>512885</xdr:colOff>
      <xdr:row>107</xdr:row>
      <xdr:rowOff>29308</xdr:rowOff>
    </xdr:from>
    <xdr:to>
      <xdr:col>35</xdr:col>
      <xdr:colOff>307730</xdr:colOff>
      <xdr:row>111</xdr:row>
      <xdr:rowOff>43962</xdr:rowOff>
    </xdr:to>
    <xdr:sp macro="" textlink="">
      <xdr:nvSpPr>
        <xdr:cNvPr id="11" name="TextBox 10">
          <a:extLst>
            <a:ext uri="{FF2B5EF4-FFF2-40B4-BE49-F238E27FC236}">
              <a16:creationId xmlns:a16="http://schemas.microsoft.com/office/drawing/2014/main" id="{27A4D826-CB96-4629-BA1D-DB88E0F4084E}"/>
            </a:ext>
          </a:extLst>
        </xdr:cNvPr>
        <xdr:cNvSpPr txBox="1"/>
      </xdr:nvSpPr>
      <xdr:spPr>
        <a:xfrm>
          <a:off x="22229885" y="18393508"/>
          <a:ext cx="3338145" cy="814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2015 recharge data is preliminary</a:t>
          </a:r>
          <a:r>
            <a:rPr lang="en-US" sz="1100" baseline="0"/>
            <a:t> and incomplete! It was entered via linked LTSAs on 1-6-2017. - pmm</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zwater.sharepoint.com/sites/ManagementPlans/Shared%20Documents/TAMA/4MP_Tucson_Template_REV3%20(Autosa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x Effluent Scen template"/>
      <sheetName val="Max Effluent Scen Budget"/>
      <sheetName val="Chart1"/>
      <sheetName val="4MP Scenario A"/>
      <sheetName val="4MP Scenario A Budget"/>
      <sheetName val="4MP Scenario B"/>
      <sheetName val="4MP Scenario B Budget"/>
      <sheetName val="UPLOAD_FOR_ARM"/>
      <sheetName val="Historic_GW_allownce_and_Excess"/>
      <sheetName val="Mike Block Chart Request"/>
      <sheetName val="Historic Template"/>
      <sheetName val="Historic Summary"/>
      <sheetName val="UpdateHistoricTemp2007&amp;2008"/>
      <sheetName val="muni histo demand"/>
      <sheetName val="Historical Muni supplies"/>
      <sheetName val="indust 2006 use"/>
      <sheetName val="Historical Indust supplies"/>
      <sheetName val="indust category demand "/>
      <sheetName val="nia use acreage"/>
      <sheetName val="NIA Historical Supplies"/>
      <sheetName val="indian hist supplies"/>
      <sheetName val="hist est overdraft"/>
      <sheetName val="hist proj demand sector"/>
      <sheetName val="hist proj supplies"/>
      <sheetName val="proj overdraft base scenarios"/>
      <sheetName val="hist proj muni demand"/>
      <sheetName val="proj muni supplies"/>
      <sheetName val="hist proj indust demand"/>
      <sheetName val="proj indust supplies"/>
      <sheetName val="hist proj nia demand"/>
      <sheetName val="nia proj supplies"/>
      <sheetName val="hist proj indian ag demand"/>
      <sheetName val="proj indian ag supplies"/>
      <sheetName val="S1 shortage overdraft"/>
      <sheetName val="S2 SHORTAGE OVEDRAFT"/>
      <sheetName val="S3 SHORTAGE OVERDRAFT"/>
      <sheetName val="graphs-charts"/>
      <sheetName val="summ budget for word"/>
      <sheetName val="AMA WIDE CHARTS"/>
      <sheetName val="Cumulative_Overdraft"/>
      <sheetName val="nia proj use table"/>
      <sheetName val="indian ag demand"/>
      <sheetName val="odraft net natural"/>
      <sheetName val="cut to aquifer"/>
      <sheetName val="incidental rechar"/>
      <sheetName val="historic recharge credits"/>
      <sheetName val="proj stored recharge"/>
      <sheetName val="indian muni demand"/>
      <sheetName val="cap avail and shortage"/>
      <sheetName val="MEU OD VS BASE SCEN OD"/>
      <sheetName val="double check overdraft"/>
      <sheetName val="hist od vs supply demand"/>
      <sheetName val="Conference_Pie"/>
      <sheetName val="TAMAOverdraft"/>
      <sheetName val="4MP_TBL 2-1"/>
      <sheetName val="4MP_FIG_2-2"/>
      <sheetName val="4MP_Fig_2-2_data"/>
      <sheetName val="4MP_FIG_2-5"/>
      <sheetName val="4MP_TBL_2-2"/>
      <sheetName val="4MP_TBL_2-2_and_2-3"/>
      <sheetName val="4MP_FIG-2-x"/>
      <sheetName val="4MP_FIG_2-6"/>
      <sheetName val="4MP_FIG_2-7"/>
      <sheetName val="4MP_FIG_2-7_data"/>
      <sheetName val="4MP_FIG_2-6_data"/>
      <sheetName val="4MP_FIG_2-x"/>
      <sheetName val="4MP_TBL_2-3"/>
      <sheetName val="4MP_TBL_2-4"/>
      <sheetName val="4MP_TBL_2-5"/>
      <sheetName val="4MP_TBL_2-6"/>
      <sheetName val="4MP_TBL2-7"/>
      <sheetName val="4MP_TBL_2-8"/>
      <sheetName val="4MP_FIG_2-x_data"/>
      <sheetName val="4MP_Table_2-9"/>
      <sheetName val="4MP_Section_2.9.1"/>
      <sheetName val="4MP_Section_2.5"/>
      <sheetName val="4MP_Secton_2.5_Data"/>
      <sheetName val="4MP_FIG_3-1"/>
      <sheetName val="4MP_TBL_3-1A"/>
      <sheetName val="4MP_TBL_3-1B"/>
      <sheetName val="4MP_FIG_3-2"/>
      <sheetName val="4MP_TBL_3-1"/>
      <sheetName val="4MP_FIG_3-3"/>
      <sheetName val="4MP_FIG_3-4"/>
      <sheetName val="4MP_TBL_3-2"/>
      <sheetName val="4MP_TBL_3-3"/>
      <sheetName val="4MP_FIG_3-5"/>
      <sheetName val="4MP_TBL_3-4"/>
      <sheetName val="4MP_FIG_3-6"/>
      <sheetName val="4MP_TBL_3-5"/>
      <sheetName val="4MP_TBL_4-1"/>
      <sheetName val="4MP_FIG_4-2"/>
      <sheetName val="4MP_APPX4B"/>
      <sheetName val="Sheet2"/>
      <sheetName val="4MP_FIG_4-X"/>
      <sheetName val="4MP_FIG_5-1"/>
      <sheetName val="4MP_GUAC_PPT"/>
      <sheetName val="4MP_TBL_5-1_OLD"/>
      <sheetName val="4MP_TBL_APPX 5A"/>
      <sheetName val="4MP_TBL_APPX5D"/>
      <sheetName val="4MP_TBL_5-1_&amp;_Min_Calc_GPCD"/>
      <sheetName val="TAMA_GolfCourseList"/>
      <sheetName val="4MP_GUAC_PPT2"/>
      <sheetName val="4MP_TBL_6-1"/>
      <sheetName val="4MP_FIG_6-2"/>
      <sheetName val="4MP_TBL_6-2"/>
      <sheetName val="4MP_FIG_6-X"/>
      <sheetName val="4MP_Appx_6A"/>
      <sheetName val="4MP_APPX 6B"/>
      <sheetName val="4MP_TBL_7-1"/>
      <sheetName val="4MP_FIG_8-2"/>
      <sheetName val="4MP_FIG_8-3"/>
      <sheetName val="4MP_TBL_8-1"/>
      <sheetName val="4MP_TBL_8-2"/>
      <sheetName val="4MP_TBL_8-3"/>
      <sheetName val="4MP_TBL_8-4"/>
      <sheetName val="4MP_TBL_8-5"/>
      <sheetName val="4MP_TBL_8-6"/>
      <sheetName val="4MP_TBL_8-7"/>
      <sheetName val="4MP_TBL_8-X"/>
      <sheetName val="4MP_FIG_8-X"/>
      <sheetName val="4MP_TBL_9-1"/>
      <sheetName val="4MP_OLD_TBL_9-2"/>
      <sheetName val="4MP_Figure_11-1"/>
      <sheetName val="4MP_Fig_11-2NOTUSED"/>
      <sheetName val="4MP_Figure_11-2"/>
      <sheetName val="4MP_Tbl_11-1"/>
      <sheetName val="Data_For_Fig_11-2"/>
      <sheetName val="4MP_FIG_11-X"/>
      <sheetName val="4MP_TBL_11-3"/>
      <sheetName val="4MP_FIG_11-3"/>
      <sheetName val="Sheet4"/>
      <sheetName val="4MP_TBL_12-1"/>
      <sheetName val="RGR_vs_LTSA"/>
      <sheetName val="Recharge_Stuff"/>
      <sheetName val="USF vs GSF"/>
      <sheetName val="4MP_ActualNetNat_v_AVG"/>
      <sheetName val="56_Providers"/>
      <sheetName val="Small Provider GPCD Tr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ow r="54">
          <cell r="E54">
            <v>270381.27664349769</v>
          </cell>
          <cell r="F54">
            <v>263197.52339666919</v>
          </cell>
          <cell r="G54">
            <v>269738.00494865188</v>
          </cell>
          <cell r="H54">
            <v>276010.80306510726</v>
          </cell>
          <cell r="I54">
            <v>297946.76987878059</v>
          </cell>
          <cell r="J54">
            <v>257125.91790151852</v>
          </cell>
          <cell r="K54">
            <v>270201.71003669879</v>
          </cell>
          <cell r="L54">
            <v>258180.01959208699</v>
          </cell>
          <cell r="M54">
            <v>225491.31029313419</v>
          </cell>
          <cell r="N54">
            <v>279616.54629673366</v>
          </cell>
          <cell r="O54">
            <v>296357.01220545068</v>
          </cell>
          <cell r="P54">
            <v>318856.53308224375</v>
          </cell>
          <cell r="Q54">
            <v>315106.05446569476</v>
          </cell>
          <cell r="R54">
            <v>281021.25938576594</v>
          </cell>
          <cell r="S54">
            <v>287472.63238010264</v>
          </cell>
          <cell r="T54">
            <v>289510.4335109024</v>
          </cell>
          <cell r="U54">
            <v>267561.25922701543</v>
          </cell>
          <cell r="V54">
            <v>270646.74694312853</v>
          </cell>
          <cell r="W54">
            <v>250131.99165924155</v>
          </cell>
          <cell r="X54">
            <v>241776.5903753546</v>
          </cell>
          <cell r="Y54">
            <v>223024.26209146771</v>
          </cell>
          <cell r="Z54">
            <v>219642.53880758071</v>
          </cell>
          <cell r="AA54">
            <v>188361.34452369384</v>
          </cell>
          <cell r="AB54">
            <v>196376.29223980688</v>
          </cell>
          <cell r="AC54">
            <v>164219.55295591988</v>
          </cell>
          <cell r="AD54">
            <v>156789.23735844489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B77A-B0C9-48B2-82DB-E3423A9C85E7}">
  <sheetPr>
    <tabColor theme="5"/>
    <pageSetUpPr fitToPage="1"/>
  </sheetPr>
  <dimension ref="A1:AO181"/>
  <sheetViews>
    <sheetView tabSelected="1" view="pageBreakPreview" zoomScale="70" zoomScaleNormal="70" zoomScaleSheetLayoutView="70" workbookViewId="0">
      <pane xSplit="6" ySplit="4" topLeftCell="G5" activePane="bottomRight" state="frozen"/>
      <selection activeCell="AL8" sqref="AL8"/>
      <selection pane="topRight" activeCell="AL8" sqref="AL8"/>
      <selection pane="bottomLeft" activeCell="AL8" sqref="AL8"/>
      <selection pane="bottomRight" activeCell="G56" sqref="G56"/>
    </sheetView>
  </sheetViews>
  <sheetFormatPr defaultColWidth="5" defaultRowHeight="12.75" x14ac:dyDescent="0.2"/>
  <cols>
    <col min="1" max="1" width="2.140625" style="1" customWidth="1"/>
    <col min="2" max="2" width="1.85546875" style="1" customWidth="1"/>
    <col min="3" max="3" width="2.85546875" style="2" customWidth="1"/>
    <col min="4" max="4" width="5.85546875" style="2" bestFit="1" customWidth="1"/>
    <col min="5" max="5" width="4.85546875" style="2" bestFit="1" customWidth="1"/>
    <col min="6" max="6" width="55.7109375" style="367" bestFit="1" customWidth="1"/>
    <col min="7" max="8" width="9.5703125" style="2" customWidth="1"/>
    <col min="9" max="15" width="10" style="2" customWidth="1"/>
    <col min="16" max="16" width="9.5703125" style="2" customWidth="1"/>
    <col min="17" max="18" width="10" style="2" customWidth="1"/>
    <col min="19" max="22" width="10.42578125" style="2" customWidth="1"/>
    <col min="23" max="23" width="12.140625" style="2" customWidth="1"/>
    <col min="24" max="24" width="12.42578125" style="2" customWidth="1"/>
    <col min="25" max="25" width="15" style="2" customWidth="1"/>
    <col min="26" max="26" width="10.85546875" style="2" customWidth="1"/>
    <col min="27" max="27" width="11" style="2" customWidth="1"/>
    <col min="28" max="28" width="10" style="2" customWidth="1"/>
    <col min="29" max="33" width="10.28515625" style="2" customWidth="1"/>
    <col min="34" max="34" width="12" style="2" customWidth="1"/>
    <col min="35" max="36" width="10.28515625" style="2" customWidth="1"/>
    <col min="37" max="37" width="14.5703125" style="2" customWidth="1"/>
    <col min="38" max="38" width="14.42578125" style="2" customWidth="1"/>
    <col min="39" max="39" width="20.28515625" style="2" customWidth="1"/>
    <col min="40" max="40" width="12.42578125" style="368" hidden="1" customWidth="1"/>
    <col min="41" max="41" width="255.7109375" style="2" bestFit="1" customWidth="1"/>
    <col min="42" max="16384" width="5" style="2"/>
  </cols>
  <sheetData>
    <row r="1" spans="1:41" ht="13.5" thickBot="1" x14ac:dyDescent="0.25">
      <c r="C1" s="3"/>
      <c r="D1" s="4"/>
      <c r="E1" s="5"/>
      <c r="F1" s="5" t="s">
        <v>0</v>
      </c>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row>
    <row r="2" spans="1:41" ht="21" thickBot="1" x14ac:dyDescent="0.25">
      <c r="C2" s="6"/>
      <c r="D2" s="7" t="s">
        <v>1</v>
      </c>
      <c r="E2" s="7"/>
      <c r="F2" s="7"/>
      <c r="G2" s="8"/>
      <c r="H2" s="8"/>
      <c r="I2" s="8"/>
      <c r="J2" s="8"/>
      <c r="K2" s="8"/>
      <c r="L2" s="8"/>
      <c r="M2" s="8"/>
      <c r="N2" s="8"/>
      <c r="O2" s="8"/>
      <c r="P2" s="8"/>
      <c r="Q2" s="8"/>
      <c r="R2" s="8"/>
      <c r="S2" s="8"/>
      <c r="T2" s="8"/>
      <c r="U2" s="8"/>
      <c r="V2" s="8"/>
      <c r="W2" s="8"/>
      <c r="X2" s="8"/>
      <c r="Y2" s="8"/>
      <c r="Z2" s="8"/>
      <c r="AA2" s="8"/>
      <c r="AB2" s="8"/>
      <c r="AC2" s="9"/>
      <c r="AD2" s="10"/>
      <c r="AE2" s="11"/>
      <c r="AF2" s="11"/>
      <c r="AG2" s="11"/>
      <c r="AH2" s="11"/>
      <c r="AI2" s="11"/>
      <c r="AJ2" s="11"/>
      <c r="AK2" s="11"/>
      <c r="AL2" s="11"/>
      <c r="AM2" s="11"/>
      <c r="AN2" s="11"/>
      <c r="AO2" s="11"/>
    </row>
    <row r="3" spans="1:41" ht="15.75" thickBot="1" x14ac:dyDescent="0.25">
      <c r="C3" s="6"/>
      <c r="D3" s="12" t="s">
        <v>2</v>
      </c>
      <c r="E3" s="13"/>
      <c r="F3" s="14"/>
      <c r="G3" s="15" t="s">
        <v>3</v>
      </c>
      <c r="H3" s="16"/>
      <c r="I3" s="16"/>
      <c r="J3" s="16"/>
      <c r="K3" s="16"/>
      <c r="L3" s="16"/>
      <c r="M3" s="17"/>
      <c r="N3" s="15" t="s">
        <v>4</v>
      </c>
      <c r="O3" s="16"/>
      <c r="P3" s="16"/>
      <c r="Q3" s="16"/>
      <c r="R3" s="16"/>
      <c r="S3" s="16"/>
      <c r="T3" s="16"/>
      <c r="U3" s="16"/>
      <c r="V3" s="16"/>
      <c r="W3" s="17"/>
      <c r="X3" s="15" t="s">
        <v>5</v>
      </c>
      <c r="Y3" s="16"/>
      <c r="Z3" s="16"/>
      <c r="AA3" s="16"/>
      <c r="AB3" s="17"/>
      <c r="AC3" s="18"/>
      <c r="AD3" s="19"/>
      <c r="AE3" s="20" t="s">
        <v>6</v>
      </c>
      <c r="AF3" s="20"/>
      <c r="AG3" s="20"/>
      <c r="AH3" s="20"/>
      <c r="AI3" s="20"/>
      <c r="AJ3" s="20"/>
      <c r="AK3" s="20"/>
      <c r="AL3" s="20"/>
      <c r="AM3" s="20"/>
      <c r="AN3" s="21"/>
      <c r="AO3" s="20" t="s">
        <v>7</v>
      </c>
    </row>
    <row r="4" spans="1:41" ht="13.5" thickBot="1" x14ac:dyDescent="0.25">
      <c r="C4" s="6"/>
      <c r="D4" s="22"/>
      <c r="E4" s="23"/>
      <c r="F4" s="24"/>
      <c r="G4" s="25">
        <v>1985</v>
      </c>
      <c r="H4" s="26">
        <v>1986</v>
      </c>
      <c r="I4" s="26">
        <v>1987</v>
      </c>
      <c r="J4" s="26">
        <v>1988</v>
      </c>
      <c r="K4" s="26">
        <v>1989</v>
      </c>
      <c r="L4" s="26">
        <v>1990</v>
      </c>
      <c r="M4" s="27">
        <v>1991</v>
      </c>
      <c r="N4" s="25">
        <v>1992</v>
      </c>
      <c r="O4" s="26">
        <v>1993</v>
      </c>
      <c r="P4" s="26">
        <v>1994</v>
      </c>
      <c r="Q4" s="26">
        <v>1995</v>
      </c>
      <c r="R4" s="26">
        <v>1996</v>
      </c>
      <c r="S4" s="26">
        <v>1997</v>
      </c>
      <c r="T4" s="26">
        <v>1998</v>
      </c>
      <c r="U4" s="26">
        <v>1999</v>
      </c>
      <c r="V4" s="26">
        <v>2000</v>
      </c>
      <c r="W4" s="27">
        <v>2001</v>
      </c>
      <c r="X4" s="28">
        <v>2002</v>
      </c>
      <c r="Y4" s="26">
        <v>2003</v>
      </c>
      <c r="Z4" s="26">
        <v>2004</v>
      </c>
      <c r="AA4" s="26">
        <v>2005</v>
      </c>
      <c r="AB4" s="27">
        <v>2006</v>
      </c>
      <c r="AC4" s="28">
        <v>2007</v>
      </c>
      <c r="AD4" s="26">
        <v>2008</v>
      </c>
      <c r="AE4" s="26">
        <v>2009</v>
      </c>
      <c r="AF4" s="26">
        <v>2010</v>
      </c>
      <c r="AG4" s="26">
        <v>2011</v>
      </c>
      <c r="AH4" s="26">
        <v>2012</v>
      </c>
      <c r="AI4" s="26">
        <v>2013</v>
      </c>
      <c r="AJ4" s="29">
        <v>2014</v>
      </c>
      <c r="AK4" s="29">
        <v>2015</v>
      </c>
      <c r="AL4" s="29">
        <v>2016</v>
      </c>
      <c r="AM4" s="29">
        <v>2017</v>
      </c>
      <c r="AN4" s="30"/>
      <c r="AO4" s="26"/>
    </row>
    <row r="5" spans="1:41" s="40" customFormat="1" ht="13.5" thickBot="1" x14ac:dyDescent="0.25">
      <c r="A5" s="1"/>
      <c r="B5" s="1"/>
      <c r="C5" s="6"/>
      <c r="D5" s="31" t="s">
        <v>8</v>
      </c>
      <c r="E5" s="32" t="s">
        <v>9</v>
      </c>
      <c r="F5" s="33" t="s">
        <v>10</v>
      </c>
      <c r="G5" s="34">
        <v>113079.90824012435</v>
      </c>
      <c r="H5" s="35">
        <v>120409.81432076865</v>
      </c>
      <c r="I5" s="35">
        <v>125284.00032677987</v>
      </c>
      <c r="J5" s="35">
        <v>130429.57344297659</v>
      </c>
      <c r="K5" s="35">
        <v>139320.24103858948</v>
      </c>
      <c r="L5" s="35">
        <v>127936.61067199461</v>
      </c>
      <c r="M5" s="36">
        <v>130976.49009556814</v>
      </c>
      <c r="N5" s="34">
        <v>133938.38726066577</v>
      </c>
      <c r="O5" s="35">
        <v>136684.41032272993</v>
      </c>
      <c r="P5" s="35">
        <v>146570.76764652802</v>
      </c>
      <c r="Q5" s="35">
        <v>154287.76781152515</v>
      </c>
      <c r="R5" s="35">
        <v>162027.61961739484</v>
      </c>
      <c r="S5" s="35">
        <v>164914.3320896709</v>
      </c>
      <c r="T5" s="35">
        <v>158825.7144855448</v>
      </c>
      <c r="U5" s="35">
        <v>167180.67629981137</v>
      </c>
      <c r="V5" s="35">
        <v>169863.35727096759</v>
      </c>
      <c r="W5" s="36">
        <v>172442.57782743711</v>
      </c>
      <c r="X5" s="34">
        <v>182947.93838390667</v>
      </c>
      <c r="Y5" s="35">
        <v>183157.21894037622</v>
      </c>
      <c r="Z5" s="35">
        <v>185012.13949684575</v>
      </c>
      <c r="AA5" s="35">
        <v>187881.57005331528</v>
      </c>
      <c r="AB5" s="36">
        <v>191829.41060978483</v>
      </c>
      <c r="AC5" s="35">
        <v>192792.39016625436</v>
      </c>
      <c r="AD5" s="35">
        <v>185825.20372272391</v>
      </c>
      <c r="AE5" s="35">
        <v>185838.8642791934</v>
      </c>
      <c r="AF5" s="35">
        <v>174330.99852207489</v>
      </c>
      <c r="AG5" s="35">
        <v>173087.82293940047</v>
      </c>
      <c r="AH5" s="35">
        <v>168849.60503721735</v>
      </c>
      <c r="AI5" s="35">
        <v>166016.5321587761</v>
      </c>
      <c r="AJ5" s="35">
        <v>161784.29647900112</v>
      </c>
      <c r="AK5" s="37">
        <v>151957.26942842448</v>
      </c>
      <c r="AL5" s="37">
        <v>151549.61172460701</v>
      </c>
      <c r="AM5" s="37">
        <v>161870.16340434543</v>
      </c>
      <c r="AN5" s="38"/>
      <c r="AO5" s="39" t="s">
        <v>11</v>
      </c>
    </row>
    <row r="6" spans="1:41" x14ac:dyDescent="0.2">
      <c r="C6" s="6"/>
      <c r="D6" s="41"/>
      <c r="E6" s="42"/>
      <c r="F6" s="43" t="s">
        <v>12</v>
      </c>
      <c r="G6" s="44">
        <v>109927</v>
      </c>
      <c r="H6" s="45">
        <v>117272</v>
      </c>
      <c r="I6" s="45">
        <v>121990</v>
      </c>
      <c r="J6" s="45">
        <v>127008.1</v>
      </c>
      <c r="K6" s="45">
        <v>135858</v>
      </c>
      <c r="L6" s="45">
        <v>124754.3</v>
      </c>
      <c r="M6" s="46">
        <v>127890.8</v>
      </c>
      <c r="N6" s="44">
        <v>130857</v>
      </c>
      <c r="O6" s="45">
        <v>133583</v>
      </c>
      <c r="P6" s="45">
        <v>140091</v>
      </c>
      <c r="Q6" s="45">
        <v>148268.29999999999</v>
      </c>
      <c r="R6" s="45">
        <v>156429.1</v>
      </c>
      <c r="S6" s="45">
        <v>159412.4</v>
      </c>
      <c r="T6" s="45">
        <v>153168</v>
      </c>
      <c r="U6" s="45">
        <v>161520.79999999999</v>
      </c>
      <c r="V6" s="47">
        <v>164976.93</v>
      </c>
      <c r="W6" s="48">
        <v>167206.12999999998</v>
      </c>
      <c r="X6" s="49">
        <v>177278.47</v>
      </c>
      <c r="Y6" s="50">
        <v>177451.73</v>
      </c>
      <c r="Z6" s="50">
        <v>178726.63</v>
      </c>
      <c r="AA6" s="50">
        <v>181311.04</v>
      </c>
      <c r="AB6" s="51">
        <v>185185.86000000002</v>
      </c>
      <c r="AC6" s="52">
        <v>186092.81900000002</v>
      </c>
      <c r="AD6" s="50">
        <v>178615.61200000002</v>
      </c>
      <c r="AE6" s="50">
        <v>179206.25200000001</v>
      </c>
      <c r="AF6" s="50">
        <v>166793.77000000002</v>
      </c>
      <c r="AG6" s="50">
        <v>165772.4</v>
      </c>
      <c r="AH6" s="50">
        <v>161385.92000000001</v>
      </c>
      <c r="AI6" s="53">
        <v>158562.35</v>
      </c>
      <c r="AJ6" s="53">
        <v>154216.72</v>
      </c>
      <c r="AK6" s="54">
        <v>145074.87</v>
      </c>
      <c r="AL6" s="54">
        <v>144212.88999999998</v>
      </c>
      <c r="AM6" s="54">
        <v>154740.15</v>
      </c>
      <c r="AN6" s="38">
        <v>4920100.193</v>
      </c>
      <c r="AO6" s="55" t="s">
        <v>13</v>
      </c>
    </row>
    <row r="7" spans="1:41" x14ac:dyDescent="0.2">
      <c r="C7" s="6"/>
      <c r="D7" s="41"/>
      <c r="E7" s="42"/>
      <c r="F7" s="57" t="s">
        <v>14</v>
      </c>
      <c r="G7" s="58">
        <v>70534</v>
      </c>
      <c r="H7" s="59">
        <v>75793</v>
      </c>
      <c r="I7" s="59">
        <v>78340</v>
      </c>
      <c r="J7" s="59">
        <v>80098</v>
      </c>
      <c r="K7" s="59">
        <v>85652</v>
      </c>
      <c r="L7" s="59">
        <v>80216</v>
      </c>
      <c r="M7" s="60">
        <v>82465</v>
      </c>
      <c r="N7" s="58">
        <v>82465</v>
      </c>
      <c r="O7" s="59">
        <v>86067</v>
      </c>
      <c r="P7" s="59">
        <v>91044</v>
      </c>
      <c r="Q7" s="59">
        <v>93443</v>
      </c>
      <c r="R7" s="59">
        <v>97572</v>
      </c>
      <c r="S7" s="59">
        <v>98769</v>
      </c>
      <c r="T7" s="59">
        <v>94368</v>
      </c>
      <c r="U7" s="59">
        <v>97191</v>
      </c>
      <c r="V7" s="59">
        <v>101961</v>
      </c>
      <c r="W7" s="60">
        <v>101874</v>
      </c>
      <c r="X7" s="58">
        <v>109078</v>
      </c>
      <c r="Y7" s="59">
        <v>107997</v>
      </c>
      <c r="Z7" s="59">
        <v>108396</v>
      </c>
      <c r="AA7" s="59">
        <v>108048</v>
      </c>
      <c r="AB7" s="60">
        <v>108406</v>
      </c>
      <c r="AC7" s="58">
        <v>108057</v>
      </c>
      <c r="AD7" s="59">
        <v>105053</v>
      </c>
      <c r="AE7" s="59">
        <v>106831.65900000001</v>
      </c>
      <c r="AF7" s="59">
        <v>100602.71</v>
      </c>
      <c r="AG7" s="59">
        <v>99274.11</v>
      </c>
      <c r="AH7" s="59">
        <v>95939.88</v>
      </c>
      <c r="AI7" s="59">
        <v>95290.03</v>
      </c>
      <c r="AJ7" s="59">
        <v>94527.700999999972</v>
      </c>
      <c r="AK7" s="54">
        <v>89617.4</v>
      </c>
      <c r="AL7" s="54">
        <v>90293.562000000005</v>
      </c>
      <c r="AM7" s="61">
        <v>91439.892000000007</v>
      </c>
      <c r="AN7" s="38">
        <v>3025264.0519999992</v>
      </c>
      <c r="AO7" s="55" t="s">
        <v>15</v>
      </c>
    </row>
    <row r="8" spans="1:41" x14ac:dyDescent="0.2">
      <c r="C8" s="6"/>
      <c r="D8" s="41"/>
      <c r="E8" s="42"/>
      <c r="F8" s="57" t="s">
        <v>16</v>
      </c>
      <c r="G8" s="58">
        <v>27953</v>
      </c>
      <c r="H8" s="59">
        <v>32612</v>
      </c>
      <c r="I8" s="59">
        <v>34704</v>
      </c>
      <c r="J8" s="59">
        <v>34164</v>
      </c>
      <c r="K8" s="59">
        <v>36565</v>
      </c>
      <c r="L8" s="59">
        <v>30552</v>
      </c>
      <c r="M8" s="60">
        <v>29881</v>
      </c>
      <c r="N8" s="58">
        <v>35617</v>
      </c>
      <c r="O8" s="59">
        <v>37387</v>
      </c>
      <c r="P8" s="59">
        <v>39484</v>
      </c>
      <c r="Q8" s="59">
        <v>40276.300000000003</v>
      </c>
      <c r="R8" s="59">
        <v>43727.1</v>
      </c>
      <c r="S8" s="59">
        <v>44732.4</v>
      </c>
      <c r="T8" s="59">
        <v>43442</v>
      </c>
      <c r="U8" s="59">
        <v>46713.8</v>
      </c>
      <c r="V8" s="59">
        <v>37345</v>
      </c>
      <c r="W8" s="60">
        <v>36809</v>
      </c>
      <c r="X8" s="58">
        <v>39780</v>
      </c>
      <c r="Y8" s="53">
        <v>38728.300000000003</v>
      </c>
      <c r="Z8" s="53">
        <v>39767.82</v>
      </c>
      <c r="AA8" s="53">
        <v>53661.16</v>
      </c>
      <c r="AB8" s="62">
        <v>51787.71</v>
      </c>
      <c r="AC8" s="63">
        <v>48161.51</v>
      </c>
      <c r="AD8" s="53">
        <v>46507.020000000004</v>
      </c>
      <c r="AE8" s="53">
        <v>47628.159999999996</v>
      </c>
      <c r="AF8" s="53">
        <v>50579.07</v>
      </c>
      <c r="AG8" s="53">
        <v>51390.579999999994</v>
      </c>
      <c r="AH8" s="53">
        <v>46472.15</v>
      </c>
      <c r="AI8" s="53">
        <v>43543.22</v>
      </c>
      <c r="AJ8" s="53">
        <v>34502.949999999997</v>
      </c>
      <c r="AK8" s="54">
        <v>31530.179</v>
      </c>
      <c r="AL8" s="54">
        <v>30439.646000000001</v>
      </c>
      <c r="AM8" s="61">
        <v>32312.592999999997</v>
      </c>
      <c r="AN8" s="38">
        <v>1286444.0749999997</v>
      </c>
      <c r="AO8" s="55" t="s">
        <v>17</v>
      </c>
    </row>
    <row r="9" spans="1:41" x14ac:dyDescent="0.2">
      <c r="C9" s="6"/>
      <c r="D9" s="41"/>
      <c r="E9" s="42"/>
      <c r="F9" s="57" t="s">
        <v>18</v>
      </c>
      <c r="G9" s="58">
        <v>11440</v>
      </c>
      <c r="H9" s="58">
        <v>8867</v>
      </c>
      <c r="I9" s="58">
        <v>8946</v>
      </c>
      <c r="J9" s="58">
        <v>12746.100000000006</v>
      </c>
      <c r="K9" s="59">
        <v>9378</v>
      </c>
      <c r="L9" s="59">
        <v>9696</v>
      </c>
      <c r="M9" s="60">
        <v>10414</v>
      </c>
      <c r="N9" s="58">
        <v>12775</v>
      </c>
      <c r="O9" s="59">
        <v>10129</v>
      </c>
      <c r="P9" s="59">
        <v>9563</v>
      </c>
      <c r="Q9" s="59">
        <v>14549</v>
      </c>
      <c r="R9" s="59">
        <v>15130</v>
      </c>
      <c r="S9" s="59">
        <v>15911</v>
      </c>
      <c r="T9" s="59">
        <v>15358</v>
      </c>
      <c r="U9" s="59">
        <v>17616</v>
      </c>
      <c r="V9" s="59">
        <v>25670.929999999993</v>
      </c>
      <c r="W9" s="60">
        <v>28523.129999999976</v>
      </c>
      <c r="X9" s="58">
        <v>28420.47</v>
      </c>
      <c r="Y9" s="59">
        <v>30726.430000000008</v>
      </c>
      <c r="Z9" s="59">
        <v>30562.810000000005</v>
      </c>
      <c r="AA9" s="59">
        <v>19601.880000000005</v>
      </c>
      <c r="AB9" s="59">
        <v>24992.150000000016</v>
      </c>
      <c r="AC9" s="59">
        <v>29874.309000000016</v>
      </c>
      <c r="AD9" s="59">
        <v>27055.592000000019</v>
      </c>
      <c r="AE9" s="59">
        <v>24746.432999999997</v>
      </c>
      <c r="AF9" s="59">
        <v>15611.990000000013</v>
      </c>
      <c r="AG9" s="59">
        <v>15107.71</v>
      </c>
      <c r="AH9" s="59">
        <v>18973.890000000007</v>
      </c>
      <c r="AI9" s="59">
        <v>19729.100000000006</v>
      </c>
      <c r="AJ9" s="59">
        <v>25186.069000000032</v>
      </c>
      <c r="AK9" s="54">
        <v>23779.021000000001</v>
      </c>
      <c r="AL9" s="54">
        <v>23196.531999999977</v>
      </c>
      <c r="AM9" s="54">
        <v>30694.514999999989</v>
      </c>
      <c r="AN9" s="54">
        <v>608392.06600000104</v>
      </c>
      <c r="AO9" s="55" t="s">
        <v>19</v>
      </c>
    </row>
    <row r="10" spans="1:41" x14ac:dyDescent="0.2">
      <c r="C10" s="6"/>
      <c r="D10" s="41"/>
      <c r="E10" s="42"/>
      <c r="F10" s="57" t="s">
        <v>20</v>
      </c>
      <c r="G10" s="58">
        <v>2728</v>
      </c>
      <c r="H10" s="59">
        <v>2702</v>
      </c>
      <c r="I10" s="59">
        <v>2847</v>
      </c>
      <c r="J10" s="59">
        <v>2963</v>
      </c>
      <c r="K10" s="59">
        <v>2992</v>
      </c>
      <c r="L10" s="59">
        <v>2700</v>
      </c>
      <c r="M10" s="60">
        <v>2591</v>
      </c>
      <c r="N10" s="58">
        <v>2574</v>
      </c>
      <c r="O10" s="59">
        <v>2581</v>
      </c>
      <c r="P10" s="59">
        <v>5946</v>
      </c>
      <c r="Q10" s="59">
        <v>5472</v>
      </c>
      <c r="R10" s="59">
        <v>5037</v>
      </c>
      <c r="S10" s="59">
        <v>4926</v>
      </c>
      <c r="T10" s="59">
        <v>5067</v>
      </c>
      <c r="U10" s="59">
        <v>5054</v>
      </c>
      <c r="V10" s="59">
        <v>4265</v>
      </c>
      <c r="W10" s="60">
        <v>4382</v>
      </c>
      <c r="X10" s="58">
        <v>4582</v>
      </c>
      <c r="Y10" s="59">
        <v>4385</v>
      </c>
      <c r="Z10" s="59">
        <v>4732</v>
      </c>
      <c r="AA10" s="59">
        <v>4784</v>
      </c>
      <c r="AB10" s="60">
        <v>4624</v>
      </c>
      <c r="AC10" s="58">
        <v>4447</v>
      </c>
      <c r="AD10" s="59">
        <v>4724</v>
      </c>
      <c r="AE10" s="59">
        <v>3914</v>
      </c>
      <c r="AF10" s="59">
        <v>4413.67</v>
      </c>
      <c r="AG10" s="59">
        <v>4113.6899999999996</v>
      </c>
      <c r="AH10" s="59">
        <v>4181.83</v>
      </c>
      <c r="AI10" s="59">
        <v>4090.2</v>
      </c>
      <c r="AJ10" s="59">
        <v>4119.4120000000003</v>
      </c>
      <c r="AK10" s="54">
        <v>3347.9460000000008</v>
      </c>
      <c r="AL10" s="54">
        <v>3713.82</v>
      </c>
      <c r="AM10" s="61">
        <v>3416.45</v>
      </c>
      <c r="AN10" s="38">
        <v>132416.01800000001</v>
      </c>
      <c r="AO10" s="55" t="s">
        <v>21</v>
      </c>
    </row>
    <row r="11" spans="1:41" x14ac:dyDescent="0.2">
      <c r="C11" s="6"/>
      <c r="D11" s="41"/>
      <c r="E11" s="42"/>
      <c r="F11" s="57" t="s">
        <v>22</v>
      </c>
      <c r="G11" s="58"/>
      <c r="H11" s="59"/>
      <c r="I11" s="59"/>
      <c r="J11" s="59"/>
      <c r="K11" s="59"/>
      <c r="L11" s="59"/>
      <c r="M11" s="60"/>
      <c r="N11" s="58"/>
      <c r="O11" s="59"/>
      <c r="P11" s="59"/>
      <c r="Q11" s="59"/>
      <c r="R11" s="59"/>
      <c r="S11" s="59"/>
      <c r="T11" s="59"/>
      <c r="U11" s="59"/>
      <c r="V11" s="59"/>
      <c r="W11" s="60"/>
      <c r="X11" s="58"/>
      <c r="Y11" s="59"/>
      <c r="Z11" s="59"/>
      <c r="AA11" s="59"/>
      <c r="AB11" s="60"/>
      <c r="AC11" s="58"/>
      <c r="AD11" s="59"/>
      <c r="AE11" s="59"/>
      <c r="AF11" s="59"/>
      <c r="AG11" s="59"/>
      <c r="AH11" s="59"/>
      <c r="AI11" s="59"/>
      <c r="AJ11" s="59"/>
      <c r="AK11" s="54"/>
      <c r="AL11" s="54"/>
      <c r="AM11" s="61"/>
      <c r="AN11" s="38">
        <v>0</v>
      </c>
      <c r="AO11" s="55"/>
    </row>
    <row r="12" spans="1:41" x14ac:dyDescent="0.2">
      <c r="C12" s="6"/>
      <c r="D12" s="41"/>
      <c r="E12" s="42"/>
      <c r="F12" s="57" t="s">
        <v>23</v>
      </c>
      <c r="G12" s="58"/>
      <c r="H12" s="59"/>
      <c r="I12" s="59"/>
      <c r="J12" s="59"/>
      <c r="K12" s="59"/>
      <c r="L12" s="59"/>
      <c r="M12" s="60"/>
      <c r="N12" s="58"/>
      <c r="O12" s="59"/>
      <c r="P12" s="59"/>
      <c r="Q12" s="59"/>
      <c r="R12" s="59"/>
      <c r="S12" s="59"/>
      <c r="T12" s="59"/>
      <c r="U12" s="59"/>
      <c r="V12" s="59"/>
      <c r="W12" s="60"/>
      <c r="X12" s="58"/>
      <c r="Y12" s="59"/>
      <c r="Z12" s="59"/>
      <c r="AA12" s="59"/>
      <c r="AB12" s="60"/>
      <c r="AC12" s="58"/>
      <c r="AD12" s="59"/>
      <c r="AE12" s="59"/>
      <c r="AF12" s="59"/>
      <c r="AG12" s="59"/>
      <c r="AH12" s="59"/>
      <c r="AI12" s="59"/>
      <c r="AJ12" s="59"/>
      <c r="AK12" s="54"/>
      <c r="AL12" s="54"/>
      <c r="AM12" s="61"/>
      <c r="AN12" s="38">
        <v>0</v>
      </c>
      <c r="AO12" s="55"/>
    </row>
    <row r="13" spans="1:41" x14ac:dyDescent="0.2">
      <c r="C13" s="6"/>
      <c r="D13" s="41"/>
      <c r="E13" s="42"/>
      <c r="F13" s="57" t="s">
        <v>24</v>
      </c>
      <c r="G13" s="58"/>
      <c r="H13" s="59"/>
      <c r="I13" s="59"/>
      <c r="J13" s="59"/>
      <c r="K13" s="59"/>
      <c r="L13" s="59"/>
      <c r="M13" s="60"/>
      <c r="N13" s="58"/>
      <c r="O13" s="59"/>
      <c r="P13" s="59"/>
      <c r="Q13" s="59"/>
      <c r="R13" s="59"/>
      <c r="S13" s="59"/>
      <c r="T13" s="59"/>
      <c r="U13" s="59"/>
      <c r="V13" s="59"/>
      <c r="W13" s="60"/>
      <c r="X13" s="58"/>
      <c r="Y13" s="59"/>
      <c r="Z13" s="59"/>
      <c r="AA13" s="59"/>
      <c r="AB13" s="60"/>
      <c r="AC13" s="58"/>
      <c r="AD13" s="59"/>
      <c r="AE13" s="59"/>
      <c r="AF13" s="59"/>
      <c r="AG13" s="59"/>
      <c r="AH13" s="59"/>
      <c r="AI13" s="59"/>
      <c r="AJ13" s="59"/>
      <c r="AK13" s="54"/>
      <c r="AL13" s="54"/>
      <c r="AM13" s="61"/>
      <c r="AN13" s="38">
        <v>0</v>
      </c>
      <c r="AO13" s="55"/>
    </row>
    <row r="14" spans="1:41" x14ac:dyDescent="0.2">
      <c r="C14" s="6"/>
      <c r="D14" s="41"/>
      <c r="E14" s="42"/>
      <c r="F14" s="57" t="s">
        <v>25</v>
      </c>
      <c r="G14" s="58">
        <v>0</v>
      </c>
      <c r="H14" s="59">
        <v>0</v>
      </c>
      <c r="I14" s="59">
        <v>0</v>
      </c>
      <c r="J14" s="59">
        <v>0</v>
      </c>
      <c r="K14" s="59">
        <v>0</v>
      </c>
      <c r="L14" s="59">
        <v>9408.2800000000007</v>
      </c>
      <c r="M14" s="60">
        <v>11011.34</v>
      </c>
      <c r="N14" s="58">
        <v>10323.370000000001</v>
      </c>
      <c r="O14" s="59">
        <v>10480.15</v>
      </c>
      <c r="P14" s="59">
        <v>10910.29</v>
      </c>
      <c r="Q14" s="59">
        <v>10654.16</v>
      </c>
      <c r="R14" s="59">
        <v>12562.19</v>
      </c>
      <c r="S14" s="59">
        <v>13319</v>
      </c>
      <c r="T14" s="59">
        <v>12371.5</v>
      </c>
      <c r="U14" s="59">
        <v>16358.8</v>
      </c>
      <c r="V14" s="59">
        <v>15374.59</v>
      </c>
      <c r="W14" s="60">
        <v>16191.81</v>
      </c>
      <c r="X14" s="58">
        <v>17908.23</v>
      </c>
      <c r="Y14" s="59">
        <v>18356.62</v>
      </c>
      <c r="Z14" s="59">
        <v>19067.98</v>
      </c>
      <c r="AA14" s="59">
        <v>19297.95</v>
      </c>
      <c r="AB14" s="60">
        <v>18487.060000000001</v>
      </c>
      <c r="AC14" s="58">
        <v>17675.939999999999</v>
      </c>
      <c r="AD14" s="59">
        <v>18077.79</v>
      </c>
      <c r="AE14" s="59">
        <v>17527.7</v>
      </c>
      <c r="AF14" s="59">
        <v>17187.099999999999</v>
      </c>
      <c r="AG14" s="59">
        <v>16835</v>
      </c>
      <c r="AH14" s="59">
        <v>15067.4</v>
      </c>
      <c r="AI14" s="59"/>
      <c r="AJ14" s="59"/>
      <c r="AK14" s="54"/>
      <c r="AL14" s="54"/>
      <c r="AM14" s="61"/>
      <c r="AN14" s="38">
        <v>344454.25000000006</v>
      </c>
      <c r="AO14" s="55" t="s">
        <v>26</v>
      </c>
    </row>
    <row r="15" spans="1:41" x14ac:dyDescent="0.2">
      <c r="C15" s="6"/>
      <c r="D15" s="41"/>
      <c r="E15" s="42"/>
      <c r="F15" s="57" t="s">
        <v>27</v>
      </c>
      <c r="G15" s="58">
        <v>0</v>
      </c>
      <c r="H15" s="59">
        <v>0</v>
      </c>
      <c r="I15" s="59">
        <v>0</v>
      </c>
      <c r="J15" s="59">
        <v>0</v>
      </c>
      <c r="K15" s="59">
        <v>0</v>
      </c>
      <c r="L15" s="59">
        <v>0</v>
      </c>
      <c r="M15" s="60">
        <v>0</v>
      </c>
      <c r="N15" s="58">
        <v>0</v>
      </c>
      <c r="O15" s="59">
        <v>0</v>
      </c>
      <c r="P15" s="59">
        <v>0</v>
      </c>
      <c r="Q15" s="59">
        <v>0</v>
      </c>
      <c r="R15" s="59">
        <v>0</v>
      </c>
      <c r="S15" s="59">
        <v>0</v>
      </c>
      <c r="T15" s="59">
        <v>0</v>
      </c>
      <c r="U15" s="59">
        <v>0</v>
      </c>
      <c r="V15" s="59">
        <v>0</v>
      </c>
      <c r="W15" s="60">
        <v>0</v>
      </c>
      <c r="X15" s="58">
        <v>0</v>
      </c>
      <c r="Y15" s="59">
        <v>0</v>
      </c>
      <c r="Z15" s="59">
        <v>0</v>
      </c>
      <c r="AA15" s="59">
        <v>0</v>
      </c>
      <c r="AB15" s="60">
        <v>0</v>
      </c>
      <c r="AC15" s="58">
        <v>0</v>
      </c>
      <c r="AD15" s="59">
        <v>0</v>
      </c>
      <c r="AE15" s="59">
        <v>0</v>
      </c>
      <c r="AF15" s="59">
        <v>0</v>
      </c>
      <c r="AG15" s="59">
        <v>0</v>
      </c>
      <c r="AH15" s="59">
        <v>0</v>
      </c>
      <c r="AI15" s="59">
        <v>0</v>
      </c>
      <c r="AJ15" s="59">
        <v>0</v>
      </c>
      <c r="AK15" s="54">
        <v>0</v>
      </c>
      <c r="AL15" s="54">
        <v>0</v>
      </c>
      <c r="AM15" s="61">
        <v>0</v>
      </c>
      <c r="AN15" s="38">
        <v>0</v>
      </c>
      <c r="AO15" s="55" t="s">
        <v>28</v>
      </c>
    </row>
    <row r="16" spans="1:41" x14ac:dyDescent="0.2">
      <c r="C16" s="6"/>
      <c r="D16" s="41"/>
      <c r="E16" s="42"/>
      <c r="F16" s="57" t="s">
        <v>29</v>
      </c>
      <c r="G16" s="58">
        <v>424.90824012435547</v>
      </c>
      <c r="H16" s="59">
        <v>435.8143207686565</v>
      </c>
      <c r="I16" s="59">
        <v>447.00032677986786</v>
      </c>
      <c r="J16" s="59">
        <v>458.47344297658714</v>
      </c>
      <c r="K16" s="59">
        <v>470.2410385894886</v>
      </c>
      <c r="L16" s="59">
        <v>482.31067199461154</v>
      </c>
      <c r="M16" s="60">
        <v>494.69009556813614</v>
      </c>
      <c r="N16" s="58">
        <v>507.38726066576794</v>
      </c>
      <c r="O16" s="59">
        <v>520.41032272992663</v>
      </c>
      <c r="P16" s="59">
        <v>533.76764652802058</v>
      </c>
      <c r="Q16" s="59">
        <v>547.46781152517326</v>
      </c>
      <c r="R16" s="59">
        <v>561.51961739484796</v>
      </c>
      <c r="S16" s="59">
        <v>575.93208967091664</v>
      </c>
      <c r="T16" s="59">
        <v>590.71448554479662</v>
      </c>
      <c r="U16" s="59">
        <v>605.87629981138491</v>
      </c>
      <c r="V16" s="59">
        <v>621.42727096760416</v>
      </c>
      <c r="W16" s="60">
        <v>854.44782743713733</v>
      </c>
      <c r="X16" s="58">
        <v>1087.4683839066704</v>
      </c>
      <c r="Y16" s="59">
        <v>1320.4889403762036</v>
      </c>
      <c r="Z16" s="59">
        <v>1553.5094968457365</v>
      </c>
      <c r="AA16" s="59">
        <v>1786.5300533152702</v>
      </c>
      <c r="AB16" s="60">
        <v>2019.5506097848029</v>
      </c>
      <c r="AC16" s="58">
        <v>2252.5711662543358</v>
      </c>
      <c r="AD16" s="59">
        <v>2485.5917227238697</v>
      </c>
      <c r="AE16" s="59">
        <v>2718.6122791934022</v>
      </c>
      <c r="AF16" s="59">
        <v>3123.5585220748721</v>
      </c>
      <c r="AG16" s="59">
        <v>3201.7329394004828</v>
      </c>
      <c r="AH16" s="59">
        <v>3281.8550372173481</v>
      </c>
      <c r="AI16" s="59">
        <v>3363.9821587760675</v>
      </c>
      <c r="AJ16" s="59">
        <v>3448.164479001106</v>
      </c>
      <c r="AK16" s="54">
        <v>3534.4534284245015</v>
      </c>
      <c r="AL16" s="54">
        <v>3622.9017246070084</v>
      </c>
      <c r="AM16" s="54">
        <v>3713.5634043454202</v>
      </c>
      <c r="AN16" s="38">
        <v>47933.359710978955</v>
      </c>
      <c r="AO16" s="55" t="s">
        <v>30</v>
      </c>
    </row>
    <row r="17" spans="1:41" x14ac:dyDescent="0.2">
      <c r="C17" s="6"/>
      <c r="D17" s="41"/>
      <c r="E17" s="42"/>
      <c r="F17" s="57" t="s">
        <v>31</v>
      </c>
      <c r="G17" s="58">
        <v>573863.51882266963</v>
      </c>
      <c r="H17" s="59">
        <v>600087.44634566305</v>
      </c>
      <c r="I17" s="59">
        <v>627432.75903082592</v>
      </c>
      <c r="J17" s="59">
        <v>635603.5180978959</v>
      </c>
      <c r="K17" s="59">
        <v>646829.78633793199</v>
      </c>
      <c r="L17" s="59">
        <v>654575.62815364532</v>
      </c>
      <c r="M17" s="60">
        <v>662250.10960076586</v>
      </c>
      <c r="N17" s="58">
        <v>682651.29843046959</v>
      </c>
      <c r="O17" s="59">
        <v>702540.26413289574</v>
      </c>
      <c r="P17" s="59">
        <v>736538.07798178075</v>
      </c>
      <c r="Q17" s="59">
        <v>766718.81308023725</v>
      </c>
      <c r="R17" s="59">
        <v>770457.54440770869</v>
      </c>
      <c r="S17" s="59">
        <v>801651.34886812919</v>
      </c>
      <c r="T17" s="59">
        <v>823021.30533931905</v>
      </c>
      <c r="U17" s="59">
        <v>832129.49472364807</v>
      </c>
      <c r="V17" s="59">
        <v>835504</v>
      </c>
      <c r="W17" s="60">
        <v>858090.5</v>
      </c>
      <c r="X17" s="58">
        <v>881220</v>
      </c>
      <c r="Y17" s="59">
        <v>907645.5</v>
      </c>
      <c r="Z17" s="59">
        <v>935281</v>
      </c>
      <c r="AA17" s="59">
        <v>961899.5</v>
      </c>
      <c r="AB17" s="60">
        <v>990133</v>
      </c>
      <c r="AC17" s="59">
        <v>1007487.35736376</v>
      </c>
      <c r="AD17" s="59">
        <v>1019641.1475145695</v>
      </c>
      <c r="AE17" s="59">
        <v>1025551.6733675124</v>
      </c>
      <c r="AF17" s="59">
        <v>980988</v>
      </c>
      <c r="AG17" s="59">
        <v>987995.00362006121</v>
      </c>
      <c r="AH17" s="59">
        <v>994674.2535369877</v>
      </c>
      <c r="AI17" s="59">
        <v>1002040.4106194504</v>
      </c>
      <c r="AJ17" s="59">
        <v>1008815.4252304453</v>
      </c>
      <c r="AK17" s="54">
        <v>1016310.6297815897</v>
      </c>
      <c r="AL17" s="54">
        <v>1015319.6858474275</v>
      </c>
      <c r="AM17" s="54">
        <v>1020002.1875007061</v>
      </c>
      <c r="AN17" s="38">
        <v>26944948.00023539</v>
      </c>
      <c r="AO17" s="55" t="s">
        <v>32</v>
      </c>
    </row>
    <row r="18" spans="1:41" x14ac:dyDescent="0.2">
      <c r="C18" s="6"/>
      <c r="D18" s="41"/>
      <c r="E18" s="42"/>
      <c r="F18" s="57" t="s">
        <v>33</v>
      </c>
      <c r="G18" s="58">
        <v>556850</v>
      </c>
      <c r="H18" s="59">
        <v>582538</v>
      </c>
      <c r="I18" s="59">
        <v>609302</v>
      </c>
      <c r="J18" s="59">
        <v>617086</v>
      </c>
      <c r="K18" s="59">
        <v>628190</v>
      </c>
      <c r="L18" s="59">
        <v>635076</v>
      </c>
      <c r="M18" s="60">
        <v>643415</v>
      </c>
      <c r="N18" s="58">
        <v>663582</v>
      </c>
      <c r="O18" s="59">
        <v>684441</v>
      </c>
      <c r="P18" s="59">
        <v>704096</v>
      </c>
      <c r="Q18" s="59">
        <v>735893</v>
      </c>
      <c r="R18" s="59">
        <v>742701</v>
      </c>
      <c r="S18" s="59">
        <v>774204</v>
      </c>
      <c r="T18" s="59">
        <v>793661</v>
      </c>
      <c r="U18" s="59">
        <v>802336</v>
      </c>
      <c r="V18" s="64">
        <v>808959</v>
      </c>
      <c r="W18" s="65">
        <v>829513</v>
      </c>
      <c r="X18" s="66">
        <v>850149</v>
      </c>
      <c r="Y18" s="64">
        <v>874191</v>
      </c>
      <c r="Z18" s="64">
        <v>899211</v>
      </c>
      <c r="AA18" s="64">
        <v>923938</v>
      </c>
      <c r="AB18" s="65">
        <v>950259</v>
      </c>
      <c r="AC18" s="67">
        <v>965189.85736376001</v>
      </c>
      <c r="AD18" s="68">
        <v>975157.14751456946</v>
      </c>
      <c r="AE18" s="68">
        <v>977923.17336751241</v>
      </c>
      <c r="AF18" s="68">
        <v>931627.0715166817</v>
      </c>
      <c r="AG18" s="69">
        <v>937781.97379378998</v>
      </c>
      <c r="AH18" s="69">
        <v>943663.52675202047</v>
      </c>
      <c r="AI18" s="69">
        <v>950198.90265497961</v>
      </c>
      <c r="AJ18" s="69">
        <v>956261.62433980871</v>
      </c>
      <c r="AK18" s="69">
        <v>962879.58599360578</v>
      </c>
      <c r="AL18" s="70">
        <v>961135</v>
      </c>
      <c r="AM18" s="71">
        <v>965007</v>
      </c>
      <c r="AN18" s="38">
        <v>25871408.863296729</v>
      </c>
      <c r="AO18" s="55" t="s">
        <v>34</v>
      </c>
    </row>
    <row r="19" spans="1:41" x14ac:dyDescent="0.2">
      <c r="C19" s="6"/>
      <c r="D19" s="41"/>
      <c r="E19" s="42"/>
      <c r="F19" s="57" t="s">
        <v>35</v>
      </c>
      <c r="G19" s="58">
        <v>13393</v>
      </c>
      <c r="H19" s="59">
        <v>13836</v>
      </c>
      <c r="I19" s="59">
        <v>14322</v>
      </c>
      <c r="J19" s="59">
        <v>14611</v>
      </c>
      <c r="K19" s="59">
        <v>14633</v>
      </c>
      <c r="L19" s="59">
        <v>15390</v>
      </c>
      <c r="M19" s="60">
        <v>14620</v>
      </c>
      <c r="N19" s="58">
        <v>14746</v>
      </c>
      <c r="O19" s="59">
        <v>13665</v>
      </c>
      <c r="P19" s="59">
        <v>27894</v>
      </c>
      <c r="Q19" s="59">
        <v>26161</v>
      </c>
      <c r="R19" s="59">
        <v>22972</v>
      </c>
      <c r="S19" s="59">
        <v>22540</v>
      </c>
      <c r="T19" s="59">
        <v>24327</v>
      </c>
      <c r="U19" s="59">
        <v>24631</v>
      </c>
      <c r="V19" s="59">
        <v>21250</v>
      </c>
      <c r="W19" s="60">
        <v>21297</v>
      </c>
      <c r="X19" s="58">
        <v>21805</v>
      </c>
      <c r="Y19" s="59">
        <v>22203</v>
      </c>
      <c r="Z19" s="59">
        <v>22833</v>
      </c>
      <c r="AA19" s="59">
        <v>22739</v>
      </c>
      <c r="AB19" s="60">
        <v>22666</v>
      </c>
      <c r="AC19" s="58">
        <v>23104</v>
      </c>
      <c r="AD19" s="59">
        <v>23305</v>
      </c>
      <c r="AE19" s="59">
        <v>24464</v>
      </c>
      <c r="AF19" s="72">
        <v>22746</v>
      </c>
      <c r="AG19" s="73">
        <v>22932</v>
      </c>
      <c r="AH19" s="73">
        <v>23047</v>
      </c>
      <c r="AI19" s="73">
        <v>23178</v>
      </c>
      <c r="AJ19" s="73">
        <v>23173</v>
      </c>
      <c r="AK19" s="73">
        <v>23315</v>
      </c>
      <c r="AL19" s="73">
        <v>23315</v>
      </c>
      <c r="AM19" s="74">
        <v>23353</v>
      </c>
      <c r="AN19" s="38">
        <v>688466</v>
      </c>
      <c r="AO19" s="55" t="s">
        <v>36</v>
      </c>
    </row>
    <row r="20" spans="1:41" x14ac:dyDescent="0.2">
      <c r="C20" s="6"/>
      <c r="D20" s="41"/>
      <c r="E20" s="42"/>
      <c r="F20" s="57" t="s">
        <v>37</v>
      </c>
      <c r="G20" s="58">
        <v>3620.5188226696796</v>
      </c>
      <c r="H20" s="59">
        <v>3713.4463456630901</v>
      </c>
      <c r="I20" s="59">
        <v>3808.7590308259723</v>
      </c>
      <c r="J20" s="59">
        <v>3906.5180978959388</v>
      </c>
      <c r="K20" s="59">
        <v>4006.7863379319665</v>
      </c>
      <c r="L20" s="59">
        <v>4109.6281536453571</v>
      </c>
      <c r="M20" s="60">
        <v>4215.109600765868</v>
      </c>
      <c r="N20" s="58">
        <v>4323.2984304695865</v>
      </c>
      <c r="O20" s="59">
        <v>4434.2641328957916</v>
      </c>
      <c r="P20" s="59">
        <v>4548.0779817807652</v>
      </c>
      <c r="Q20" s="59">
        <v>4664.8130802372098</v>
      </c>
      <c r="R20" s="59">
        <v>4784.5444077086859</v>
      </c>
      <c r="S20" s="59">
        <v>4907.348868129222</v>
      </c>
      <c r="T20" s="59">
        <v>5033.3053393190339</v>
      </c>
      <c r="U20" s="59">
        <v>5162.4947236480821</v>
      </c>
      <c r="V20" s="59">
        <v>5295</v>
      </c>
      <c r="W20" s="60">
        <v>7280.5</v>
      </c>
      <c r="X20" s="58">
        <v>9266</v>
      </c>
      <c r="Y20" s="59">
        <v>11251.5</v>
      </c>
      <c r="Z20" s="59">
        <v>13237</v>
      </c>
      <c r="AA20" s="59">
        <v>15222.5</v>
      </c>
      <c r="AB20" s="60">
        <v>17208</v>
      </c>
      <c r="AC20" s="58">
        <v>19193.5</v>
      </c>
      <c r="AD20" s="59">
        <v>21179</v>
      </c>
      <c r="AE20" s="59">
        <v>23164.5</v>
      </c>
      <c r="AF20" s="59">
        <v>26614.928483318305</v>
      </c>
      <c r="AG20" s="54">
        <v>27281.029826271257</v>
      </c>
      <c r="AH20" s="54">
        <v>27963.726784967195</v>
      </c>
      <c r="AI20" s="54">
        <v>28663.507964470806</v>
      </c>
      <c r="AJ20" s="54">
        <v>29380.800890636601</v>
      </c>
      <c r="AK20" s="54">
        <v>30116.043787983952</v>
      </c>
      <c r="AL20" s="54">
        <v>30869.685847427445</v>
      </c>
      <c r="AM20" s="38">
        <v>31642.187500706063</v>
      </c>
      <c r="AN20" s="38">
        <v>408426.1369386618</v>
      </c>
      <c r="AO20" s="55" t="s">
        <v>38</v>
      </c>
    </row>
    <row r="21" spans="1:41" ht="13.5" thickBot="1" x14ac:dyDescent="0.25">
      <c r="C21" s="6"/>
      <c r="D21" s="41"/>
      <c r="E21" s="75"/>
      <c r="F21" s="76" t="s">
        <v>39</v>
      </c>
      <c r="G21" s="77">
        <v>3725</v>
      </c>
      <c r="H21" s="78">
        <v>3833</v>
      </c>
      <c r="I21" s="78">
        <v>3927</v>
      </c>
      <c r="J21" s="78">
        <v>3994</v>
      </c>
      <c r="K21" s="78">
        <v>4076</v>
      </c>
      <c r="L21" s="78">
        <v>4147</v>
      </c>
      <c r="M21" s="79">
        <v>4197</v>
      </c>
      <c r="N21" s="77">
        <v>4262</v>
      </c>
      <c r="O21" s="78">
        <v>4366</v>
      </c>
      <c r="P21" s="78">
        <v>4532</v>
      </c>
      <c r="Q21" s="78">
        <v>4701</v>
      </c>
      <c r="R21" s="78">
        <v>4953</v>
      </c>
      <c r="S21" s="78">
        <v>5168</v>
      </c>
      <c r="T21" s="78">
        <v>5306</v>
      </c>
      <c r="U21" s="78">
        <v>5513</v>
      </c>
      <c r="V21" s="78">
        <v>5680</v>
      </c>
      <c r="W21" s="79">
        <v>6025</v>
      </c>
      <c r="X21" s="80">
        <v>6231</v>
      </c>
      <c r="Y21" s="81">
        <v>6443</v>
      </c>
      <c r="Z21" s="81">
        <v>6895</v>
      </c>
      <c r="AA21" s="81">
        <v>7212</v>
      </c>
      <c r="AB21" s="82">
        <v>7389</v>
      </c>
      <c r="AC21" s="77">
        <v>7514</v>
      </c>
      <c r="AD21" s="81">
        <v>7590</v>
      </c>
      <c r="AE21" s="81">
        <v>7658</v>
      </c>
      <c r="AF21" s="81">
        <v>7714</v>
      </c>
      <c r="AG21" s="83">
        <v>7773</v>
      </c>
      <c r="AH21" s="83">
        <v>7831</v>
      </c>
      <c r="AI21" s="83">
        <v>7893</v>
      </c>
      <c r="AJ21" s="83">
        <v>7964</v>
      </c>
      <c r="AK21" s="83">
        <v>8011</v>
      </c>
      <c r="AL21" s="83">
        <v>8048</v>
      </c>
      <c r="AM21" s="61">
        <v>8113</v>
      </c>
      <c r="AN21" s="38">
        <v>190571</v>
      </c>
      <c r="AO21" s="55" t="s">
        <v>40</v>
      </c>
    </row>
    <row r="22" spans="1:41" s="90" customFormat="1" ht="13.5" thickBot="1" x14ac:dyDescent="0.25">
      <c r="A22" s="84"/>
      <c r="B22" s="84"/>
      <c r="C22" s="6"/>
      <c r="D22" s="41"/>
      <c r="E22" s="85" t="s">
        <v>41</v>
      </c>
      <c r="F22" s="86" t="s">
        <v>10</v>
      </c>
      <c r="G22" s="86">
        <v>113079.90824012435</v>
      </c>
      <c r="H22" s="86">
        <v>120409.81432076865</v>
      </c>
      <c r="I22" s="86">
        <v>125284.00032677987</v>
      </c>
      <c r="J22" s="86">
        <v>130429.57344297659</v>
      </c>
      <c r="K22" s="86">
        <v>139320.24103858948</v>
      </c>
      <c r="L22" s="86">
        <v>127936.61067199461</v>
      </c>
      <c r="M22" s="86">
        <v>130976.49009556814</v>
      </c>
      <c r="N22" s="86">
        <v>133938.38726066577</v>
      </c>
      <c r="O22" s="86">
        <v>136684.41032272996</v>
      </c>
      <c r="P22" s="86">
        <v>146570.76764652802</v>
      </c>
      <c r="Q22" s="86">
        <v>154287.76781152515</v>
      </c>
      <c r="R22" s="86">
        <v>162027.61961739484</v>
      </c>
      <c r="S22" s="86">
        <v>164914.3320896709</v>
      </c>
      <c r="T22" s="86">
        <v>158825.7144855448</v>
      </c>
      <c r="U22" s="86">
        <v>167180.67629981137</v>
      </c>
      <c r="V22" s="86">
        <v>169863.35727096759</v>
      </c>
      <c r="W22" s="86">
        <v>172442.57782743711</v>
      </c>
      <c r="X22" s="86">
        <v>182947.93838390667</v>
      </c>
      <c r="Y22" s="86">
        <v>183157.21894037622</v>
      </c>
      <c r="Z22" s="86">
        <v>185012.13949684575</v>
      </c>
      <c r="AA22" s="86">
        <v>187881.57005331528</v>
      </c>
      <c r="AB22" s="86">
        <v>191829.41060978483</v>
      </c>
      <c r="AC22" s="86">
        <v>192792.39016625436</v>
      </c>
      <c r="AD22" s="86">
        <v>185825.20372272391</v>
      </c>
      <c r="AE22" s="86">
        <v>185838.8642791934</v>
      </c>
      <c r="AF22" s="86">
        <v>174330.99852207492</v>
      </c>
      <c r="AG22" s="86">
        <v>173087.82293940047</v>
      </c>
      <c r="AH22" s="86">
        <v>168849.60503721735</v>
      </c>
      <c r="AI22" s="86">
        <v>166016.5321587761</v>
      </c>
      <c r="AJ22" s="86">
        <v>161784.29647900112</v>
      </c>
      <c r="AK22" s="87">
        <v>151957.26942842448</v>
      </c>
      <c r="AL22" s="87">
        <v>151549.61172460701</v>
      </c>
      <c r="AM22" s="87"/>
      <c r="AN22" s="88"/>
      <c r="AO22" s="89"/>
    </row>
    <row r="23" spans="1:41" x14ac:dyDescent="0.2">
      <c r="C23" s="6"/>
      <c r="D23" s="41"/>
      <c r="E23" s="91" t="s">
        <v>42</v>
      </c>
      <c r="F23" s="43" t="s">
        <v>43</v>
      </c>
      <c r="G23" s="92">
        <v>113079.90824012435</v>
      </c>
      <c r="H23" s="92">
        <v>120409.81432076865</v>
      </c>
      <c r="I23" s="92">
        <v>125284.00032677987</v>
      </c>
      <c r="J23" s="92">
        <v>126980.47344297658</v>
      </c>
      <c r="K23" s="92">
        <v>135057.24103858948</v>
      </c>
      <c r="L23" s="92">
        <v>123646.31067199461</v>
      </c>
      <c r="M23" s="92">
        <v>125845.69009556813</v>
      </c>
      <c r="N23" s="92">
        <v>120738.71726066577</v>
      </c>
      <c r="O23" s="92">
        <v>87325.210322729938</v>
      </c>
      <c r="P23" s="92">
        <v>120304.57764652802</v>
      </c>
      <c r="Q23" s="92">
        <v>147762.46781152516</v>
      </c>
      <c r="R23" s="92">
        <v>153739.91961739483</v>
      </c>
      <c r="S23" s="92">
        <v>156402.93208967091</v>
      </c>
      <c r="T23" s="92">
        <v>150103.7144855448</v>
      </c>
      <c r="U23" s="92">
        <v>154433.27629981135</v>
      </c>
      <c r="V23" s="92">
        <v>153266.65727096758</v>
      </c>
      <c r="W23" s="92">
        <v>132327.47782743713</v>
      </c>
      <c r="X23" s="92">
        <v>138597.83838390667</v>
      </c>
      <c r="Y23" s="92">
        <v>113095.4189403762</v>
      </c>
      <c r="Z23" s="92">
        <v>97521.589496845743</v>
      </c>
      <c r="AA23" s="92">
        <v>98810.570053315285</v>
      </c>
      <c r="AB23" s="92">
        <v>96250.860609784824</v>
      </c>
      <c r="AC23" s="92">
        <v>59993.710166254372</v>
      </c>
      <c r="AD23" s="92">
        <v>54487.363722723916</v>
      </c>
      <c r="AE23" s="92">
        <v>41604.954279193393</v>
      </c>
      <c r="AF23" s="92">
        <v>35994.598522074906</v>
      </c>
      <c r="AG23" s="92">
        <v>35040.26393940048</v>
      </c>
      <c r="AH23" s="92">
        <v>32807.435037217343</v>
      </c>
      <c r="AI23" s="92">
        <v>36299.152158776094</v>
      </c>
      <c r="AJ23" s="92">
        <v>31646.91647900112</v>
      </c>
      <c r="AK23" s="93">
        <v>24879.789428424472</v>
      </c>
      <c r="AL23" s="93">
        <v>23552.701724606988</v>
      </c>
      <c r="AM23" s="93">
        <v>25756.7289259182</v>
      </c>
      <c r="AN23" s="38">
        <v>3167291.5517109795</v>
      </c>
      <c r="AO23" s="55" t="s">
        <v>44</v>
      </c>
    </row>
    <row r="24" spans="1:41" x14ac:dyDescent="0.2">
      <c r="C24" s="6"/>
      <c r="D24" s="41"/>
      <c r="E24" s="91"/>
      <c r="F24" s="57" t="s">
        <v>45</v>
      </c>
      <c r="G24" s="58">
        <v>0</v>
      </c>
      <c r="H24" s="59">
        <v>0</v>
      </c>
      <c r="I24" s="59">
        <v>0</v>
      </c>
      <c r="J24" s="59">
        <v>0</v>
      </c>
      <c r="K24" s="59">
        <v>0</v>
      </c>
      <c r="L24" s="59">
        <v>0</v>
      </c>
      <c r="M24" s="60">
        <v>0</v>
      </c>
      <c r="N24" s="58">
        <v>0</v>
      </c>
      <c r="O24" s="59">
        <v>0</v>
      </c>
      <c r="P24" s="59">
        <v>0</v>
      </c>
      <c r="Q24" s="59">
        <v>0</v>
      </c>
      <c r="R24" s="59">
        <v>4.1399999999999997</v>
      </c>
      <c r="S24" s="59">
        <v>6.98</v>
      </c>
      <c r="T24" s="59">
        <v>14.77</v>
      </c>
      <c r="U24" s="59">
        <v>516.48</v>
      </c>
      <c r="V24" s="59">
        <v>856.32</v>
      </c>
      <c r="W24" s="60">
        <v>6373.07</v>
      </c>
      <c r="X24" s="58">
        <v>7041.04</v>
      </c>
      <c r="Y24" s="59">
        <v>7326.04</v>
      </c>
      <c r="Z24" s="59">
        <v>8077.33</v>
      </c>
      <c r="AA24" s="72">
        <v>8743.09</v>
      </c>
      <c r="AB24" s="94">
        <v>10495.55</v>
      </c>
      <c r="AC24" s="95">
        <v>6560.75</v>
      </c>
      <c r="AD24" s="72">
        <v>4401.88</v>
      </c>
      <c r="AE24" s="72">
        <v>5334.09</v>
      </c>
      <c r="AF24" s="72">
        <v>3523.18</v>
      </c>
      <c r="AG24" s="72">
        <v>3514.69</v>
      </c>
      <c r="AH24" s="72">
        <v>3020.69</v>
      </c>
      <c r="AI24" s="72">
        <v>2933.03</v>
      </c>
      <c r="AJ24" s="72">
        <v>2957.38</v>
      </c>
      <c r="AK24" s="96">
        <v>2527.2800000000002</v>
      </c>
      <c r="AL24" s="96">
        <v>2539.9299999999998</v>
      </c>
      <c r="AM24" s="97">
        <v>2851.62</v>
      </c>
      <c r="AN24" s="38">
        <v>89619.329999999987</v>
      </c>
      <c r="AO24" s="55" t="s">
        <v>46</v>
      </c>
    </row>
    <row r="25" spans="1:41" x14ac:dyDescent="0.2">
      <c r="C25" s="6"/>
      <c r="D25" s="41"/>
      <c r="E25" s="91"/>
      <c r="F25" s="57" t="s">
        <v>47</v>
      </c>
      <c r="G25" s="58"/>
      <c r="H25" s="59"/>
      <c r="I25" s="59"/>
      <c r="J25" s="59"/>
      <c r="K25" s="59"/>
      <c r="L25" s="59"/>
      <c r="M25" s="60"/>
      <c r="N25" s="58"/>
      <c r="O25" s="59"/>
      <c r="P25" s="59"/>
      <c r="Q25" s="59">
        <v>0</v>
      </c>
      <c r="R25" s="72">
        <v>2000</v>
      </c>
      <c r="S25" s="72">
        <v>4000</v>
      </c>
      <c r="T25" s="72">
        <v>6000</v>
      </c>
      <c r="U25" s="98">
        <v>16791.89</v>
      </c>
      <c r="V25" s="98">
        <v>11186.86</v>
      </c>
      <c r="W25" s="99">
        <v>102604.78</v>
      </c>
      <c r="X25" s="100">
        <v>106370.38</v>
      </c>
      <c r="Y25" s="98">
        <v>81108.37</v>
      </c>
      <c r="Z25" s="98">
        <v>68026.278000000006</v>
      </c>
      <c r="AA25" s="98">
        <v>64909.3</v>
      </c>
      <c r="AB25" s="99">
        <v>59198.94</v>
      </c>
      <c r="AC25" s="100">
        <v>27691.75</v>
      </c>
      <c r="AD25" s="98">
        <v>27969.360000000001</v>
      </c>
      <c r="AE25" s="98">
        <v>14501.609999999991</v>
      </c>
      <c r="AF25" s="98">
        <v>11856.489999999998</v>
      </c>
      <c r="AG25" s="98">
        <v>9391.3100000000159</v>
      </c>
      <c r="AH25" s="98">
        <v>8070.5300000000161</v>
      </c>
      <c r="AI25" s="98">
        <v>11106.930000000009</v>
      </c>
      <c r="AJ25" s="98">
        <v>7065.4399999999941</v>
      </c>
      <c r="AK25" s="98">
        <v>2092.7299999999955</v>
      </c>
      <c r="AL25" s="98">
        <v>2265.8599999999951</v>
      </c>
      <c r="AM25" s="101"/>
      <c r="AN25" s="38">
        <v>644208.80799999996</v>
      </c>
      <c r="AO25" s="55"/>
    </row>
    <row r="26" spans="1:41" x14ac:dyDescent="0.2">
      <c r="C26" s="6"/>
      <c r="D26" s="41"/>
      <c r="E26" s="91"/>
      <c r="F26" s="57" t="s">
        <v>48</v>
      </c>
      <c r="G26" s="58"/>
      <c r="H26" s="59">
        <v>0</v>
      </c>
      <c r="I26" s="59">
        <v>0</v>
      </c>
      <c r="J26" s="59">
        <v>0</v>
      </c>
      <c r="K26" s="59">
        <v>0</v>
      </c>
      <c r="L26" s="59">
        <v>0</v>
      </c>
      <c r="M26" s="60">
        <v>0</v>
      </c>
      <c r="N26" s="58">
        <v>0</v>
      </c>
      <c r="O26" s="59">
        <v>0</v>
      </c>
      <c r="P26" s="59">
        <v>0</v>
      </c>
      <c r="Q26" s="59">
        <v>0</v>
      </c>
      <c r="R26" s="59">
        <v>0</v>
      </c>
      <c r="S26" s="59">
        <v>0</v>
      </c>
      <c r="T26" s="59">
        <v>0</v>
      </c>
      <c r="U26" s="59">
        <v>0</v>
      </c>
      <c r="V26" s="59">
        <v>0</v>
      </c>
      <c r="W26" s="60">
        <v>0</v>
      </c>
      <c r="X26" s="58">
        <v>0</v>
      </c>
      <c r="Y26" s="59">
        <v>0</v>
      </c>
      <c r="Z26" s="59">
        <v>0</v>
      </c>
      <c r="AA26" s="59">
        <v>0</v>
      </c>
      <c r="AB26" s="60">
        <v>0</v>
      </c>
      <c r="AC26" s="58">
        <v>0</v>
      </c>
      <c r="AD26" s="59">
        <v>0</v>
      </c>
      <c r="AE26" s="59">
        <v>0</v>
      </c>
      <c r="AF26" s="59">
        <v>0</v>
      </c>
      <c r="AG26" s="59">
        <v>0</v>
      </c>
      <c r="AH26" s="59">
        <v>0</v>
      </c>
      <c r="AI26" s="59">
        <v>0</v>
      </c>
      <c r="AJ26" s="59"/>
      <c r="AK26" s="54"/>
      <c r="AL26" s="54"/>
      <c r="AM26" s="61"/>
      <c r="AN26" s="38">
        <v>0</v>
      </c>
      <c r="AO26" s="55" t="s">
        <v>49</v>
      </c>
    </row>
    <row r="27" spans="1:41" x14ac:dyDescent="0.2">
      <c r="C27" s="6"/>
      <c r="D27" s="41"/>
      <c r="E27" s="91"/>
      <c r="F27" s="57" t="s">
        <v>50</v>
      </c>
      <c r="G27" s="58"/>
      <c r="H27" s="59">
        <v>0</v>
      </c>
      <c r="I27" s="59">
        <v>0</v>
      </c>
      <c r="J27" s="59">
        <v>0</v>
      </c>
      <c r="K27" s="59">
        <v>0</v>
      </c>
      <c r="L27" s="59">
        <v>0</v>
      </c>
      <c r="M27" s="60">
        <v>0</v>
      </c>
      <c r="N27" s="58">
        <v>0</v>
      </c>
      <c r="O27" s="59">
        <v>0</v>
      </c>
      <c r="P27" s="59">
        <v>0</v>
      </c>
      <c r="Q27" s="59">
        <v>0</v>
      </c>
      <c r="R27" s="59">
        <v>0</v>
      </c>
      <c r="S27" s="59">
        <v>0</v>
      </c>
      <c r="T27" s="59">
        <v>0</v>
      </c>
      <c r="U27" s="59">
        <v>0</v>
      </c>
      <c r="V27" s="59">
        <v>0</v>
      </c>
      <c r="W27" s="60">
        <v>6382.8</v>
      </c>
      <c r="X27" s="58">
        <v>7259.2</v>
      </c>
      <c r="Y27" s="59">
        <v>6802</v>
      </c>
      <c r="Z27" s="59">
        <v>9392.67</v>
      </c>
      <c r="AA27" s="59">
        <v>3848.2</v>
      </c>
      <c r="AB27" s="60">
        <v>6851.53</v>
      </c>
      <c r="AC27" s="58">
        <v>6376.08</v>
      </c>
      <c r="AD27" s="59">
        <v>8105.29</v>
      </c>
      <c r="AE27" s="59">
        <v>8678.01</v>
      </c>
      <c r="AF27" s="59">
        <v>7444.7800000000007</v>
      </c>
      <c r="AG27" s="59">
        <v>7441.8099999999995</v>
      </c>
      <c r="AH27" s="59">
        <v>6337.92</v>
      </c>
      <c r="AI27" s="59">
        <v>4789.91</v>
      </c>
      <c r="AJ27" s="59">
        <v>6506.5500000000011</v>
      </c>
      <c r="AK27" s="54">
        <v>7470.23</v>
      </c>
      <c r="AL27" s="54">
        <v>7474.51</v>
      </c>
      <c r="AM27" s="61">
        <v>5732.96</v>
      </c>
      <c r="AN27" s="38">
        <v>116894.45</v>
      </c>
      <c r="AO27" s="55" t="s">
        <v>51</v>
      </c>
    </row>
    <row r="28" spans="1:41" x14ac:dyDescent="0.2">
      <c r="C28" s="6"/>
      <c r="D28" s="41"/>
      <c r="E28" s="91"/>
      <c r="F28" s="57" t="s">
        <v>52</v>
      </c>
      <c r="G28" s="58"/>
      <c r="H28" s="59">
        <v>0</v>
      </c>
      <c r="I28" s="59">
        <v>0</v>
      </c>
      <c r="J28" s="59">
        <v>0</v>
      </c>
      <c r="K28" s="59">
        <v>0</v>
      </c>
      <c r="L28" s="59">
        <v>0</v>
      </c>
      <c r="M28" s="60">
        <v>0</v>
      </c>
      <c r="N28" s="58">
        <v>0</v>
      </c>
      <c r="O28" s="59">
        <v>0</v>
      </c>
      <c r="P28" s="59">
        <v>0</v>
      </c>
      <c r="Q28" s="59">
        <v>0</v>
      </c>
      <c r="R28" s="59">
        <v>0</v>
      </c>
      <c r="S28" s="59">
        <v>0</v>
      </c>
      <c r="T28" s="59">
        <v>0</v>
      </c>
      <c r="U28" s="59">
        <v>0</v>
      </c>
      <c r="V28" s="59">
        <v>0</v>
      </c>
      <c r="W28" s="60">
        <v>0</v>
      </c>
      <c r="X28" s="58">
        <v>0</v>
      </c>
      <c r="Y28" s="59">
        <v>233</v>
      </c>
      <c r="Z28" s="59">
        <v>173</v>
      </c>
      <c r="AA28" s="59">
        <v>188</v>
      </c>
      <c r="AB28" s="60">
        <v>210</v>
      </c>
      <c r="AC28" s="58">
        <v>413</v>
      </c>
      <c r="AD28" s="59">
        <v>585</v>
      </c>
      <c r="AE28" s="59">
        <v>0</v>
      </c>
      <c r="AF28" s="59">
        <v>12.4</v>
      </c>
      <c r="AG28" s="59">
        <v>14.179</v>
      </c>
      <c r="AH28" s="59">
        <v>13.6</v>
      </c>
      <c r="AI28" s="59">
        <v>16.850000000000001</v>
      </c>
      <c r="AJ28" s="59">
        <v>13.72</v>
      </c>
      <c r="AK28" s="54">
        <v>14.2</v>
      </c>
      <c r="AL28" s="54">
        <v>13.85</v>
      </c>
      <c r="AM28" s="61">
        <v>0</v>
      </c>
      <c r="AN28" s="38">
        <v>1900.799</v>
      </c>
      <c r="AO28" s="55" t="s">
        <v>53</v>
      </c>
    </row>
    <row r="29" spans="1:41" x14ac:dyDescent="0.2">
      <c r="C29" s="6"/>
      <c r="D29" s="41"/>
      <c r="E29" s="91"/>
      <c r="F29" s="57" t="s">
        <v>54</v>
      </c>
      <c r="G29" s="58"/>
      <c r="H29" s="59">
        <v>0</v>
      </c>
      <c r="I29" s="59">
        <v>0</v>
      </c>
      <c r="J29" s="59">
        <v>0</v>
      </c>
      <c r="K29" s="59">
        <v>0</v>
      </c>
      <c r="L29" s="59">
        <v>0</v>
      </c>
      <c r="M29" s="60">
        <v>0</v>
      </c>
      <c r="N29" s="58">
        <v>7840</v>
      </c>
      <c r="O29" s="59">
        <v>43918</v>
      </c>
      <c r="P29" s="59">
        <v>20676</v>
      </c>
      <c r="Q29" s="59">
        <v>0</v>
      </c>
      <c r="R29" s="59">
        <v>0</v>
      </c>
      <c r="S29" s="59">
        <v>0</v>
      </c>
      <c r="T29" s="59">
        <v>0</v>
      </c>
      <c r="U29" s="59">
        <v>0</v>
      </c>
      <c r="V29" s="59">
        <v>0</v>
      </c>
      <c r="W29" s="60">
        <v>0</v>
      </c>
      <c r="X29" s="58">
        <v>0</v>
      </c>
      <c r="Y29" s="59">
        <v>0</v>
      </c>
      <c r="Z29" s="59">
        <v>0</v>
      </c>
      <c r="AA29" s="59">
        <v>0</v>
      </c>
      <c r="AB29" s="60">
        <v>0</v>
      </c>
      <c r="AC29" s="58">
        <v>0</v>
      </c>
      <c r="AD29" s="59">
        <v>503</v>
      </c>
      <c r="AE29" s="59">
        <v>737</v>
      </c>
      <c r="AF29" s="59">
        <v>955</v>
      </c>
      <c r="AG29" s="59">
        <v>430</v>
      </c>
      <c r="AH29" s="59">
        <v>249</v>
      </c>
      <c r="AI29" s="59">
        <v>207.45</v>
      </c>
      <c r="AJ29" s="59">
        <v>49</v>
      </c>
      <c r="AK29" s="54">
        <v>136</v>
      </c>
      <c r="AL29" s="54">
        <v>45</v>
      </c>
      <c r="AM29" s="61">
        <v>1855.3544784272501</v>
      </c>
      <c r="AN29" s="38">
        <v>75745.45</v>
      </c>
      <c r="AO29" s="55" t="s">
        <v>55</v>
      </c>
    </row>
    <row r="30" spans="1:41" x14ac:dyDescent="0.2">
      <c r="C30" s="6"/>
      <c r="D30" s="41"/>
      <c r="E30" s="91"/>
      <c r="F30" s="57" t="s">
        <v>56</v>
      </c>
      <c r="G30" s="58"/>
      <c r="H30" s="59">
        <v>0</v>
      </c>
      <c r="I30" s="59">
        <v>0</v>
      </c>
      <c r="J30" s="59">
        <v>3449.1</v>
      </c>
      <c r="K30" s="59">
        <v>4263</v>
      </c>
      <c r="L30" s="59">
        <v>4290.3</v>
      </c>
      <c r="M30" s="60">
        <v>5130.8</v>
      </c>
      <c r="N30" s="58">
        <v>5359.67</v>
      </c>
      <c r="O30" s="102">
        <v>2823.2</v>
      </c>
      <c r="P30" s="102">
        <v>2525.5899999999997</v>
      </c>
      <c r="Q30" s="102">
        <v>3764.4</v>
      </c>
      <c r="R30" s="102">
        <v>5767.1</v>
      </c>
      <c r="S30" s="102">
        <v>5368.5</v>
      </c>
      <c r="T30" s="102">
        <v>4348</v>
      </c>
      <c r="U30" s="102">
        <v>4757.5999999999995</v>
      </c>
      <c r="V30" s="102">
        <v>4606.6000000000004</v>
      </c>
      <c r="W30" s="103">
        <v>4117.2999999999993</v>
      </c>
      <c r="X30" s="104">
        <v>2867.8999999999996</v>
      </c>
      <c r="Y30" s="102">
        <v>2413.2999999999993</v>
      </c>
      <c r="Z30" s="102">
        <v>6278.5</v>
      </c>
      <c r="AA30" s="102">
        <v>8716.2999999999993</v>
      </c>
      <c r="AB30" s="103">
        <v>9951.1</v>
      </c>
      <c r="AC30" s="104">
        <v>10671</v>
      </c>
      <c r="AD30" s="102">
        <v>10179</v>
      </c>
      <c r="AE30" s="102">
        <v>10411.17</v>
      </c>
      <c r="AF30" s="102">
        <v>7199.62</v>
      </c>
      <c r="AG30" s="102">
        <v>8064.36</v>
      </c>
      <c r="AH30" s="102">
        <v>7279.45</v>
      </c>
      <c r="AI30" s="102">
        <v>7687.35</v>
      </c>
      <c r="AJ30" s="102">
        <v>7574.99</v>
      </c>
      <c r="AK30" s="105">
        <v>7059.26</v>
      </c>
      <c r="AL30" s="105">
        <v>5928.15</v>
      </c>
      <c r="AM30" s="106">
        <v>7006.0700000000006</v>
      </c>
      <c r="AN30" s="107">
        <v>172852.61000000002</v>
      </c>
      <c r="AO30" s="55" t="s">
        <v>57</v>
      </c>
    </row>
    <row r="31" spans="1:41" x14ac:dyDescent="0.2">
      <c r="C31" s="6"/>
      <c r="D31" s="41"/>
      <c r="E31" s="91"/>
      <c r="F31" s="57" t="s">
        <v>58</v>
      </c>
      <c r="G31" s="58"/>
      <c r="H31" s="59">
        <v>0</v>
      </c>
      <c r="I31" s="59">
        <v>0</v>
      </c>
      <c r="J31" s="59">
        <v>0</v>
      </c>
      <c r="K31" s="59">
        <v>0</v>
      </c>
      <c r="L31" s="59">
        <v>0</v>
      </c>
      <c r="M31" s="60">
        <v>0</v>
      </c>
      <c r="N31" s="58">
        <v>0</v>
      </c>
      <c r="O31" s="59">
        <v>0</v>
      </c>
      <c r="P31" s="59">
        <v>0</v>
      </c>
      <c r="Q31" s="59">
        <v>0</v>
      </c>
      <c r="R31" s="59">
        <v>0</v>
      </c>
      <c r="S31" s="59">
        <v>0</v>
      </c>
      <c r="T31" s="59">
        <v>0</v>
      </c>
      <c r="U31" s="59">
        <v>0</v>
      </c>
      <c r="V31" s="59">
        <v>0</v>
      </c>
      <c r="W31" s="60">
        <v>0</v>
      </c>
      <c r="X31" s="58">
        <v>0</v>
      </c>
      <c r="Y31" s="59">
        <v>0</v>
      </c>
      <c r="Z31" s="59">
        <v>0</v>
      </c>
      <c r="AA31" s="59">
        <v>0</v>
      </c>
      <c r="AB31" s="60">
        <v>0</v>
      </c>
      <c r="AC31" s="58">
        <v>0</v>
      </c>
      <c r="AD31" s="59">
        <v>0</v>
      </c>
      <c r="AE31" s="59">
        <v>0</v>
      </c>
      <c r="AF31" s="59">
        <v>0</v>
      </c>
      <c r="AG31" s="59">
        <v>0</v>
      </c>
      <c r="AH31" s="59">
        <v>0</v>
      </c>
      <c r="AI31" s="59">
        <v>0</v>
      </c>
      <c r="AJ31" s="59"/>
      <c r="AK31" s="54"/>
      <c r="AL31" s="54"/>
      <c r="AM31" s="61"/>
      <c r="AN31" s="38">
        <v>0</v>
      </c>
      <c r="AO31" s="55"/>
    </row>
    <row r="32" spans="1:41" x14ac:dyDescent="0.2">
      <c r="C32" s="6"/>
      <c r="D32" s="41"/>
      <c r="E32" s="91"/>
      <c r="F32" s="57" t="s">
        <v>59</v>
      </c>
      <c r="G32" s="58"/>
      <c r="H32" s="59">
        <v>0</v>
      </c>
      <c r="I32" s="59">
        <v>0</v>
      </c>
      <c r="J32" s="59">
        <v>0</v>
      </c>
      <c r="K32" s="59">
        <v>0</v>
      </c>
      <c r="L32" s="59">
        <v>0</v>
      </c>
      <c r="M32" s="60">
        <v>0</v>
      </c>
      <c r="N32" s="58">
        <v>0</v>
      </c>
      <c r="O32" s="59">
        <v>0</v>
      </c>
      <c r="P32" s="59">
        <v>0</v>
      </c>
      <c r="Q32" s="59">
        <v>0</v>
      </c>
      <c r="R32" s="59">
        <v>0</v>
      </c>
      <c r="S32" s="59">
        <v>0</v>
      </c>
      <c r="T32" s="59">
        <v>0</v>
      </c>
      <c r="U32" s="59">
        <v>0</v>
      </c>
      <c r="V32" s="59">
        <v>0</v>
      </c>
      <c r="W32" s="60">
        <v>0</v>
      </c>
      <c r="X32" s="58">
        <v>0</v>
      </c>
      <c r="Y32" s="59">
        <v>0</v>
      </c>
      <c r="Z32" s="59">
        <v>0</v>
      </c>
      <c r="AA32" s="59">
        <v>0</v>
      </c>
      <c r="AB32" s="60">
        <v>0</v>
      </c>
      <c r="AC32" s="58">
        <v>0</v>
      </c>
      <c r="AD32" s="59">
        <v>0</v>
      </c>
      <c r="AE32" s="59">
        <v>0</v>
      </c>
      <c r="AF32" s="59">
        <v>0</v>
      </c>
      <c r="AG32" s="59">
        <v>0</v>
      </c>
      <c r="AH32" s="59">
        <v>0</v>
      </c>
      <c r="AI32" s="59">
        <v>0</v>
      </c>
      <c r="AJ32" s="59"/>
      <c r="AK32" s="54"/>
      <c r="AL32" s="54"/>
      <c r="AM32" s="61"/>
      <c r="AN32" s="38">
        <v>0</v>
      </c>
      <c r="AO32" s="55"/>
    </row>
    <row r="33" spans="1:41" x14ac:dyDescent="0.2">
      <c r="C33" s="6"/>
      <c r="D33" s="41"/>
      <c r="E33" s="91"/>
      <c r="F33" s="57" t="s">
        <v>60</v>
      </c>
      <c r="G33" s="58"/>
      <c r="H33" s="59">
        <v>0</v>
      </c>
      <c r="I33" s="59">
        <v>0</v>
      </c>
      <c r="J33" s="59">
        <v>0</v>
      </c>
      <c r="K33" s="59">
        <v>0</v>
      </c>
      <c r="L33" s="59">
        <v>0</v>
      </c>
      <c r="M33" s="60">
        <v>0</v>
      </c>
      <c r="N33" s="58">
        <v>0</v>
      </c>
      <c r="O33" s="59">
        <v>0</v>
      </c>
      <c r="P33" s="59">
        <v>0</v>
      </c>
      <c r="Q33" s="59">
        <v>0</v>
      </c>
      <c r="R33" s="59">
        <v>0</v>
      </c>
      <c r="S33" s="59">
        <v>0</v>
      </c>
      <c r="T33" s="59">
        <v>0</v>
      </c>
      <c r="U33" s="59">
        <v>0</v>
      </c>
      <c r="V33" s="59">
        <v>0</v>
      </c>
      <c r="W33" s="60">
        <v>0</v>
      </c>
      <c r="X33" s="58">
        <v>0</v>
      </c>
      <c r="Y33" s="59">
        <v>0</v>
      </c>
      <c r="Z33" s="59">
        <v>0</v>
      </c>
      <c r="AA33" s="59">
        <v>0</v>
      </c>
      <c r="AB33" s="60">
        <v>0</v>
      </c>
      <c r="AC33" s="58">
        <v>0</v>
      </c>
      <c r="AD33" s="59">
        <v>0</v>
      </c>
      <c r="AE33" s="59">
        <v>0</v>
      </c>
      <c r="AF33" s="59">
        <v>0</v>
      </c>
      <c r="AG33" s="59">
        <v>0</v>
      </c>
      <c r="AH33" s="59">
        <v>0</v>
      </c>
      <c r="AI33" s="59">
        <v>0</v>
      </c>
      <c r="AJ33" s="59"/>
      <c r="AK33" s="108"/>
      <c r="AL33" s="108"/>
      <c r="AM33" s="109"/>
      <c r="AN33" s="110">
        <v>0</v>
      </c>
      <c r="AO33" s="55" t="s">
        <v>61</v>
      </c>
    </row>
    <row r="34" spans="1:41" x14ac:dyDescent="0.2">
      <c r="C34" s="6"/>
      <c r="D34" s="41"/>
      <c r="E34" s="91"/>
      <c r="F34" s="57" t="s">
        <v>62</v>
      </c>
      <c r="G34" s="58"/>
      <c r="H34" s="59">
        <v>0</v>
      </c>
      <c r="I34" s="59">
        <v>0</v>
      </c>
      <c r="J34" s="59">
        <v>0</v>
      </c>
      <c r="K34" s="59">
        <v>0</v>
      </c>
      <c r="L34" s="59">
        <v>0</v>
      </c>
      <c r="M34" s="60">
        <v>0</v>
      </c>
      <c r="N34" s="58">
        <v>0</v>
      </c>
      <c r="O34" s="59">
        <v>0</v>
      </c>
      <c r="P34" s="59">
        <v>0</v>
      </c>
      <c r="Q34" s="59">
        <v>0</v>
      </c>
      <c r="R34" s="59">
        <v>0</v>
      </c>
      <c r="S34" s="59">
        <v>0</v>
      </c>
      <c r="T34" s="59">
        <v>0</v>
      </c>
      <c r="U34" s="59">
        <v>0</v>
      </c>
      <c r="V34" s="59">
        <v>0</v>
      </c>
      <c r="W34" s="60">
        <v>0</v>
      </c>
      <c r="X34" s="58">
        <v>0</v>
      </c>
      <c r="Y34" s="59">
        <v>0</v>
      </c>
      <c r="Z34" s="59">
        <v>0</v>
      </c>
      <c r="AA34" s="59">
        <v>0</v>
      </c>
      <c r="AB34" s="60">
        <v>0</v>
      </c>
      <c r="AC34" s="58">
        <v>0</v>
      </c>
      <c r="AD34" s="59">
        <v>0</v>
      </c>
      <c r="AE34" s="59">
        <v>0</v>
      </c>
      <c r="AF34" s="59">
        <v>0</v>
      </c>
      <c r="AG34" s="59">
        <v>0</v>
      </c>
      <c r="AH34" s="59">
        <v>0</v>
      </c>
      <c r="AI34" s="59">
        <v>0</v>
      </c>
      <c r="AJ34" s="59"/>
      <c r="AK34" s="108"/>
      <c r="AL34" s="108"/>
      <c r="AM34" s="109"/>
      <c r="AN34" s="110">
        <v>0</v>
      </c>
      <c r="AO34" s="55" t="s">
        <v>63</v>
      </c>
    </row>
    <row r="35" spans="1:41" x14ac:dyDescent="0.2">
      <c r="C35" s="6"/>
      <c r="D35" s="41"/>
      <c r="E35" s="91"/>
      <c r="F35" s="57" t="s">
        <v>64</v>
      </c>
      <c r="G35" s="58"/>
      <c r="H35" s="59">
        <v>0</v>
      </c>
      <c r="I35" s="59">
        <v>0</v>
      </c>
      <c r="J35" s="59">
        <v>0</v>
      </c>
      <c r="K35" s="59">
        <v>0</v>
      </c>
      <c r="L35" s="59">
        <v>0</v>
      </c>
      <c r="M35" s="60">
        <v>0</v>
      </c>
      <c r="N35" s="58">
        <v>0</v>
      </c>
      <c r="O35" s="59">
        <v>0</v>
      </c>
      <c r="P35" s="59">
        <v>0</v>
      </c>
      <c r="Q35" s="59">
        <v>0</v>
      </c>
      <c r="R35" s="59">
        <v>0</v>
      </c>
      <c r="S35" s="59">
        <v>0</v>
      </c>
      <c r="T35" s="59">
        <v>0</v>
      </c>
      <c r="U35" s="53">
        <v>2940.6</v>
      </c>
      <c r="V35" s="53">
        <v>6407.7</v>
      </c>
      <c r="W35" s="62">
        <v>22851.3</v>
      </c>
      <c r="X35" s="63">
        <v>25306.9</v>
      </c>
      <c r="Y35" s="53">
        <v>50799.8</v>
      </c>
      <c r="Z35" s="53">
        <v>65180.88</v>
      </c>
      <c r="AA35" s="53">
        <v>70960.42</v>
      </c>
      <c r="AB35" s="62">
        <v>71875.73</v>
      </c>
      <c r="AC35" s="63">
        <v>107695.29</v>
      </c>
      <c r="AD35" s="53">
        <v>103547.84</v>
      </c>
      <c r="AE35" s="53">
        <v>114211.27</v>
      </c>
      <c r="AF35" s="53">
        <v>114083.68</v>
      </c>
      <c r="AG35" s="53">
        <v>113786.54</v>
      </c>
      <c r="AH35" s="53">
        <v>112755.8</v>
      </c>
      <c r="AI35" s="53">
        <v>108997.48</v>
      </c>
      <c r="AJ35" s="53">
        <v>108218.59</v>
      </c>
      <c r="AK35" s="108">
        <v>106054.43</v>
      </c>
      <c r="AL35" s="108">
        <v>105045.71</v>
      </c>
      <c r="AM35" s="109">
        <v>113332.90999999999</v>
      </c>
      <c r="AN35" s="110">
        <v>1410719.96</v>
      </c>
      <c r="AO35" s="55" t="s">
        <v>65</v>
      </c>
    </row>
    <row r="36" spans="1:41" x14ac:dyDescent="0.2">
      <c r="C36" s="6"/>
      <c r="D36" s="41"/>
      <c r="E36" s="91"/>
      <c r="F36" s="57" t="s">
        <v>66</v>
      </c>
      <c r="G36" s="58"/>
      <c r="H36" s="59">
        <v>0</v>
      </c>
      <c r="I36" s="59">
        <v>0</v>
      </c>
      <c r="J36" s="59">
        <v>0</v>
      </c>
      <c r="K36" s="59">
        <v>0</v>
      </c>
      <c r="L36" s="59">
        <v>0</v>
      </c>
      <c r="M36" s="60">
        <v>0</v>
      </c>
      <c r="N36" s="58">
        <v>0</v>
      </c>
      <c r="O36" s="102">
        <v>2618</v>
      </c>
      <c r="P36" s="102">
        <v>3064.6</v>
      </c>
      <c r="Q36" s="102">
        <v>2760.9</v>
      </c>
      <c r="R36" s="102">
        <v>2520.6</v>
      </c>
      <c r="S36" s="102">
        <v>3142.9</v>
      </c>
      <c r="T36" s="102">
        <v>4374</v>
      </c>
      <c r="U36" s="102">
        <v>5049.2</v>
      </c>
      <c r="V36" s="102">
        <v>5582.4</v>
      </c>
      <c r="W36" s="103">
        <v>6763.7000000000007</v>
      </c>
      <c r="X36" s="111">
        <v>8916.1</v>
      </c>
      <c r="Y36" s="112">
        <v>9813.7000000000007</v>
      </c>
      <c r="Z36" s="112">
        <v>6465.5</v>
      </c>
      <c r="AA36" s="53">
        <v>5358.08</v>
      </c>
      <c r="AB36" s="62">
        <v>6690.19</v>
      </c>
      <c r="AC36" s="63">
        <v>7643.31</v>
      </c>
      <c r="AD36" s="53">
        <v>8417.7099999999991</v>
      </c>
      <c r="AE36" s="53">
        <v>10196.459999999999</v>
      </c>
      <c r="AF36" s="53">
        <v>8640.92</v>
      </c>
      <c r="AG36" s="53">
        <v>8310.67</v>
      </c>
      <c r="AH36" s="53">
        <v>9406.4</v>
      </c>
      <c r="AI36" s="53">
        <v>8018.34</v>
      </c>
      <c r="AJ36" s="53">
        <v>7774.53</v>
      </c>
      <c r="AK36" s="113">
        <v>6343.3600000000006</v>
      </c>
      <c r="AL36" s="113">
        <v>9489.69</v>
      </c>
      <c r="AM36" s="114">
        <v>8186.14</v>
      </c>
      <c r="AN36" s="115">
        <v>157361.26</v>
      </c>
      <c r="AO36" s="55" t="s">
        <v>67</v>
      </c>
    </row>
    <row r="37" spans="1:41" ht="13.5" thickBot="1" x14ac:dyDescent="0.25">
      <c r="C37" s="6"/>
      <c r="D37" s="41"/>
      <c r="E37" s="116"/>
      <c r="F37" s="76" t="s">
        <v>68</v>
      </c>
      <c r="G37" s="77"/>
      <c r="H37" s="78">
        <v>0</v>
      </c>
      <c r="I37" s="78">
        <v>0</v>
      </c>
      <c r="J37" s="78">
        <v>0</v>
      </c>
      <c r="K37" s="78">
        <v>0</v>
      </c>
      <c r="L37" s="78">
        <v>0</v>
      </c>
      <c r="M37" s="79">
        <v>0</v>
      </c>
      <c r="N37" s="77">
        <v>0</v>
      </c>
      <c r="O37" s="78">
        <v>0</v>
      </c>
      <c r="P37" s="78">
        <v>0</v>
      </c>
      <c r="Q37" s="78">
        <v>0</v>
      </c>
      <c r="R37" s="78">
        <v>0</v>
      </c>
      <c r="S37" s="78">
        <v>0</v>
      </c>
      <c r="T37" s="78">
        <v>0</v>
      </c>
      <c r="U37" s="78">
        <v>0</v>
      </c>
      <c r="V37" s="78">
        <v>0</v>
      </c>
      <c r="W37" s="79">
        <v>0</v>
      </c>
      <c r="X37" s="80">
        <v>0</v>
      </c>
      <c r="Y37" s="81">
        <v>0</v>
      </c>
      <c r="Z37" s="81">
        <v>0</v>
      </c>
      <c r="AA37" s="81">
        <v>0</v>
      </c>
      <c r="AB37" s="82">
        <v>0</v>
      </c>
      <c r="AC37" s="77">
        <v>0</v>
      </c>
      <c r="AD37" s="81">
        <v>0</v>
      </c>
      <c r="AE37" s="81">
        <v>0</v>
      </c>
      <c r="AF37" s="81">
        <v>0</v>
      </c>
      <c r="AG37" s="81">
        <v>0</v>
      </c>
      <c r="AH37" s="81">
        <v>0</v>
      </c>
      <c r="AI37" s="81">
        <v>0</v>
      </c>
      <c r="AJ37" s="81"/>
      <c r="AK37" s="117">
        <v>0</v>
      </c>
      <c r="AL37" s="117"/>
      <c r="AM37" s="109">
        <v>0</v>
      </c>
      <c r="AN37" s="110">
        <v>0</v>
      </c>
      <c r="AO37" s="55" t="s">
        <v>67</v>
      </c>
    </row>
    <row r="38" spans="1:41" s="127" customFormat="1" ht="15.75" thickBot="1" x14ac:dyDescent="0.25">
      <c r="A38" s="1"/>
      <c r="B38" s="1"/>
      <c r="C38" s="6"/>
      <c r="D38" s="118"/>
      <c r="E38" s="119" t="s">
        <v>69</v>
      </c>
      <c r="F38" s="120" t="s">
        <v>70</v>
      </c>
      <c r="G38" s="121">
        <v>4523.1963296049744</v>
      </c>
      <c r="H38" s="122">
        <v>4816.3925728307458</v>
      </c>
      <c r="I38" s="122">
        <v>5011.3600130711948</v>
      </c>
      <c r="J38" s="122">
        <v>5217.1829377190634</v>
      </c>
      <c r="K38" s="122">
        <v>5572.8096415435793</v>
      </c>
      <c r="L38" s="122">
        <v>5117.4644268797847</v>
      </c>
      <c r="M38" s="123">
        <v>5239.0596038227259</v>
      </c>
      <c r="N38" s="121">
        <v>5357.5354904266305</v>
      </c>
      <c r="O38" s="122">
        <v>5467.3764129091978</v>
      </c>
      <c r="P38" s="122">
        <v>5862.8307058611208</v>
      </c>
      <c r="Q38" s="122">
        <v>6171.5107124610058</v>
      </c>
      <c r="R38" s="122">
        <v>6481.1047846957936</v>
      </c>
      <c r="S38" s="122">
        <v>6596.5732835868366</v>
      </c>
      <c r="T38" s="122">
        <v>6353.0285794217925</v>
      </c>
      <c r="U38" s="122">
        <v>6687.227051992455</v>
      </c>
      <c r="V38" s="122">
        <v>6794.5342908387038</v>
      </c>
      <c r="W38" s="123">
        <v>6897.7031130974847</v>
      </c>
      <c r="X38" s="121">
        <v>7317.9175353562669</v>
      </c>
      <c r="Y38" s="122">
        <v>7326.2887576150488</v>
      </c>
      <c r="Z38" s="122">
        <v>7400.4855798738299</v>
      </c>
      <c r="AA38" s="122">
        <v>7515.2628021326118</v>
      </c>
      <c r="AB38" s="123">
        <v>7673.1764243913931</v>
      </c>
      <c r="AC38" s="121">
        <v>7711.6956066501743</v>
      </c>
      <c r="AD38" s="122">
        <v>7433.0081489089562</v>
      </c>
      <c r="AE38" s="122">
        <v>7433.554571167736</v>
      </c>
      <c r="AF38" s="122">
        <v>6973.2399408829961</v>
      </c>
      <c r="AG38" s="122">
        <v>6923.5129175760194</v>
      </c>
      <c r="AH38" s="122">
        <v>6753.9842014886945</v>
      </c>
      <c r="AI38" s="122">
        <v>6640.6612863510445</v>
      </c>
      <c r="AJ38" s="122">
        <v>6471.3718591600446</v>
      </c>
      <c r="AK38" s="124">
        <v>6078.2907771369792</v>
      </c>
      <c r="AL38" s="124">
        <v>6061.9844689842803</v>
      </c>
      <c r="AM38" s="124">
        <v>6474.8065361738172</v>
      </c>
      <c r="AN38" s="125">
        <v>203881.32482843916</v>
      </c>
      <c r="AO38" s="126" t="s">
        <v>71</v>
      </c>
    </row>
    <row r="39" spans="1:41" s="136" customFormat="1" ht="24" thickBot="1" x14ac:dyDescent="0.4">
      <c r="A39" s="1"/>
      <c r="B39" s="1"/>
      <c r="C39" s="6"/>
      <c r="D39" s="128"/>
      <c r="E39" s="129"/>
      <c r="F39" s="130"/>
      <c r="G39" s="131"/>
      <c r="H39" s="132"/>
      <c r="I39" s="132"/>
      <c r="J39" s="132"/>
      <c r="K39" s="132"/>
      <c r="L39" s="132"/>
      <c r="M39" s="133"/>
      <c r="N39" s="131"/>
      <c r="O39" s="132"/>
      <c r="P39" s="132"/>
      <c r="Q39" s="132"/>
      <c r="R39" s="132"/>
      <c r="S39" s="132"/>
      <c r="T39" s="132"/>
      <c r="U39" s="132"/>
      <c r="V39" s="132"/>
      <c r="W39" s="133"/>
      <c r="X39" s="131"/>
      <c r="Y39" s="132"/>
      <c r="Z39" s="132"/>
      <c r="AA39" s="132"/>
      <c r="AB39" s="133"/>
      <c r="AC39" s="131"/>
      <c r="AD39" s="132"/>
      <c r="AE39" s="132"/>
      <c r="AF39" s="132"/>
      <c r="AG39" s="132"/>
      <c r="AH39" s="132"/>
      <c r="AI39" s="132"/>
      <c r="AJ39" s="132"/>
      <c r="AK39" s="132"/>
      <c r="AL39" s="132"/>
      <c r="AM39" s="134"/>
      <c r="AN39" s="135"/>
      <c r="AO39" s="132"/>
    </row>
    <row r="40" spans="1:41" ht="12.75" customHeight="1" x14ac:dyDescent="0.2">
      <c r="C40" s="6"/>
      <c r="D40" s="137" t="s">
        <v>72</v>
      </c>
      <c r="E40" s="32" t="s">
        <v>9</v>
      </c>
      <c r="F40" s="138" t="s">
        <v>10</v>
      </c>
      <c r="G40" s="44">
        <v>46615.64</v>
      </c>
      <c r="H40" s="139">
        <v>43834.419999999991</v>
      </c>
      <c r="I40" s="139">
        <v>43704.239999999969</v>
      </c>
      <c r="J40" s="139">
        <v>45418.92</v>
      </c>
      <c r="K40" s="139">
        <v>52167.959999999963</v>
      </c>
      <c r="L40" s="139">
        <v>50120.749999999993</v>
      </c>
      <c r="M40" s="60">
        <v>57337.439999999995</v>
      </c>
      <c r="N40" s="44">
        <v>51489.690000000017</v>
      </c>
      <c r="O40" s="139">
        <v>54964.460000000006</v>
      </c>
      <c r="P40" s="139">
        <v>61442.220000000008</v>
      </c>
      <c r="Q40" s="139">
        <v>60589.03</v>
      </c>
      <c r="R40" s="139">
        <v>59137.109999999986</v>
      </c>
      <c r="S40" s="139">
        <v>59045.799999999988</v>
      </c>
      <c r="T40" s="139">
        <v>57439.66</v>
      </c>
      <c r="U40" s="139">
        <v>60830.540000000008</v>
      </c>
      <c r="V40" s="139">
        <v>61268.97</v>
      </c>
      <c r="W40" s="60">
        <v>58191.099999999991</v>
      </c>
      <c r="X40" s="140">
        <v>48156.94999999999</v>
      </c>
      <c r="Y40" s="139">
        <v>45775.939999999981</v>
      </c>
      <c r="Z40" s="139">
        <v>50117.339999999975</v>
      </c>
      <c r="AA40" s="139">
        <v>51627.810000000012</v>
      </c>
      <c r="AB40" s="60">
        <v>52254.979999999996</v>
      </c>
      <c r="AC40" s="140">
        <v>49655.27</v>
      </c>
      <c r="AD40" s="139">
        <v>52138.720000000001</v>
      </c>
      <c r="AE40" s="139">
        <v>53481.490000000005</v>
      </c>
      <c r="AF40" s="139">
        <v>55374.73</v>
      </c>
      <c r="AG40" s="139">
        <v>52983.169999999991</v>
      </c>
      <c r="AH40" s="139">
        <v>50254.75</v>
      </c>
      <c r="AI40" s="112">
        <v>47545.37</v>
      </c>
      <c r="AJ40" s="112">
        <v>50311.969999999994</v>
      </c>
      <c r="AK40" s="112">
        <v>52491.242000000006</v>
      </c>
      <c r="AL40" s="141">
        <v>42713.81</v>
      </c>
      <c r="AM40" s="141">
        <v>50765.54</v>
      </c>
      <c r="AN40" s="38"/>
      <c r="AO40" s="55" t="s">
        <v>73</v>
      </c>
    </row>
    <row r="41" spans="1:41" x14ac:dyDescent="0.2">
      <c r="C41" s="6"/>
      <c r="D41" s="41"/>
      <c r="E41" s="42"/>
      <c r="F41" s="142" t="s">
        <v>74</v>
      </c>
      <c r="G41" s="58">
        <v>4419.93</v>
      </c>
      <c r="H41" s="59">
        <v>4073.71</v>
      </c>
      <c r="I41" s="59">
        <v>4090.27</v>
      </c>
      <c r="J41" s="59">
        <v>3609.2</v>
      </c>
      <c r="K41" s="59">
        <v>3640.18</v>
      </c>
      <c r="L41" s="59">
        <v>3467.18</v>
      </c>
      <c r="M41" s="60">
        <v>2700.51</v>
      </c>
      <c r="N41" s="58">
        <v>3025.87</v>
      </c>
      <c r="O41" s="59">
        <v>4024.17</v>
      </c>
      <c r="P41" s="59">
        <v>4663.63</v>
      </c>
      <c r="Q41" s="59">
        <v>5336.79</v>
      </c>
      <c r="R41" s="59">
        <v>4897.1099999999997</v>
      </c>
      <c r="S41" s="59">
        <v>4574.8100000000004</v>
      </c>
      <c r="T41" s="59">
        <v>4416.3599999999997</v>
      </c>
      <c r="U41" s="59">
        <v>4192.66</v>
      </c>
      <c r="V41" s="59">
        <v>4496.91</v>
      </c>
      <c r="W41" s="60">
        <v>4425.16</v>
      </c>
      <c r="X41" s="58">
        <v>3261.93</v>
      </c>
      <c r="Y41" s="59">
        <v>4626.2299999999996</v>
      </c>
      <c r="Z41" s="59">
        <v>3846.79</v>
      </c>
      <c r="AA41" s="59">
        <v>3306.09</v>
      </c>
      <c r="AB41" s="142">
        <v>3806.76</v>
      </c>
      <c r="AC41" s="111">
        <v>1739.02</v>
      </c>
      <c r="AD41" s="112">
        <v>3850.69</v>
      </c>
      <c r="AE41" s="112">
        <v>3342.8</v>
      </c>
      <c r="AF41" s="112">
        <v>4168.2300000000005</v>
      </c>
      <c r="AG41" s="112">
        <v>975.64499999999998</v>
      </c>
      <c r="AH41" s="112">
        <v>2215.8149999999996</v>
      </c>
      <c r="AI41" s="112">
        <v>3384.87</v>
      </c>
      <c r="AJ41" s="112">
        <v>4020.92</v>
      </c>
      <c r="AK41" s="112">
        <v>2543.16</v>
      </c>
      <c r="AL41" s="141">
        <v>2901</v>
      </c>
      <c r="AM41" s="141">
        <v>3696.25</v>
      </c>
      <c r="AN41" s="143">
        <v>121740.65</v>
      </c>
      <c r="AO41" s="55" t="s">
        <v>75</v>
      </c>
    </row>
    <row r="42" spans="1:41" x14ac:dyDescent="0.2">
      <c r="C42" s="6"/>
      <c r="D42" s="41"/>
      <c r="E42" s="42"/>
      <c r="F42" s="142" t="s">
        <v>76</v>
      </c>
      <c r="G42" s="58">
        <v>26945</v>
      </c>
      <c r="H42" s="59">
        <v>25005</v>
      </c>
      <c r="I42" s="59">
        <v>25773.5</v>
      </c>
      <c r="J42" s="59">
        <v>26854.27</v>
      </c>
      <c r="K42" s="59">
        <v>33686.57</v>
      </c>
      <c r="L42" s="59">
        <v>33955.379999999997</v>
      </c>
      <c r="M42" s="60">
        <v>42401.67</v>
      </c>
      <c r="N42" s="58">
        <v>36530.92</v>
      </c>
      <c r="O42" s="59">
        <v>38567.600000000006</v>
      </c>
      <c r="P42" s="59">
        <v>43071.57</v>
      </c>
      <c r="Q42" s="59">
        <v>42014.469999999994</v>
      </c>
      <c r="R42" s="59">
        <v>39915.699999999997</v>
      </c>
      <c r="S42" s="59">
        <v>40837.949999999997</v>
      </c>
      <c r="T42" s="59">
        <v>39243.19</v>
      </c>
      <c r="U42" s="59">
        <v>39626.300000000003</v>
      </c>
      <c r="V42" s="59">
        <v>39573.08</v>
      </c>
      <c r="W42" s="60">
        <v>35979.629999999997</v>
      </c>
      <c r="X42" s="58">
        <v>27643.629999999997</v>
      </c>
      <c r="Y42" s="59">
        <v>26724.9</v>
      </c>
      <c r="Z42" s="59">
        <v>32210</v>
      </c>
      <c r="AA42" s="59">
        <v>33742.400000000001</v>
      </c>
      <c r="AB42" s="142">
        <v>34905</v>
      </c>
      <c r="AC42" s="111">
        <v>32515.86</v>
      </c>
      <c r="AD42" s="139">
        <v>34551.67</v>
      </c>
      <c r="AE42" s="139">
        <v>36629.729999999996</v>
      </c>
      <c r="AF42" s="139">
        <v>37080.720000000001</v>
      </c>
      <c r="AG42" s="139">
        <v>38929.49</v>
      </c>
      <c r="AH42" s="139">
        <v>35046.369999999995</v>
      </c>
      <c r="AI42" s="112">
        <v>32093.51</v>
      </c>
      <c r="AJ42" s="112">
        <v>32341.29</v>
      </c>
      <c r="AK42" s="112">
        <v>34047.42</v>
      </c>
      <c r="AL42" s="141">
        <v>26821.81</v>
      </c>
      <c r="AM42" s="141">
        <v>33612.769999999997</v>
      </c>
      <c r="AN42" s="143">
        <v>1138878.3700000001</v>
      </c>
      <c r="AO42" s="55" t="s">
        <v>77</v>
      </c>
    </row>
    <row r="43" spans="1:41" x14ac:dyDescent="0.2">
      <c r="C43" s="6"/>
      <c r="D43" s="41"/>
      <c r="E43" s="42"/>
      <c r="F43" s="142" t="s">
        <v>78</v>
      </c>
      <c r="G43" s="58">
        <v>6422.6</v>
      </c>
      <c r="H43" s="59">
        <v>6096.57</v>
      </c>
      <c r="I43" s="59">
        <v>6621.93</v>
      </c>
      <c r="J43" s="59">
        <v>7147.12</v>
      </c>
      <c r="K43" s="59">
        <v>7457.69</v>
      </c>
      <c r="L43" s="59">
        <v>6914.22</v>
      </c>
      <c r="M43" s="60">
        <v>7314</v>
      </c>
      <c r="N43" s="58">
        <v>6452.55</v>
      </c>
      <c r="O43" s="59">
        <v>6770</v>
      </c>
      <c r="P43" s="59">
        <v>7130</v>
      </c>
      <c r="Q43" s="59">
        <v>7610</v>
      </c>
      <c r="R43" s="59">
        <v>7651</v>
      </c>
      <c r="S43" s="59">
        <v>7851</v>
      </c>
      <c r="T43" s="59">
        <v>7484</v>
      </c>
      <c r="U43" s="59">
        <v>9004</v>
      </c>
      <c r="V43" s="59">
        <v>8085</v>
      </c>
      <c r="W43" s="60">
        <v>8063</v>
      </c>
      <c r="X43" s="58">
        <v>8636</v>
      </c>
      <c r="Y43" s="53">
        <v>7761</v>
      </c>
      <c r="Z43" s="53">
        <v>7149</v>
      </c>
      <c r="AA43" s="53">
        <v>7598</v>
      </c>
      <c r="AB43" s="144">
        <v>7420.3000000000029</v>
      </c>
      <c r="AC43" s="63">
        <v>7479.0269999999919</v>
      </c>
      <c r="AD43" s="53">
        <v>7018.5880000000061</v>
      </c>
      <c r="AE43" s="53">
        <v>7892.685000000014</v>
      </c>
      <c r="AF43" s="53">
        <v>7640.3039999999946</v>
      </c>
      <c r="AG43" s="53">
        <v>7397.1849999999995</v>
      </c>
      <c r="AH43" s="53">
        <v>7154.8750000000027</v>
      </c>
      <c r="AI43" s="53">
        <v>7203.8300000000036</v>
      </c>
      <c r="AJ43" s="112">
        <v>7439.31</v>
      </c>
      <c r="AK43" s="112">
        <v>9029.6999999999989</v>
      </c>
      <c r="AL43" s="141">
        <v>9002</v>
      </c>
      <c r="AM43" s="141">
        <v>8231.6</v>
      </c>
      <c r="AN43" s="143">
        <v>239896.48400000005</v>
      </c>
      <c r="AO43" s="55" t="s">
        <v>79</v>
      </c>
    </row>
    <row r="44" spans="1:41" x14ac:dyDescent="0.2">
      <c r="C44" s="6"/>
      <c r="D44" s="41"/>
      <c r="E44" s="42"/>
      <c r="F44" s="142" t="s">
        <v>80</v>
      </c>
      <c r="G44" s="58">
        <v>4489.83</v>
      </c>
      <c r="H44" s="59">
        <v>4219.68</v>
      </c>
      <c r="I44" s="59">
        <v>4646.91</v>
      </c>
      <c r="J44" s="59">
        <v>5254.74</v>
      </c>
      <c r="K44" s="59">
        <v>5451.65</v>
      </c>
      <c r="L44" s="59">
        <v>4972.8999999999996</v>
      </c>
      <c r="M44" s="60">
        <v>5152.29</v>
      </c>
      <c r="N44" s="58">
        <v>4497.34</v>
      </c>
      <c r="O44" s="59">
        <v>4681.8</v>
      </c>
      <c r="P44" s="59">
        <v>4901.07</v>
      </c>
      <c r="Q44" s="59">
        <v>5260.01</v>
      </c>
      <c r="R44" s="59">
        <v>5402.68</v>
      </c>
      <c r="S44" s="59">
        <v>5383.19</v>
      </c>
      <c r="T44" s="59">
        <v>5772.52</v>
      </c>
      <c r="U44" s="59">
        <v>6670.1</v>
      </c>
      <c r="V44" s="59">
        <v>5113</v>
      </c>
      <c r="W44" s="60">
        <v>5796.2</v>
      </c>
      <c r="X44" s="58">
        <v>6248.51</v>
      </c>
      <c r="Y44" s="53">
        <v>5227.8</v>
      </c>
      <c r="Z44" s="53">
        <v>5128.08</v>
      </c>
      <c r="AA44" s="53">
        <v>5336.05</v>
      </c>
      <c r="AB44" s="144">
        <v>5234.6200000000026</v>
      </c>
      <c r="AC44" s="63">
        <v>6148.0569999999916</v>
      </c>
      <c r="AD44" s="53">
        <v>5896.5980000000054</v>
      </c>
      <c r="AE44" s="53">
        <v>6373.1950000000152</v>
      </c>
      <c r="AF44" s="53">
        <v>6239.5139999999947</v>
      </c>
      <c r="AG44" s="53">
        <v>5774.8749999999991</v>
      </c>
      <c r="AH44" s="53">
        <v>5661.965000000002</v>
      </c>
      <c r="AI44" s="53">
        <v>5855.390000000004</v>
      </c>
      <c r="AJ44" s="112">
        <v>5809.42</v>
      </c>
      <c r="AK44" s="112">
        <v>7363.57</v>
      </c>
      <c r="AL44" s="141">
        <v>7352</v>
      </c>
      <c r="AM44" s="141">
        <v>6492.81</v>
      </c>
      <c r="AN44" s="143">
        <v>177315.55400000003</v>
      </c>
      <c r="AO44" s="55" t="s">
        <v>81</v>
      </c>
    </row>
    <row r="45" spans="1:41" x14ac:dyDescent="0.2">
      <c r="C45" s="6"/>
      <c r="D45" s="41"/>
      <c r="E45" s="42"/>
      <c r="F45" s="142" t="s">
        <v>82</v>
      </c>
      <c r="G45" s="58">
        <v>2597.87</v>
      </c>
      <c r="H45" s="59">
        <v>2294.85</v>
      </c>
      <c r="I45" s="59">
        <v>1686.54</v>
      </c>
      <c r="J45" s="59">
        <v>2735.63</v>
      </c>
      <c r="K45" s="59">
        <v>2773.99</v>
      </c>
      <c r="L45" s="59">
        <v>1950.1</v>
      </c>
      <c r="M45" s="60">
        <v>1308.6099999999999</v>
      </c>
      <c r="N45" s="58">
        <v>1772</v>
      </c>
      <c r="O45" s="59">
        <v>1842.95</v>
      </c>
      <c r="P45" s="59">
        <v>2523.52</v>
      </c>
      <c r="Q45" s="59">
        <v>1611.2</v>
      </c>
      <c r="R45" s="59">
        <v>1970.1</v>
      </c>
      <c r="S45" s="59">
        <v>2124.37</v>
      </c>
      <c r="T45" s="59">
        <v>2427.2199999999998</v>
      </c>
      <c r="U45" s="59">
        <v>3669.26</v>
      </c>
      <c r="V45" s="59">
        <v>4935.1899999999996</v>
      </c>
      <c r="W45" s="60">
        <v>5584.38</v>
      </c>
      <c r="X45" s="58">
        <v>4267.71</v>
      </c>
      <c r="Y45" s="59">
        <v>2885.46</v>
      </c>
      <c r="Z45" s="59">
        <v>3159.92</v>
      </c>
      <c r="AA45" s="59">
        <v>3082.88</v>
      </c>
      <c r="AB45" s="142">
        <v>2655.93</v>
      </c>
      <c r="AC45" s="111">
        <v>2923.29</v>
      </c>
      <c r="AD45" s="112">
        <v>2422.2800000000002</v>
      </c>
      <c r="AE45" s="112">
        <v>2277.1799999999998</v>
      </c>
      <c r="AF45" s="112">
        <v>2305.3500000000004</v>
      </c>
      <c r="AG45" s="112">
        <v>2240.63</v>
      </c>
      <c r="AH45" s="112">
        <v>2163.86</v>
      </c>
      <c r="AI45" s="112">
        <v>1642.64</v>
      </c>
      <c r="AJ45" s="112">
        <v>2017.52</v>
      </c>
      <c r="AK45" s="112">
        <v>2055.8200000000002</v>
      </c>
      <c r="AL45" s="141">
        <v>74</v>
      </c>
      <c r="AM45" s="141">
        <v>0.22</v>
      </c>
      <c r="AN45" s="143">
        <v>79982.470000000016</v>
      </c>
      <c r="AO45" s="55" t="s">
        <v>83</v>
      </c>
    </row>
    <row r="46" spans="1:41" x14ac:dyDescent="0.2">
      <c r="C46" s="6"/>
      <c r="D46" s="41"/>
      <c r="E46" s="42"/>
      <c r="F46" s="142" t="s">
        <v>84</v>
      </c>
      <c r="G46" s="58">
        <v>448.7</v>
      </c>
      <c r="H46" s="59">
        <v>399.34</v>
      </c>
      <c r="I46" s="59">
        <v>355.86</v>
      </c>
      <c r="J46" s="59">
        <v>338.39</v>
      </c>
      <c r="K46" s="59">
        <v>461.17</v>
      </c>
      <c r="L46" s="59">
        <v>58</v>
      </c>
      <c r="M46" s="60">
        <v>66.3</v>
      </c>
      <c r="N46" s="58">
        <v>50.36</v>
      </c>
      <c r="O46" s="59">
        <v>50.44</v>
      </c>
      <c r="P46" s="59">
        <v>69.77</v>
      </c>
      <c r="Q46" s="59">
        <v>73.209999999999994</v>
      </c>
      <c r="R46" s="59">
        <v>84.5</v>
      </c>
      <c r="S46" s="59">
        <v>57.35</v>
      </c>
      <c r="T46" s="59">
        <v>84.82</v>
      </c>
      <c r="U46" s="59">
        <v>97.26</v>
      </c>
      <c r="V46" s="59">
        <v>114.57</v>
      </c>
      <c r="W46" s="60">
        <v>125.98</v>
      </c>
      <c r="X46" s="58">
        <v>131.6</v>
      </c>
      <c r="Y46" s="59">
        <v>114.24</v>
      </c>
      <c r="Z46" s="59">
        <v>88.1</v>
      </c>
      <c r="AA46" s="59">
        <v>123.62</v>
      </c>
      <c r="AB46" s="142">
        <v>110.32</v>
      </c>
      <c r="AC46" s="111">
        <v>130.80000000000001</v>
      </c>
      <c r="AD46" s="112">
        <v>138.57400000000001</v>
      </c>
      <c r="AE46" s="112">
        <v>82.88</v>
      </c>
      <c r="AF46" s="112">
        <v>119.875</v>
      </c>
      <c r="AG46" s="112">
        <v>125.22</v>
      </c>
      <c r="AH46" s="112">
        <v>157.83000000000001</v>
      </c>
      <c r="AI46" s="112">
        <v>152.9</v>
      </c>
      <c r="AJ46" s="112">
        <v>151.65</v>
      </c>
      <c r="AK46" s="112">
        <v>146.47999999999999</v>
      </c>
      <c r="AL46" s="141">
        <v>47</v>
      </c>
      <c r="AM46" s="141"/>
      <c r="AN46" s="143">
        <v>4757.1089999999995</v>
      </c>
      <c r="AO46" s="55" t="s">
        <v>85</v>
      </c>
    </row>
    <row r="47" spans="1:41" x14ac:dyDescent="0.2">
      <c r="C47" s="6"/>
      <c r="D47" s="41"/>
      <c r="E47" s="42"/>
      <c r="F47" s="142" t="s">
        <v>86</v>
      </c>
      <c r="G47" s="58">
        <v>20.82</v>
      </c>
      <c r="H47" s="59">
        <v>21.26</v>
      </c>
      <c r="I47" s="59">
        <v>8.51</v>
      </c>
      <c r="J47" s="59">
        <v>15.03</v>
      </c>
      <c r="K47" s="59">
        <v>24.6</v>
      </c>
      <c r="L47" s="59">
        <v>30.71</v>
      </c>
      <c r="M47" s="60">
        <v>5.5</v>
      </c>
      <c r="N47" s="58">
        <v>25</v>
      </c>
      <c r="O47" s="59">
        <v>0</v>
      </c>
      <c r="P47" s="59">
        <v>0</v>
      </c>
      <c r="Q47" s="59">
        <v>0</v>
      </c>
      <c r="R47" s="59">
        <v>0</v>
      </c>
      <c r="S47" s="59">
        <v>0</v>
      </c>
      <c r="T47" s="59">
        <v>0</v>
      </c>
      <c r="U47" s="59">
        <v>0</v>
      </c>
      <c r="V47" s="59">
        <v>0</v>
      </c>
      <c r="W47" s="60">
        <v>0</v>
      </c>
      <c r="X47" s="58">
        <v>0</v>
      </c>
      <c r="Y47" s="59">
        <v>0</v>
      </c>
      <c r="Z47" s="59">
        <v>0</v>
      </c>
      <c r="AA47" s="59">
        <v>0</v>
      </c>
      <c r="AB47" s="142">
        <v>0</v>
      </c>
      <c r="AC47" s="111"/>
      <c r="AD47" s="112">
        <v>0</v>
      </c>
      <c r="AE47" s="112"/>
      <c r="AF47" s="112"/>
      <c r="AG47" s="112">
        <v>0</v>
      </c>
      <c r="AH47" s="112"/>
      <c r="AI47" s="112">
        <v>0</v>
      </c>
      <c r="AJ47" s="112">
        <v>0</v>
      </c>
      <c r="AK47" s="112"/>
      <c r="AL47" s="141"/>
      <c r="AM47" s="141"/>
      <c r="AN47" s="143">
        <v>151.43</v>
      </c>
      <c r="AO47" s="55" t="s">
        <v>87</v>
      </c>
    </row>
    <row r="48" spans="1:41" x14ac:dyDescent="0.2">
      <c r="C48" s="6"/>
      <c r="D48" s="41"/>
      <c r="E48" s="42"/>
      <c r="F48" s="142" t="s">
        <v>88</v>
      </c>
      <c r="G48" s="58">
        <v>5760.72</v>
      </c>
      <c r="H48" s="59">
        <v>5943.6899999999914</v>
      </c>
      <c r="I48" s="59">
        <v>5167.6299999999692</v>
      </c>
      <c r="J48" s="59">
        <v>4719.28</v>
      </c>
      <c r="K48" s="59">
        <v>4123.7599999999638</v>
      </c>
      <c r="L48" s="59">
        <v>3745.16</v>
      </c>
      <c r="M48" s="60">
        <v>3540.8499999999931</v>
      </c>
      <c r="N48" s="58">
        <v>3632.9900000000125</v>
      </c>
      <c r="O48" s="59">
        <v>3709.3000000000065</v>
      </c>
      <c r="P48" s="59">
        <v>3983.7300000000155</v>
      </c>
      <c r="Q48" s="59">
        <v>3943.3600000000115</v>
      </c>
      <c r="R48" s="59">
        <v>4618.6999999999925</v>
      </c>
      <c r="S48" s="59">
        <v>3600.3199999999915</v>
      </c>
      <c r="T48" s="59">
        <v>3784.07</v>
      </c>
      <c r="U48" s="59">
        <v>4241.0600000000004</v>
      </c>
      <c r="V48" s="59">
        <v>4064.2199999999943</v>
      </c>
      <c r="W48" s="60">
        <v>4012.95</v>
      </c>
      <c r="X48" s="58">
        <v>4216.0799999999917</v>
      </c>
      <c r="Y48" s="59">
        <v>3664.1099999999788</v>
      </c>
      <c r="Z48" s="59">
        <v>3663.5299999999797</v>
      </c>
      <c r="AA48" s="59">
        <v>3774.8200000000061</v>
      </c>
      <c r="AB48" s="142">
        <v>3356.6699999999914</v>
      </c>
      <c r="AC48" s="111">
        <v>4867.2730000000001</v>
      </c>
      <c r="AD48" s="112">
        <v>4156.9179999999997</v>
      </c>
      <c r="AE48" s="112">
        <v>3256.2149999999997</v>
      </c>
      <c r="AF48" s="112">
        <v>4060.2510000000002</v>
      </c>
      <c r="AG48" s="112">
        <v>3315</v>
      </c>
      <c r="AH48" s="112">
        <v>3516</v>
      </c>
      <c r="AI48" s="112">
        <v>3067.62</v>
      </c>
      <c r="AJ48" s="112">
        <v>4341.28</v>
      </c>
      <c r="AK48" s="112">
        <v>4668.6620000000003</v>
      </c>
      <c r="AL48" s="141">
        <v>3868</v>
      </c>
      <c r="AM48" s="141">
        <v>5224.7</v>
      </c>
      <c r="AN48" s="143">
        <v>135608.91899999988</v>
      </c>
      <c r="AO48" s="55" t="s">
        <v>89</v>
      </c>
    </row>
    <row r="49" spans="1:41" x14ac:dyDescent="0.2">
      <c r="C49" s="6"/>
      <c r="D49" s="41"/>
      <c r="E49" s="42"/>
      <c r="F49" s="142" t="s">
        <v>90</v>
      </c>
      <c r="G49" s="58">
        <v>9.07</v>
      </c>
      <c r="H49" s="59">
        <v>0.9</v>
      </c>
      <c r="I49" s="59">
        <v>1</v>
      </c>
      <c r="J49" s="59">
        <v>0.17</v>
      </c>
      <c r="K49" s="59">
        <v>44.419999999999995</v>
      </c>
      <c r="L49" s="59">
        <v>49.819999999999993</v>
      </c>
      <c r="M49" s="60">
        <v>103.73</v>
      </c>
      <c r="N49" s="58">
        <v>181.81</v>
      </c>
      <c r="O49" s="59">
        <v>116.43</v>
      </c>
      <c r="P49" s="59">
        <v>161.19999999999999</v>
      </c>
      <c r="Q49" s="59">
        <v>238.63</v>
      </c>
      <c r="R49" s="59">
        <v>137.28</v>
      </c>
      <c r="S49" s="59">
        <v>57.66</v>
      </c>
      <c r="T49" s="59">
        <v>67.11999999999999</v>
      </c>
      <c r="U49" s="59">
        <v>57.14</v>
      </c>
      <c r="V49" s="59">
        <v>161.71</v>
      </c>
      <c r="W49" s="60">
        <v>162.41</v>
      </c>
      <c r="X49" s="58">
        <v>115.73</v>
      </c>
      <c r="Y49" s="59">
        <v>97.86</v>
      </c>
      <c r="Z49" s="59">
        <v>150.57</v>
      </c>
      <c r="AA49" s="59">
        <v>124.78</v>
      </c>
      <c r="AB49" s="142">
        <v>164.97</v>
      </c>
      <c r="AC49" s="111">
        <v>100</v>
      </c>
      <c r="AD49" s="112">
        <v>617</v>
      </c>
      <c r="AE49" s="112">
        <v>803</v>
      </c>
      <c r="AF49" s="112">
        <v>1454</v>
      </c>
      <c r="AG49" s="112">
        <v>951</v>
      </c>
      <c r="AH49" s="112">
        <v>1181</v>
      </c>
      <c r="AI49" s="112">
        <v>0</v>
      </c>
      <c r="AJ49" s="112">
        <v>0</v>
      </c>
      <c r="AK49" s="112"/>
      <c r="AL49" s="141"/>
      <c r="AM49" s="141"/>
      <c r="AN49" s="143">
        <v>7310.41</v>
      </c>
      <c r="AO49" s="55" t="s">
        <v>91</v>
      </c>
    </row>
    <row r="50" spans="1:41" ht="13.5" thickBot="1" x14ac:dyDescent="0.25">
      <c r="C50" s="6"/>
      <c r="D50" s="41"/>
      <c r="E50" s="42"/>
      <c r="F50" s="145" t="s">
        <v>92</v>
      </c>
      <c r="G50" s="77">
        <v>29.1</v>
      </c>
      <c r="H50" s="78">
        <v>7</v>
      </c>
      <c r="I50" s="78">
        <v>2786.6</v>
      </c>
      <c r="J50" s="78">
        <v>7.14</v>
      </c>
      <c r="K50" s="78">
        <v>0.83</v>
      </c>
      <c r="L50" s="78">
        <v>0.64</v>
      </c>
      <c r="M50" s="79">
        <v>418.13</v>
      </c>
      <c r="N50" s="77">
        <v>302.14</v>
      </c>
      <c r="O50" s="78">
        <v>48.7</v>
      </c>
      <c r="P50" s="78">
        <v>1</v>
      </c>
      <c r="Q50" s="78">
        <v>8.69</v>
      </c>
      <c r="R50" s="78">
        <v>930.76</v>
      </c>
      <c r="S50" s="78">
        <v>0</v>
      </c>
      <c r="T50" s="78">
        <v>0</v>
      </c>
      <c r="U50" s="78">
        <v>0</v>
      </c>
      <c r="V50" s="78">
        <v>0</v>
      </c>
      <c r="W50" s="79">
        <v>0</v>
      </c>
      <c r="X50" s="80">
        <v>0</v>
      </c>
      <c r="Y50" s="81">
        <v>0</v>
      </c>
      <c r="Z50" s="81">
        <v>2</v>
      </c>
      <c r="AA50" s="81">
        <v>27</v>
      </c>
      <c r="AB50" s="145">
        <v>26.9</v>
      </c>
      <c r="AC50" s="146">
        <v>74.460000000000008</v>
      </c>
      <c r="AD50" s="147">
        <v>41.5</v>
      </c>
      <c r="AE50" s="147">
        <v>671</v>
      </c>
      <c r="AF50" s="147">
        <v>567</v>
      </c>
      <c r="AG50" s="112">
        <v>381</v>
      </c>
      <c r="AH50" s="112">
        <v>443.58</v>
      </c>
      <c r="AI50" s="112">
        <v>115</v>
      </c>
      <c r="AJ50" s="112">
        <v>0</v>
      </c>
      <c r="AK50" s="112"/>
      <c r="AL50" s="141"/>
      <c r="AM50" s="148">
        <v>435.8</v>
      </c>
      <c r="AN50" s="143">
        <v>7325.9699999999993</v>
      </c>
      <c r="AO50" s="55" t="s">
        <v>93</v>
      </c>
    </row>
    <row r="51" spans="1:41" s="90" customFormat="1" ht="13.5" thickBot="1" x14ac:dyDescent="0.25">
      <c r="A51" s="84"/>
      <c r="B51" s="84"/>
      <c r="C51" s="6"/>
      <c r="D51" s="41"/>
      <c r="E51" s="149"/>
      <c r="F51" s="150" t="s">
        <v>94</v>
      </c>
      <c r="G51" s="151">
        <v>46615.64</v>
      </c>
      <c r="H51" s="151">
        <v>43834.419999999991</v>
      </c>
      <c r="I51" s="151">
        <v>43704.24</v>
      </c>
      <c r="J51" s="151">
        <v>45418.92</v>
      </c>
      <c r="K51" s="151">
        <v>52167.959999999963</v>
      </c>
      <c r="L51" s="151">
        <v>50120.749999999993</v>
      </c>
      <c r="M51" s="151">
        <v>57337.439999999995</v>
      </c>
      <c r="N51" s="151">
        <v>51489.690000000017</v>
      </c>
      <c r="O51" s="151">
        <v>54964.460000000006</v>
      </c>
      <c r="P51" s="151">
        <v>61442.220000000008</v>
      </c>
      <c r="Q51" s="151">
        <v>60589.03</v>
      </c>
      <c r="R51" s="151">
        <v>59137.109999999986</v>
      </c>
      <c r="S51" s="151">
        <v>59045.799999999988</v>
      </c>
      <c r="T51" s="151">
        <v>57439.66</v>
      </c>
      <c r="U51" s="151">
        <v>60830.540000000008</v>
      </c>
      <c r="V51" s="151">
        <v>61268.97</v>
      </c>
      <c r="W51" s="151">
        <v>58191.099999999991</v>
      </c>
      <c r="X51" s="151">
        <v>48156.94999999999</v>
      </c>
      <c r="Y51" s="151">
        <v>45775.939999999981</v>
      </c>
      <c r="Z51" s="151">
        <v>50117.339999999975</v>
      </c>
      <c r="AA51" s="151">
        <v>51627.810000000012</v>
      </c>
      <c r="AB51" s="151">
        <v>52254.979999999996</v>
      </c>
      <c r="AC51" s="151">
        <v>49655.27</v>
      </c>
      <c r="AD51" s="151">
        <v>52138.720000000001</v>
      </c>
      <c r="AE51" s="151">
        <v>53481.490000000005</v>
      </c>
      <c r="AF51" s="151">
        <v>55374.73</v>
      </c>
      <c r="AG51" s="151">
        <v>52983.169999999991</v>
      </c>
      <c r="AH51" s="151">
        <v>50254.75</v>
      </c>
      <c r="AI51" s="151">
        <v>47545.37</v>
      </c>
      <c r="AJ51" s="152">
        <v>50311.969999999994</v>
      </c>
      <c r="AK51" s="152">
        <v>52491.240000000005</v>
      </c>
      <c r="AL51" s="153">
        <v>42713.72</v>
      </c>
      <c r="AM51" s="154">
        <v>50765.54</v>
      </c>
      <c r="AN51" s="155">
        <v>1678481.4</v>
      </c>
      <c r="AO51" s="89" t="s">
        <v>95</v>
      </c>
    </row>
    <row r="52" spans="1:41" ht="12.75" customHeight="1" x14ac:dyDescent="0.2">
      <c r="C52" s="6"/>
      <c r="D52" s="41"/>
      <c r="E52" s="85" t="s">
        <v>41</v>
      </c>
      <c r="F52" s="138" t="s">
        <v>43</v>
      </c>
      <c r="G52" s="59">
        <v>45895.86</v>
      </c>
      <c r="H52" s="59">
        <v>42904.709999999992</v>
      </c>
      <c r="I52" s="59">
        <v>42769.84</v>
      </c>
      <c r="J52" s="59">
        <v>45023.939999999995</v>
      </c>
      <c r="K52" s="59">
        <v>51951.65999999996</v>
      </c>
      <c r="L52" s="59">
        <v>50087.94999999999</v>
      </c>
      <c r="M52" s="59">
        <v>57234.579999999994</v>
      </c>
      <c r="N52" s="59">
        <v>51283.020000000019</v>
      </c>
      <c r="O52" s="59">
        <v>54785.450000000004</v>
      </c>
      <c r="P52" s="59">
        <v>61195.820000000007</v>
      </c>
      <c r="Q52" s="59">
        <v>60275.99</v>
      </c>
      <c r="R52" s="59">
        <v>58917.169999999991</v>
      </c>
      <c r="S52" s="59">
        <v>58911.299999999988</v>
      </c>
      <c r="T52" s="59">
        <v>57373.340000000004</v>
      </c>
      <c r="U52" s="59">
        <v>60535.330000000009</v>
      </c>
      <c r="V52" s="59">
        <v>60800.32</v>
      </c>
      <c r="W52" s="59">
        <v>56297.049999999988</v>
      </c>
      <c r="X52" s="59">
        <v>47850.419999999984</v>
      </c>
      <c r="Y52" s="59">
        <v>45210.599999999984</v>
      </c>
      <c r="Z52" s="59">
        <v>49537.679999999971</v>
      </c>
      <c r="AA52" s="59">
        <v>51045.700000000012</v>
      </c>
      <c r="AB52" s="59">
        <v>51561.859999999993</v>
      </c>
      <c r="AC52" s="111">
        <v>48342.06</v>
      </c>
      <c r="AD52" s="112">
        <v>48965.06</v>
      </c>
      <c r="AE52" s="112">
        <v>44213.613000000005</v>
      </c>
      <c r="AF52" s="112">
        <v>46042.630000000005</v>
      </c>
      <c r="AG52" s="112">
        <v>42802.578999999998</v>
      </c>
      <c r="AH52" s="112">
        <v>41808.51</v>
      </c>
      <c r="AI52" s="112">
        <v>40375.550000000003</v>
      </c>
      <c r="AJ52" s="141">
        <v>43266.869999999988</v>
      </c>
      <c r="AK52" s="141">
        <v>41861.49</v>
      </c>
      <c r="AL52" s="141">
        <v>33616</v>
      </c>
      <c r="AM52" s="156">
        <v>50559.17</v>
      </c>
      <c r="AN52" s="143">
        <v>1643303.1219999995</v>
      </c>
      <c r="AO52" s="55"/>
    </row>
    <row r="53" spans="1:41" x14ac:dyDescent="0.2">
      <c r="C53" s="6"/>
      <c r="D53" s="41"/>
      <c r="E53" s="91"/>
      <c r="F53" s="142" t="s">
        <v>96</v>
      </c>
      <c r="G53" s="58">
        <v>0</v>
      </c>
      <c r="H53" s="59">
        <v>0</v>
      </c>
      <c r="I53" s="59">
        <v>0</v>
      </c>
      <c r="J53" s="59">
        <v>0</v>
      </c>
      <c r="K53" s="59">
        <v>0</v>
      </c>
      <c r="L53" s="59">
        <v>0</v>
      </c>
      <c r="M53" s="60">
        <v>0</v>
      </c>
      <c r="N53" s="58">
        <v>0</v>
      </c>
      <c r="O53" s="59">
        <v>0</v>
      </c>
      <c r="P53" s="59">
        <v>0</v>
      </c>
      <c r="Q53" s="59">
        <v>0</v>
      </c>
      <c r="R53" s="59">
        <v>0</v>
      </c>
      <c r="S53" s="59">
        <v>0</v>
      </c>
      <c r="T53" s="59">
        <v>0</v>
      </c>
      <c r="U53" s="59">
        <v>0</v>
      </c>
      <c r="V53" s="59">
        <v>0</v>
      </c>
      <c r="W53" s="60">
        <v>0</v>
      </c>
      <c r="X53" s="58">
        <v>0</v>
      </c>
      <c r="Y53" s="59">
        <v>0</v>
      </c>
      <c r="Z53" s="59">
        <v>0</v>
      </c>
      <c r="AA53" s="59">
        <v>0</v>
      </c>
      <c r="AB53" s="142">
        <v>0</v>
      </c>
      <c r="AC53" s="111">
        <v>1028</v>
      </c>
      <c r="AD53" s="139">
        <v>2460</v>
      </c>
      <c r="AE53" s="139">
        <v>8240</v>
      </c>
      <c r="AF53" s="139">
        <v>7680</v>
      </c>
      <c r="AG53" s="139">
        <v>8995</v>
      </c>
      <c r="AH53" s="139">
        <v>7036</v>
      </c>
      <c r="AI53" s="112">
        <v>6547</v>
      </c>
      <c r="AJ53" s="141">
        <v>6695</v>
      </c>
      <c r="AK53" s="141">
        <v>9056</v>
      </c>
      <c r="AL53" s="141">
        <v>7432</v>
      </c>
      <c r="AM53" s="141"/>
      <c r="AN53" s="143">
        <v>65169</v>
      </c>
      <c r="AO53" s="55" t="s">
        <v>97</v>
      </c>
    </row>
    <row r="54" spans="1:41" x14ac:dyDescent="0.2">
      <c r="C54" s="6"/>
      <c r="D54" s="41"/>
      <c r="E54" s="91"/>
      <c r="F54" s="142" t="s">
        <v>98</v>
      </c>
      <c r="G54" s="58">
        <v>0</v>
      </c>
      <c r="H54" s="59">
        <v>0</v>
      </c>
      <c r="I54" s="59">
        <v>7.0000000000000007E-2</v>
      </c>
      <c r="J54" s="59">
        <v>0.17</v>
      </c>
      <c r="K54" s="59">
        <v>38.299999999999997</v>
      </c>
      <c r="L54" s="59">
        <v>32.799999999999997</v>
      </c>
      <c r="M54" s="60">
        <v>102.86</v>
      </c>
      <c r="N54" s="58">
        <v>150.81</v>
      </c>
      <c r="O54" s="59">
        <v>116.43</v>
      </c>
      <c r="P54" s="59">
        <v>154</v>
      </c>
      <c r="Q54" s="59">
        <v>224.26</v>
      </c>
      <c r="R54" s="59">
        <v>137.13</v>
      </c>
      <c r="S54" s="59">
        <v>56.34</v>
      </c>
      <c r="T54" s="59">
        <v>66.319999999999993</v>
      </c>
      <c r="U54" s="59">
        <v>47.14</v>
      </c>
      <c r="V54" s="59">
        <v>151.71</v>
      </c>
      <c r="W54" s="60">
        <v>138.25</v>
      </c>
      <c r="X54" s="58">
        <v>90.23</v>
      </c>
      <c r="Y54" s="59">
        <v>60.24</v>
      </c>
      <c r="Z54" s="59">
        <v>84.66</v>
      </c>
      <c r="AA54" s="59">
        <v>70.11</v>
      </c>
      <c r="AB54" s="142">
        <v>103.42</v>
      </c>
      <c r="AC54" s="111">
        <v>62.41</v>
      </c>
      <c r="AD54" s="112">
        <v>610.87</v>
      </c>
      <c r="AE54" s="112">
        <v>803.28700000000003</v>
      </c>
      <c r="AF54" s="112">
        <v>1453.56</v>
      </c>
      <c r="AG54" s="112">
        <v>946.94100000000003</v>
      </c>
      <c r="AH54" s="112">
        <v>1181.46</v>
      </c>
      <c r="AI54" s="112">
        <v>236.03</v>
      </c>
      <c r="AJ54" s="141">
        <v>0</v>
      </c>
      <c r="AK54" s="141">
        <v>370.24</v>
      </c>
      <c r="AL54" s="141"/>
      <c r="AM54" s="141"/>
      <c r="AN54" s="143">
        <v>7490.0479999999998</v>
      </c>
      <c r="AO54" s="55" t="s">
        <v>99</v>
      </c>
    </row>
    <row r="55" spans="1:41" x14ac:dyDescent="0.2">
      <c r="C55" s="6"/>
      <c r="D55" s="41"/>
      <c r="E55" s="91"/>
      <c r="F55" s="142" t="s">
        <v>54</v>
      </c>
      <c r="G55" s="58">
        <v>0</v>
      </c>
      <c r="H55" s="59">
        <v>0</v>
      </c>
      <c r="I55" s="59">
        <v>0</v>
      </c>
      <c r="J55" s="59">
        <v>0</v>
      </c>
      <c r="K55" s="59">
        <v>0</v>
      </c>
      <c r="L55" s="59">
        <v>0</v>
      </c>
      <c r="M55" s="60">
        <v>0</v>
      </c>
      <c r="N55" s="58">
        <v>0</v>
      </c>
      <c r="O55" s="59">
        <v>0</v>
      </c>
      <c r="P55" s="59">
        <v>0</v>
      </c>
      <c r="Q55" s="59">
        <v>0</v>
      </c>
      <c r="R55" s="59">
        <v>0</v>
      </c>
      <c r="S55" s="59">
        <v>0</v>
      </c>
      <c r="T55" s="59">
        <v>0</v>
      </c>
      <c r="U55" s="59">
        <v>0</v>
      </c>
      <c r="V55" s="59">
        <v>209</v>
      </c>
      <c r="W55" s="60">
        <v>1624</v>
      </c>
      <c r="X55" s="58">
        <v>0</v>
      </c>
      <c r="Y55" s="59">
        <v>0</v>
      </c>
      <c r="Z55" s="59">
        <v>0</v>
      </c>
      <c r="AA55" s="59">
        <v>0</v>
      </c>
      <c r="AB55" s="142">
        <v>0</v>
      </c>
      <c r="AC55" s="111"/>
      <c r="AD55" s="112"/>
      <c r="AE55" s="112"/>
      <c r="AF55" s="112"/>
      <c r="AG55" s="112"/>
      <c r="AH55" s="112"/>
      <c r="AI55" s="112">
        <v>386.79</v>
      </c>
      <c r="AJ55" s="141">
        <v>0</v>
      </c>
      <c r="AK55" s="141"/>
      <c r="AL55" s="141"/>
      <c r="AM55" s="141"/>
      <c r="AN55" s="143">
        <v>2219.79</v>
      </c>
      <c r="AO55" s="55" t="s">
        <v>100</v>
      </c>
    </row>
    <row r="56" spans="1:41" x14ac:dyDescent="0.2">
      <c r="C56" s="6"/>
      <c r="D56" s="41"/>
      <c r="E56" s="91"/>
      <c r="F56" s="142" t="s">
        <v>52</v>
      </c>
      <c r="G56" s="58">
        <v>707.7</v>
      </c>
      <c r="H56" s="59">
        <v>929.71</v>
      </c>
      <c r="I56" s="59">
        <v>789.33</v>
      </c>
      <c r="J56" s="59">
        <v>205.01</v>
      </c>
      <c r="K56" s="59">
        <v>0</v>
      </c>
      <c r="L56" s="59">
        <v>0</v>
      </c>
      <c r="M56" s="60">
        <v>0</v>
      </c>
      <c r="N56" s="58">
        <v>0</v>
      </c>
      <c r="O56" s="59">
        <v>0</v>
      </c>
      <c r="P56" s="59">
        <v>0</v>
      </c>
      <c r="Q56" s="59">
        <v>0</v>
      </c>
      <c r="R56" s="59">
        <v>0</v>
      </c>
      <c r="S56" s="59">
        <v>0</v>
      </c>
      <c r="T56" s="59">
        <v>0</v>
      </c>
      <c r="U56" s="59">
        <v>0</v>
      </c>
      <c r="V56" s="59">
        <v>0</v>
      </c>
      <c r="W56" s="60">
        <v>0</v>
      </c>
      <c r="X56" s="58">
        <v>0</v>
      </c>
      <c r="Y56" s="59">
        <v>400</v>
      </c>
      <c r="Z56" s="59">
        <v>400</v>
      </c>
      <c r="AA56" s="59">
        <v>400</v>
      </c>
      <c r="AB56" s="142">
        <v>400</v>
      </c>
      <c r="AC56" s="111"/>
      <c r="AD56" s="112"/>
      <c r="AE56" s="112"/>
      <c r="AF56" s="112">
        <v>0</v>
      </c>
      <c r="AG56" s="112"/>
      <c r="AH56" s="112"/>
      <c r="AI56" s="112"/>
      <c r="AJ56" s="141"/>
      <c r="AK56" s="141"/>
      <c r="AL56" s="141">
        <v>52.42</v>
      </c>
      <c r="AM56" s="141"/>
      <c r="AN56" s="143">
        <v>4284.17</v>
      </c>
      <c r="AO56" s="55" t="s">
        <v>101</v>
      </c>
    </row>
    <row r="57" spans="1:41" x14ac:dyDescent="0.2">
      <c r="C57" s="6"/>
      <c r="D57" s="41"/>
      <c r="E57" s="91"/>
      <c r="F57" s="142" t="s">
        <v>56</v>
      </c>
      <c r="G57" s="58">
        <v>0</v>
      </c>
      <c r="H57" s="59">
        <v>0</v>
      </c>
      <c r="I57" s="59">
        <v>0</v>
      </c>
      <c r="J57" s="59">
        <v>0</v>
      </c>
      <c r="K57" s="59">
        <v>0</v>
      </c>
      <c r="L57" s="59">
        <v>0</v>
      </c>
      <c r="M57" s="60">
        <v>0</v>
      </c>
      <c r="N57" s="58">
        <v>55.86</v>
      </c>
      <c r="O57" s="59">
        <v>62.58</v>
      </c>
      <c r="P57" s="59">
        <v>92.4</v>
      </c>
      <c r="Q57" s="59">
        <v>88.78</v>
      </c>
      <c r="R57" s="59">
        <v>82.81</v>
      </c>
      <c r="S57" s="59">
        <v>78.16</v>
      </c>
      <c r="T57" s="59">
        <v>0</v>
      </c>
      <c r="U57" s="59">
        <v>248.07</v>
      </c>
      <c r="V57" s="59">
        <v>107.94</v>
      </c>
      <c r="W57" s="60">
        <v>131.80000000000001</v>
      </c>
      <c r="X57" s="58">
        <v>216.3</v>
      </c>
      <c r="Y57" s="59">
        <v>105.1</v>
      </c>
      <c r="Z57" s="59">
        <v>95</v>
      </c>
      <c r="AA57" s="59">
        <v>112</v>
      </c>
      <c r="AB57" s="142">
        <v>84.4</v>
      </c>
      <c r="AC57" s="111">
        <v>117.06</v>
      </c>
      <c r="AD57" s="112">
        <v>0</v>
      </c>
      <c r="AE57" s="112">
        <v>116.23</v>
      </c>
      <c r="AF57" s="112">
        <v>103.5</v>
      </c>
      <c r="AG57" s="112">
        <v>128.69999999999999</v>
      </c>
      <c r="AH57" s="112">
        <v>120.22</v>
      </c>
      <c r="AI57" s="72">
        <v>0</v>
      </c>
      <c r="AJ57" s="96">
        <v>227.48</v>
      </c>
      <c r="AK57" s="96">
        <v>174.54</v>
      </c>
      <c r="AL57" s="96">
        <v>1011</v>
      </c>
      <c r="AM57" s="96">
        <v>200.28</v>
      </c>
      <c r="AN57" s="143">
        <v>3760.21</v>
      </c>
      <c r="AO57" s="55" t="s">
        <v>102</v>
      </c>
    </row>
    <row r="58" spans="1:41" x14ac:dyDescent="0.2">
      <c r="C58" s="6"/>
      <c r="D58" s="41"/>
      <c r="E58" s="91"/>
      <c r="F58" s="142" t="s">
        <v>64</v>
      </c>
      <c r="G58" s="58">
        <v>0</v>
      </c>
      <c r="H58" s="59">
        <v>0</v>
      </c>
      <c r="I58" s="59">
        <v>0</v>
      </c>
      <c r="J58" s="59">
        <v>0</v>
      </c>
      <c r="K58" s="59">
        <v>0</v>
      </c>
      <c r="L58" s="59">
        <v>0</v>
      </c>
      <c r="M58" s="60">
        <v>0</v>
      </c>
      <c r="N58" s="58">
        <v>0</v>
      </c>
      <c r="O58" s="59">
        <v>0</v>
      </c>
      <c r="P58" s="59">
        <v>0</v>
      </c>
      <c r="Q58" s="59">
        <v>0</v>
      </c>
      <c r="R58" s="59">
        <v>0</v>
      </c>
      <c r="S58" s="59">
        <v>0</v>
      </c>
      <c r="T58" s="59">
        <v>0</v>
      </c>
      <c r="U58" s="59">
        <v>0</v>
      </c>
      <c r="V58" s="59">
        <v>0</v>
      </c>
      <c r="W58" s="60">
        <v>0</v>
      </c>
      <c r="X58" s="58">
        <v>0</v>
      </c>
      <c r="Y58" s="53">
        <v>0</v>
      </c>
      <c r="Z58" s="53">
        <v>0</v>
      </c>
      <c r="AA58" s="53">
        <v>0</v>
      </c>
      <c r="AB58" s="144">
        <v>0</v>
      </c>
      <c r="AC58" s="111"/>
      <c r="AD58" s="112"/>
      <c r="AE58" s="112"/>
      <c r="AF58" s="112">
        <v>0</v>
      </c>
      <c r="AG58" s="53">
        <v>0</v>
      </c>
      <c r="AH58" s="53">
        <v>0</v>
      </c>
      <c r="AI58" s="53">
        <v>0</v>
      </c>
      <c r="AJ58" s="141">
        <v>0</v>
      </c>
      <c r="AK58" s="96">
        <v>159.54999999999998</v>
      </c>
      <c r="AL58" s="96">
        <v>165</v>
      </c>
      <c r="AM58" s="96"/>
      <c r="AN58" s="143">
        <v>324.54999999999995</v>
      </c>
      <c r="AO58" s="55" t="s">
        <v>103</v>
      </c>
    </row>
    <row r="59" spans="1:41" x14ac:dyDescent="0.2">
      <c r="C59" s="6"/>
      <c r="D59" s="41"/>
      <c r="E59" s="91"/>
      <c r="F59" s="142" t="s">
        <v>66</v>
      </c>
      <c r="G59" s="58">
        <v>0</v>
      </c>
      <c r="H59" s="59">
        <v>0</v>
      </c>
      <c r="I59" s="59">
        <v>0</v>
      </c>
      <c r="J59" s="59">
        <v>0</v>
      </c>
      <c r="K59" s="59">
        <v>0</v>
      </c>
      <c r="L59" s="59">
        <v>0</v>
      </c>
      <c r="M59" s="60">
        <v>0</v>
      </c>
      <c r="N59" s="58">
        <v>0</v>
      </c>
      <c r="O59" s="59">
        <v>0</v>
      </c>
      <c r="P59" s="59">
        <v>0</v>
      </c>
      <c r="Q59" s="59">
        <v>0</v>
      </c>
      <c r="R59" s="59">
        <v>0</v>
      </c>
      <c r="S59" s="59">
        <v>0</v>
      </c>
      <c r="T59" s="59">
        <v>0</v>
      </c>
      <c r="U59" s="59">
        <v>0</v>
      </c>
      <c r="V59" s="59">
        <v>0</v>
      </c>
      <c r="W59" s="60">
        <v>0</v>
      </c>
      <c r="X59" s="58">
        <v>0</v>
      </c>
      <c r="Y59" s="53">
        <v>0</v>
      </c>
      <c r="Z59" s="53">
        <v>0</v>
      </c>
      <c r="AA59" s="53">
        <v>0</v>
      </c>
      <c r="AB59" s="144">
        <v>105.3</v>
      </c>
      <c r="AC59" s="63">
        <v>105.74</v>
      </c>
      <c r="AD59" s="53">
        <v>102.79</v>
      </c>
      <c r="AE59" s="53">
        <v>108.36</v>
      </c>
      <c r="AF59" s="53">
        <v>95.04</v>
      </c>
      <c r="AG59" s="53">
        <v>109.95</v>
      </c>
      <c r="AH59" s="53">
        <v>108.56</v>
      </c>
      <c r="AI59" s="53">
        <v>0</v>
      </c>
      <c r="AJ59" s="157">
        <v>122.62</v>
      </c>
      <c r="AK59" s="141">
        <v>1239.6599999999999</v>
      </c>
      <c r="AL59" s="141">
        <v>400</v>
      </c>
      <c r="AM59" s="141"/>
      <c r="AN59" s="143">
        <v>2498.02</v>
      </c>
      <c r="AO59" s="55"/>
    </row>
    <row r="60" spans="1:41" x14ac:dyDescent="0.2">
      <c r="C60" s="6"/>
      <c r="D60" s="41"/>
      <c r="E60" s="91"/>
      <c r="F60" s="142" t="s">
        <v>68</v>
      </c>
      <c r="G60" s="58">
        <v>0</v>
      </c>
      <c r="H60" s="59">
        <v>0</v>
      </c>
      <c r="I60" s="59">
        <v>0</v>
      </c>
      <c r="J60" s="59">
        <v>0</v>
      </c>
      <c r="K60" s="59">
        <v>0</v>
      </c>
      <c r="L60" s="59">
        <v>0</v>
      </c>
      <c r="M60" s="60">
        <v>0</v>
      </c>
      <c r="N60" s="58">
        <v>0</v>
      </c>
      <c r="O60" s="59">
        <v>0</v>
      </c>
      <c r="P60" s="59">
        <v>0</v>
      </c>
      <c r="Q60" s="59">
        <v>0</v>
      </c>
      <c r="R60" s="59">
        <v>0</v>
      </c>
      <c r="S60" s="59">
        <v>0</v>
      </c>
      <c r="T60" s="59">
        <v>0</v>
      </c>
      <c r="U60" s="59">
        <v>0</v>
      </c>
      <c r="V60" s="59">
        <v>0</v>
      </c>
      <c r="W60" s="60">
        <v>0</v>
      </c>
      <c r="X60" s="58">
        <v>0</v>
      </c>
      <c r="Y60" s="59">
        <v>0</v>
      </c>
      <c r="Z60" s="59">
        <v>0</v>
      </c>
      <c r="AA60" s="59">
        <v>0</v>
      </c>
      <c r="AB60" s="142">
        <v>0</v>
      </c>
      <c r="AC60" s="111"/>
      <c r="AD60" s="112"/>
      <c r="AE60" s="112"/>
      <c r="AF60" s="112">
        <v>0</v>
      </c>
      <c r="AG60" s="112">
        <v>0</v>
      </c>
      <c r="AH60" s="112"/>
      <c r="AI60" s="112"/>
      <c r="AJ60" s="141"/>
      <c r="AK60" s="141"/>
      <c r="AL60" s="141"/>
      <c r="AM60" s="141"/>
      <c r="AN60" s="143">
        <v>0</v>
      </c>
      <c r="AO60" s="55"/>
    </row>
    <row r="61" spans="1:41" ht="13.5" thickBot="1" x14ac:dyDescent="0.25">
      <c r="C61" s="6"/>
      <c r="D61" s="41"/>
      <c r="E61" s="91"/>
      <c r="F61" s="145" t="s">
        <v>104</v>
      </c>
      <c r="G61" s="77">
        <v>12.08</v>
      </c>
      <c r="H61" s="78">
        <v>0</v>
      </c>
      <c r="I61" s="78">
        <v>145</v>
      </c>
      <c r="J61" s="78">
        <v>189.8</v>
      </c>
      <c r="K61" s="78">
        <v>178</v>
      </c>
      <c r="L61" s="78">
        <v>0</v>
      </c>
      <c r="M61" s="79">
        <v>0</v>
      </c>
      <c r="N61" s="77">
        <v>0</v>
      </c>
      <c r="O61" s="78">
        <v>0</v>
      </c>
      <c r="P61" s="78">
        <v>0</v>
      </c>
      <c r="Q61" s="78">
        <v>0</v>
      </c>
      <c r="R61" s="78">
        <v>0</v>
      </c>
      <c r="S61" s="78">
        <v>0</v>
      </c>
      <c r="T61" s="78">
        <v>0</v>
      </c>
      <c r="U61" s="78">
        <v>0</v>
      </c>
      <c r="V61" s="78">
        <v>0</v>
      </c>
      <c r="W61" s="79">
        <v>0</v>
      </c>
      <c r="X61" s="80">
        <v>0</v>
      </c>
      <c r="Y61" s="81">
        <v>0</v>
      </c>
      <c r="Z61" s="81">
        <v>0</v>
      </c>
      <c r="AA61" s="81">
        <v>0</v>
      </c>
      <c r="AB61" s="145">
        <v>0</v>
      </c>
      <c r="AC61" s="146"/>
      <c r="AD61" s="147">
        <v>0</v>
      </c>
      <c r="AE61" s="147">
        <v>0</v>
      </c>
      <c r="AF61" s="147">
        <v>0</v>
      </c>
      <c r="AG61" s="112">
        <v>0</v>
      </c>
      <c r="AH61" s="112"/>
      <c r="AI61" s="112"/>
      <c r="AJ61" s="141"/>
      <c r="AK61" s="141">
        <v>0</v>
      </c>
      <c r="AL61" s="141">
        <v>37.299999999999997</v>
      </c>
      <c r="AM61" s="141">
        <v>6.09</v>
      </c>
      <c r="AN61" s="143">
        <v>562.17999999999995</v>
      </c>
      <c r="AO61" s="55"/>
    </row>
    <row r="62" spans="1:41" s="127" customFormat="1" ht="15.75" thickBot="1" x14ac:dyDescent="0.25">
      <c r="A62" s="1"/>
      <c r="B62" s="1"/>
      <c r="C62" s="6"/>
      <c r="D62" s="118"/>
      <c r="E62" s="158" t="s">
        <v>69</v>
      </c>
      <c r="F62" s="120" t="s">
        <v>10</v>
      </c>
      <c r="G62" s="159">
        <v>4764.9323999999997</v>
      </c>
      <c r="H62" s="160">
        <v>4458.7811999999994</v>
      </c>
      <c r="I62" s="160">
        <v>4584.9891999999982</v>
      </c>
      <c r="J62" s="160">
        <v>4702.0420000000004</v>
      </c>
      <c r="K62" s="160">
        <v>5539.0831999999991</v>
      </c>
      <c r="L62" s="160">
        <v>5470.2199999999993</v>
      </c>
      <c r="M62" s="161">
        <v>6431.5756000000001</v>
      </c>
      <c r="N62" s="159">
        <v>5666.4404000000013</v>
      </c>
      <c r="O62" s="160">
        <v>6071.7843999999996</v>
      </c>
      <c r="P62" s="160">
        <v>6743.1732000000002</v>
      </c>
      <c r="Q62" s="160">
        <v>6753.0855999999985</v>
      </c>
      <c r="R62" s="160">
        <v>6480.4051999999983</v>
      </c>
      <c r="S62" s="160">
        <v>6535.6639999999989</v>
      </c>
      <c r="T62" s="160">
        <v>6288.5888000000004</v>
      </c>
      <c r="U62" s="160">
        <v>6508.3975999999993</v>
      </c>
      <c r="V62" s="160">
        <v>6421.1675999999998</v>
      </c>
      <c r="W62" s="161">
        <v>5976.6527999999998</v>
      </c>
      <c r="X62" s="159">
        <v>4913.6303999999991</v>
      </c>
      <c r="Y62" s="160">
        <v>4840.0199999999986</v>
      </c>
      <c r="Z62" s="160">
        <v>5331.235999999999</v>
      </c>
      <c r="AA62" s="160">
        <v>5508.5716000000002</v>
      </c>
      <c r="AB62" s="120">
        <v>5670.1139999999996</v>
      </c>
      <c r="AC62" s="159">
        <v>5202.7597599999981</v>
      </c>
      <c r="AD62" s="160">
        <v>5616.7904800000006</v>
      </c>
      <c r="AE62" s="160">
        <v>5874.0744000000013</v>
      </c>
      <c r="AF62" s="160">
        <v>6029.1205199999986</v>
      </c>
      <c r="AG62" s="160">
        <v>5808.8783999999996</v>
      </c>
      <c r="AH62" s="160">
        <v>5470.6871999999994</v>
      </c>
      <c r="AI62" s="160">
        <v>5244.57</v>
      </c>
      <c r="AJ62" s="162">
        <v>5429.8335999999999</v>
      </c>
      <c r="AK62" s="162">
        <v>5661.1800799999983</v>
      </c>
      <c r="AL62" s="162">
        <v>4801.6972000000005</v>
      </c>
      <c r="AM62" s="162">
        <v>5673.8624</v>
      </c>
      <c r="AN62" s="163">
        <v>180800.14683999997</v>
      </c>
      <c r="AO62" s="126" t="s">
        <v>105</v>
      </c>
    </row>
    <row r="63" spans="1:41" s="136" customFormat="1" ht="15" thickBot="1" x14ac:dyDescent="0.25">
      <c r="A63" s="1"/>
      <c r="B63" s="1"/>
      <c r="C63" s="6"/>
      <c r="D63" s="164"/>
      <c r="E63" s="165"/>
      <c r="F63" s="130"/>
      <c r="G63" s="131"/>
      <c r="H63" s="132"/>
      <c r="I63" s="132"/>
      <c r="J63" s="132"/>
      <c r="K63" s="132"/>
      <c r="L63" s="132"/>
      <c r="M63" s="133"/>
      <c r="N63" s="131"/>
      <c r="O63" s="132"/>
      <c r="P63" s="132"/>
      <c r="Q63" s="132"/>
      <c r="R63" s="132"/>
      <c r="S63" s="132"/>
      <c r="T63" s="132"/>
      <c r="U63" s="132"/>
      <c r="V63" s="132"/>
      <c r="W63" s="133"/>
      <c r="X63" s="131"/>
      <c r="Y63" s="132"/>
      <c r="Z63" s="132"/>
      <c r="AA63" s="132"/>
      <c r="AB63" s="132"/>
      <c r="AC63" s="132"/>
      <c r="AD63" s="132"/>
      <c r="AE63" s="132"/>
      <c r="AF63" s="132"/>
      <c r="AG63" s="132"/>
      <c r="AH63" s="132"/>
      <c r="AI63" s="132"/>
      <c r="AJ63" s="132"/>
      <c r="AK63" s="132"/>
      <c r="AL63" s="132"/>
      <c r="AM63" s="132"/>
      <c r="AN63" s="132"/>
      <c r="AO63" s="132"/>
    </row>
    <row r="64" spans="1:41" x14ac:dyDescent="0.2">
      <c r="C64" s="6"/>
      <c r="D64" s="166" t="s">
        <v>106</v>
      </c>
      <c r="E64" s="32" t="s">
        <v>9</v>
      </c>
      <c r="F64" s="43" t="s">
        <v>107</v>
      </c>
      <c r="G64" s="44">
        <v>46689</v>
      </c>
      <c r="H64" s="45">
        <v>46498</v>
      </c>
      <c r="I64" s="45">
        <v>46051</v>
      </c>
      <c r="J64" s="45">
        <v>46021</v>
      </c>
      <c r="K64" s="45">
        <v>45907</v>
      </c>
      <c r="L64" s="45">
        <v>46215</v>
      </c>
      <c r="M64" s="46">
        <v>45938</v>
      </c>
      <c r="N64" s="44">
        <v>45694</v>
      </c>
      <c r="O64" s="45">
        <v>45695</v>
      </c>
      <c r="P64" s="45">
        <v>44592</v>
      </c>
      <c r="Q64" s="45">
        <v>38395.21</v>
      </c>
      <c r="R64" s="45">
        <v>38627</v>
      </c>
      <c r="S64" s="45">
        <v>38618</v>
      </c>
      <c r="T64" s="45">
        <v>38072</v>
      </c>
      <c r="U64" s="45">
        <v>37008.83</v>
      </c>
      <c r="V64" s="45">
        <v>36676.9</v>
      </c>
      <c r="W64" s="46">
        <v>36904</v>
      </c>
      <c r="X64" s="58">
        <v>36323</v>
      </c>
      <c r="Y64" s="59">
        <v>36398</v>
      </c>
      <c r="Z64" s="59">
        <v>36213</v>
      </c>
      <c r="AA64" s="59">
        <v>37056</v>
      </c>
      <c r="AB64" s="142">
        <v>35528</v>
      </c>
      <c r="AC64" s="142">
        <v>35980</v>
      </c>
      <c r="AD64" s="142">
        <v>35303</v>
      </c>
      <c r="AE64" s="142">
        <v>35036</v>
      </c>
      <c r="AF64" s="142">
        <v>35082</v>
      </c>
      <c r="AG64" s="142">
        <v>35468</v>
      </c>
      <c r="AH64" s="59">
        <v>35251</v>
      </c>
      <c r="AI64" s="59">
        <v>34995</v>
      </c>
      <c r="AJ64" s="59">
        <v>35061.5</v>
      </c>
      <c r="AK64" s="59">
        <v>35057.749999999993</v>
      </c>
      <c r="AL64" s="59">
        <v>34985.17</v>
      </c>
      <c r="AM64" s="167">
        <v>34971.969999999994</v>
      </c>
      <c r="AN64" s="59">
        <v>1292311.3299999998</v>
      </c>
      <c r="AO64" s="55" t="s">
        <v>108</v>
      </c>
    </row>
    <row r="65" spans="1:41" x14ac:dyDescent="0.2">
      <c r="C65" s="6"/>
      <c r="D65" s="168"/>
      <c r="E65" s="42"/>
      <c r="F65" s="57" t="s">
        <v>109</v>
      </c>
      <c r="G65" s="58">
        <v>212718.2</v>
      </c>
      <c r="H65" s="59">
        <v>214226.6</v>
      </c>
      <c r="I65" s="59">
        <v>214645.3</v>
      </c>
      <c r="J65" s="59">
        <v>214358.8</v>
      </c>
      <c r="K65" s="59">
        <v>213742.2</v>
      </c>
      <c r="L65" s="59">
        <v>215192</v>
      </c>
      <c r="M65" s="60">
        <v>214132.8</v>
      </c>
      <c r="N65" s="58">
        <v>209326.7</v>
      </c>
      <c r="O65" s="59">
        <v>209723.7</v>
      </c>
      <c r="P65" s="59">
        <v>204818.8</v>
      </c>
      <c r="Q65" s="59">
        <v>169052.5</v>
      </c>
      <c r="R65" s="59">
        <v>169788</v>
      </c>
      <c r="S65" s="59">
        <v>170957</v>
      </c>
      <c r="T65" s="59">
        <v>168252.5</v>
      </c>
      <c r="U65" s="59">
        <v>164310.06</v>
      </c>
      <c r="V65" s="59">
        <v>156876.28</v>
      </c>
      <c r="W65" s="60">
        <v>157852.64000000001</v>
      </c>
      <c r="X65" s="58">
        <v>162700.84</v>
      </c>
      <c r="Y65" s="59">
        <v>162934.5</v>
      </c>
      <c r="Z65" s="59">
        <v>162271.29999999999</v>
      </c>
      <c r="AA65" s="59">
        <v>165325.32</v>
      </c>
      <c r="AB65" s="142">
        <v>159792.32999999999</v>
      </c>
      <c r="AC65" s="142">
        <v>161438.19</v>
      </c>
      <c r="AD65" s="142">
        <v>158875.12</v>
      </c>
      <c r="AE65" s="142">
        <v>157874.57</v>
      </c>
      <c r="AF65" s="142">
        <v>157930.85</v>
      </c>
      <c r="AG65" s="142">
        <v>159215.18</v>
      </c>
      <c r="AH65" s="59">
        <v>157743.54999999999</v>
      </c>
      <c r="AI65" s="59">
        <v>154810</v>
      </c>
      <c r="AJ65" s="59">
        <v>156948.67000000001</v>
      </c>
      <c r="AK65" s="59">
        <v>156934.45999999993</v>
      </c>
      <c r="AL65" s="59">
        <v>156672.5199999999</v>
      </c>
      <c r="AM65" s="167">
        <v>156680.54999999999</v>
      </c>
      <c r="AN65" s="59">
        <v>5828122.0299999984</v>
      </c>
      <c r="AO65" s="55" t="s">
        <v>110</v>
      </c>
    </row>
    <row r="66" spans="1:41" x14ac:dyDescent="0.2">
      <c r="C66" s="6"/>
      <c r="D66" s="168"/>
      <c r="E66" s="42"/>
      <c r="F66" s="57" t="s">
        <v>10</v>
      </c>
      <c r="G66" s="58">
        <v>114879.27</v>
      </c>
      <c r="H66" s="59">
        <v>102909.88</v>
      </c>
      <c r="I66" s="59">
        <v>104293.98</v>
      </c>
      <c r="J66" s="59">
        <v>106675.99</v>
      </c>
      <c r="K66" s="59">
        <v>113325.81000000001</v>
      </c>
      <c r="L66" s="59">
        <v>86217.48</v>
      </c>
      <c r="M66" s="60">
        <v>88508.479999999996</v>
      </c>
      <c r="N66" s="58">
        <v>84836.7</v>
      </c>
      <c r="O66" s="59">
        <v>84499.24</v>
      </c>
      <c r="P66" s="59">
        <v>98245.63</v>
      </c>
      <c r="Q66" s="59">
        <v>96943.19</v>
      </c>
      <c r="R66" s="59">
        <v>121833.75</v>
      </c>
      <c r="S66" s="59">
        <v>125818.99</v>
      </c>
      <c r="T66" s="59">
        <v>94394.287000000011</v>
      </c>
      <c r="U66" s="59">
        <v>93070.998999999996</v>
      </c>
      <c r="V66" s="59">
        <v>100006.47899999999</v>
      </c>
      <c r="W66" s="60">
        <v>86330.934000000008</v>
      </c>
      <c r="X66" s="58">
        <v>92307.831000000006</v>
      </c>
      <c r="Y66" s="59">
        <v>101642.58500000001</v>
      </c>
      <c r="Z66" s="59">
        <v>106963.283</v>
      </c>
      <c r="AA66" s="59">
        <v>95847.864000000001</v>
      </c>
      <c r="AB66" s="142">
        <v>88973</v>
      </c>
      <c r="AC66" s="142">
        <v>102124</v>
      </c>
      <c r="AD66" s="142">
        <v>113630</v>
      </c>
      <c r="AE66" s="142">
        <v>99738</v>
      </c>
      <c r="AF66" s="142">
        <v>88586</v>
      </c>
      <c r="AG66" s="142">
        <v>103104</v>
      </c>
      <c r="AH66" s="169">
        <v>108847</v>
      </c>
      <c r="AI66" s="169">
        <v>110669</v>
      </c>
      <c r="AJ66" s="169">
        <v>105195</v>
      </c>
      <c r="AK66" s="169">
        <v>99784.824999999983</v>
      </c>
      <c r="AL66" s="169">
        <v>102133.4</v>
      </c>
      <c r="AM66" s="170">
        <v>106023.45999999999</v>
      </c>
      <c r="AN66" s="169">
        <v>3328360.3370000003</v>
      </c>
      <c r="AO66" s="55"/>
    </row>
    <row r="67" spans="1:41" x14ac:dyDescent="0.2">
      <c r="C67" s="6"/>
      <c r="D67" s="168"/>
      <c r="E67" s="42"/>
      <c r="F67" s="57" t="s">
        <v>111</v>
      </c>
      <c r="G67" s="58">
        <v>114879.27</v>
      </c>
      <c r="H67" s="59">
        <v>102909.88</v>
      </c>
      <c r="I67" s="59">
        <v>104293.98</v>
      </c>
      <c r="J67" s="59">
        <v>106675.99</v>
      </c>
      <c r="K67" s="59">
        <v>113325.81</v>
      </c>
      <c r="L67" s="59">
        <v>86217.48</v>
      </c>
      <c r="M67" s="60">
        <v>88508.479999999996</v>
      </c>
      <c r="N67" s="58">
        <v>84836.7</v>
      </c>
      <c r="O67" s="59">
        <v>84499.24</v>
      </c>
      <c r="P67" s="59">
        <v>98245.63</v>
      </c>
      <c r="Q67" s="59">
        <v>96943.19</v>
      </c>
      <c r="R67" s="59">
        <v>121833.75</v>
      </c>
      <c r="S67" s="59">
        <v>125818.99</v>
      </c>
      <c r="T67" s="59">
        <v>94394.287000000011</v>
      </c>
      <c r="U67" s="59">
        <v>93070.998999999996</v>
      </c>
      <c r="V67" s="59">
        <v>100006.47899999999</v>
      </c>
      <c r="W67" s="60">
        <v>86330.934000000008</v>
      </c>
      <c r="X67" s="58">
        <v>92307.831000000006</v>
      </c>
      <c r="Y67" s="59">
        <v>101642.58500000001</v>
      </c>
      <c r="Z67" s="59">
        <v>106963.283</v>
      </c>
      <c r="AA67" s="59">
        <v>95847.864000000001</v>
      </c>
      <c r="AB67" s="142">
        <v>87326</v>
      </c>
      <c r="AC67" s="169">
        <v>100332</v>
      </c>
      <c r="AD67" s="169">
        <v>110874</v>
      </c>
      <c r="AE67" s="169">
        <v>99072</v>
      </c>
      <c r="AF67" s="169">
        <v>86950</v>
      </c>
      <c r="AG67" s="169">
        <v>99957</v>
      </c>
      <c r="AH67" s="169">
        <v>106042</v>
      </c>
      <c r="AI67" s="169">
        <v>107502</v>
      </c>
      <c r="AJ67" s="169">
        <v>102116</v>
      </c>
      <c r="AK67" s="169">
        <v>97537.14499999999</v>
      </c>
      <c r="AL67" s="169">
        <v>99907</v>
      </c>
      <c r="AM67" s="170">
        <v>103350.84999999999</v>
      </c>
      <c r="AN67" s="169">
        <v>3300518.6470000003</v>
      </c>
      <c r="AO67" s="55" t="s">
        <v>112</v>
      </c>
    </row>
    <row r="68" spans="1:41" x14ac:dyDescent="0.2">
      <c r="C68" s="6"/>
      <c r="D68" s="168"/>
      <c r="E68" s="42"/>
      <c r="F68" s="57" t="s">
        <v>113</v>
      </c>
      <c r="G68" s="58"/>
      <c r="H68" s="59"/>
      <c r="I68" s="59"/>
      <c r="J68" s="59"/>
      <c r="K68" s="59"/>
      <c r="L68" s="59"/>
      <c r="M68" s="60"/>
      <c r="N68" s="58"/>
      <c r="O68" s="59"/>
      <c r="P68" s="59"/>
      <c r="Q68" s="59"/>
      <c r="R68" s="59"/>
      <c r="S68" s="59"/>
      <c r="T68" s="59"/>
      <c r="U68" s="59"/>
      <c r="V68" s="59"/>
      <c r="W68" s="60"/>
      <c r="X68" s="58"/>
      <c r="Y68" s="59"/>
      <c r="Z68" s="59"/>
      <c r="AA68" s="59"/>
      <c r="AB68" s="142">
        <v>466</v>
      </c>
      <c r="AC68" s="171">
        <v>601</v>
      </c>
      <c r="AD68" s="171">
        <v>886</v>
      </c>
      <c r="AE68" s="171">
        <v>554</v>
      </c>
      <c r="AF68" s="171">
        <v>444</v>
      </c>
      <c r="AG68" s="171">
        <v>467</v>
      </c>
      <c r="AH68" s="171">
        <v>363</v>
      </c>
      <c r="AI68" s="171">
        <v>388</v>
      </c>
      <c r="AJ68" s="171">
        <v>454</v>
      </c>
      <c r="AK68" s="171">
        <v>307</v>
      </c>
      <c r="AL68" s="171"/>
      <c r="AM68" s="167">
        <v>358.1</v>
      </c>
      <c r="AN68" s="171">
        <v>5288.1</v>
      </c>
      <c r="AO68" s="55" t="s">
        <v>114</v>
      </c>
    </row>
    <row r="69" spans="1:41" x14ac:dyDescent="0.2">
      <c r="C69" s="6"/>
      <c r="D69" s="168"/>
      <c r="E69" s="42"/>
      <c r="F69" s="57" t="s">
        <v>115</v>
      </c>
      <c r="G69" s="58"/>
      <c r="H69" s="59"/>
      <c r="I69" s="59"/>
      <c r="J69" s="59"/>
      <c r="K69" s="59"/>
      <c r="L69" s="59"/>
      <c r="M69" s="60"/>
      <c r="N69" s="58"/>
      <c r="O69" s="59"/>
      <c r="P69" s="59"/>
      <c r="Q69" s="59"/>
      <c r="R69" s="59"/>
      <c r="S69" s="59"/>
      <c r="T69" s="59"/>
      <c r="U69" s="59"/>
      <c r="V69" s="59"/>
      <c r="W69" s="60"/>
      <c r="X69" s="58"/>
      <c r="Y69" s="59"/>
      <c r="Z69" s="59"/>
      <c r="AA69" s="59"/>
      <c r="AB69" s="142"/>
      <c r="AC69" s="171"/>
      <c r="AD69" s="171"/>
      <c r="AE69" s="171"/>
      <c r="AF69" s="171"/>
      <c r="AG69" s="171"/>
      <c r="AH69" s="171"/>
      <c r="AI69" s="171"/>
      <c r="AJ69" s="171"/>
      <c r="AK69" s="171"/>
      <c r="AL69" s="171"/>
      <c r="AM69" s="167">
        <v>0</v>
      </c>
      <c r="AN69" s="171">
        <v>0</v>
      </c>
      <c r="AO69" s="55" t="s">
        <v>116</v>
      </c>
    </row>
    <row r="70" spans="1:41" ht="13.5" thickBot="1" x14ac:dyDescent="0.25">
      <c r="C70" s="6"/>
      <c r="D70" s="168"/>
      <c r="E70" s="75"/>
      <c r="F70" s="76" t="s">
        <v>117</v>
      </c>
      <c r="G70" s="77"/>
      <c r="H70" s="78"/>
      <c r="I70" s="78"/>
      <c r="J70" s="78"/>
      <c r="K70" s="78"/>
      <c r="L70" s="78"/>
      <c r="M70" s="79"/>
      <c r="N70" s="77"/>
      <c r="O70" s="78"/>
      <c r="P70" s="78"/>
      <c r="Q70" s="78"/>
      <c r="R70" s="78"/>
      <c r="S70" s="78"/>
      <c r="T70" s="78"/>
      <c r="U70" s="78"/>
      <c r="V70" s="78"/>
      <c r="W70" s="79"/>
      <c r="X70" s="80"/>
      <c r="Y70" s="81"/>
      <c r="Z70" s="81"/>
      <c r="AA70" s="81"/>
      <c r="AB70" s="145">
        <v>1181</v>
      </c>
      <c r="AC70" s="172">
        <v>1191</v>
      </c>
      <c r="AD70" s="172">
        <v>1870</v>
      </c>
      <c r="AE70" s="172">
        <v>112</v>
      </c>
      <c r="AF70" s="172">
        <v>1192</v>
      </c>
      <c r="AG70" s="172">
        <v>2680</v>
      </c>
      <c r="AH70" s="172">
        <v>2442</v>
      </c>
      <c r="AI70" s="172">
        <v>2779</v>
      </c>
      <c r="AJ70" s="172">
        <v>2625</v>
      </c>
      <c r="AK70" s="172">
        <v>1940.68</v>
      </c>
      <c r="AL70" s="172">
        <v>2226.4000000000015</v>
      </c>
      <c r="AM70" s="173">
        <v>2314.5100000000002</v>
      </c>
      <c r="AN70" s="172">
        <v>22553.590000000004</v>
      </c>
      <c r="AO70" s="55" t="s">
        <v>118</v>
      </c>
    </row>
    <row r="71" spans="1:41" s="90" customFormat="1" ht="13.5" customHeight="1" thickBot="1" x14ac:dyDescent="0.25">
      <c r="A71" s="84"/>
      <c r="B71" s="84"/>
      <c r="C71" s="6"/>
      <c r="D71" s="168"/>
      <c r="E71" s="85" t="s">
        <v>42</v>
      </c>
      <c r="F71" s="150" t="s">
        <v>10</v>
      </c>
      <c r="G71" s="151">
        <v>114879.27</v>
      </c>
      <c r="H71" s="174">
        <v>102909.88</v>
      </c>
      <c r="I71" s="174">
        <v>104293.98</v>
      </c>
      <c r="J71" s="174">
        <v>106675.99</v>
      </c>
      <c r="K71" s="174">
        <v>113325.81000000001</v>
      </c>
      <c r="L71" s="174">
        <v>86217.48</v>
      </c>
      <c r="M71" s="175">
        <v>88508.479999999996</v>
      </c>
      <c r="N71" s="151">
        <v>84836.7</v>
      </c>
      <c r="O71" s="174">
        <v>84499.24</v>
      </c>
      <c r="P71" s="174">
        <v>98245.63</v>
      </c>
      <c r="Q71" s="174">
        <v>96943.19</v>
      </c>
      <c r="R71" s="174">
        <v>121833.75</v>
      </c>
      <c r="S71" s="174">
        <v>125818.99</v>
      </c>
      <c r="T71" s="174">
        <v>94394.287000000011</v>
      </c>
      <c r="U71" s="174">
        <v>93070.998999999996</v>
      </c>
      <c r="V71" s="174">
        <v>100006.47899999999</v>
      </c>
      <c r="W71" s="175">
        <v>86330.934000000008</v>
      </c>
      <c r="X71" s="151">
        <v>92307.831000000006</v>
      </c>
      <c r="Y71" s="174">
        <v>101642.58500000001</v>
      </c>
      <c r="Z71" s="174">
        <v>106963.283</v>
      </c>
      <c r="AA71" s="174">
        <v>95847.864000000001</v>
      </c>
      <c r="AB71" s="174">
        <v>88973</v>
      </c>
      <c r="AC71" s="174">
        <v>102124</v>
      </c>
      <c r="AD71" s="174">
        <v>113630</v>
      </c>
      <c r="AE71" s="174">
        <v>99738</v>
      </c>
      <c r="AF71" s="174">
        <v>88585.919999999998</v>
      </c>
      <c r="AG71" s="174">
        <v>103103.6</v>
      </c>
      <c r="AH71" s="174">
        <v>108847.2</v>
      </c>
      <c r="AI71" s="174">
        <v>110669</v>
      </c>
      <c r="AJ71" s="174">
        <v>105195</v>
      </c>
      <c r="AK71" s="174">
        <v>99784.824999999983</v>
      </c>
      <c r="AL71" s="174">
        <v>102133.01</v>
      </c>
      <c r="AM71" s="174">
        <v>106023.45999999999</v>
      </c>
      <c r="AN71" s="174">
        <v>3328359.6670000004</v>
      </c>
      <c r="AO71" s="89"/>
    </row>
    <row r="72" spans="1:41" x14ac:dyDescent="0.2">
      <c r="C72" s="6"/>
      <c r="D72" s="168"/>
      <c r="E72" s="91"/>
      <c r="F72" s="138" t="s">
        <v>43</v>
      </c>
      <c r="G72" s="44">
        <v>111333.27</v>
      </c>
      <c r="H72" s="45">
        <v>99807.88</v>
      </c>
      <c r="I72" s="45">
        <v>100873.98</v>
      </c>
      <c r="J72" s="45">
        <v>103103.99</v>
      </c>
      <c r="K72" s="45">
        <v>108808.1</v>
      </c>
      <c r="L72" s="45">
        <v>81842.720000000001</v>
      </c>
      <c r="M72" s="46">
        <v>85461.34</v>
      </c>
      <c r="N72" s="44">
        <v>82207.69</v>
      </c>
      <c r="O72" s="45">
        <v>78915.25</v>
      </c>
      <c r="P72" s="45">
        <v>93175.94</v>
      </c>
      <c r="Q72" s="45">
        <v>85005.19</v>
      </c>
      <c r="R72" s="45">
        <v>102496.75</v>
      </c>
      <c r="S72" s="45">
        <v>97524.99</v>
      </c>
      <c r="T72" s="45">
        <v>70490.287000000011</v>
      </c>
      <c r="U72" s="45">
        <v>68781.998999999996</v>
      </c>
      <c r="V72" s="45">
        <v>72033.478999999992</v>
      </c>
      <c r="W72" s="46">
        <v>70332.934000000008</v>
      </c>
      <c r="X72" s="176">
        <v>75222.831000000006</v>
      </c>
      <c r="Y72" s="50">
        <v>84030.825000000012</v>
      </c>
      <c r="Z72" s="50">
        <v>83733.202999999994</v>
      </c>
      <c r="AA72" s="50">
        <v>68308.914000000004</v>
      </c>
      <c r="AB72" s="177">
        <v>63891.119999999995</v>
      </c>
      <c r="AC72" s="178">
        <v>73422.356</v>
      </c>
      <c r="AD72" s="179">
        <v>84038</v>
      </c>
      <c r="AE72" s="179">
        <v>68745</v>
      </c>
      <c r="AF72" s="179">
        <v>65674</v>
      </c>
      <c r="AG72" s="179">
        <v>76868</v>
      </c>
      <c r="AH72" s="179">
        <v>78425</v>
      </c>
      <c r="AI72" s="179">
        <v>80553</v>
      </c>
      <c r="AJ72" s="179">
        <v>78258</v>
      </c>
      <c r="AK72" s="179">
        <v>70372.534999999989</v>
      </c>
      <c r="AL72" s="179">
        <v>75719.75</v>
      </c>
      <c r="AM72" s="180">
        <v>74945.099999999991</v>
      </c>
      <c r="AN72" s="179">
        <v>2714403.423</v>
      </c>
      <c r="AO72" s="55" t="s">
        <v>61</v>
      </c>
    </row>
    <row r="73" spans="1:41" x14ac:dyDescent="0.2">
      <c r="C73" s="6"/>
      <c r="D73" s="168"/>
      <c r="E73" s="91"/>
      <c r="F73" s="142" t="s">
        <v>119</v>
      </c>
      <c r="G73" s="58"/>
      <c r="H73" s="59"/>
      <c r="I73" s="59"/>
      <c r="J73" s="59"/>
      <c r="K73" s="59"/>
      <c r="L73" s="59"/>
      <c r="M73" s="60"/>
      <c r="N73" s="58"/>
      <c r="O73" s="59"/>
      <c r="P73" s="59"/>
      <c r="Q73" s="59"/>
      <c r="R73" s="59"/>
      <c r="S73" s="59"/>
      <c r="T73" s="59"/>
      <c r="U73" s="59"/>
      <c r="V73" s="59"/>
      <c r="W73" s="60"/>
      <c r="X73" s="58"/>
      <c r="Y73" s="59"/>
      <c r="Z73" s="59"/>
      <c r="AA73" s="112"/>
      <c r="AB73" s="181"/>
      <c r="AC73" s="182"/>
      <c r="AD73" s="182"/>
      <c r="AE73" s="182"/>
      <c r="AF73" s="182"/>
      <c r="AG73" s="182"/>
      <c r="AH73" s="182"/>
      <c r="AI73" s="182"/>
      <c r="AJ73" s="182"/>
      <c r="AK73" s="182"/>
      <c r="AL73" s="182"/>
      <c r="AM73" s="183">
        <v>0</v>
      </c>
      <c r="AN73" s="182">
        <v>0</v>
      </c>
      <c r="AO73" s="55" t="s">
        <v>120</v>
      </c>
    </row>
    <row r="74" spans="1:41" x14ac:dyDescent="0.2">
      <c r="C74" s="6"/>
      <c r="D74" s="168"/>
      <c r="E74" s="91"/>
      <c r="F74" s="142" t="s">
        <v>121</v>
      </c>
      <c r="G74" s="58"/>
      <c r="H74" s="59"/>
      <c r="I74" s="59"/>
      <c r="J74" s="59"/>
      <c r="K74" s="59"/>
      <c r="L74" s="59"/>
      <c r="M74" s="60">
        <v>0</v>
      </c>
      <c r="N74" s="58">
        <v>0</v>
      </c>
      <c r="O74" s="59">
        <v>2900</v>
      </c>
      <c r="P74" s="59">
        <v>2014</v>
      </c>
      <c r="Q74" s="59">
        <v>10137</v>
      </c>
      <c r="R74" s="59">
        <v>16661</v>
      </c>
      <c r="S74" s="59">
        <v>25095</v>
      </c>
      <c r="T74" s="59">
        <v>22924</v>
      </c>
      <c r="U74" s="59">
        <v>24289</v>
      </c>
      <c r="V74" s="59">
        <v>27973</v>
      </c>
      <c r="W74" s="60">
        <v>15998</v>
      </c>
      <c r="X74" s="58">
        <v>17085</v>
      </c>
      <c r="Y74" s="59">
        <v>17342</v>
      </c>
      <c r="Z74" s="59">
        <v>16113</v>
      </c>
      <c r="AA74" s="112">
        <v>16400</v>
      </c>
      <c r="AB74" s="181">
        <v>18794</v>
      </c>
      <c r="AC74" s="182">
        <v>23219</v>
      </c>
      <c r="AD74" s="182">
        <v>26176</v>
      </c>
      <c r="AE74" s="182">
        <v>27544</v>
      </c>
      <c r="AF74" s="182">
        <v>19502</v>
      </c>
      <c r="AG74" s="182">
        <v>21473</v>
      </c>
      <c r="AH74" s="182">
        <v>25728</v>
      </c>
      <c r="AI74" s="182">
        <v>25356</v>
      </c>
      <c r="AJ74" s="182">
        <v>23091</v>
      </c>
      <c r="AK74" s="182">
        <v>26432</v>
      </c>
      <c r="AL74" s="182">
        <v>23935.5</v>
      </c>
      <c r="AM74" s="183">
        <v>28946</v>
      </c>
      <c r="AN74" s="182">
        <v>505127.5</v>
      </c>
      <c r="AO74" s="55" t="s">
        <v>122</v>
      </c>
    </row>
    <row r="75" spans="1:41" x14ac:dyDescent="0.2">
      <c r="C75" s="6"/>
      <c r="D75" s="168"/>
      <c r="E75" s="91"/>
      <c r="F75" s="142" t="s">
        <v>123</v>
      </c>
      <c r="G75" s="58"/>
      <c r="H75" s="59"/>
      <c r="I75" s="59"/>
      <c r="J75" s="59"/>
      <c r="K75" s="59"/>
      <c r="L75" s="59"/>
      <c r="M75" s="60"/>
      <c r="N75" s="58"/>
      <c r="O75" s="59"/>
      <c r="P75" s="59"/>
      <c r="Q75" s="59"/>
      <c r="R75" s="59"/>
      <c r="S75" s="59"/>
      <c r="T75" s="59"/>
      <c r="U75" s="59"/>
      <c r="V75" s="59"/>
      <c r="W75" s="60"/>
      <c r="X75" s="58"/>
      <c r="Y75" s="59"/>
      <c r="Z75" s="59"/>
      <c r="AA75" s="112"/>
      <c r="AB75" s="181"/>
      <c r="AC75" s="182"/>
      <c r="AD75" s="182"/>
      <c r="AE75" s="182"/>
      <c r="AF75" s="182"/>
      <c r="AG75" s="182"/>
      <c r="AH75" s="182"/>
      <c r="AI75" s="182"/>
      <c r="AJ75" s="182"/>
      <c r="AK75" s="182"/>
      <c r="AL75" s="182"/>
      <c r="AM75" s="183">
        <v>0</v>
      </c>
      <c r="AN75" s="182">
        <v>0</v>
      </c>
      <c r="AO75" s="55" t="s">
        <v>120</v>
      </c>
    </row>
    <row r="76" spans="1:41" x14ac:dyDescent="0.2">
      <c r="C76" s="6"/>
      <c r="D76" s="168"/>
      <c r="E76" s="91"/>
      <c r="F76" s="142" t="s">
        <v>52</v>
      </c>
      <c r="G76" s="58"/>
      <c r="H76" s="59"/>
      <c r="I76" s="59"/>
      <c r="J76" s="59"/>
      <c r="K76" s="59"/>
      <c r="L76" s="59"/>
      <c r="M76" s="60"/>
      <c r="N76" s="58"/>
      <c r="O76" s="59"/>
      <c r="P76" s="59"/>
      <c r="Q76" s="59"/>
      <c r="R76" s="59"/>
      <c r="S76" s="59"/>
      <c r="T76" s="59"/>
      <c r="U76" s="59"/>
      <c r="V76" s="59"/>
      <c r="W76" s="60"/>
      <c r="X76" s="58"/>
      <c r="Y76" s="53">
        <v>269.76</v>
      </c>
      <c r="Z76" s="53">
        <v>167.08</v>
      </c>
      <c r="AA76" s="53">
        <v>148.94999999999999</v>
      </c>
      <c r="AB76" s="144">
        <v>533.88</v>
      </c>
      <c r="AC76" s="184">
        <v>520.34</v>
      </c>
      <c r="AD76" s="182">
        <v>507</v>
      </c>
      <c r="AE76" s="182">
        <v>501</v>
      </c>
      <c r="AF76" s="182">
        <v>480</v>
      </c>
      <c r="AG76" s="182">
        <v>1845</v>
      </c>
      <c r="AH76" s="182">
        <v>1845</v>
      </c>
      <c r="AI76" s="182">
        <v>1815</v>
      </c>
      <c r="AJ76" s="182">
        <v>970</v>
      </c>
      <c r="AK76" s="182">
        <v>1805</v>
      </c>
      <c r="AL76" s="182">
        <v>1807</v>
      </c>
      <c r="AM76" s="183">
        <v>1815</v>
      </c>
      <c r="AN76" s="182">
        <v>15030.01</v>
      </c>
      <c r="AO76" s="55" t="s">
        <v>61</v>
      </c>
    </row>
    <row r="77" spans="1:41" x14ac:dyDescent="0.2">
      <c r="C77" s="6"/>
      <c r="D77" s="168"/>
      <c r="E77" s="91"/>
      <c r="F77" s="142" t="s">
        <v>124</v>
      </c>
      <c r="G77" s="58"/>
      <c r="H77" s="59"/>
      <c r="I77" s="59"/>
      <c r="J77" s="59"/>
      <c r="K77" s="59"/>
      <c r="L77" s="59"/>
      <c r="M77" s="60"/>
      <c r="N77" s="58"/>
      <c r="O77" s="59"/>
      <c r="P77" s="59"/>
      <c r="Q77" s="59"/>
      <c r="R77" s="59"/>
      <c r="S77" s="59"/>
      <c r="T77" s="59"/>
      <c r="U77" s="59"/>
      <c r="V77" s="59"/>
      <c r="W77" s="60"/>
      <c r="X77" s="58"/>
      <c r="Y77" s="59"/>
      <c r="Z77" s="59">
        <v>6950</v>
      </c>
      <c r="AA77" s="112">
        <v>10990</v>
      </c>
      <c r="AB77" s="181">
        <v>5450</v>
      </c>
      <c r="AC77" s="182">
        <v>4635</v>
      </c>
      <c r="AD77" s="182">
        <v>2635</v>
      </c>
      <c r="AE77" s="182">
        <v>2635</v>
      </c>
      <c r="AF77" s="182">
        <v>2635</v>
      </c>
      <c r="AG77" s="182">
        <v>2635</v>
      </c>
      <c r="AH77" s="182">
        <v>2635</v>
      </c>
      <c r="AI77" s="182">
        <v>2635</v>
      </c>
      <c r="AJ77" s="182">
        <v>2635</v>
      </c>
      <c r="AK77" s="182">
        <v>944</v>
      </c>
      <c r="AL77" s="182">
        <v>400</v>
      </c>
      <c r="AM77" s="183">
        <v>4</v>
      </c>
      <c r="AN77" s="182">
        <v>47818</v>
      </c>
      <c r="AO77" s="185" t="s">
        <v>125</v>
      </c>
    </row>
    <row r="78" spans="1:41" x14ac:dyDescent="0.2">
      <c r="C78" s="6"/>
      <c r="D78" s="168"/>
      <c r="E78" s="91"/>
      <c r="F78" s="142" t="s">
        <v>56</v>
      </c>
      <c r="G78" s="58">
        <v>3546</v>
      </c>
      <c r="H78" s="59">
        <v>3102</v>
      </c>
      <c r="I78" s="59">
        <v>3420</v>
      </c>
      <c r="J78" s="59">
        <v>3572</v>
      </c>
      <c r="K78" s="59">
        <v>4517.71</v>
      </c>
      <c r="L78" s="59">
        <v>4374.76</v>
      </c>
      <c r="M78" s="60">
        <v>3047.14</v>
      </c>
      <c r="N78" s="58">
        <v>2629.01</v>
      </c>
      <c r="O78" s="59">
        <v>2683.99</v>
      </c>
      <c r="P78" s="59">
        <v>3055.69</v>
      </c>
      <c r="Q78" s="59">
        <v>1801</v>
      </c>
      <c r="R78" s="59">
        <v>2676</v>
      </c>
      <c r="S78" s="59">
        <v>3199</v>
      </c>
      <c r="T78" s="59">
        <v>980</v>
      </c>
      <c r="U78" s="59">
        <v>0</v>
      </c>
      <c r="V78" s="59">
        <v>0</v>
      </c>
      <c r="W78" s="60"/>
      <c r="X78" s="58"/>
      <c r="Y78" s="59"/>
      <c r="Z78" s="59"/>
      <c r="AA78" s="112"/>
      <c r="AB78" s="181">
        <v>270</v>
      </c>
      <c r="AC78" s="182">
        <v>287.30399999999997</v>
      </c>
      <c r="AD78" s="182">
        <v>274</v>
      </c>
      <c r="AE78" s="182">
        <v>281</v>
      </c>
      <c r="AF78" s="182">
        <v>250.92000000000002</v>
      </c>
      <c r="AG78" s="182">
        <v>250.60000000000002</v>
      </c>
      <c r="AH78" s="182">
        <v>184.2</v>
      </c>
      <c r="AI78" s="182">
        <v>268</v>
      </c>
      <c r="AJ78" s="182">
        <v>241</v>
      </c>
      <c r="AK78" s="182">
        <v>187.29</v>
      </c>
      <c r="AL78" s="182">
        <v>226.76</v>
      </c>
      <c r="AM78" s="183">
        <v>269.36</v>
      </c>
      <c r="AN78" s="182">
        <v>45594.733999999997</v>
      </c>
      <c r="AO78" s="55" t="s">
        <v>61</v>
      </c>
    </row>
    <row r="79" spans="1:41" x14ac:dyDescent="0.2">
      <c r="C79" s="6"/>
      <c r="D79" s="168"/>
      <c r="E79" s="91"/>
      <c r="F79" s="142" t="s">
        <v>62</v>
      </c>
      <c r="G79" s="58"/>
      <c r="H79" s="59"/>
      <c r="I79" s="59"/>
      <c r="J79" s="59"/>
      <c r="K79" s="59"/>
      <c r="L79" s="59"/>
      <c r="M79" s="60"/>
      <c r="N79" s="58"/>
      <c r="O79" s="59"/>
      <c r="P79" s="59"/>
      <c r="Q79" s="59"/>
      <c r="R79" s="59"/>
      <c r="S79" s="59"/>
      <c r="T79" s="59"/>
      <c r="U79" s="59"/>
      <c r="V79" s="59"/>
      <c r="W79" s="60"/>
      <c r="X79" s="58"/>
      <c r="Y79" s="59"/>
      <c r="Z79" s="59"/>
      <c r="AA79" s="59"/>
      <c r="AB79" s="142"/>
      <c r="AC79" s="171"/>
      <c r="AD79" s="171"/>
      <c r="AE79" s="171"/>
      <c r="AF79" s="171"/>
      <c r="AG79" s="171"/>
      <c r="AH79" s="171"/>
      <c r="AI79" s="171"/>
      <c r="AJ79" s="171"/>
      <c r="AK79" s="171"/>
      <c r="AL79" s="171"/>
      <c r="AM79" s="167">
        <v>0</v>
      </c>
      <c r="AN79" s="171">
        <v>0</v>
      </c>
      <c r="AO79" s="55" t="s">
        <v>120</v>
      </c>
    </row>
    <row r="80" spans="1:41" ht="13.5" thickBot="1" x14ac:dyDescent="0.25">
      <c r="C80" s="6"/>
      <c r="D80" s="168"/>
      <c r="E80" s="91"/>
      <c r="F80" s="145" t="s">
        <v>104</v>
      </c>
      <c r="G80" s="80"/>
      <c r="H80" s="81"/>
      <c r="I80" s="81"/>
      <c r="J80" s="81"/>
      <c r="K80" s="81"/>
      <c r="L80" s="81"/>
      <c r="M80" s="82"/>
      <c r="N80" s="80"/>
      <c r="O80" s="81"/>
      <c r="P80" s="81"/>
      <c r="Q80" s="81"/>
      <c r="R80" s="81"/>
      <c r="S80" s="81"/>
      <c r="T80" s="81"/>
      <c r="U80" s="81"/>
      <c r="V80" s="81"/>
      <c r="W80" s="82"/>
      <c r="X80" s="58"/>
      <c r="Y80" s="59"/>
      <c r="Z80" s="59"/>
      <c r="AA80" s="59"/>
      <c r="AB80" s="142">
        <v>34</v>
      </c>
      <c r="AC80" s="171">
        <v>40</v>
      </c>
      <c r="AD80" s="171"/>
      <c r="AE80" s="171">
        <v>32</v>
      </c>
      <c r="AF80" s="171">
        <v>44</v>
      </c>
      <c r="AG80" s="171">
        <v>32</v>
      </c>
      <c r="AH80" s="171">
        <v>30</v>
      </c>
      <c r="AI80" s="171">
        <v>42</v>
      </c>
      <c r="AJ80" s="171"/>
      <c r="AK80" s="171">
        <v>44</v>
      </c>
      <c r="AL80" s="171">
        <v>44</v>
      </c>
      <c r="AM80" s="167">
        <v>44</v>
      </c>
      <c r="AN80" s="171">
        <v>386</v>
      </c>
      <c r="AO80" s="55" t="s">
        <v>120</v>
      </c>
    </row>
    <row r="81" spans="1:41" s="127" customFormat="1" x14ac:dyDescent="0.2">
      <c r="A81" s="1"/>
      <c r="B81" s="1"/>
      <c r="C81" s="6"/>
      <c r="D81" s="168"/>
      <c r="E81" s="186" t="s">
        <v>69</v>
      </c>
      <c r="F81" s="187" t="s">
        <v>10</v>
      </c>
      <c r="G81" s="188">
        <v>28719.817500000001</v>
      </c>
      <c r="H81" s="189">
        <v>25727.47</v>
      </c>
      <c r="I81" s="189">
        <v>26073.494999999999</v>
      </c>
      <c r="J81" s="189">
        <v>26668.997500000001</v>
      </c>
      <c r="K81" s="189">
        <v>28331.452500000003</v>
      </c>
      <c r="L81" s="189">
        <v>17243.495999999999</v>
      </c>
      <c r="M81" s="190">
        <v>17701.696</v>
      </c>
      <c r="N81" s="188">
        <v>16967.34</v>
      </c>
      <c r="O81" s="189">
        <v>16319.848000000002</v>
      </c>
      <c r="P81" s="189">
        <v>19246.326000000001</v>
      </c>
      <c r="Q81" s="189">
        <v>17361.238000000001</v>
      </c>
      <c r="R81" s="189">
        <v>21034.550000000003</v>
      </c>
      <c r="S81" s="189">
        <v>20144.798000000003</v>
      </c>
      <c r="T81" s="189">
        <v>14294.057400000003</v>
      </c>
      <c r="U81" s="189">
        <v>13756.399799999999</v>
      </c>
      <c r="V81" s="189">
        <v>14406.6958</v>
      </c>
      <c r="W81" s="190">
        <v>14066.586800000003</v>
      </c>
      <c r="X81" s="188">
        <v>15044.566200000001</v>
      </c>
      <c r="Y81" s="189">
        <v>16860.117000000002</v>
      </c>
      <c r="Z81" s="189">
        <v>18170.0566</v>
      </c>
      <c r="AA81" s="189">
        <v>15889.572800000002</v>
      </c>
      <c r="AB81" s="191">
        <v>14035.800000000001</v>
      </c>
      <c r="AC81" s="191">
        <v>15781</v>
      </c>
      <c r="AD81" s="191">
        <v>17490.8</v>
      </c>
      <c r="AE81" s="191">
        <v>14438.800000000001</v>
      </c>
      <c r="AF81" s="191">
        <v>13816.784</v>
      </c>
      <c r="AG81" s="191">
        <v>16326.120000000003</v>
      </c>
      <c r="AH81" s="192">
        <v>16623.84</v>
      </c>
      <c r="AI81" s="192">
        <v>17062.600000000002</v>
      </c>
      <c r="AJ81" s="192">
        <v>16420.8</v>
      </c>
      <c r="AK81" s="192">
        <v>14670.564999999997</v>
      </c>
      <c r="AL81" s="192">
        <v>15639.502</v>
      </c>
      <c r="AM81" s="192">
        <v>15415.491999999998</v>
      </c>
      <c r="AN81" s="192">
        <v>576335.18790000002</v>
      </c>
      <c r="AO81" s="126" t="s">
        <v>126</v>
      </c>
    </row>
    <row r="82" spans="1:41" s="203" customFormat="1" ht="13.5" thickBot="1" x14ac:dyDescent="0.25">
      <c r="A82" s="1"/>
      <c r="B82" s="1"/>
      <c r="C82" s="6"/>
      <c r="D82" s="168"/>
      <c r="E82" s="193"/>
      <c r="F82" s="194" t="s">
        <v>127</v>
      </c>
      <c r="G82" s="195">
        <v>44371</v>
      </c>
      <c r="H82" s="196">
        <v>45469</v>
      </c>
      <c r="I82" s="196">
        <v>45549</v>
      </c>
      <c r="J82" s="196">
        <v>44942</v>
      </c>
      <c r="K82" s="196">
        <v>44070</v>
      </c>
      <c r="L82" s="196">
        <v>43236</v>
      </c>
      <c r="M82" s="197">
        <v>38398</v>
      </c>
      <c r="N82" s="195">
        <v>39212</v>
      </c>
      <c r="O82" s="196">
        <v>38516</v>
      </c>
      <c r="P82" s="196">
        <v>35402</v>
      </c>
      <c r="Q82" s="196">
        <v>31232</v>
      </c>
      <c r="R82" s="196">
        <v>30069</v>
      </c>
      <c r="S82" s="196">
        <v>27319</v>
      </c>
      <c r="T82" s="196">
        <v>25774</v>
      </c>
      <c r="U82" s="196">
        <v>25425</v>
      </c>
      <c r="V82" s="196">
        <v>25457</v>
      </c>
      <c r="W82" s="197">
        <v>25103</v>
      </c>
      <c r="X82" s="195">
        <v>23093</v>
      </c>
      <c r="Y82" s="196">
        <v>22015</v>
      </c>
      <c r="Z82" s="196">
        <v>23173</v>
      </c>
      <c r="AA82" s="196">
        <v>23318</v>
      </c>
      <c r="AB82" s="198">
        <v>26072</v>
      </c>
      <c r="AC82" s="199">
        <v>26808</v>
      </c>
      <c r="AD82" s="200">
        <v>23245</v>
      </c>
      <c r="AE82" s="200">
        <v>22013</v>
      </c>
      <c r="AF82" s="200">
        <v>23510</v>
      </c>
      <c r="AG82" s="201">
        <v>22795</v>
      </c>
      <c r="AH82" s="201">
        <v>21745</v>
      </c>
      <c r="AI82" s="201">
        <v>23335</v>
      </c>
      <c r="AJ82" s="201">
        <v>22435</v>
      </c>
      <c r="AK82" s="201">
        <v>21650</v>
      </c>
      <c r="AL82" s="201">
        <v>21015</v>
      </c>
      <c r="AM82" s="201"/>
      <c r="AN82" s="201">
        <v>955766</v>
      </c>
      <c r="AO82" s="202" t="s">
        <v>128</v>
      </c>
    </row>
    <row r="83" spans="1:41" s="136" customFormat="1" ht="15.75" thickBot="1" x14ac:dyDescent="0.25">
      <c r="A83" s="1"/>
      <c r="B83" s="1"/>
      <c r="C83" s="6"/>
      <c r="D83" s="204"/>
      <c r="E83" s="205"/>
      <c r="F83" s="205"/>
      <c r="G83" s="205"/>
      <c r="H83" s="205"/>
      <c r="I83" s="205"/>
      <c r="J83" s="205"/>
      <c r="K83" s="205"/>
      <c r="L83" s="205"/>
      <c r="M83" s="206"/>
      <c r="N83" s="131"/>
      <c r="O83" s="132"/>
      <c r="P83" s="132"/>
      <c r="Q83" s="132"/>
      <c r="R83" s="132"/>
      <c r="S83" s="132"/>
      <c r="T83" s="132"/>
      <c r="U83" s="132"/>
      <c r="V83" s="132"/>
      <c r="W83" s="133"/>
      <c r="X83" s="131"/>
      <c r="Y83" s="132"/>
      <c r="Z83" s="132"/>
      <c r="AA83" s="132"/>
      <c r="AB83" s="133"/>
      <c r="AC83" s="131"/>
      <c r="AD83" s="132"/>
      <c r="AE83" s="132"/>
      <c r="AF83" s="132"/>
      <c r="AG83" s="132"/>
      <c r="AH83" s="132"/>
      <c r="AI83" s="132"/>
      <c r="AJ83" s="132"/>
      <c r="AK83" s="132"/>
      <c r="AL83" s="132"/>
      <c r="AM83" s="132"/>
      <c r="AN83" s="132"/>
      <c r="AO83" s="132"/>
    </row>
    <row r="84" spans="1:41" ht="12.75" customHeight="1" x14ac:dyDescent="0.2">
      <c r="C84" s="6"/>
      <c r="D84" s="207" t="s">
        <v>61</v>
      </c>
      <c r="E84" s="32" t="s">
        <v>129</v>
      </c>
      <c r="F84" s="138" t="s">
        <v>8</v>
      </c>
      <c r="G84" s="44">
        <v>72.238403373363553</v>
      </c>
      <c r="H84" s="45">
        <v>75.119075900522219</v>
      </c>
      <c r="I84" s="45">
        <v>78.114621872015448</v>
      </c>
      <c r="J84" s="45">
        <v>81.229622130715455</v>
      </c>
      <c r="K84" s="45">
        <v>84.468840191142746</v>
      </c>
      <c r="L84" s="45">
        <v>87.837229523918367</v>
      </c>
      <c r="M84" s="46">
        <v>91.339941130700424</v>
      </c>
      <c r="N84" s="44">
        <v>94.982331421188462</v>
      </c>
      <c r="O84" s="45">
        <v>98.769970404242002</v>
      </c>
      <c r="P84" s="45">
        <v>102.70865020563814</v>
      </c>
      <c r="Q84" s="45">
        <v>106.80439392549488</v>
      </c>
      <c r="R84" s="45">
        <v>111.06346484890419</v>
      </c>
      <c r="S84" s="45">
        <v>115.49237602386046</v>
      </c>
      <c r="T84" s="45">
        <v>120.097900221131</v>
      </c>
      <c r="U84" s="45">
        <v>124.88708029129879</v>
      </c>
      <c r="V84" s="45">
        <v>129.86723993481684</v>
      </c>
      <c r="W84" s="46">
        <v>134.84739957833489</v>
      </c>
      <c r="X84" s="58">
        <v>139.82755922185294</v>
      </c>
      <c r="Y84" s="59">
        <v>144.80771886537099</v>
      </c>
      <c r="Z84" s="59">
        <v>149.78787850888904</v>
      </c>
      <c r="AA84" s="59">
        <v>154.76803815240709</v>
      </c>
      <c r="AB84" s="142">
        <v>159.74819779592514</v>
      </c>
      <c r="AC84" s="171">
        <v>164.72835743944319</v>
      </c>
      <c r="AD84" s="171">
        <v>169.70851708296124</v>
      </c>
      <c r="AE84" s="171">
        <v>174.68867672647929</v>
      </c>
      <c r="AF84" s="171">
        <v>179.66883636999734</v>
      </c>
      <c r="AG84" s="171">
        <v>186.55879174701786</v>
      </c>
      <c r="AH84" s="171">
        <v>193.71296370191828</v>
      </c>
      <c r="AI84" s="171">
        <v>201.14148443385022</v>
      </c>
      <c r="AJ84" s="171">
        <v>208.85487469237543</v>
      </c>
      <c r="AK84" s="171">
        <v>216.8640586776288</v>
      </c>
      <c r="AL84" s="208">
        <v>225.18037951187412</v>
      </c>
      <c r="AM84" s="209"/>
      <c r="AN84" s="210"/>
      <c r="AO84" s="55"/>
    </row>
    <row r="85" spans="1:41" x14ac:dyDescent="0.2">
      <c r="C85" s="6"/>
      <c r="D85" s="211" t="s">
        <v>130</v>
      </c>
      <c r="E85" s="212"/>
      <c r="F85" s="142" t="s">
        <v>72</v>
      </c>
      <c r="G85" s="58"/>
      <c r="H85" s="59"/>
      <c r="I85" s="59">
        <v>732</v>
      </c>
      <c r="J85" s="59">
        <v>821</v>
      </c>
      <c r="K85" s="59">
        <v>2007</v>
      </c>
      <c r="L85" s="59">
        <v>1428.3</v>
      </c>
      <c r="M85" s="60">
        <v>1465.9</v>
      </c>
      <c r="N85" s="58">
        <v>3704.8</v>
      </c>
      <c r="O85" s="59">
        <v>4250.2</v>
      </c>
      <c r="P85" s="59">
        <v>4683.5</v>
      </c>
      <c r="Q85" s="59">
        <v>2982.3</v>
      </c>
      <c r="R85" s="59">
        <v>3454.5</v>
      </c>
      <c r="S85" s="59">
        <v>2095</v>
      </c>
      <c r="T85" s="59">
        <v>2867.5</v>
      </c>
      <c r="U85" s="59">
        <v>3550</v>
      </c>
      <c r="V85" s="59">
        <v>3128.4</v>
      </c>
      <c r="W85" s="60">
        <v>1947.9</v>
      </c>
      <c r="X85" s="58">
        <v>1486.4</v>
      </c>
      <c r="Y85" s="59">
        <v>788.1</v>
      </c>
      <c r="Z85" s="59">
        <v>1357</v>
      </c>
      <c r="AA85" s="59">
        <v>786</v>
      </c>
      <c r="AB85" s="142">
        <v>824</v>
      </c>
      <c r="AC85" s="171"/>
      <c r="AD85" s="171"/>
      <c r="AE85" s="171"/>
      <c r="AF85" s="171"/>
      <c r="AG85" s="171"/>
      <c r="AH85" s="171"/>
      <c r="AI85" s="171"/>
      <c r="AJ85" s="171"/>
      <c r="AK85" s="171"/>
      <c r="AL85" s="208"/>
      <c r="AM85" s="209"/>
      <c r="AN85" s="210"/>
      <c r="AO85" s="55"/>
    </row>
    <row r="86" spans="1:41" ht="13.5" thickBot="1" x14ac:dyDescent="0.25">
      <c r="C86" s="6"/>
      <c r="D86" s="213"/>
      <c r="E86" s="212"/>
      <c r="F86" s="142" t="s">
        <v>106</v>
      </c>
      <c r="G86" s="58"/>
      <c r="H86" s="59"/>
      <c r="I86" s="59"/>
      <c r="J86" s="59"/>
      <c r="K86" s="59"/>
      <c r="L86" s="59"/>
      <c r="M86" s="60"/>
      <c r="N86" s="58"/>
      <c r="O86" s="59"/>
      <c r="P86" s="59"/>
      <c r="Q86" s="59"/>
      <c r="R86" s="59">
        <v>0</v>
      </c>
      <c r="S86" s="59">
        <v>0</v>
      </c>
      <c r="T86" s="59">
        <v>0</v>
      </c>
      <c r="U86" s="59">
        <v>0</v>
      </c>
      <c r="V86" s="59">
        <v>702</v>
      </c>
      <c r="W86" s="60">
        <v>9157</v>
      </c>
      <c r="X86" s="58">
        <v>10882</v>
      </c>
      <c r="Y86" s="59">
        <v>13408</v>
      </c>
      <c r="Z86" s="59">
        <v>12752</v>
      </c>
      <c r="AA86" s="59">
        <v>13365</v>
      </c>
      <c r="AB86" s="142">
        <v>10635</v>
      </c>
      <c r="AC86" s="171">
        <v>15484</v>
      </c>
      <c r="AD86" s="171">
        <v>21476</v>
      </c>
      <c r="AE86" s="171">
        <v>21243</v>
      </c>
      <c r="AF86" s="171">
        <v>16617</v>
      </c>
      <c r="AG86" s="171">
        <v>18561</v>
      </c>
      <c r="AH86" s="171">
        <v>20323</v>
      </c>
      <c r="AI86" s="171">
        <v>18702</v>
      </c>
      <c r="AJ86" s="171">
        <v>20278</v>
      </c>
      <c r="AK86" s="171">
        <v>18282</v>
      </c>
      <c r="AL86" s="208">
        <v>17612</v>
      </c>
      <c r="AM86" s="209"/>
      <c r="AN86" s="210"/>
      <c r="AO86" s="55"/>
    </row>
    <row r="87" spans="1:41" ht="13.5" customHeight="1" thickBot="1" x14ac:dyDescent="0.25">
      <c r="C87" s="6"/>
      <c r="D87" s="213"/>
      <c r="E87" s="85" t="s">
        <v>41</v>
      </c>
      <c r="F87" s="86" t="s">
        <v>10</v>
      </c>
      <c r="G87" s="151"/>
      <c r="H87" s="174"/>
      <c r="I87" s="174"/>
      <c r="J87" s="174"/>
      <c r="K87" s="174"/>
      <c r="L87" s="174"/>
      <c r="M87" s="175"/>
      <c r="N87" s="151"/>
      <c r="O87" s="174"/>
      <c r="P87" s="174"/>
      <c r="Q87" s="174"/>
      <c r="R87" s="174"/>
      <c r="S87" s="174"/>
      <c r="T87" s="174"/>
      <c r="U87" s="174"/>
      <c r="V87" s="174"/>
      <c r="W87" s="175"/>
      <c r="X87" s="214"/>
      <c r="Y87" s="89"/>
      <c r="Z87" s="89"/>
      <c r="AA87" s="89"/>
      <c r="AB87" s="89"/>
      <c r="AC87" s="89"/>
      <c r="AD87" s="89"/>
      <c r="AE87" s="89"/>
      <c r="AF87" s="89"/>
      <c r="AG87" s="89"/>
      <c r="AH87" s="89"/>
      <c r="AI87" s="89"/>
      <c r="AJ87" s="89"/>
      <c r="AK87" s="89"/>
      <c r="AL87" s="215"/>
      <c r="AM87" s="216"/>
      <c r="AN87" s="38"/>
      <c r="AO87" s="55"/>
    </row>
    <row r="88" spans="1:41" ht="12.75" customHeight="1" x14ac:dyDescent="0.2">
      <c r="C88" s="6"/>
      <c r="D88" s="213"/>
      <c r="E88" s="212"/>
      <c r="F88" s="142" t="s">
        <v>43</v>
      </c>
      <c r="G88" s="59">
        <v>72.238403373363553</v>
      </c>
      <c r="H88" s="59">
        <v>75.119075900522219</v>
      </c>
      <c r="I88" s="59">
        <v>810.1146218720155</v>
      </c>
      <c r="J88" s="59">
        <v>902.22962213071548</v>
      </c>
      <c r="K88" s="59">
        <v>2091.4688401911426</v>
      </c>
      <c r="L88" s="59">
        <v>1516.1372295239182</v>
      </c>
      <c r="M88" s="60">
        <v>1557.2399411307006</v>
      </c>
      <c r="N88" s="58">
        <v>3799.7823314211887</v>
      </c>
      <c r="O88" s="59">
        <v>4348.9699704042414</v>
      </c>
      <c r="P88" s="59">
        <v>4786.2086502056382</v>
      </c>
      <c r="Q88" s="59">
        <v>3089.1043939254951</v>
      </c>
      <c r="R88" s="59">
        <v>3565.563464848904</v>
      </c>
      <c r="S88" s="59">
        <v>2210.4923760238603</v>
      </c>
      <c r="T88" s="59">
        <v>2987.5979002211311</v>
      </c>
      <c r="U88" s="59">
        <v>3674.8870802912988</v>
      </c>
      <c r="V88" s="59">
        <v>3258.2672399348171</v>
      </c>
      <c r="W88" s="60">
        <v>2082.7473995783348</v>
      </c>
      <c r="X88" s="58">
        <v>1626.227559221853</v>
      </c>
      <c r="Y88" s="59">
        <v>932.90771886537095</v>
      </c>
      <c r="Z88" s="59">
        <v>1506.787878508889</v>
      </c>
      <c r="AA88" s="59">
        <v>940.76803815240714</v>
      </c>
      <c r="AB88" s="142">
        <v>983.74819779592508</v>
      </c>
      <c r="AC88" s="171">
        <v>164.72835743944319</v>
      </c>
      <c r="AD88" s="171">
        <v>169.70851708296124</v>
      </c>
      <c r="AE88" s="171">
        <v>174.68867672647929</v>
      </c>
      <c r="AF88" s="171">
        <v>179.66883636999734</v>
      </c>
      <c r="AG88" s="171">
        <v>186.55879174701786</v>
      </c>
      <c r="AH88" s="171">
        <v>193.71296370191828</v>
      </c>
      <c r="AI88" s="171">
        <v>201.14148443385022</v>
      </c>
      <c r="AJ88" s="171">
        <v>208.85487469237543</v>
      </c>
      <c r="AK88" s="171">
        <v>216.8640586776288</v>
      </c>
      <c r="AL88" s="208">
        <v>225.18037951187412</v>
      </c>
      <c r="AM88" s="209"/>
      <c r="AN88" s="210"/>
      <c r="AO88" s="55"/>
    </row>
    <row r="89" spans="1:41" x14ac:dyDescent="0.2">
      <c r="C89" s="6"/>
      <c r="D89" s="213"/>
      <c r="E89" s="212"/>
      <c r="F89" s="142" t="s">
        <v>131</v>
      </c>
      <c r="G89" s="58"/>
      <c r="H89" s="59"/>
      <c r="I89" s="59"/>
      <c r="J89" s="59"/>
      <c r="K89" s="59"/>
      <c r="L89" s="59"/>
      <c r="M89" s="60"/>
      <c r="N89" s="58"/>
      <c r="O89" s="59"/>
      <c r="P89" s="59"/>
      <c r="Q89" s="59"/>
      <c r="R89" s="59"/>
      <c r="S89" s="59"/>
      <c r="T89" s="59"/>
      <c r="U89" s="59"/>
      <c r="V89" s="59"/>
      <c r="W89" s="60"/>
      <c r="X89" s="58"/>
      <c r="Y89" s="59"/>
      <c r="Z89" s="59"/>
      <c r="AA89" s="59"/>
      <c r="AB89" s="142"/>
      <c r="AC89" s="171"/>
      <c r="AD89" s="171"/>
      <c r="AE89" s="171"/>
      <c r="AF89" s="171"/>
      <c r="AG89" s="171"/>
      <c r="AH89" s="171"/>
      <c r="AI89" s="171"/>
      <c r="AJ89" s="171"/>
      <c r="AK89" s="171"/>
      <c r="AL89" s="208"/>
      <c r="AM89" s="209"/>
      <c r="AN89" s="210"/>
      <c r="AO89" s="55" t="s">
        <v>120</v>
      </c>
    </row>
    <row r="90" spans="1:41" x14ac:dyDescent="0.2">
      <c r="C90" s="6"/>
      <c r="D90" s="213"/>
      <c r="E90" s="212"/>
      <c r="F90" s="57" t="s">
        <v>52</v>
      </c>
      <c r="G90" s="58"/>
      <c r="H90" s="59"/>
      <c r="I90" s="59"/>
      <c r="J90" s="59"/>
      <c r="K90" s="59"/>
      <c r="L90" s="59"/>
      <c r="M90" s="60"/>
      <c r="N90" s="58"/>
      <c r="O90" s="59"/>
      <c r="P90" s="59"/>
      <c r="Q90" s="59"/>
      <c r="R90" s="59"/>
      <c r="S90" s="59"/>
      <c r="T90" s="59"/>
      <c r="U90" s="59"/>
      <c r="V90" s="59"/>
      <c r="W90" s="60"/>
      <c r="X90" s="58"/>
      <c r="Y90" s="59"/>
      <c r="Z90" s="59"/>
      <c r="AA90" s="59"/>
      <c r="AB90" s="142"/>
      <c r="AC90" s="171"/>
      <c r="AD90" s="171"/>
      <c r="AE90" s="171"/>
      <c r="AF90" s="171"/>
      <c r="AG90" s="171"/>
      <c r="AH90" s="171"/>
      <c r="AI90" s="171"/>
      <c r="AJ90" s="171"/>
      <c r="AK90" s="171"/>
      <c r="AL90" s="208"/>
      <c r="AM90" s="209"/>
      <c r="AN90" s="210"/>
      <c r="AO90" s="55" t="s">
        <v>120</v>
      </c>
    </row>
    <row r="91" spans="1:41" x14ac:dyDescent="0.2">
      <c r="C91" s="6"/>
      <c r="D91" s="213"/>
      <c r="E91" s="212"/>
      <c r="F91" s="57" t="s">
        <v>54</v>
      </c>
      <c r="G91" s="58"/>
      <c r="H91" s="59"/>
      <c r="I91" s="59"/>
      <c r="J91" s="59"/>
      <c r="K91" s="59"/>
      <c r="L91" s="59"/>
      <c r="M91" s="60"/>
      <c r="N91" s="58"/>
      <c r="O91" s="59"/>
      <c r="P91" s="59"/>
      <c r="Q91" s="59"/>
      <c r="R91" s="59">
        <v>0</v>
      </c>
      <c r="S91" s="59">
        <v>0</v>
      </c>
      <c r="T91" s="59">
        <v>0</v>
      </c>
      <c r="U91" s="59">
        <v>0</v>
      </c>
      <c r="V91" s="59">
        <v>702</v>
      </c>
      <c r="W91" s="60">
        <v>9157</v>
      </c>
      <c r="X91" s="58">
        <v>10882</v>
      </c>
      <c r="Y91" s="59">
        <v>13408</v>
      </c>
      <c r="Z91" s="59">
        <v>12752</v>
      </c>
      <c r="AA91" s="59">
        <v>13365</v>
      </c>
      <c r="AB91" s="142">
        <v>10635</v>
      </c>
      <c r="AC91" s="171">
        <v>15484</v>
      </c>
      <c r="AD91" s="171">
        <v>21476</v>
      </c>
      <c r="AE91" s="171">
        <v>21243</v>
      </c>
      <c r="AF91" s="171">
        <v>16617</v>
      </c>
      <c r="AG91" s="171">
        <v>18561</v>
      </c>
      <c r="AH91" s="171">
        <v>20323</v>
      </c>
      <c r="AI91" s="171">
        <v>18702</v>
      </c>
      <c r="AJ91" s="171">
        <v>20278</v>
      </c>
      <c r="AK91" s="171">
        <v>18282</v>
      </c>
      <c r="AL91" s="208">
        <v>17612</v>
      </c>
      <c r="AM91" s="209">
        <v>15631</v>
      </c>
      <c r="AN91" s="210"/>
      <c r="AO91" s="55" t="s">
        <v>132</v>
      </c>
    </row>
    <row r="92" spans="1:41" ht="12.75" customHeight="1" x14ac:dyDescent="0.2">
      <c r="C92" s="6"/>
      <c r="D92" s="213"/>
      <c r="E92" s="212"/>
      <c r="F92" s="57" t="s">
        <v>56</v>
      </c>
      <c r="G92" s="58"/>
      <c r="H92" s="59"/>
      <c r="I92" s="59"/>
      <c r="J92" s="59"/>
      <c r="K92" s="59"/>
      <c r="L92" s="59"/>
      <c r="M92" s="60"/>
      <c r="N92" s="58"/>
      <c r="O92" s="59"/>
      <c r="P92" s="59"/>
      <c r="Q92" s="59"/>
      <c r="R92" s="59"/>
      <c r="S92" s="59"/>
      <c r="T92" s="59"/>
      <c r="U92" s="59"/>
      <c r="V92" s="59"/>
      <c r="W92" s="60"/>
      <c r="X92" s="58"/>
      <c r="Y92" s="59"/>
      <c r="Z92" s="59"/>
      <c r="AA92" s="59"/>
      <c r="AB92" s="142"/>
      <c r="AC92" s="171"/>
      <c r="AD92" s="171"/>
      <c r="AE92" s="171"/>
      <c r="AF92" s="171"/>
      <c r="AG92" s="171"/>
      <c r="AH92" s="171"/>
      <c r="AI92" s="171"/>
      <c r="AJ92" s="171"/>
      <c r="AK92" s="171"/>
      <c r="AL92" s="208"/>
      <c r="AM92" s="209"/>
      <c r="AN92" s="210"/>
      <c r="AO92" s="55" t="s">
        <v>120</v>
      </c>
    </row>
    <row r="93" spans="1:41" ht="12.75" customHeight="1" thickBot="1" x14ac:dyDescent="0.25">
      <c r="C93" s="6"/>
      <c r="D93" s="213"/>
      <c r="E93" s="217"/>
      <c r="F93" s="57" t="s">
        <v>104</v>
      </c>
      <c r="G93" s="58"/>
      <c r="H93" s="59"/>
      <c r="I93" s="59"/>
      <c r="J93" s="59"/>
      <c r="K93" s="59"/>
      <c r="L93" s="59"/>
      <c r="M93" s="60"/>
      <c r="N93" s="58"/>
      <c r="O93" s="59"/>
      <c r="P93" s="59"/>
      <c r="Q93" s="59"/>
      <c r="R93" s="59"/>
      <c r="S93" s="59"/>
      <c r="T93" s="59"/>
      <c r="U93" s="59"/>
      <c r="V93" s="59"/>
      <c r="W93" s="60"/>
      <c r="X93" s="58"/>
      <c r="Y93" s="59"/>
      <c r="Z93" s="59"/>
      <c r="AA93" s="59"/>
      <c r="AB93" s="142"/>
      <c r="AC93" s="171"/>
      <c r="AD93" s="171"/>
      <c r="AE93" s="171"/>
      <c r="AF93" s="171"/>
      <c r="AG93" s="171"/>
      <c r="AH93" s="171"/>
      <c r="AI93" s="171"/>
      <c r="AJ93" s="171"/>
      <c r="AK93" s="171"/>
      <c r="AL93" s="208"/>
      <c r="AM93" s="209"/>
      <c r="AN93" s="210"/>
      <c r="AO93" s="55" t="s">
        <v>120</v>
      </c>
    </row>
    <row r="94" spans="1:41" ht="13.5" customHeight="1" thickBot="1" x14ac:dyDescent="0.25">
      <c r="C94" s="6"/>
      <c r="D94" s="213"/>
      <c r="E94" s="186" t="s">
        <v>69</v>
      </c>
      <c r="F94" s="194" t="s">
        <v>10</v>
      </c>
      <c r="G94" s="188">
        <v>0</v>
      </c>
      <c r="H94" s="189">
        <v>0</v>
      </c>
      <c r="I94" s="189">
        <v>0</v>
      </c>
      <c r="J94" s="189">
        <v>0</v>
      </c>
      <c r="K94" s="189">
        <v>0</v>
      </c>
      <c r="L94" s="189">
        <v>0</v>
      </c>
      <c r="M94" s="190">
        <v>0</v>
      </c>
      <c r="N94" s="188">
        <v>0</v>
      </c>
      <c r="O94" s="189">
        <v>0</v>
      </c>
      <c r="P94" s="189">
        <v>0</v>
      </c>
      <c r="Q94" s="189">
        <v>0</v>
      </c>
      <c r="R94" s="189">
        <v>0</v>
      </c>
      <c r="S94" s="189">
        <v>0</v>
      </c>
      <c r="T94" s="189">
        <v>0</v>
      </c>
      <c r="U94" s="189">
        <v>0</v>
      </c>
      <c r="V94" s="189">
        <v>140.4</v>
      </c>
      <c r="W94" s="190">
        <v>1831.4</v>
      </c>
      <c r="X94" s="188">
        <v>2176.4</v>
      </c>
      <c r="Y94" s="189">
        <v>2681.6000000000004</v>
      </c>
      <c r="Z94" s="189">
        <v>2550.4</v>
      </c>
      <c r="AA94" s="189">
        <v>2673</v>
      </c>
      <c r="AB94" s="187">
        <v>2127</v>
      </c>
      <c r="AC94" s="187">
        <v>3096.8</v>
      </c>
      <c r="AD94" s="187">
        <v>4295.2</v>
      </c>
      <c r="AE94" s="187">
        <v>4248.6000000000004</v>
      </c>
      <c r="AF94" s="187">
        <v>3323.4</v>
      </c>
      <c r="AG94" s="187">
        <v>3712.2000000000003</v>
      </c>
      <c r="AH94" s="189">
        <v>4064.6000000000004</v>
      </c>
      <c r="AI94" s="189">
        <v>3740.4</v>
      </c>
      <c r="AJ94" s="189">
        <v>4055.6000000000004</v>
      </c>
      <c r="AK94" s="189">
        <v>3656.4</v>
      </c>
      <c r="AL94" s="192">
        <v>3522.4</v>
      </c>
      <c r="AM94" s="97"/>
      <c r="AN94" s="38"/>
      <c r="AO94" s="55" t="s">
        <v>61</v>
      </c>
    </row>
    <row r="95" spans="1:41" s="127" customFormat="1" ht="15.75" customHeight="1" thickBot="1" x14ac:dyDescent="0.25">
      <c r="A95" s="1"/>
      <c r="B95" s="1"/>
      <c r="C95" s="6"/>
      <c r="D95" s="213"/>
      <c r="E95" s="193"/>
      <c r="F95" s="194" t="s">
        <v>127</v>
      </c>
      <c r="G95" s="195"/>
      <c r="H95" s="196"/>
      <c r="I95" s="196"/>
      <c r="J95" s="196"/>
      <c r="K95" s="196"/>
      <c r="L95" s="196"/>
      <c r="M95" s="197"/>
      <c r="N95" s="195"/>
      <c r="O95" s="196"/>
      <c r="P95" s="196"/>
      <c r="Q95" s="196"/>
      <c r="R95" s="196"/>
      <c r="S95" s="196"/>
      <c r="T95" s="196"/>
      <c r="U95" s="196"/>
      <c r="V95" s="196"/>
      <c r="W95" s="197"/>
      <c r="X95" s="195"/>
      <c r="Y95" s="196"/>
      <c r="Z95" s="196"/>
      <c r="AA95" s="196"/>
      <c r="AB95" s="196"/>
      <c r="AC95" s="196"/>
      <c r="AD95" s="218"/>
      <c r="AE95" s="218"/>
      <c r="AF95" s="218"/>
      <c r="AG95" s="218"/>
      <c r="AH95" s="218"/>
      <c r="AI95" s="218"/>
      <c r="AJ95" s="218"/>
      <c r="AK95" s="218"/>
      <c r="AL95" s="200"/>
      <c r="AM95" s="97"/>
      <c r="AN95" s="38"/>
      <c r="AO95" s="202" t="s">
        <v>133</v>
      </c>
    </row>
    <row r="96" spans="1:41" s="136" customFormat="1" ht="15.75" thickBot="1" x14ac:dyDescent="0.25">
      <c r="A96" s="1"/>
      <c r="B96" s="1"/>
      <c r="C96" s="6"/>
      <c r="D96" s="219"/>
      <c r="E96" s="220"/>
      <c r="F96" s="130"/>
      <c r="G96" s="131"/>
      <c r="H96" s="132"/>
      <c r="I96" s="132"/>
      <c r="J96" s="132"/>
      <c r="K96" s="132"/>
      <c r="L96" s="132"/>
      <c r="M96" s="133"/>
      <c r="N96" s="131"/>
      <c r="O96" s="132"/>
      <c r="P96" s="132"/>
      <c r="Q96" s="132"/>
      <c r="R96" s="132"/>
      <c r="S96" s="132"/>
      <c r="T96" s="132"/>
      <c r="U96" s="132"/>
      <c r="V96" s="132"/>
      <c r="W96" s="133"/>
      <c r="X96" s="131"/>
      <c r="Y96" s="132"/>
      <c r="Z96" s="132"/>
      <c r="AA96" s="132"/>
      <c r="AB96" s="133"/>
      <c r="AC96" s="131"/>
      <c r="AD96" s="132"/>
      <c r="AE96" s="132"/>
      <c r="AF96" s="132"/>
      <c r="AG96" s="132"/>
      <c r="AH96" s="132"/>
      <c r="AI96" s="132"/>
      <c r="AJ96" s="132"/>
      <c r="AK96" s="132"/>
      <c r="AL96" s="132"/>
      <c r="AM96" s="134"/>
      <c r="AN96" s="221"/>
      <c r="AO96" s="134"/>
    </row>
    <row r="97" spans="1:41" x14ac:dyDescent="0.2">
      <c r="C97" s="6"/>
      <c r="D97" s="222" t="s">
        <v>134</v>
      </c>
      <c r="E97" s="223" t="s">
        <v>135</v>
      </c>
      <c r="F97" s="224" t="s">
        <v>136</v>
      </c>
      <c r="G97" s="225">
        <v>28100</v>
      </c>
      <c r="H97" s="225">
        <v>28100</v>
      </c>
      <c r="I97" s="225">
        <v>28100</v>
      </c>
      <c r="J97" s="225">
        <v>28100</v>
      </c>
      <c r="K97" s="225">
        <v>28100</v>
      </c>
      <c r="L97" s="225">
        <v>28100</v>
      </c>
      <c r="M97" s="225">
        <v>28100</v>
      </c>
      <c r="N97" s="225">
        <v>28100</v>
      </c>
      <c r="O97" s="225">
        <v>28100</v>
      </c>
      <c r="P97" s="225">
        <v>28100</v>
      </c>
      <c r="Q97" s="225">
        <v>28100</v>
      </c>
      <c r="R97" s="225">
        <v>28100</v>
      </c>
      <c r="S97" s="225">
        <v>28100</v>
      </c>
      <c r="T97" s="225">
        <v>28100</v>
      </c>
      <c r="U97" s="225">
        <v>28100</v>
      </c>
      <c r="V97" s="225">
        <v>28100</v>
      </c>
      <c r="W97" s="225">
        <v>28100</v>
      </c>
      <c r="X97" s="225">
        <v>28100</v>
      </c>
      <c r="Y97" s="225">
        <v>28100</v>
      </c>
      <c r="Z97" s="225">
        <v>28100</v>
      </c>
      <c r="AA97" s="225">
        <v>28100</v>
      </c>
      <c r="AB97" s="225">
        <v>28100</v>
      </c>
      <c r="AC97" s="226">
        <v>28100</v>
      </c>
      <c r="AD97" s="226">
        <v>28100</v>
      </c>
      <c r="AE97" s="226">
        <v>28100</v>
      </c>
      <c r="AF97" s="226">
        <v>28100</v>
      </c>
      <c r="AG97" s="226">
        <v>28100</v>
      </c>
      <c r="AH97" s="226">
        <v>28100</v>
      </c>
      <c r="AI97" s="226">
        <v>28100</v>
      </c>
      <c r="AJ97" s="226">
        <v>28100</v>
      </c>
      <c r="AK97" s="226">
        <v>28100</v>
      </c>
      <c r="AL97" s="226">
        <v>28100</v>
      </c>
      <c r="AM97" s="227"/>
      <c r="AN97" s="228"/>
      <c r="AO97" s="229" t="s">
        <v>137</v>
      </c>
    </row>
    <row r="98" spans="1:41" x14ac:dyDescent="0.2">
      <c r="C98" s="6"/>
      <c r="D98" s="230"/>
      <c r="E98" s="231"/>
      <c r="F98" s="57" t="s">
        <v>138</v>
      </c>
      <c r="G98" s="58"/>
      <c r="H98" s="59"/>
      <c r="I98" s="59"/>
      <c r="J98" s="59"/>
      <c r="K98" s="59"/>
      <c r="L98" s="59"/>
      <c r="M98" s="60"/>
      <c r="N98" s="58"/>
      <c r="O98" s="59"/>
      <c r="P98" s="59"/>
      <c r="Q98" s="59"/>
      <c r="R98" s="59"/>
      <c r="S98" s="59"/>
      <c r="T98" s="59"/>
      <c r="U98" s="59"/>
      <c r="V98" s="59"/>
      <c r="W98" s="60"/>
      <c r="X98" s="58"/>
      <c r="Y98" s="59"/>
      <c r="Z98" s="59"/>
      <c r="AA98" s="59"/>
      <c r="AB98" s="142"/>
      <c r="AC98" s="58"/>
      <c r="AD98" s="59"/>
      <c r="AE98" s="59"/>
      <c r="AF98" s="59"/>
      <c r="AG98" s="59"/>
      <c r="AH98" s="59"/>
      <c r="AI98" s="59"/>
      <c r="AJ98" s="59"/>
      <c r="AK98" s="59"/>
      <c r="AL98" s="59"/>
      <c r="AM98" s="55"/>
      <c r="AN98" s="228"/>
      <c r="AO98" s="55" t="s">
        <v>137</v>
      </c>
    </row>
    <row r="99" spans="1:41" x14ac:dyDescent="0.2">
      <c r="C99" s="6"/>
      <c r="D99" s="230"/>
      <c r="E99" s="231"/>
      <c r="F99" s="57" t="s">
        <v>139</v>
      </c>
      <c r="G99" s="58"/>
      <c r="H99" s="59"/>
      <c r="I99" s="59"/>
      <c r="J99" s="59"/>
      <c r="K99" s="59"/>
      <c r="L99" s="59"/>
      <c r="M99" s="60"/>
      <c r="N99" s="58"/>
      <c r="O99" s="59"/>
      <c r="P99" s="59"/>
      <c r="Q99" s="59"/>
      <c r="R99" s="59"/>
      <c r="S99" s="59"/>
      <c r="T99" s="59"/>
      <c r="U99" s="59"/>
      <c r="V99" s="59"/>
      <c r="W99" s="60"/>
      <c r="X99" s="58"/>
      <c r="Y99" s="59"/>
      <c r="Z99" s="59"/>
      <c r="AA99" s="59"/>
      <c r="AB99" s="142"/>
      <c r="AC99" s="58"/>
      <c r="AD99" s="59"/>
      <c r="AE99" s="59"/>
      <c r="AF99" s="59"/>
      <c r="AG99" s="59"/>
      <c r="AH99" s="59"/>
      <c r="AI99" s="59"/>
      <c r="AJ99" s="59"/>
      <c r="AK99" s="59"/>
      <c r="AL99" s="59"/>
      <c r="AM99" s="55"/>
      <c r="AN99" s="228"/>
      <c r="AO99" s="55" t="s">
        <v>137</v>
      </c>
    </row>
    <row r="100" spans="1:41" x14ac:dyDescent="0.2">
      <c r="C100" s="6"/>
      <c r="D100" s="230"/>
      <c r="E100" s="231"/>
      <c r="F100" s="57" t="s">
        <v>140</v>
      </c>
      <c r="G100" s="58"/>
      <c r="H100" s="59"/>
      <c r="I100" s="59"/>
      <c r="J100" s="59"/>
      <c r="K100" s="59"/>
      <c r="L100" s="59"/>
      <c r="M100" s="60"/>
      <c r="N100" s="58"/>
      <c r="O100" s="59"/>
      <c r="P100" s="59"/>
      <c r="Q100" s="59"/>
      <c r="R100" s="59"/>
      <c r="S100" s="59"/>
      <c r="T100" s="59"/>
      <c r="U100" s="59"/>
      <c r="V100" s="59"/>
      <c r="W100" s="60"/>
      <c r="X100" s="58"/>
      <c r="Y100" s="59"/>
      <c r="Z100" s="59"/>
      <c r="AA100" s="59"/>
      <c r="AB100" s="142"/>
      <c r="AC100" s="58"/>
      <c r="AD100" s="59"/>
      <c r="AE100" s="59"/>
      <c r="AF100" s="59"/>
      <c r="AG100" s="59"/>
      <c r="AH100" s="59"/>
      <c r="AI100" s="59"/>
      <c r="AJ100" s="59"/>
      <c r="AK100" s="59"/>
      <c r="AL100" s="59"/>
      <c r="AM100" s="55"/>
      <c r="AN100" s="228"/>
      <c r="AO100" s="55" t="s">
        <v>137</v>
      </c>
    </row>
    <row r="101" spans="1:41" x14ac:dyDescent="0.2">
      <c r="C101" s="6"/>
      <c r="D101" s="230"/>
      <c r="E101" s="231"/>
      <c r="F101" s="232" t="s">
        <v>141</v>
      </c>
      <c r="G101" s="95">
        <v>137479</v>
      </c>
      <c r="H101" s="72">
        <v>113599</v>
      </c>
      <c r="I101" s="226">
        <v>94235</v>
      </c>
      <c r="J101" s="226">
        <v>75898</v>
      </c>
      <c r="K101" s="226">
        <v>62248</v>
      </c>
      <c r="L101" s="226">
        <v>94773</v>
      </c>
      <c r="M101" s="94">
        <v>108114</v>
      </c>
      <c r="N101" s="56">
        <v>113067</v>
      </c>
      <c r="O101" s="72">
        <v>320201</v>
      </c>
      <c r="P101" s="226">
        <v>91285</v>
      </c>
      <c r="Q101" s="72">
        <v>106598</v>
      </c>
      <c r="R101" s="226">
        <v>61162</v>
      </c>
      <c r="S101" s="226">
        <v>47992</v>
      </c>
      <c r="T101" s="72">
        <v>118228</v>
      </c>
      <c r="U101" s="226">
        <v>80899</v>
      </c>
      <c r="V101" s="72">
        <v>171267</v>
      </c>
      <c r="W101" s="233">
        <v>53711</v>
      </c>
      <c r="X101" s="234">
        <v>46386</v>
      </c>
      <c r="Y101" s="226">
        <v>96683</v>
      </c>
      <c r="Z101" s="226">
        <v>75049</v>
      </c>
      <c r="AA101" s="72">
        <v>112548</v>
      </c>
      <c r="AB101" s="72">
        <v>144088</v>
      </c>
      <c r="AC101" s="226">
        <v>92204</v>
      </c>
      <c r="AD101" s="226">
        <v>87745</v>
      </c>
      <c r="AE101" s="226">
        <v>47730</v>
      </c>
      <c r="AF101" s="226">
        <v>87766</v>
      </c>
      <c r="AG101" s="72">
        <v>90807</v>
      </c>
      <c r="AH101" s="72">
        <v>114848</v>
      </c>
      <c r="AI101" s="72">
        <v>125987</v>
      </c>
      <c r="AJ101" s="235">
        <v>68822</v>
      </c>
      <c r="AK101" s="235">
        <v>73768</v>
      </c>
      <c r="AL101" s="235">
        <v>64056</v>
      </c>
      <c r="AM101" s="236"/>
      <c r="AN101" s="228"/>
      <c r="AO101" s="229" t="s">
        <v>137</v>
      </c>
    </row>
    <row r="102" spans="1:41" x14ac:dyDescent="0.2">
      <c r="C102" s="6"/>
      <c r="D102" s="230"/>
      <c r="E102" s="231"/>
      <c r="F102" s="57" t="s">
        <v>142</v>
      </c>
      <c r="G102" s="58"/>
      <c r="H102" s="59"/>
      <c r="I102" s="59"/>
      <c r="J102" s="59"/>
      <c r="K102" s="59"/>
      <c r="L102" s="59"/>
      <c r="M102" s="60"/>
      <c r="N102" s="58"/>
      <c r="O102" s="59"/>
      <c r="P102" s="59"/>
      <c r="Q102" s="59"/>
      <c r="R102" s="59"/>
      <c r="S102" s="59"/>
      <c r="T102" s="59"/>
      <c r="U102" s="59"/>
      <c r="V102" s="59"/>
      <c r="W102" s="60"/>
      <c r="X102" s="58"/>
      <c r="Y102" s="59"/>
      <c r="Z102" s="59"/>
      <c r="AA102" s="59"/>
      <c r="AB102" s="142"/>
      <c r="AC102" s="58"/>
      <c r="AD102" s="59"/>
      <c r="AE102" s="59"/>
      <c r="AF102" s="59"/>
      <c r="AG102" s="59"/>
      <c r="AH102" s="59"/>
      <c r="AI102" s="59"/>
      <c r="AJ102" s="59"/>
      <c r="AK102" s="59"/>
      <c r="AL102" s="59"/>
      <c r="AM102" s="55"/>
      <c r="AN102" s="228"/>
      <c r="AO102" s="55" t="s">
        <v>137</v>
      </c>
    </row>
    <row r="103" spans="1:41" ht="13.5" thickBot="1" x14ac:dyDescent="0.25">
      <c r="C103" s="6"/>
      <c r="D103" s="230"/>
      <c r="E103" s="237"/>
      <c r="F103" s="76" t="s">
        <v>143</v>
      </c>
      <c r="G103" s="80"/>
      <c r="H103" s="81"/>
      <c r="I103" s="81"/>
      <c r="J103" s="81"/>
      <c r="K103" s="81"/>
      <c r="L103" s="81"/>
      <c r="M103" s="82"/>
      <c r="N103" s="77"/>
      <c r="O103" s="78"/>
      <c r="P103" s="78"/>
      <c r="Q103" s="78"/>
      <c r="R103" s="78"/>
      <c r="S103" s="78"/>
      <c r="T103" s="78"/>
      <c r="U103" s="78"/>
      <c r="V103" s="78"/>
      <c r="W103" s="79"/>
      <c r="X103" s="80"/>
      <c r="Y103" s="81"/>
      <c r="Z103" s="81"/>
      <c r="AA103" s="81"/>
      <c r="AB103" s="145"/>
      <c r="AC103" s="77"/>
      <c r="AD103" s="78"/>
      <c r="AE103" s="59"/>
      <c r="AF103" s="59"/>
      <c r="AG103" s="59"/>
      <c r="AH103" s="59"/>
      <c r="AI103" s="59"/>
      <c r="AJ103" s="59"/>
      <c r="AK103" s="59"/>
      <c r="AL103" s="59"/>
      <c r="AM103" s="55"/>
      <c r="AN103" s="228"/>
      <c r="AO103" s="55" t="s">
        <v>137</v>
      </c>
    </row>
    <row r="104" spans="1:41" s="246" customFormat="1" ht="16.5" thickBot="1" x14ac:dyDescent="0.3">
      <c r="A104" s="1"/>
      <c r="B104" s="1"/>
      <c r="C104" s="6"/>
      <c r="D104" s="230"/>
      <c r="E104" s="85" t="s">
        <v>144</v>
      </c>
      <c r="F104" s="238" t="s">
        <v>145</v>
      </c>
      <c r="G104" s="239"/>
      <c r="H104" s="240"/>
      <c r="I104" s="240"/>
      <c r="J104" s="240"/>
      <c r="K104" s="240"/>
      <c r="L104" s="240"/>
      <c r="M104" s="241"/>
      <c r="N104" s="239"/>
      <c r="O104" s="240">
        <v>4824</v>
      </c>
      <c r="P104" s="240">
        <v>4782.3</v>
      </c>
      <c r="Q104" s="240">
        <v>2654.1</v>
      </c>
      <c r="R104" s="240">
        <v>5535.1</v>
      </c>
      <c r="S104" s="240">
        <v>10970.5</v>
      </c>
      <c r="T104" s="240">
        <v>28749.43</v>
      </c>
      <c r="U104" s="240">
        <v>36588.629999999997</v>
      </c>
      <c r="V104" s="240">
        <v>58934.84</v>
      </c>
      <c r="W104" s="241">
        <v>80434.09</v>
      </c>
      <c r="X104" s="239">
        <v>93100.5</v>
      </c>
      <c r="Y104" s="240">
        <v>117522.27</v>
      </c>
      <c r="Z104" s="240">
        <v>158718.76</v>
      </c>
      <c r="AA104" s="242">
        <v>174692.21</v>
      </c>
      <c r="AB104" s="242">
        <v>166972.66</v>
      </c>
      <c r="AC104" s="239">
        <v>189134.79</v>
      </c>
      <c r="AD104" s="240">
        <v>224280.33000000002</v>
      </c>
      <c r="AE104" s="240">
        <v>200562.69</v>
      </c>
      <c r="AF104" s="240">
        <v>230392.52000000002</v>
      </c>
      <c r="AG104" s="240">
        <v>208143.5</v>
      </c>
      <c r="AH104" s="240">
        <v>226680.77</v>
      </c>
      <c r="AI104" s="240">
        <v>205751.74000000002</v>
      </c>
      <c r="AJ104" s="240">
        <v>231997</v>
      </c>
      <c r="AK104" s="240">
        <v>235209.25</v>
      </c>
      <c r="AL104" s="243"/>
      <c r="AM104" s="244"/>
      <c r="AN104" s="135">
        <v>2896631.98</v>
      </c>
      <c r="AO104" s="245" t="s">
        <v>61</v>
      </c>
    </row>
    <row r="105" spans="1:41" s="250" customFormat="1" ht="16.5" thickBot="1" x14ac:dyDescent="0.3">
      <c r="A105" s="1"/>
      <c r="B105" s="1"/>
      <c r="C105" s="6"/>
      <c r="D105" s="230"/>
      <c r="E105" s="91"/>
      <c r="F105" s="247" t="s">
        <v>146</v>
      </c>
      <c r="G105" s="151"/>
      <c r="H105" s="174"/>
      <c r="I105" s="174"/>
      <c r="J105" s="174"/>
      <c r="K105" s="174"/>
      <c r="L105" s="174"/>
      <c r="M105" s="175"/>
      <c r="N105" s="151"/>
      <c r="O105" s="174">
        <v>2397.1</v>
      </c>
      <c r="P105" s="174">
        <v>1573.6</v>
      </c>
      <c r="Q105" s="174">
        <v>0</v>
      </c>
      <c r="R105" s="174">
        <v>2963.1</v>
      </c>
      <c r="S105" s="174">
        <v>7763.5</v>
      </c>
      <c r="T105" s="174">
        <v>23882.43</v>
      </c>
      <c r="U105" s="174">
        <v>30966.63</v>
      </c>
      <c r="V105" s="174">
        <v>45685.54</v>
      </c>
      <c r="W105" s="175">
        <v>65878.69</v>
      </c>
      <c r="X105" s="151">
        <v>80050.7</v>
      </c>
      <c r="Y105" s="174">
        <v>102857.1</v>
      </c>
      <c r="Z105" s="174">
        <v>128605.7</v>
      </c>
      <c r="AA105" s="248">
        <v>140527</v>
      </c>
      <c r="AB105" s="248">
        <v>129449</v>
      </c>
      <c r="AC105" s="151">
        <v>147079</v>
      </c>
      <c r="AD105" s="174">
        <v>175661</v>
      </c>
      <c r="AE105" s="174">
        <v>163281.29999999999</v>
      </c>
      <c r="AF105" s="174">
        <v>194744.1</v>
      </c>
      <c r="AG105" s="174">
        <v>173656</v>
      </c>
      <c r="AH105" s="174">
        <v>189767</v>
      </c>
      <c r="AI105" s="174">
        <v>179932</v>
      </c>
      <c r="AJ105" s="174">
        <v>185281</v>
      </c>
      <c r="AK105" s="174">
        <v>180337</v>
      </c>
      <c r="AL105" s="249"/>
      <c r="AM105" s="215"/>
      <c r="AN105" s="135">
        <v>2352338.4900000002</v>
      </c>
      <c r="AO105" s="89" t="s">
        <v>147</v>
      </c>
    </row>
    <row r="106" spans="1:41" s="263" customFormat="1" ht="16.5" thickBot="1" x14ac:dyDescent="0.3">
      <c r="A106" s="1"/>
      <c r="B106" s="1"/>
      <c r="C106" s="6"/>
      <c r="D106" s="230"/>
      <c r="E106" s="91"/>
      <c r="F106" s="251" t="s">
        <v>148</v>
      </c>
      <c r="G106" s="252"/>
      <c r="H106" s="253"/>
      <c r="I106" s="253"/>
      <c r="J106" s="253"/>
      <c r="K106" s="253"/>
      <c r="L106" s="253"/>
      <c r="M106" s="254"/>
      <c r="N106" s="252"/>
      <c r="O106" s="253"/>
      <c r="P106" s="253"/>
      <c r="Q106" s="253"/>
      <c r="R106" s="253"/>
      <c r="S106" s="253"/>
      <c r="T106" s="253"/>
      <c r="U106" s="253"/>
      <c r="V106" s="253"/>
      <c r="W106" s="254"/>
      <c r="X106" s="255"/>
      <c r="Y106" s="256"/>
      <c r="Z106" s="256"/>
      <c r="AA106" s="257"/>
      <c r="AB106" s="258"/>
      <c r="AC106" s="255">
        <v>0</v>
      </c>
      <c r="AD106" s="256">
        <v>0</v>
      </c>
      <c r="AE106" s="256">
        <v>0</v>
      </c>
      <c r="AF106" s="256">
        <v>0</v>
      </c>
      <c r="AG106" s="256">
        <v>0</v>
      </c>
      <c r="AH106" s="256">
        <v>0</v>
      </c>
      <c r="AI106" s="256">
        <v>0</v>
      </c>
      <c r="AJ106" s="256">
        <v>0</v>
      </c>
      <c r="AK106" s="256">
        <v>0</v>
      </c>
      <c r="AL106" s="259">
        <v>0</v>
      </c>
      <c r="AM106" s="260"/>
      <c r="AN106" s="261">
        <v>0</v>
      </c>
      <c r="AO106" s="262" t="s">
        <v>149</v>
      </c>
    </row>
    <row r="107" spans="1:41" ht="15.75" thickBot="1" x14ac:dyDescent="0.25">
      <c r="C107" s="6"/>
      <c r="D107" s="230"/>
      <c r="E107" s="91"/>
      <c r="F107" s="57" t="s">
        <v>150</v>
      </c>
      <c r="G107" s="58"/>
      <c r="H107" s="59"/>
      <c r="I107" s="59"/>
      <c r="J107" s="59"/>
      <c r="K107" s="59"/>
      <c r="L107" s="59"/>
      <c r="M107" s="60"/>
      <c r="N107" s="58"/>
      <c r="O107" s="59"/>
      <c r="P107" s="59"/>
      <c r="Q107" s="59"/>
      <c r="R107" s="59"/>
      <c r="S107" s="59"/>
      <c r="T107" s="59"/>
      <c r="U107" s="59"/>
      <c r="V107" s="59"/>
      <c r="W107" s="60"/>
      <c r="X107" s="176"/>
      <c r="Y107" s="264"/>
      <c r="Z107" s="264"/>
      <c r="AA107" s="138"/>
      <c r="AB107" s="138"/>
      <c r="AC107" s="171">
        <v>0</v>
      </c>
      <c r="AD107" s="171">
        <v>0</v>
      </c>
      <c r="AE107" s="171">
        <v>0</v>
      </c>
      <c r="AF107" s="171">
        <v>0</v>
      </c>
      <c r="AG107" s="171"/>
      <c r="AH107" s="171"/>
      <c r="AI107" s="171"/>
      <c r="AJ107" s="171"/>
      <c r="AK107" s="171"/>
      <c r="AL107" s="208">
        <v>0</v>
      </c>
      <c r="AM107" s="209"/>
      <c r="AN107" s="261">
        <v>0</v>
      </c>
      <c r="AO107" s="55" t="s">
        <v>151</v>
      </c>
    </row>
    <row r="108" spans="1:41" ht="15.75" thickBot="1" x14ac:dyDescent="0.25">
      <c r="C108" s="6"/>
      <c r="D108" s="230"/>
      <c r="E108" s="91"/>
      <c r="F108" s="57" t="s">
        <v>152</v>
      </c>
      <c r="G108" s="58"/>
      <c r="H108" s="59"/>
      <c r="I108" s="59"/>
      <c r="J108" s="59"/>
      <c r="K108" s="59"/>
      <c r="L108" s="59"/>
      <c r="M108" s="60"/>
      <c r="N108" s="58"/>
      <c r="O108" s="59"/>
      <c r="P108" s="59"/>
      <c r="Q108" s="59"/>
      <c r="R108" s="59"/>
      <c r="S108" s="59"/>
      <c r="T108" s="59"/>
      <c r="U108" s="59"/>
      <c r="V108" s="59"/>
      <c r="W108" s="60"/>
      <c r="X108" s="58"/>
      <c r="Y108" s="59"/>
      <c r="Z108" s="59"/>
      <c r="AA108" s="142"/>
      <c r="AB108" s="142"/>
      <c r="AC108" s="171">
        <v>0</v>
      </c>
      <c r="AD108" s="171">
        <v>0</v>
      </c>
      <c r="AE108" s="171">
        <v>0</v>
      </c>
      <c r="AF108" s="171">
        <v>0</v>
      </c>
      <c r="AG108" s="171"/>
      <c r="AH108" s="171"/>
      <c r="AI108" s="171"/>
      <c r="AJ108" s="171"/>
      <c r="AK108" s="171"/>
      <c r="AL108" s="208"/>
      <c r="AM108" s="209"/>
      <c r="AN108" s="261">
        <v>0</v>
      </c>
      <c r="AO108" s="55" t="s">
        <v>153</v>
      </c>
    </row>
    <row r="109" spans="1:41" ht="15.75" thickBot="1" x14ac:dyDescent="0.25">
      <c r="C109" s="6"/>
      <c r="D109" s="230"/>
      <c r="E109" s="91"/>
      <c r="F109" s="57" t="s">
        <v>154</v>
      </c>
      <c r="G109" s="58"/>
      <c r="H109" s="59"/>
      <c r="I109" s="59"/>
      <c r="J109" s="59"/>
      <c r="K109" s="59"/>
      <c r="L109" s="59"/>
      <c r="M109" s="60"/>
      <c r="N109" s="58"/>
      <c r="O109" s="59"/>
      <c r="P109" s="59"/>
      <c r="Q109" s="59"/>
      <c r="R109" s="59"/>
      <c r="S109" s="59"/>
      <c r="T109" s="59"/>
      <c r="U109" s="59"/>
      <c r="V109" s="59"/>
      <c r="W109" s="60"/>
      <c r="X109" s="58"/>
      <c r="Y109" s="59"/>
      <c r="Z109" s="59"/>
      <c r="AA109" s="142"/>
      <c r="AB109" s="142"/>
      <c r="AC109" s="171">
        <v>0</v>
      </c>
      <c r="AD109" s="171">
        <v>0</v>
      </c>
      <c r="AE109" s="171">
        <v>0</v>
      </c>
      <c r="AF109" s="171">
        <v>0</v>
      </c>
      <c r="AG109" s="171"/>
      <c r="AH109" s="171"/>
      <c r="AI109" s="171"/>
      <c r="AJ109" s="171"/>
      <c r="AK109" s="171"/>
      <c r="AL109" s="208"/>
      <c r="AM109" s="209"/>
      <c r="AN109" s="261">
        <v>0</v>
      </c>
      <c r="AO109" s="55" t="s">
        <v>155</v>
      </c>
    </row>
    <row r="110" spans="1:41" ht="15.75" thickBot="1" x14ac:dyDescent="0.25">
      <c r="C110" s="6"/>
      <c r="D110" s="230"/>
      <c r="E110" s="91"/>
      <c r="F110" s="57" t="s">
        <v>156</v>
      </c>
      <c r="G110" s="58"/>
      <c r="H110" s="59"/>
      <c r="I110" s="59"/>
      <c r="J110" s="59"/>
      <c r="K110" s="59"/>
      <c r="L110" s="59"/>
      <c r="M110" s="60"/>
      <c r="N110" s="58"/>
      <c r="O110" s="59"/>
      <c r="P110" s="59"/>
      <c r="Q110" s="59"/>
      <c r="R110" s="59"/>
      <c r="S110" s="59"/>
      <c r="T110" s="59"/>
      <c r="U110" s="59"/>
      <c r="V110" s="59"/>
      <c r="W110" s="60"/>
      <c r="X110" s="58"/>
      <c r="Y110" s="59"/>
      <c r="Z110" s="59"/>
      <c r="AA110" s="142"/>
      <c r="AB110" s="142"/>
      <c r="AC110" s="171">
        <v>0</v>
      </c>
      <c r="AD110" s="171">
        <v>0</v>
      </c>
      <c r="AE110" s="171">
        <v>0</v>
      </c>
      <c r="AF110" s="171">
        <v>0</v>
      </c>
      <c r="AG110" s="171"/>
      <c r="AH110" s="171"/>
      <c r="AI110" s="171"/>
      <c r="AJ110" s="171"/>
      <c r="AK110" s="171"/>
      <c r="AL110" s="208"/>
      <c r="AM110" s="209"/>
      <c r="AN110" s="261">
        <v>0</v>
      </c>
      <c r="AO110" s="55" t="s">
        <v>157</v>
      </c>
    </row>
    <row r="111" spans="1:41" ht="15.75" thickBot="1" x14ac:dyDescent="0.25">
      <c r="C111" s="6"/>
      <c r="D111" s="230"/>
      <c r="E111" s="91"/>
      <c r="F111" s="57" t="s">
        <v>158</v>
      </c>
      <c r="G111" s="58"/>
      <c r="H111" s="59"/>
      <c r="I111" s="59"/>
      <c r="J111" s="59"/>
      <c r="K111" s="59"/>
      <c r="L111" s="59"/>
      <c r="M111" s="60"/>
      <c r="N111" s="58"/>
      <c r="O111" s="59"/>
      <c r="P111" s="59"/>
      <c r="Q111" s="59"/>
      <c r="R111" s="59"/>
      <c r="S111" s="59"/>
      <c r="T111" s="59"/>
      <c r="U111" s="59"/>
      <c r="V111" s="59"/>
      <c r="W111" s="60"/>
      <c r="X111" s="58"/>
      <c r="Y111" s="59"/>
      <c r="Z111" s="59"/>
      <c r="AA111" s="142"/>
      <c r="AB111" s="142"/>
      <c r="AC111" s="171">
        <v>0</v>
      </c>
      <c r="AD111" s="171">
        <v>0</v>
      </c>
      <c r="AE111" s="171">
        <v>0</v>
      </c>
      <c r="AF111" s="171">
        <v>0</v>
      </c>
      <c r="AG111" s="171"/>
      <c r="AH111" s="171"/>
      <c r="AI111" s="171"/>
      <c r="AJ111" s="171"/>
      <c r="AK111" s="171"/>
      <c r="AL111" s="208"/>
      <c r="AM111" s="209"/>
      <c r="AN111" s="261">
        <v>0</v>
      </c>
      <c r="AO111" s="55" t="s">
        <v>159</v>
      </c>
    </row>
    <row r="112" spans="1:41" ht="15.75" thickBot="1" x14ac:dyDescent="0.25">
      <c r="C112" s="6"/>
      <c r="D112" s="230"/>
      <c r="E112" s="91"/>
      <c r="F112" s="57" t="s">
        <v>160</v>
      </c>
      <c r="G112" s="58"/>
      <c r="H112" s="59"/>
      <c r="I112" s="59"/>
      <c r="J112" s="59"/>
      <c r="K112" s="59"/>
      <c r="L112" s="59"/>
      <c r="M112" s="60"/>
      <c r="N112" s="58"/>
      <c r="O112" s="59"/>
      <c r="P112" s="59"/>
      <c r="Q112" s="59"/>
      <c r="R112" s="59"/>
      <c r="S112" s="59"/>
      <c r="T112" s="59"/>
      <c r="U112" s="59"/>
      <c r="V112" s="59"/>
      <c r="W112" s="60"/>
      <c r="X112" s="58"/>
      <c r="Y112" s="59"/>
      <c r="Z112" s="59"/>
      <c r="AA112" s="142"/>
      <c r="AB112" s="142"/>
      <c r="AC112" s="171">
        <v>0</v>
      </c>
      <c r="AD112" s="171">
        <v>0</v>
      </c>
      <c r="AE112" s="171">
        <v>0</v>
      </c>
      <c r="AF112" s="171">
        <v>0</v>
      </c>
      <c r="AG112" s="171"/>
      <c r="AH112" s="171"/>
      <c r="AI112" s="171"/>
      <c r="AJ112" s="171"/>
      <c r="AK112" s="171"/>
      <c r="AL112" s="208"/>
      <c r="AM112" s="209"/>
      <c r="AN112" s="261">
        <v>0</v>
      </c>
      <c r="AO112" s="55" t="s">
        <v>161</v>
      </c>
    </row>
    <row r="113" spans="1:41" ht="15.75" thickBot="1" x14ac:dyDescent="0.25">
      <c r="C113" s="6"/>
      <c r="D113" s="230"/>
      <c r="E113" s="91"/>
      <c r="F113" s="76" t="s">
        <v>162</v>
      </c>
      <c r="G113" s="80"/>
      <c r="H113" s="81"/>
      <c r="I113" s="81"/>
      <c r="J113" s="81"/>
      <c r="K113" s="81"/>
      <c r="L113" s="81"/>
      <c r="M113" s="82"/>
      <c r="N113" s="80"/>
      <c r="O113" s="81"/>
      <c r="P113" s="81"/>
      <c r="Q113" s="81"/>
      <c r="R113" s="81"/>
      <c r="S113" s="81"/>
      <c r="T113" s="81"/>
      <c r="U113" s="81"/>
      <c r="V113" s="81"/>
      <c r="W113" s="82"/>
      <c r="X113" s="80"/>
      <c r="Y113" s="81"/>
      <c r="Z113" s="81"/>
      <c r="AA113" s="145"/>
      <c r="AB113" s="145"/>
      <c r="AC113" s="171">
        <v>0</v>
      </c>
      <c r="AD113" s="171">
        <v>0</v>
      </c>
      <c r="AE113" s="171">
        <v>0</v>
      </c>
      <c r="AF113" s="171">
        <v>0</v>
      </c>
      <c r="AG113" s="171"/>
      <c r="AH113" s="171"/>
      <c r="AI113" s="171"/>
      <c r="AJ113" s="171"/>
      <c r="AK113" s="171"/>
      <c r="AL113" s="208"/>
      <c r="AM113" s="209"/>
      <c r="AN113" s="261">
        <v>0</v>
      </c>
      <c r="AO113" s="55" t="s">
        <v>163</v>
      </c>
    </row>
    <row r="114" spans="1:41" s="272" customFormat="1" ht="15.75" thickBot="1" x14ac:dyDescent="0.25">
      <c r="A114" s="84"/>
      <c r="B114" s="84"/>
      <c r="C114" s="6"/>
      <c r="D114" s="230"/>
      <c r="E114" s="91"/>
      <c r="F114" s="265" t="s">
        <v>164</v>
      </c>
      <c r="G114" s="266"/>
      <c r="H114" s="267"/>
      <c r="I114" s="267"/>
      <c r="J114" s="267"/>
      <c r="K114" s="267"/>
      <c r="L114" s="267"/>
      <c r="M114" s="268"/>
      <c r="N114" s="266"/>
      <c r="O114" s="267">
        <v>2397.1</v>
      </c>
      <c r="P114" s="267">
        <v>1573.6</v>
      </c>
      <c r="Q114" s="267">
        <v>0</v>
      </c>
      <c r="R114" s="267">
        <v>2963.1</v>
      </c>
      <c r="S114" s="267">
        <v>7763.5</v>
      </c>
      <c r="T114" s="267">
        <v>23882.43</v>
      </c>
      <c r="U114" s="267">
        <v>30966.63</v>
      </c>
      <c r="V114" s="267">
        <v>45685.54</v>
      </c>
      <c r="W114" s="268">
        <v>65878.69</v>
      </c>
      <c r="X114" s="266">
        <v>80050.7</v>
      </c>
      <c r="Y114" s="267">
        <v>102857.1</v>
      </c>
      <c r="Z114" s="267">
        <v>128605.7</v>
      </c>
      <c r="AA114" s="269">
        <v>138294</v>
      </c>
      <c r="AB114" s="268">
        <v>127078</v>
      </c>
      <c r="AC114" s="267">
        <v>140288</v>
      </c>
      <c r="AD114" s="267">
        <v>174661</v>
      </c>
      <c r="AE114" s="267">
        <v>163281.29999999999</v>
      </c>
      <c r="AF114" s="267">
        <v>194744.1</v>
      </c>
      <c r="AG114" s="267">
        <v>173656</v>
      </c>
      <c r="AH114" s="267">
        <v>189767</v>
      </c>
      <c r="AI114" s="267">
        <v>179932</v>
      </c>
      <c r="AJ114" s="267">
        <v>185281</v>
      </c>
      <c r="AK114" s="270">
        <v>180337</v>
      </c>
      <c r="AL114" s="270">
        <v>173104</v>
      </c>
      <c r="AM114" s="271"/>
      <c r="AN114" s="261">
        <v>2513047.4900000002</v>
      </c>
      <c r="AO114" s="265" t="s">
        <v>165</v>
      </c>
    </row>
    <row r="115" spans="1:41" ht="15.75" thickBot="1" x14ac:dyDescent="0.25">
      <c r="C115" s="6"/>
      <c r="D115" s="230"/>
      <c r="E115" s="91"/>
      <c r="F115" s="43" t="s">
        <v>166</v>
      </c>
      <c r="G115" s="176"/>
      <c r="H115" s="264"/>
      <c r="I115" s="264"/>
      <c r="J115" s="264"/>
      <c r="K115" s="264"/>
      <c r="L115" s="264"/>
      <c r="M115" s="273"/>
      <c r="N115" s="176"/>
      <c r="O115" s="264">
        <v>2397.1</v>
      </c>
      <c r="P115" s="264">
        <v>1573.6</v>
      </c>
      <c r="Q115" s="264">
        <v>0</v>
      </c>
      <c r="R115" s="264">
        <v>2598.3065999999999</v>
      </c>
      <c r="S115" s="264">
        <v>7289.54</v>
      </c>
      <c r="T115" s="264">
        <v>22434.326000000001</v>
      </c>
      <c r="U115" s="264">
        <v>27754.715</v>
      </c>
      <c r="V115" s="264">
        <v>38757.077000000005</v>
      </c>
      <c r="W115" s="264">
        <v>45139.094500000007</v>
      </c>
      <c r="X115" s="264">
        <v>50111.726999999999</v>
      </c>
      <c r="Y115" s="264">
        <v>51966.536000000007</v>
      </c>
      <c r="Z115" s="264">
        <v>65621.094500000007</v>
      </c>
      <c r="AA115" s="264">
        <v>71947.33</v>
      </c>
      <c r="AB115" s="264">
        <v>61384.337499999994</v>
      </c>
      <c r="AC115" s="264">
        <v>30317.100000000006</v>
      </c>
      <c r="AD115" s="264">
        <v>66419.110000000015</v>
      </c>
      <c r="AE115" s="264">
        <v>55342.249999999985</v>
      </c>
      <c r="AF115" s="264">
        <v>91213.690000000017</v>
      </c>
      <c r="AG115" s="264">
        <v>62747.05</v>
      </c>
      <c r="AH115" s="264">
        <v>81336.62999999999</v>
      </c>
      <c r="AI115" s="264">
        <v>76009.679999999993</v>
      </c>
      <c r="AJ115" s="264">
        <v>80674.42</v>
      </c>
      <c r="AK115" s="274">
        <v>76339.88</v>
      </c>
      <c r="AL115" s="274">
        <v>71135.439999999988</v>
      </c>
      <c r="AM115" s="61"/>
      <c r="AN115" s="261">
        <v>1140510.0341</v>
      </c>
      <c r="AO115" s="55" t="s">
        <v>167</v>
      </c>
    </row>
    <row r="116" spans="1:41" ht="15.75" thickBot="1" x14ac:dyDescent="0.25">
      <c r="C116" s="6"/>
      <c r="D116" s="230"/>
      <c r="E116" s="91"/>
      <c r="F116" s="57" t="s">
        <v>152</v>
      </c>
      <c r="G116" s="58"/>
      <c r="H116" s="59"/>
      <c r="I116" s="59"/>
      <c r="J116" s="59"/>
      <c r="K116" s="59"/>
      <c r="L116" s="59"/>
      <c r="M116" s="60"/>
      <c r="N116" s="58"/>
      <c r="O116" s="59">
        <v>0</v>
      </c>
      <c r="P116" s="59">
        <v>0</v>
      </c>
      <c r="Q116" s="59">
        <v>0</v>
      </c>
      <c r="R116" s="59">
        <v>19.172000000000001</v>
      </c>
      <c r="S116" s="59">
        <v>90.3</v>
      </c>
      <c r="T116" s="59">
        <v>267.35000000000002</v>
      </c>
      <c r="U116" s="59">
        <v>312.93</v>
      </c>
      <c r="V116" s="59">
        <v>331.88</v>
      </c>
      <c r="W116" s="60">
        <v>364.38</v>
      </c>
      <c r="X116" s="58">
        <v>526.34</v>
      </c>
      <c r="Y116" s="59">
        <v>1029.92</v>
      </c>
      <c r="Z116" s="59">
        <v>1258.79</v>
      </c>
      <c r="AA116" s="142">
        <v>1232.9000000000001</v>
      </c>
      <c r="AB116" s="142">
        <v>1296.7</v>
      </c>
      <c r="AC116" s="58">
        <v>1379.53</v>
      </c>
      <c r="AD116" s="59">
        <v>2025.23</v>
      </c>
      <c r="AE116" s="59">
        <v>2400.88</v>
      </c>
      <c r="AF116" s="59">
        <v>2831.17</v>
      </c>
      <c r="AG116" s="59">
        <v>2615.0300000000002</v>
      </c>
      <c r="AH116" s="59">
        <v>2805.11</v>
      </c>
      <c r="AI116" s="59">
        <v>2879.76</v>
      </c>
      <c r="AJ116" s="59">
        <v>2748</v>
      </c>
      <c r="AK116" s="54">
        <v>2686.63</v>
      </c>
      <c r="AL116" s="54">
        <v>2832.13</v>
      </c>
      <c r="AM116" s="61"/>
      <c r="AN116" s="261">
        <v>31934.132000000005</v>
      </c>
      <c r="AO116" s="55" t="s">
        <v>153</v>
      </c>
    </row>
    <row r="117" spans="1:41" ht="15.75" thickBot="1" x14ac:dyDescent="0.25">
      <c r="C117" s="6"/>
      <c r="D117" s="230"/>
      <c r="E117" s="91"/>
      <c r="F117" s="57" t="s">
        <v>154</v>
      </c>
      <c r="G117" s="58"/>
      <c r="H117" s="59"/>
      <c r="I117" s="59"/>
      <c r="J117" s="59"/>
      <c r="K117" s="59"/>
      <c r="L117" s="59"/>
      <c r="M117" s="60"/>
      <c r="N117" s="58"/>
      <c r="O117" s="112">
        <v>0</v>
      </c>
      <c r="P117" s="112">
        <v>0</v>
      </c>
      <c r="Q117" s="112">
        <v>0</v>
      </c>
      <c r="R117" s="112">
        <v>0</v>
      </c>
      <c r="S117" s="112">
        <v>0</v>
      </c>
      <c r="T117" s="112">
        <v>0</v>
      </c>
      <c r="U117" s="112">
        <v>0</v>
      </c>
      <c r="V117" s="112">
        <v>0</v>
      </c>
      <c r="W117" s="275">
        <v>14806</v>
      </c>
      <c r="X117" s="111">
        <v>18349.7</v>
      </c>
      <c r="Y117" s="112">
        <v>41116.300000000003</v>
      </c>
      <c r="Z117" s="112">
        <v>55643.199999999997</v>
      </c>
      <c r="AA117" s="181">
        <v>60784.6</v>
      </c>
      <c r="AB117" s="181">
        <v>58522.75</v>
      </c>
      <c r="AC117" s="111">
        <v>84731.7</v>
      </c>
      <c r="AD117" s="112">
        <v>91747.569999999992</v>
      </c>
      <c r="AE117" s="53">
        <v>94297.52</v>
      </c>
      <c r="AF117" s="53">
        <v>89003.03</v>
      </c>
      <c r="AG117" s="112">
        <v>104158.76</v>
      </c>
      <c r="AH117" s="112">
        <v>100536.74</v>
      </c>
      <c r="AI117" s="112">
        <v>95717.1</v>
      </c>
      <c r="AJ117" s="53">
        <v>96547.62</v>
      </c>
      <c r="AK117" s="54">
        <v>97080.87</v>
      </c>
      <c r="AL117" s="54">
        <v>93411.88</v>
      </c>
      <c r="AM117" s="61"/>
      <c r="AN117" s="261">
        <v>1196455.3399999999</v>
      </c>
      <c r="AO117" s="276" t="s">
        <v>168</v>
      </c>
    </row>
    <row r="118" spans="1:41" ht="15.75" thickBot="1" x14ac:dyDescent="0.25">
      <c r="C118" s="6"/>
      <c r="D118" s="230"/>
      <c r="E118" s="91"/>
      <c r="F118" s="57" t="s">
        <v>156</v>
      </c>
      <c r="G118" s="58"/>
      <c r="H118" s="59"/>
      <c r="I118" s="59"/>
      <c r="J118" s="59"/>
      <c r="K118" s="59"/>
      <c r="L118" s="59"/>
      <c r="M118" s="60"/>
      <c r="N118" s="58"/>
      <c r="O118" s="112">
        <v>0</v>
      </c>
      <c r="P118" s="112">
        <v>0</v>
      </c>
      <c r="Q118" s="112">
        <v>0</v>
      </c>
      <c r="R118" s="112">
        <v>345.62139999999999</v>
      </c>
      <c r="S118" s="112">
        <v>383.66</v>
      </c>
      <c r="T118" s="112">
        <v>1180.7539999999999</v>
      </c>
      <c r="U118" s="112">
        <v>1532.6849999999999</v>
      </c>
      <c r="V118" s="112">
        <v>2267.6830000000004</v>
      </c>
      <c r="W118" s="275">
        <v>2535.4154999999996</v>
      </c>
      <c r="X118" s="111">
        <v>3058.7330000000002</v>
      </c>
      <c r="Y118" s="112">
        <v>3035.5439999999994</v>
      </c>
      <c r="Z118" s="112">
        <v>3585.1855</v>
      </c>
      <c r="AA118" s="181">
        <v>3784.06</v>
      </c>
      <c r="AB118" s="181">
        <v>3329.1424999999999</v>
      </c>
      <c r="AC118" s="111">
        <v>2566.86</v>
      </c>
      <c r="AD118" s="112">
        <v>3858.55</v>
      </c>
      <c r="AE118" s="112">
        <v>3329.15</v>
      </c>
      <c r="AF118" s="112">
        <v>5004.82</v>
      </c>
      <c r="AG118" s="112">
        <v>3208.88</v>
      </c>
      <c r="AH118" s="112">
        <v>4232.1899999999996</v>
      </c>
      <c r="AI118" s="112">
        <v>3743.66</v>
      </c>
      <c r="AJ118" s="112">
        <v>4069</v>
      </c>
      <c r="AK118" s="54">
        <v>3818.94</v>
      </c>
      <c r="AL118" s="54">
        <v>3678.96</v>
      </c>
      <c r="AM118" s="61"/>
      <c r="AN118" s="261">
        <v>62549.493899999994</v>
      </c>
      <c r="AO118" s="55" t="s">
        <v>169</v>
      </c>
    </row>
    <row r="119" spans="1:41" ht="15.75" thickBot="1" x14ac:dyDescent="0.25">
      <c r="C119" s="6"/>
      <c r="D119" s="230"/>
      <c r="E119" s="91"/>
      <c r="F119" s="57" t="s">
        <v>158</v>
      </c>
      <c r="G119" s="58"/>
      <c r="H119" s="59"/>
      <c r="I119" s="59"/>
      <c r="J119" s="59"/>
      <c r="K119" s="59"/>
      <c r="L119" s="59"/>
      <c r="M119" s="60"/>
      <c r="N119" s="58"/>
      <c r="O119" s="112">
        <v>0</v>
      </c>
      <c r="P119" s="112">
        <v>0</v>
      </c>
      <c r="Q119" s="112">
        <v>0</v>
      </c>
      <c r="R119" s="112">
        <v>0</v>
      </c>
      <c r="S119" s="112">
        <v>0</v>
      </c>
      <c r="T119" s="112">
        <v>0</v>
      </c>
      <c r="U119" s="112">
        <v>1366.3</v>
      </c>
      <c r="V119" s="112">
        <v>4328.8999999999996</v>
      </c>
      <c r="W119" s="275">
        <v>3007.8</v>
      </c>
      <c r="X119" s="111">
        <v>3006.2</v>
      </c>
      <c r="Y119" s="53">
        <v>4264.1000000000004</v>
      </c>
      <c r="Z119" s="53">
        <v>648.82000000000005</v>
      </c>
      <c r="AA119" s="144">
        <v>512.62</v>
      </c>
      <c r="AB119" s="144">
        <v>2498</v>
      </c>
      <c r="AC119" s="63">
        <v>6248.9</v>
      </c>
      <c r="AD119" s="53">
        <v>160.01</v>
      </c>
      <c r="AE119" s="53">
        <v>7882.5</v>
      </c>
      <c r="AF119" s="53">
        <v>6581.05</v>
      </c>
      <c r="AG119" s="53">
        <v>862.78</v>
      </c>
      <c r="AH119" s="53">
        <v>850.63</v>
      </c>
      <c r="AI119" s="53">
        <v>1581.8</v>
      </c>
      <c r="AJ119" s="53">
        <v>1241.96</v>
      </c>
      <c r="AK119" s="54">
        <v>410.68</v>
      </c>
      <c r="AL119" s="54">
        <v>2045.59</v>
      </c>
      <c r="AM119" s="61"/>
      <c r="AN119" s="261">
        <v>47498.639999999992</v>
      </c>
      <c r="AO119" s="55" t="s">
        <v>170</v>
      </c>
    </row>
    <row r="120" spans="1:41" ht="15.75" thickBot="1" x14ac:dyDescent="0.25">
      <c r="C120" s="6"/>
      <c r="D120" s="230"/>
      <c r="E120" s="91"/>
      <c r="F120" s="57" t="s">
        <v>160</v>
      </c>
      <c r="G120" s="58"/>
      <c r="H120" s="59"/>
      <c r="I120" s="59"/>
      <c r="J120" s="59"/>
      <c r="K120" s="59"/>
      <c r="L120" s="59"/>
      <c r="M120" s="60"/>
      <c r="N120" s="58"/>
      <c r="O120" s="112">
        <v>0</v>
      </c>
      <c r="P120" s="112">
        <v>0</v>
      </c>
      <c r="Q120" s="112">
        <v>0</v>
      </c>
      <c r="R120" s="112">
        <v>0</v>
      </c>
      <c r="S120" s="112">
        <v>0</v>
      </c>
      <c r="T120" s="112">
        <v>0</v>
      </c>
      <c r="U120" s="112">
        <v>0</v>
      </c>
      <c r="V120" s="112">
        <v>0</v>
      </c>
      <c r="W120" s="275">
        <v>26</v>
      </c>
      <c r="X120" s="111">
        <v>4998</v>
      </c>
      <c r="Y120" s="112">
        <v>1444.7</v>
      </c>
      <c r="Z120" s="112">
        <v>1788</v>
      </c>
      <c r="AA120" s="181">
        <v>0</v>
      </c>
      <c r="AB120" s="181">
        <v>0</v>
      </c>
      <c r="AC120" s="111">
        <v>14974.480000000003</v>
      </c>
      <c r="AD120" s="112">
        <v>10400</v>
      </c>
      <c r="AE120" s="112">
        <v>0</v>
      </c>
      <c r="AF120" s="112">
        <v>0</v>
      </c>
      <c r="AG120" s="112">
        <v>0</v>
      </c>
      <c r="AH120" s="112">
        <v>0</v>
      </c>
      <c r="AI120" s="112">
        <v>0</v>
      </c>
      <c r="AJ120" s="112">
        <v>0</v>
      </c>
      <c r="AK120" s="54">
        <v>0</v>
      </c>
      <c r="AL120" s="54">
        <v>0</v>
      </c>
      <c r="AM120" s="61"/>
      <c r="AN120" s="261">
        <v>33631.180000000008</v>
      </c>
      <c r="AO120" s="55" t="s">
        <v>161</v>
      </c>
    </row>
    <row r="121" spans="1:41" ht="15.75" thickBot="1" x14ac:dyDescent="0.25">
      <c r="C121" s="6"/>
      <c r="D121" s="230"/>
      <c r="E121" s="91"/>
      <c r="F121" s="76" t="s">
        <v>162</v>
      </c>
      <c r="G121" s="77"/>
      <c r="H121" s="78"/>
      <c r="I121" s="78"/>
      <c r="J121" s="78"/>
      <c r="K121" s="78"/>
      <c r="L121" s="78"/>
      <c r="M121" s="79"/>
      <c r="N121" s="80"/>
      <c r="O121" s="147">
        <v>0</v>
      </c>
      <c r="P121" s="147">
        <v>0</v>
      </c>
      <c r="Q121" s="147">
        <v>0</v>
      </c>
      <c r="R121" s="147">
        <v>0</v>
      </c>
      <c r="S121" s="147">
        <v>0</v>
      </c>
      <c r="T121" s="147">
        <v>0</v>
      </c>
      <c r="U121" s="147">
        <v>0</v>
      </c>
      <c r="V121" s="147">
        <v>0</v>
      </c>
      <c r="W121" s="277">
        <v>0</v>
      </c>
      <c r="X121" s="146">
        <v>0</v>
      </c>
      <c r="Y121" s="147">
        <v>0</v>
      </c>
      <c r="Z121" s="147">
        <v>60.61</v>
      </c>
      <c r="AA121" s="278">
        <v>32.49</v>
      </c>
      <c r="AB121" s="278">
        <v>47.07</v>
      </c>
      <c r="AC121" s="146">
        <v>69.430000000000007</v>
      </c>
      <c r="AD121" s="147">
        <v>50.53</v>
      </c>
      <c r="AE121" s="147">
        <v>29</v>
      </c>
      <c r="AF121" s="147">
        <v>110.34</v>
      </c>
      <c r="AG121" s="147">
        <v>63.5</v>
      </c>
      <c r="AH121" s="147">
        <v>5.7</v>
      </c>
      <c r="AI121" s="147">
        <v>0</v>
      </c>
      <c r="AJ121" s="147">
        <v>0</v>
      </c>
      <c r="AK121" s="83">
        <v>0</v>
      </c>
      <c r="AL121" s="83">
        <v>0</v>
      </c>
      <c r="AM121" s="61"/>
      <c r="AN121" s="261">
        <v>468.67</v>
      </c>
      <c r="AO121" s="55" t="s">
        <v>171</v>
      </c>
    </row>
    <row r="122" spans="1:41" s="90" customFormat="1" ht="15.75" thickBot="1" x14ac:dyDescent="0.25">
      <c r="A122" s="84"/>
      <c r="B122" s="84"/>
      <c r="C122" s="6"/>
      <c r="D122" s="230"/>
      <c r="E122" s="91"/>
      <c r="F122" s="86" t="s">
        <v>172</v>
      </c>
      <c r="G122" s="279"/>
      <c r="H122" s="280"/>
      <c r="I122" s="280"/>
      <c r="J122" s="280"/>
      <c r="K122" s="280"/>
      <c r="L122" s="280"/>
      <c r="M122" s="281"/>
      <c r="N122" s="279"/>
      <c r="O122" s="280">
        <v>2426.9</v>
      </c>
      <c r="P122" s="280">
        <v>3208.7</v>
      </c>
      <c r="Q122" s="280">
        <v>2654.1</v>
      </c>
      <c r="R122" s="280">
        <v>2572</v>
      </c>
      <c r="S122" s="280">
        <v>3207</v>
      </c>
      <c r="T122" s="280">
        <v>4867</v>
      </c>
      <c r="U122" s="280">
        <v>5622</v>
      </c>
      <c r="V122" s="280">
        <v>13249.3</v>
      </c>
      <c r="W122" s="280">
        <v>14555.4</v>
      </c>
      <c r="X122" s="280">
        <v>12087.2</v>
      </c>
      <c r="Y122" s="280">
        <v>12567.6</v>
      </c>
      <c r="Z122" s="280">
        <v>27997.969999999998</v>
      </c>
      <c r="AA122" s="280">
        <v>32003.7</v>
      </c>
      <c r="AB122" s="280">
        <v>35052.39</v>
      </c>
      <c r="AC122" s="280">
        <v>40050.49</v>
      </c>
      <c r="AD122" s="280">
        <v>46794.02</v>
      </c>
      <c r="AE122" s="280">
        <v>37281.39</v>
      </c>
      <c r="AF122" s="280">
        <v>35648.42</v>
      </c>
      <c r="AG122" s="280">
        <v>34487.5</v>
      </c>
      <c r="AH122" s="280">
        <v>36913.769999999997</v>
      </c>
      <c r="AI122" s="280">
        <v>25819.739999999998</v>
      </c>
      <c r="AJ122" s="280">
        <v>46716</v>
      </c>
      <c r="AK122" s="282">
        <v>54872.25</v>
      </c>
      <c r="AL122" s="282">
        <v>54898.100000000006</v>
      </c>
      <c r="AM122" s="87"/>
      <c r="AN122" s="261">
        <v>585552.93999999994</v>
      </c>
      <c r="AO122" s="86" t="s">
        <v>173</v>
      </c>
    </row>
    <row r="123" spans="1:41" s="291" customFormat="1" ht="15.75" thickBot="1" x14ac:dyDescent="0.25">
      <c r="A123" s="84"/>
      <c r="B123" s="84"/>
      <c r="C123" s="6"/>
      <c r="D123" s="230"/>
      <c r="E123" s="91"/>
      <c r="F123" s="283" t="s">
        <v>174</v>
      </c>
      <c r="G123" s="284"/>
      <c r="H123" s="285"/>
      <c r="I123" s="285"/>
      <c r="J123" s="285"/>
      <c r="K123" s="285"/>
      <c r="L123" s="285"/>
      <c r="M123" s="286"/>
      <c r="N123" s="284"/>
      <c r="O123" s="285">
        <v>0</v>
      </c>
      <c r="P123" s="285">
        <v>0</v>
      </c>
      <c r="Q123" s="285">
        <v>0</v>
      </c>
      <c r="R123" s="285">
        <v>0</v>
      </c>
      <c r="S123" s="285">
        <v>0</v>
      </c>
      <c r="T123" s="285">
        <v>0</v>
      </c>
      <c r="U123" s="285">
        <v>0</v>
      </c>
      <c r="V123" s="285">
        <v>6834.8</v>
      </c>
      <c r="W123" s="286">
        <v>8342</v>
      </c>
      <c r="X123" s="284">
        <v>5660.2</v>
      </c>
      <c r="Y123" s="285">
        <v>5957.1</v>
      </c>
      <c r="Z123" s="285">
        <v>20615.599999999999</v>
      </c>
      <c r="AA123" s="287">
        <v>23711.5</v>
      </c>
      <c r="AB123" s="286">
        <v>26693.4</v>
      </c>
      <c r="AC123" s="284">
        <v>31320.399999999998</v>
      </c>
      <c r="AD123" s="285">
        <v>37354.1</v>
      </c>
      <c r="AE123" s="285">
        <v>28578</v>
      </c>
      <c r="AF123" s="285">
        <v>26517</v>
      </c>
      <c r="AG123" s="285">
        <v>26848.9</v>
      </c>
      <c r="AH123" s="285">
        <v>29378.71</v>
      </c>
      <c r="AI123" s="285">
        <v>18843.599999999999</v>
      </c>
      <c r="AJ123" s="285">
        <v>34836</v>
      </c>
      <c r="AK123" s="288">
        <v>38029.019999999997</v>
      </c>
      <c r="AL123" s="288">
        <v>36335.660000000003</v>
      </c>
      <c r="AM123" s="289"/>
      <c r="AN123" s="261">
        <v>405855.99</v>
      </c>
      <c r="AO123" s="290" t="s">
        <v>149</v>
      </c>
    </row>
    <row r="124" spans="1:41" ht="15.75" thickBot="1" x14ac:dyDescent="0.25">
      <c r="C124" s="6"/>
      <c r="D124" s="230"/>
      <c r="E124" s="91"/>
      <c r="F124" s="43" t="s">
        <v>175</v>
      </c>
      <c r="G124" s="176"/>
      <c r="H124" s="264"/>
      <c r="I124" s="264"/>
      <c r="J124" s="264"/>
      <c r="K124" s="264"/>
      <c r="L124" s="264"/>
      <c r="M124" s="273"/>
      <c r="N124" s="176"/>
      <c r="O124" s="264">
        <v>0</v>
      </c>
      <c r="P124" s="264">
        <v>0</v>
      </c>
      <c r="Q124" s="264">
        <v>0</v>
      </c>
      <c r="R124" s="264">
        <v>0</v>
      </c>
      <c r="S124" s="264">
        <v>0</v>
      </c>
      <c r="T124" s="264">
        <v>0</v>
      </c>
      <c r="U124" s="264">
        <v>0</v>
      </c>
      <c r="V124" s="264">
        <v>3237.4</v>
      </c>
      <c r="W124" s="273">
        <v>3896.1</v>
      </c>
      <c r="X124" s="176">
        <v>286</v>
      </c>
      <c r="Y124" s="264">
        <v>-4046.65</v>
      </c>
      <c r="Z124" s="264">
        <v>8553.2000000000007</v>
      </c>
      <c r="AA124" s="138">
        <v>9844</v>
      </c>
      <c r="AB124" s="138">
        <v>-1237.55</v>
      </c>
      <c r="AC124" s="58">
        <v>12084.45</v>
      </c>
      <c r="AD124" s="59">
        <v>15018.929999999997</v>
      </c>
      <c r="AE124" s="59">
        <v>15018.929999999997</v>
      </c>
      <c r="AF124" s="59">
        <v>9080.0600000000013</v>
      </c>
      <c r="AG124" s="59">
        <v>9928.43</v>
      </c>
      <c r="AH124" s="59">
        <v>10032.429999999997</v>
      </c>
      <c r="AI124" s="59">
        <v>5001.2899999999991</v>
      </c>
      <c r="AJ124" s="59">
        <v>13840.09</v>
      </c>
      <c r="AK124" s="54">
        <v>16988.479999999996</v>
      </c>
      <c r="AL124" s="54">
        <v>15947.460000000006</v>
      </c>
      <c r="AM124" s="61"/>
      <c r="AN124" s="261">
        <v>143473.04999999999</v>
      </c>
      <c r="AO124" s="55" t="s">
        <v>167</v>
      </c>
    </row>
    <row r="125" spans="1:41" ht="15.75" thickBot="1" x14ac:dyDescent="0.25">
      <c r="C125" s="6"/>
      <c r="D125" s="230"/>
      <c r="E125" s="91"/>
      <c r="F125" s="57" t="s">
        <v>152</v>
      </c>
      <c r="G125" s="58"/>
      <c r="H125" s="59"/>
      <c r="I125" s="59"/>
      <c r="J125" s="59"/>
      <c r="K125" s="59"/>
      <c r="L125" s="59"/>
      <c r="M125" s="60"/>
      <c r="N125" s="58"/>
      <c r="O125" s="59">
        <v>0</v>
      </c>
      <c r="P125" s="59">
        <v>0</v>
      </c>
      <c r="Q125" s="59">
        <v>0</v>
      </c>
      <c r="R125" s="59">
        <v>0</v>
      </c>
      <c r="S125" s="59">
        <v>0</v>
      </c>
      <c r="T125" s="59">
        <v>0</v>
      </c>
      <c r="U125" s="59">
        <v>0</v>
      </c>
      <c r="V125" s="72">
        <v>360</v>
      </c>
      <c r="W125" s="94">
        <v>549.79999999999995</v>
      </c>
      <c r="X125" s="95">
        <v>518</v>
      </c>
      <c r="Y125" s="72">
        <v>634.20000000000005</v>
      </c>
      <c r="Z125" s="72">
        <v>1948.8</v>
      </c>
      <c r="AA125" s="292">
        <v>2005.5</v>
      </c>
      <c r="AB125" s="292">
        <v>2116</v>
      </c>
      <c r="AC125" s="95">
        <v>2284</v>
      </c>
      <c r="AD125" s="72">
        <v>2142.1</v>
      </c>
      <c r="AE125" s="72">
        <v>2918</v>
      </c>
      <c r="AF125" s="72">
        <v>3818.3</v>
      </c>
      <c r="AG125" s="72">
        <v>4103.91</v>
      </c>
      <c r="AH125" s="72">
        <v>3968.13</v>
      </c>
      <c r="AI125" s="72">
        <v>3878.95</v>
      </c>
      <c r="AJ125" s="72">
        <v>3946</v>
      </c>
      <c r="AK125" s="96">
        <v>3995.32</v>
      </c>
      <c r="AL125" s="96">
        <v>4011.75</v>
      </c>
      <c r="AM125" s="97"/>
      <c r="AN125" s="261">
        <v>43198.76</v>
      </c>
      <c r="AO125" s="55" t="s">
        <v>176</v>
      </c>
    </row>
    <row r="126" spans="1:41" ht="15.75" thickBot="1" x14ac:dyDescent="0.25">
      <c r="C126" s="6"/>
      <c r="D126" s="230"/>
      <c r="E126" s="91"/>
      <c r="F126" s="57" t="s">
        <v>154</v>
      </c>
      <c r="G126" s="58"/>
      <c r="H126" s="59"/>
      <c r="I126" s="59"/>
      <c r="J126" s="59"/>
      <c r="K126" s="59"/>
      <c r="L126" s="59"/>
      <c r="M126" s="60"/>
      <c r="N126" s="58"/>
      <c r="O126" s="112">
        <v>0</v>
      </c>
      <c r="P126" s="112">
        <v>0</v>
      </c>
      <c r="Q126" s="112">
        <v>0</v>
      </c>
      <c r="R126" s="112">
        <v>0</v>
      </c>
      <c r="S126" s="112">
        <v>0</v>
      </c>
      <c r="T126" s="112">
        <v>0</v>
      </c>
      <c r="U126" s="112">
        <v>0</v>
      </c>
      <c r="V126" s="112">
        <v>0</v>
      </c>
      <c r="W126" s="275">
        <v>0</v>
      </c>
      <c r="X126" s="111">
        <v>1285.5</v>
      </c>
      <c r="Y126" s="112">
        <v>825.6</v>
      </c>
      <c r="Z126" s="112">
        <v>780.2</v>
      </c>
      <c r="AA126" s="181">
        <v>82.4</v>
      </c>
      <c r="AB126" s="181">
        <v>898.9</v>
      </c>
      <c r="AC126" s="111">
        <v>1517.2</v>
      </c>
      <c r="AD126" s="112">
        <v>1861.1</v>
      </c>
      <c r="AE126" s="53">
        <v>1767.5</v>
      </c>
      <c r="AF126" s="112">
        <v>1662.4</v>
      </c>
      <c r="AG126" s="112">
        <v>1380.56</v>
      </c>
      <c r="AH126" s="112">
        <v>2182.6999999999998</v>
      </c>
      <c r="AI126" s="112">
        <v>1734.34</v>
      </c>
      <c r="AJ126" s="53">
        <v>1604.91</v>
      </c>
      <c r="AK126" s="54">
        <v>28.36</v>
      </c>
      <c r="AL126" s="54">
        <v>214.49</v>
      </c>
      <c r="AM126" s="61"/>
      <c r="AN126" s="261">
        <v>17826.16</v>
      </c>
      <c r="AO126" s="55" t="s">
        <v>168</v>
      </c>
    </row>
    <row r="127" spans="1:41" ht="15.75" thickBot="1" x14ac:dyDescent="0.25">
      <c r="C127" s="6"/>
      <c r="D127" s="230"/>
      <c r="E127" s="91"/>
      <c r="F127" s="57" t="s">
        <v>156</v>
      </c>
      <c r="G127" s="58"/>
      <c r="H127" s="59"/>
      <c r="I127" s="59"/>
      <c r="J127" s="59"/>
      <c r="K127" s="59"/>
      <c r="L127" s="59"/>
      <c r="M127" s="60"/>
      <c r="N127" s="58"/>
      <c r="O127" s="112">
        <v>0</v>
      </c>
      <c r="P127" s="112">
        <v>0</v>
      </c>
      <c r="Q127" s="112">
        <v>0</v>
      </c>
      <c r="R127" s="112">
        <v>0</v>
      </c>
      <c r="S127" s="112">
        <v>0</v>
      </c>
      <c r="T127" s="112">
        <v>0</v>
      </c>
      <c r="U127" s="112">
        <v>0</v>
      </c>
      <c r="V127" s="112">
        <v>3237.4</v>
      </c>
      <c r="W127" s="275">
        <v>3896.1</v>
      </c>
      <c r="X127" s="111">
        <v>2571.1</v>
      </c>
      <c r="Y127" s="112">
        <v>2661.45</v>
      </c>
      <c r="Z127" s="112">
        <v>9333.4</v>
      </c>
      <c r="AA127" s="181">
        <v>10853</v>
      </c>
      <c r="AB127" s="181">
        <v>12288.7</v>
      </c>
      <c r="AC127" s="111">
        <v>14518.199999999999</v>
      </c>
      <c r="AD127" s="112">
        <v>17606</v>
      </c>
      <c r="AE127" s="112">
        <v>12830</v>
      </c>
      <c r="AF127" s="112">
        <v>11349.4</v>
      </c>
      <c r="AG127" s="112">
        <v>11372.5</v>
      </c>
      <c r="AH127" s="112">
        <v>12705.29</v>
      </c>
      <c r="AI127" s="112">
        <v>7482.33</v>
      </c>
      <c r="AJ127" s="112">
        <v>15445</v>
      </c>
      <c r="AK127" s="54">
        <v>17016.86</v>
      </c>
      <c r="AL127" s="54">
        <v>16161.96</v>
      </c>
      <c r="AM127" s="61"/>
      <c r="AN127" s="261">
        <v>181328.68999999997</v>
      </c>
      <c r="AO127" s="55" t="s">
        <v>177</v>
      </c>
    </row>
    <row r="128" spans="1:41" ht="15.75" thickBot="1" x14ac:dyDescent="0.25">
      <c r="C128" s="6"/>
      <c r="D128" s="230"/>
      <c r="E128" s="91"/>
      <c r="F128" s="57" t="s">
        <v>158</v>
      </c>
      <c r="G128" s="58"/>
      <c r="H128" s="59"/>
      <c r="I128" s="59"/>
      <c r="J128" s="59"/>
      <c r="K128" s="59"/>
      <c r="L128" s="59"/>
      <c r="M128" s="60"/>
      <c r="N128" s="58"/>
      <c r="O128" s="112">
        <v>0</v>
      </c>
      <c r="P128" s="112">
        <v>0</v>
      </c>
      <c r="Q128" s="112">
        <v>0</v>
      </c>
      <c r="R128" s="112">
        <v>0</v>
      </c>
      <c r="S128" s="112">
        <v>0</v>
      </c>
      <c r="T128" s="112">
        <v>0</v>
      </c>
      <c r="U128" s="112">
        <v>0</v>
      </c>
      <c r="V128" s="112">
        <v>0</v>
      </c>
      <c r="W128" s="275">
        <v>0</v>
      </c>
      <c r="X128" s="111">
        <v>999.6</v>
      </c>
      <c r="Y128" s="112">
        <v>2382.5</v>
      </c>
      <c r="Z128" s="112">
        <v>0</v>
      </c>
      <c r="AA128" s="181">
        <v>0</v>
      </c>
      <c r="AB128" s="181">
        <v>0</v>
      </c>
      <c r="AC128" s="111">
        <v>0</v>
      </c>
      <c r="AD128" s="112">
        <v>0</v>
      </c>
      <c r="AE128" s="53">
        <v>1091.3</v>
      </c>
      <c r="AF128" s="112">
        <v>496.5</v>
      </c>
      <c r="AG128" s="112">
        <v>0</v>
      </c>
      <c r="AH128" s="112">
        <v>484.46</v>
      </c>
      <c r="AI128" s="112">
        <v>746.69</v>
      </c>
      <c r="AJ128" s="112">
        <v>0</v>
      </c>
      <c r="AK128" s="54">
        <v>0</v>
      </c>
      <c r="AL128" s="54"/>
      <c r="AM128" s="61"/>
      <c r="AN128" s="261">
        <v>6201.0499999999993</v>
      </c>
      <c r="AO128" s="55" t="s">
        <v>159</v>
      </c>
    </row>
    <row r="129" spans="1:41" ht="15.75" thickBot="1" x14ac:dyDescent="0.25">
      <c r="C129" s="6"/>
      <c r="D129" s="230"/>
      <c r="E129" s="91"/>
      <c r="F129" s="57" t="s">
        <v>160</v>
      </c>
      <c r="G129" s="58"/>
      <c r="H129" s="59"/>
      <c r="I129" s="59"/>
      <c r="J129" s="59"/>
      <c r="K129" s="59"/>
      <c r="L129" s="59"/>
      <c r="M129" s="60"/>
      <c r="N129" s="58"/>
      <c r="O129" s="112">
        <v>0</v>
      </c>
      <c r="P129" s="112">
        <v>0</v>
      </c>
      <c r="Q129" s="112">
        <v>0</v>
      </c>
      <c r="R129" s="112">
        <v>0</v>
      </c>
      <c r="S129" s="112">
        <v>0</v>
      </c>
      <c r="T129" s="112">
        <v>0</v>
      </c>
      <c r="U129" s="112">
        <v>0</v>
      </c>
      <c r="V129" s="112">
        <v>0</v>
      </c>
      <c r="W129" s="275">
        <v>0</v>
      </c>
      <c r="X129" s="111">
        <v>0</v>
      </c>
      <c r="Y129" s="112">
        <v>0</v>
      </c>
      <c r="Z129" s="112">
        <v>0</v>
      </c>
      <c r="AA129" s="181">
        <v>0</v>
      </c>
      <c r="AB129" s="181">
        <v>796</v>
      </c>
      <c r="AC129" s="111">
        <v>14</v>
      </c>
      <c r="AD129" s="112">
        <v>15</v>
      </c>
      <c r="AE129" s="112">
        <v>0</v>
      </c>
      <c r="AF129" s="112">
        <v>0</v>
      </c>
      <c r="AG129" s="112">
        <v>0</v>
      </c>
      <c r="AH129" s="112">
        <v>0</v>
      </c>
      <c r="AI129" s="112">
        <v>0</v>
      </c>
      <c r="AJ129" s="112">
        <v>0</v>
      </c>
      <c r="AK129" s="54">
        <v>0</v>
      </c>
      <c r="AL129" s="54"/>
      <c r="AM129" s="61"/>
      <c r="AN129" s="261">
        <v>825</v>
      </c>
      <c r="AO129" s="55" t="s">
        <v>178</v>
      </c>
    </row>
    <row r="130" spans="1:41" ht="15.75" thickBot="1" x14ac:dyDescent="0.25">
      <c r="C130" s="6"/>
      <c r="D130" s="230"/>
      <c r="E130" s="91"/>
      <c r="F130" s="76" t="s">
        <v>162</v>
      </c>
      <c r="G130" s="77"/>
      <c r="H130" s="78"/>
      <c r="I130" s="78"/>
      <c r="J130" s="78"/>
      <c r="K130" s="78"/>
      <c r="L130" s="78"/>
      <c r="M130" s="79"/>
      <c r="N130" s="80"/>
      <c r="O130" s="147">
        <v>0</v>
      </c>
      <c r="P130" s="147">
        <v>0</v>
      </c>
      <c r="Q130" s="147">
        <v>0</v>
      </c>
      <c r="R130" s="147">
        <v>0</v>
      </c>
      <c r="S130" s="147">
        <v>0</v>
      </c>
      <c r="T130" s="147">
        <v>0</v>
      </c>
      <c r="U130" s="147">
        <v>0</v>
      </c>
      <c r="V130" s="147">
        <v>0</v>
      </c>
      <c r="W130" s="277">
        <v>0</v>
      </c>
      <c r="X130" s="146">
        <v>0</v>
      </c>
      <c r="Y130" s="147">
        <v>0</v>
      </c>
      <c r="Z130" s="147">
        <v>60.61</v>
      </c>
      <c r="AA130" s="278">
        <v>32.49</v>
      </c>
      <c r="AB130" s="278">
        <v>47.07</v>
      </c>
      <c r="AC130" s="111">
        <v>69.430000000000007</v>
      </c>
      <c r="AD130" s="112">
        <v>50.53</v>
      </c>
      <c r="AE130" s="112">
        <v>29.48</v>
      </c>
      <c r="AF130" s="112">
        <v>110.34</v>
      </c>
      <c r="AG130" s="112">
        <v>63.5</v>
      </c>
      <c r="AH130" s="112">
        <v>5.7</v>
      </c>
      <c r="AI130" s="112">
        <v>0</v>
      </c>
      <c r="AJ130" s="112">
        <v>0</v>
      </c>
      <c r="AK130" s="54">
        <v>0</v>
      </c>
      <c r="AL130" s="54"/>
      <c r="AM130" s="61"/>
      <c r="AN130" s="261">
        <v>469.15000000000003</v>
      </c>
      <c r="AO130" s="55" t="s">
        <v>171</v>
      </c>
    </row>
    <row r="131" spans="1:41" s="272" customFormat="1" ht="15.75" thickBot="1" x14ac:dyDescent="0.25">
      <c r="A131" s="84"/>
      <c r="B131" s="84"/>
      <c r="C131" s="6"/>
      <c r="D131" s="230"/>
      <c r="E131" s="91"/>
      <c r="F131" s="265" t="s">
        <v>179</v>
      </c>
      <c r="G131" s="266"/>
      <c r="H131" s="267"/>
      <c r="I131" s="267"/>
      <c r="J131" s="267"/>
      <c r="K131" s="267"/>
      <c r="L131" s="267"/>
      <c r="M131" s="268"/>
      <c r="N131" s="266"/>
      <c r="O131" s="267">
        <v>2426.9</v>
      </c>
      <c r="P131" s="267">
        <v>3208.7</v>
      </c>
      <c r="Q131" s="267">
        <v>2654.1</v>
      </c>
      <c r="R131" s="267">
        <v>2572</v>
      </c>
      <c r="S131" s="267">
        <v>3207</v>
      </c>
      <c r="T131" s="267">
        <v>4867</v>
      </c>
      <c r="U131" s="267">
        <v>5622</v>
      </c>
      <c r="V131" s="267">
        <v>6414.5</v>
      </c>
      <c r="W131" s="268">
        <v>6213.4</v>
      </c>
      <c r="X131" s="267">
        <v>6427</v>
      </c>
      <c r="Y131" s="267">
        <v>6610.5</v>
      </c>
      <c r="Z131" s="267">
        <v>7382.37</v>
      </c>
      <c r="AA131" s="267">
        <v>8292.2000000000007</v>
      </c>
      <c r="AB131" s="267">
        <v>8358.99</v>
      </c>
      <c r="AC131" s="267">
        <v>8730.09</v>
      </c>
      <c r="AD131" s="267">
        <v>9439.92</v>
      </c>
      <c r="AE131" s="267">
        <v>8703.39</v>
      </c>
      <c r="AF131" s="267">
        <v>9131.42</v>
      </c>
      <c r="AG131" s="267">
        <v>7638.6</v>
      </c>
      <c r="AH131" s="267">
        <v>7535.06</v>
      </c>
      <c r="AI131" s="267">
        <v>6976.14</v>
      </c>
      <c r="AJ131" s="267">
        <v>11880</v>
      </c>
      <c r="AK131" s="270">
        <v>16843.23</v>
      </c>
      <c r="AL131" s="270">
        <v>18562.439999999999</v>
      </c>
      <c r="AM131" s="271"/>
      <c r="AN131" s="261">
        <v>179696.95</v>
      </c>
      <c r="AO131" s="293" t="s">
        <v>180</v>
      </c>
    </row>
    <row r="132" spans="1:41" ht="15.75" thickBot="1" x14ac:dyDescent="0.25">
      <c r="C132" s="6"/>
      <c r="D132" s="230"/>
      <c r="E132" s="91"/>
      <c r="F132" s="43" t="s">
        <v>181</v>
      </c>
      <c r="G132" s="176"/>
      <c r="H132" s="264"/>
      <c r="I132" s="264"/>
      <c r="J132" s="264"/>
      <c r="K132" s="264"/>
      <c r="L132" s="264"/>
      <c r="M132" s="273"/>
      <c r="N132" s="176"/>
      <c r="O132" s="59">
        <v>-239.63799999999992</v>
      </c>
      <c r="P132" s="59">
        <v>79.925999999999931</v>
      </c>
      <c r="Q132" s="59">
        <v>-159.88200000000006</v>
      </c>
      <c r="R132" s="59">
        <v>-3.999999999996362E-2</v>
      </c>
      <c r="S132" s="59">
        <v>0</v>
      </c>
      <c r="T132" s="59">
        <v>395.69999999999982</v>
      </c>
      <c r="U132" s="59">
        <v>460.36000000000058</v>
      </c>
      <c r="V132" s="59">
        <v>703.8100000000004</v>
      </c>
      <c r="W132" s="59">
        <v>-674.60000000000127</v>
      </c>
      <c r="X132" s="59">
        <v>-332.5</v>
      </c>
      <c r="Y132" s="59">
        <v>-125.29999999999927</v>
      </c>
      <c r="Z132" s="59">
        <v>1573.1099999999997</v>
      </c>
      <c r="AA132" s="59">
        <v>2877.6200000000008</v>
      </c>
      <c r="AB132" s="59">
        <v>2323.62</v>
      </c>
      <c r="AC132" s="59">
        <v>2276.87</v>
      </c>
      <c r="AD132" s="59">
        <v>2664.24</v>
      </c>
      <c r="AE132" s="59">
        <v>1175.9300000000003</v>
      </c>
      <c r="AF132" s="59">
        <v>2469.2299999999996</v>
      </c>
      <c r="AG132" s="59">
        <v>536.54</v>
      </c>
      <c r="AH132" s="59">
        <v>599.47000000000025</v>
      </c>
      <c r="AI132" s="59">
        <v>1372.21</v>
      </c>
      <c r="AJ132" s="59">
        <v>5384.76</v>
      </c>
      <c r="AK132" s="54">
        <v>10428.32</v>
      </c>
      <c r="AL132" s="54">
        <v>8422.0299999999988</v>
      </c>
      <c r="AM132" s="61"/>
      <c r="AN132" s="261">
        <v>42211.786</v>
      </c>
      <c r="AO132" s="55" t="s">
        <v>167</v>
      </c>
    </row>
    <row r="133" spans="1:41" ht="15.75" thickBot="1" x14ac:dyDescent="0.25">
      <c r="C133" s="6"/>
      <c r="D133" s="230"/>
      <c r="E133" s="91"/>
      <c r="F133" s="57" t="s">
        <v>152</v>
      </c>
      <c r="G133" s="58"/>
      <c r="H133" s="59"/>
      <c r="I133" s="59"/>
      <c r="J133" s="59"/>
      <c r="K133" s="59"/>
      <c r="L133" s="59"/>
      <c r="M133" s="60"/>
      <c r="N133" s="58"/>
      <c r="O133" s="59">
        <v>48.538000000000004</v>
      </c>
      <c r="P133" s="59">
        <v>64.173999999999992</v>
      </c>
      <c r="Q133" s="59">
        <v>53.082000000000001</v>
      </c>
      <c r="R133" s="59">
        <v>51.44</v>
      </c>
      <c r="S133" s="59">
        <v>64.099999999999994</v>
      </c>
      <c r="T133" s="59">
        <v>97.3</v>
      </c>
      <c r="U133" s="59">
        <v>112.44</v>
      </c>
      <c r="V133" s="59">
        <v>128.29</v>
      </c>
      <c r="W133" s="60">
        <v>124.3</v>
      </c>
      <c r="X133" s="58">
        <v>128.5</v>
      </c>
      <c r="Y133" s="59">
        <v>130.19999999999999</v>
      </c>
      <c r="Z133" s="59">
        <v>123.96</v>
      </c>
      <c r="AA133" s="142">
        <v>138.9</v>
      </c>
      <c r="AB133" s="142">
        <v>138.78</v>
      </c>
      <c r="AC133" s="58">
        <v>148.80000000000001</v>
      </c>
      <c r="AD133" s="59">
        <v>116.28</v>
      </c>
      <c r="AE133" s="59">
        <v>81.44</v>
      </c>
      <c r="AF133" s="59">
        <v>85.13</v>
      </c>
      <c r="AG133" s="59">
        <v>62</v>
      </c>
      <c r="AH133" s="59">
        <v>87.79</v>
      </c>
      <c r="AI133" s="59">
        <v>66.62</v>
      </c>
      <c r="AJ133" s="59">
        <v>203</v>
      </c>
      <c r="AK133" s="54">
        <v>155.26</v>
      </c>
      <c r="AL133" s="54">
        <v>139.18</v>
      </c>
      <c r="AM133" s="61"/>
      <c r="AN133" s="261">
        <v>2549.5039999999995</v>
      </c>
      <c r="AO133" s="55" t="s">
        <v>182</v>
      </c>
    </row>
    <row r="134" spans="1:41" ht="15.75" thickBot="1" x14ac:dyDescent="0.25">
      <c r="C134" s="6"/>
      <c r="D134" s="230"/>
      <c r="E134" s="91"/>
      <c r="F134" s="57" t="s">
        <v>154</v>
      </c>
      <c r="G134" s="58"/>
      <c r="H134" s="59"/>
      <c r="I134" s="59"/>
      <c r="J134" s="59"/>
      <c r="K134" s="59"/>
      <c r="L134" s="59"/>
      <c r="M134" s="60"/>
      <c r="N134" s="58"/>
      <c r="O134" s="112">
        <v>2618</v>
      </c>
      <c r="P134" s="112">
        <v>3064.6</v>
      </c>
      <c r="Q134" s="112">
        <v>2760.9</v>
      </c>
      <c r="R134" s="112">
        <v>2520.6</v>
      </c>
      <c r="S134" s="112">
        <v>3142.9</v>
      </c>
      <c r="T134" s="112">
        <v>4374</v>
      </c>
      <c r="U134" s="112">
        <v>5049.2</v>
      </c>
      <c r="V134" s="112">
        <v>5582.4</v>
      </c>
      <c r="W134" s="275">
        <v>6089.1</v>
      </c>
      <c r="X134" s="111">
        <v>6298.5</v>
      </c>
      <c r="Y134" s="112">
        <v>6379.7</v>
      </c>
      <c r="Z134" s="112">
        <v>5685.3</v>
      </c>
      <c r="AA134" s="181">
        <v>4654.3</v>
      </c>
      <c r="AB134" s="181">
        <v>5097</v>
      </c>
      <c r="AC134" s="111">
        <v>5315.3</v>
      </c>
      <c r="AD134" s="112">
        <v>6229.39</v>
      </c>
      <c r="AE134" s="112">
        <v>5774.16</v>
      </c>
      <c r="AF134" s="112">
        <v>6018.08</v>
      </c>
      <c r="AG134" s="112">
        <v>4767.55</v>
      </c>
      <c r="AH134" s="112">
        <v>4928.66</v>
      </c>
      <c r="AI134" s="112">
        <v>3258.87</v>
      </c>
      <c r="AJ134" s="53">
        <v>4080.35</v>
      </c>
      <c r="AK134" s="54">
        <v>6234.55</v>
      </c>
      <c r="AL134" s="54">
        <v>7314.97</v>
      </c>
      <c r="AM134" s="61"/>
      <c r="AN134" s="261">
        <v>117238.38000000002</v>
      </c>
      <c r="AO134" s="55" t="s">
        <v>155</v>
      </c>
    </row>
    <row r="135" spans="1:41" ht="15.75" thickBot="1" x14ac:dyDescent="0.25">
      <c r="C135" s="6"/>
      <c r="D135" s="230"/>
      <c r="E135" s="91"/>
      <c r="F135" s="57" t="s">
        <v>156</v>
      </c>
      <c r="G135" s="58"/>
      <c r="H135" s="59"/>
      <c r="I135" s="59"/>
      <c r="J135" s="59"/>
      <c r="K135" s="59"/>
      <c r="L135" s="59"/>
      <c r="M135" s="60"/>
      <c r="N135" s="58"/>
      <c r="O135" s="112">
        <v>0</v>
      </c>
      <c r="P135" s="112">
        <v>0</v>
      </c>
      <c r="Q135" s="112">
        <v>0</v>
      </c>
      <c r="R135" s="112">
        <v>0</v>
      </c>
      <c r="S135" s="112">
        <v>0</v>
      </c>
      <c r="T135" s="112">
        <v>0</v>
      </c>
      <c r="U135" s="112">
        <v>0</v>
      </c>
      <c r="V135" s="112">
        <v>0</v>
      </c>
      <c r="W135" s="275">
        <v>0</v>
      </c>
      <c r="X135" s="111">
        <v>0</v>
      </c>
      <c r="Y135" s="112">
        <v>0</v>
      </c>
      <c r="Z135" s="112">
        <v>0</v>
      </c>
      <c r="AA135" s="181">
        <v>0</v>
      </c>
      <c r="AB135" s="181">
        <v>0</v>
      </c>
      <c r="AC135" s="111">
        <v>0</v>
      </c>
      <c r="AD135" s="112">
        <v>0</v>
      </c>
      <c r="AE135" s="112">
        <v>0</v>
      </c>
      <c r="AF135" s="112">
        <v>0</v>
      </c>
      <c r="AG135" s="112">
        <v>0</v>
      </c>
      <c r="AH135" s="112">
        <v>0</v>
      </c>
      <c r="AI135" s="112">
        <v>0</v>
      </c>
      <c r="AJ135" s="112">
        <v>0</v>
      </c>
      <c r="AK135" s="54">
        <v>0</v>
      </c>
      <c r="AL135" s="54">
        <v>0</v>
      </c>
      <c r="AM135" s="61"/>
      <c r="AN135" s="261">
        <v>0</v>
      </c>
      <c r="AO135" s="55" t="s">
        <v>183</v>
      </c>
    </row>
    <row r="136" spans="1:41" ht="15.75" thickBot="1" x14ac:dyDescent="0.25">
      <c r="C136" s="6"/>
      <c r="D136" s="230"/>
      <c r="E136" s="91"/>
      <c r="F136" s="57" t="s">
        <v>158</v>
      </c>
      <c r="G136" s="58"/>
      <c r="H136" s="59"/>
      <c r="I136" s="59"/>
      <c r="J136" s="59"/>
      <c r="K136" s="59"/>
      <c r="L136" s="59"/>
      <c r="M136" s="60"/>
      <c r="N136" s="58"/>
      <c r="O136" s="112">
        <v>0</v>
      </c>
      <c r="P136" s="112">
        <v>0</v>
      </c>
      <c r="Q136" s="112">
        <v>0</v>
      </c>
      <c r="R136" s="112">
        <v>0</v>
      </c>
      <c r="S136" s="112">
        <v>0</v>
      </c>
      <c r="T136" s="112">
        <v>0</v>
      </c>
      <c r="U136" s="112">
        <v>0</v>
      </c>
      <c r="V136" s="112">
        <v>0</v>
      </c>
      <c r="W136" s="275">
        <v>674.6</v>
      </c>
      <c r="X136" s="111">
        <v>332.5</v>
      </c>
      <c r="Y136" s="112">
        <v>225.9</v>
      </c>
      <c r="Z136" s="112">
        <v>0</v>
      </c>
      <c r="AA136" s="144">
        <v>621.38</v>
      </c>
      <c r="AB136" s="144">
        <v>799.59</v>
      </c>
      <c r="AC136" s="63">
        <v>916.55</v>
      </c>
      <c r="AD136" s="53">
        <v>430.01</v>
      </c>
      <c r="AE136" s="53">
        <v>1671.86</v>
      </c>
      <c r="AF136" s="53">
        <v>558.98</v>
      </c>
      <c r="AG136" s="53">
        <v>2272.5100000000002</v>
      </c>
      <c r="AH136" s="53">
        <v>1919.14</v>
      </c>
      <c r="AI136" s="112">
        <v>2278.44</v>
      </c>
      <c r="AJ136" s="53">
        <v>2211.89</v>
      </c>
      <c r="AK136" s="54">
        <v>0</v>
      </c>
      <c r="AL136" s="54">
        <v>437.53</v>
      </c>
      <c r="AM136" s="61"/>
      <c r="AN136" s="261">
        <v>15350.880000000001</v>
      </c>
      <c r="AO136" s="55" t="s">
        <v>184</v>
      </c>
    </row>
    <row r="137" spans="1:41" ht="15.75" thickBot="1" x14ac:dyDescent="0.25">
      <c r="C137" s="6"/>
      <c r="D137" s="230"/>
      <c r="E137" s="91"/>
      <c r="F137" s="57" t="s">
        <v>160</v>
      </c>
      <c r="G137" s="58"/>
      <c r="H137" s="59"/>
      <c r="I137" s="59"/>
      <c r="J137" s="59"/>
      <c r="K137" s="59"/>
      <c r="L137" s="59"/>
      <c r="M137" s="60"/>
      <c r="N137" s="58"/>
      <c r="O137" s="112">
        <v>0</v>
      </c>
      <c r="P137" s="112">
        <v>0</v>
      </c>
      <c r="Q137" s="112">
        <v>0</v>
      </c>
      <c r="R137" s="112">
        <v>0</v>
      </c>
      <c r="S137" s="112">
        <v>0</v>
      </c>
      <c r="T137" s="112">
        <v>0</v>
      </c>
      <c r="U137" s="112">
        <v>0</v>
      </c>
      <c r="V137" s="112">
        <v>0</v>
      </c>
      <c r="W137" s="275">
        <v>0</v>
      </c>
      <c r="X137" s="111">
        <v>0</v>
      </c>
      <c r="Y137" s="112">
        <v>0</v>
      </c>
      <c r="Z137" s="112">
        <v>0</v>
      </c>
      <c r="AA137" s="181">
        <v>0</v>
      </c>
      <c r="AB137" s="181">
        <v>0</v>
      </c>
      <c r="AC137" s="111">
        <v>0</v>
      </c>
      <c r="AD137" s="112">
        <v>0</v>
      </c>
      <c r="AE137" s="112">
        <v>0</v>
      </c>
      <c r="AF137" s="112">
        <v>0</v>
      </c>
      <c r="AG137" s="112">
        <v>0</v>
      </c>
      <c r="AH137" s="112">
        <v>0</v>
      </c>
      <c r="AI137" s="112">
        <v>0</v>
      </c>
      <c r="AJ137" s="112">
        <v>0</v>
      </c>
      <c r="AK137" s="54">
        <v>0</v>
      </c>
      <c r="AL137" s="54">
        <v>0</v>
      </c>
      <c r="AM137" s="61"/>
      <c r="AN137" s="261">
        <v>0</v>
      </c>
      <c r="AO137" s="55" t="s">
        <v>185</v>
      </c>
    </row>
    <row r="138" spans="1:41" ht="15.75" thickBot="1" x14ac:dyDescent="0.25">
      <c r="C138" s="6"/>
      <c r="D138" s="230"/>
      <c r="E138" s="91"/>
      <c r="F138" s="76" t="s">
        <v>162</v>
      </c>
      <c r="G138" s="77"/>
      <c r="H138" s="78"/>
      <c r="I138" s="78"/>
      <c r="J138" s="78"/>
      <c r="K138" s="78"/>
      <c r="L138" s="78"/>
      <c r="M138" s="79"/>
      <c r="N138" s="80"/>
      <c r="O138" s="147">
        <v>0</v>
      </c>
      <c r="P138" s="147">
        <v>0</v>
      </c>
      <c r="Q138" s="147">
        <v>0</v>
      </c>
      <c r="R138" s="147">
        <v>0</v>
      </c>
      <c r="S138" s="147">
        <v>0</v>
      </c>
      <c r="T138" s="147">
        <v>0</v>
      </c>
      <c r="U138" s="147">
        <v>0</v>
      </c>
      <c r="V138" s="147">
        <v>0</v>
      </c>
      <c r="W138" s="277">
        <v>0</v>
      </c>
      <c r="X138" s="146">
        <v>0</v>
      </c>
      <c r="Y138" s="147">
        <v>0</v>
      </c>
      <c r="Z138" s="147">
        <v>0</v>
      </c>
      <c r="AA138" s="278">
        <v>0</v>
      </c>
      <c r="AB138" s="278">
        <v>0</v>
      </c>
      <c r="AC138" s="111">
        <v>72.569999999999993</v>
      </c>
      <c r="AD138" s="112">
        <v>0</v>
      </c>
      <c r="AE138" s="112">
        <v>0</v>
      </c>
      <c r="AF138" s="112">
        <v>0</v>
      </c>
      <c r="AG138" s="112">
        <v>0</v>
      </c>
      <c r="AH138" s="112">
        <v>0</v>
      </c>
      <c r="AI138" s="112">
        <v>0</v>
      </c>
      <c r="AJ138" s="112">
        <v>0</v>
      </c>
      <c r="AK138" s="54">
        <v>25.1</v>
      </c>
      <c r="AL138" s="54">
        <v>2248.73</v>
      </c>
      <c r="AM138" s="61"/>
      <c r="AN138" s="261">
        <v>2346.4</v>
      </c>
      <c r="AO138" s="55" t="s">
        <v>186</v>
      </c>
    </row>
    <row r="139" spans="1:41" s="90" customFormat="1" ht="15.75" thickBot="1" x14ac:dyDescent="0.25">
      <c r="A139" s="84"/>
      <c r="B139" s="84"/>
      <c r="C139" s="6"/>
      <c r="D139" s="230"/>
      <c r="E139" s="91"/>
      <c r="F139" s="86" t="s">
        <v>52</v>
      </c>
      <c r="G139" s="279"/>
      <c r="H139" s="280"/>
      <c r="I139" s="280"/>
      <c r="J139" s="294"/>
      <c r="K139" s="280"/>
      <c r="L139" s="280"/>
      <c r="M139" s="281"/>
      <c r="N139" s="279"/>
      <c r="O139" s="280">
        <v>0</v>
      </c>
      <c r="P139" s="280">
        <v>0</v>
      </c>
      <c r="Q139" s="280">
        <v>0</v>
      </c>
      <c r="R139" s="280">
        <v>0</v>
      </c>
      <c r="S139" s="280">
        <v>0</v>
      </c>
      <c r="T139" s="280">
        <v>0</v>
      </c>
      <c r="U139" s="280">
        <v>0</v>
      </c>
      <c r="V139" s="280">
        <v>0</v>
      </c>
      <c r="W139" s="281">
        <v>0</v>
      </c>
      <c r="X139" s="279">
        <v>0</v>
      </c>
      <c r="Y139" s="280">
        <v>277.39</v>
      </c>
      <c r="Z139" s="280">
        <v>199.77</v>
      </c>
      <c r="AA139" s="150">
        <v>178.32</v>
      </c>
      <c r="AB139" s="281">
        <v>160.13999999999999</v>
      </c>
      <c r="AC139" s="280">
        <v>141.19</v>
      </c>
      <c r="AD139" s="280">
        <v>0</v>
      </c>
      <c r="AE139" s="280">
        <v>0</v>
      </c>
      <c r="AF139" s="280">
        <v>0</v>
      </c>
      <c r="AG139" s="280">
        <v>0</v>
      </c>
      <c r="AH139" s="280">
        <v>0</v>
      </c>
      <c r="AI139" s="280">
        <v>0</v>
      </c>
      <c r="AJ139" s="280">
        <v>0</v>
      </c>
      <c r="AK139" s="282">
        <v>0</v>
      </c>
      <c r="AL139" s="282">
        <v>0</v>
      </c>
      <c r="AM139" s="87"/>
      <c r="AN139" s="261">
        <v>956.81</v>
      </c>
      <c r="AO139" s="86" t="s">
        <v>149</v>
      </c>
    </row>
    <row r="140" spans="1:41" ht="15.75" thickBot="1" x14ac:dyDescent="0.25">
      <c r="C140" s="6"/>
      <c r="D140" s="230"/>
      <c r="E140" s="91"/>
      <c r="F140" s="57" t="s">
        <v>187</v>
      </c>
      <c r="G140" s="176"/>
      <c r="H140" s="264"/>
      <c r="I140" s="264"/>
      <c r="J140" s="295"/>
      <c r="K140" s="264"/>
      <c r="L140" s="264"/>
      <c r="M140" s="273"/>
      <c r="N140" s="176"/>
      <c r="O140" s="264">
        <v>0</v>
      </c>
      <c r="P140" s="264">
        <v>0</v>
      </c>
      <c r="Q140" s="264">
        <v>0</v>
      </c>
      <c r="R140" s="264">
        <v>0</v>
      </c>
      <c r="S140" s="264">
        <v>0</v>
      </c>
      <c r="T140" s="264">
        <v>0</v>
      </c>
      <c r="U140" s="264">
        <v>0</v>
      </c>
      <c r="V140" s="264">
        <v>0</v>
      </c>
      <c r="W140" s="273">
        <v>0</v>
      </c>
      <c r="X140" s="176">
        <v>0</v>
      </c>
      <c r="Y140" s="59">
        <v>0</v>
      </c>
      <c r="Z140" s="59">
        <v>0</v>
      </c>
      <c r="AA140" s="59">
        <v>0</v>
      </c>
      <c r="AB140" s="59">
        <v>0</v>
      </c>
      <c r="AC140" s="59">
        <v>6.0000000000002274E-2</v>
      </c>
      <c r="AD140" s="59">
        <v>0</v>
      </c>
      <c r="AE140" s="59">
        <v>0</v>
      </c>
      <c r="AF140" s="59">
        <v>0</v>
      </c>
      <c r="AG140" s="59">
        <v>0</v>
      </c>
      <c r="AH140" s="59">
        <v>0</v>
      </c>
      <c r="AI140" s="59">
        <v>0</v>
      </c>
      <c r="AJ140" s="59">
        <v>0</v>
      </c>
      <c r="AK140" s="54"/>
      <c r="AL140" s="54">
        <v>6.0000000000002274E-2</v>
      </c>
      <c r="AM140" s="61"/>
      <c r="AN140" s="261">
        <v>0.12000000000000455</v>
      </c>
      <c r="AO140" s="55" t="s">
        <v>167</v>
      </c>
    </row>
    <row r="141" spans="1:41" ht="15.75" thickBot="1" x14ac:dyDescent="0.25">
      <c r="C141" s="6"/>
      <c r="D141" s="230"/>
      <c r="E141" s="91"/>
      <c r="F141" s="57" t="s">
        <v>152</v>
      </c>
      <c r="G141" s="58"/>
      <c r="H141" s="59"/>
      <c r="I141" s="59"/>
      <c r="J141" s="59"/>
      <c r="K141" s="59"/>
      <c r="L141" s="59"/>
      <c r="M141" s="60"/>
      <c r="N141" s="58"/>
      <c r="O141" s="59">
        <v>0</v>
      </c>
      <c r="P141" s="59">
        <v>0</v>
      </c>
      <c r="Q141" s="59">
        <v>0</v>
      </c>
      <c r="R141" s="59">
        <v>0</v>
      </c>
      <c r="S141" s="59">
        <v>0</v>
      </c>
      <c r="T141" s="59">
        <v>0</v>
      </c>
      <c r="U141" s="59">
        <v>0</v>
      </c>
      <c r="V141" s="59">
        <v>0</v>
      </c>
      <c r="W141" s="60">
        <v>0</v>
      </c>
      <c r="X141" s="58">
        <v>0</v>
      </c>
      <c r="Y141" s="59">
        <v>7.63</v>
      </c>
      <c r="Z141" s="59">
        <v>32.69</v>
      </c>
      <c r="AA141" s="142">
        <v>29.37</v>
      </c>
      <c r="AB141" s="142">
        <v>11.26</v>
      </c>
      <c r="AC141" s="58">
        <v>5.79</v>
      </c>
      <c r="AD141" s="59">
        <v>0</v>
      </c>
      <c r="AE141" s="59">
        <v>0</v>
      </c>
      <c r="AF141" s="59">
        <v>0</v>
      </c>
      <c r="AG141" s="59">
        <v>0</v>
      </c>
      <c r="AH141" s="59">
        <v>0</v>
      </c>
      <c r="AI141" s="59">
        <v>0</v>
      </c>
      <c r="AJ141" s="59">
        <v>0</v>
      </c>
      <c r="AK141" s="54"/>
      <c r="AL141" s="54"/>
      <c r="AM141" s="61"/>
      <c r="AN141" s="261">
        <v>86.740000000000009</v>
      </c>
      <c r="AO141" s="55" t="s">
        <v>153</v>
      </c>
    </row>
    <row r="142" spans="1:41" ht="15.75" thickBot="1" x14ac:dyDescent="0.25">
      <c r="C142" s="6"/>
      <c r="D142" s="230"/>
      <c r="E142" s="91"/>
      <c r="F142" s="57" t="s">
        <v>154</v>
      </c>
      <c r="G142" s="58"/>
      <c r="H142" s="59"/>
      <c r="I142" s="59"/>
      <c r="J142" s="59"/>
      <c r="K142" s="59"/>
      <c r="L142" s="59"/>
      <c r="M142" s="60"/>
      <c r="N142" s="58"/>
      <c r="O142" s="112">
        <v>0</v>
      </c>
      <c r="P142" s="112">
        <v>0</v>
      </c>
      <c r="Q142" s="112">
        <v>0</v>
      </c>
      <c r="R142" s="112">
        <v>0</v>
      </c>
      <c r="S142" s="112">
        <v>0</v>
      </c>
      <c r="T142" s="112">
        <v>0</v>
      </c>
      <c r="U142" s="112">
        <v>0</v>
      </c>
      <c r="V142" s="112">
        <v>0</v>
      </c>
      <c r="W142" s="275">
        <v>0</v>
      </c>
      <c r="X142" s="111">
        <v>0</v>
      </c>
      <c r="Y142" s="112">
        <v>269.76</v>
      </c>
      <c r="Z142" s="112">
        <v>167.08</v>
      </c>
      <c r="AA142" s="181">
        <v>148.94999999999999</v>
      </c>
      <c r="AB142" s="181">
        <v>148.88</v>
      </c>
      <c r="AC142" s="111">
        <v>135.34</v>
      </c>
      <c r="AD142" s="112">
        <v>0</v>
      </c>
      <c r="AE142" s="112">
        <v>0</v>
      </c>
      <c r="AF142" s="112">
        <v>0</v>
      </c>
      <c r="AG142" s="112">
        <v>0</v>
      </c>
      <c r="AH142" s="112">
        <v>0</v>
      </c>
      <c r="AI142" s="112">
        <v>0</v>
      </c>
      <c r="AJ142" s="112">
        <v>0</v>
      </c>
      <c r="AK142" s="54"/>
      <c r="AL142" s="54"/>
      <c r="AM142" s="61"/>
      <c r="AN142" s="261">
        <v>870.01</v>
      </c>
      <c r="AO142" s="55" t="s">
        <v>188</v>
      </c>
    </row>
    <row r="143" spans="1:41" ht="15.75" thickBot="1" x14ac:dyDescent="0.25">
      <c r="C143" s="6"/>
      <c r="D143" s="230"/>
      <c r="E143" s="91"/>
      <c r="F143" s="57" t="s">
        <v>156</v>
      </c>
      <c r="G143" s="58"/>
      <c r="H143" s="59"/>
      <c r="I143" s="59"/>
      <c r="J143" s="59"/>
      <c r="K143" s="59"/>
      <c r="L143" s="59"/>
      <c r="M143" s="60"/>
      <c r="N143" s="58"/>
      <c r="O143" s="112">
        <v>0</v>
      </c>
      <c r="P143" s="112">
        <v>0</v>
      </c>
      <c r="Q143" s="112">
        <v>0</v>
      </c>
      <c r="R143" s="112">
        <v>0</v>
      </c>
      <c r="S143" s="112">
        <v>0</v>
      </c>
      <c r="T143" s="112">
        <v>0</v>
      </c>
      <c r="U143" s="112">
        <v>0</v>
      </c>
      <c r="V143" s="112">
        <v>0</v>
      </c>
      <c r="W143" s="275">
        <v>0</v>
      </c>
      <c r="X143" s="111">
        <v>0</v>
      </c>
      <c r="Y143" s="112">
        <v>0</v>
      </c>
      <c r="Z143" s="112">
        <v>0</v>
      </c>
      <c r="AA143" s="181">
        <v>0</v>
      </c>
      <c r="AB143" s="181">
        <v>0</v>
      </c>
      <c r="AC143" s="111">
        <v>0</v>
      </c>
      <c r="AD143" s="112">
        <v>0</v>
      </c>
      <c r="AE143" s="112">
        <v>0</v>
      </c>
      <c r="AF143" s="112">
        <v>0</v>
      </c>
      <c r="AG143" s="112">
        <v>0</v>
      </c>
      <c r="AH143" s="112">
        <v>0</v>
      </c>
      <c r="AI143" s="112">
        <v>0</v>
      </c>
      <c r="AJ143" s="112">
        <v>0</v>
      </c>
      <c r="AK143" s="54"/>
      <c r="AL143" s="54"/>
      <c r="AM143" s="61"/>
      <c r="AN143" s="261">
        <v>0</v>
      </c>
      <c r="AO143" s="55" t="s">
        <v>189</v>
      </c>
    </row>
    <row r="144" spans="1:41" ht="15.75" thickBot="1" x14ac:dyDescent="0.25">
      <c r="C144" s="6"/>
      <c r="D144" s="230"/>
      <c r="E144" s="91"/>
      <c r="F144" s="57" t="s">
        <v>158</v>
      </c>
      <c r="G144" s="58"/>
      <c r="H144" s="59"/>
      <c r="I144" s="59"/>
      <c r="J144" s="59"/>
      <c r="K144" s="59"/>
      <c r="L144" s="59"/>
      <c r="M144" s="60"/>
      <c r="N144" s="58"/>
      <c r="O144" s="112">
        <v>0</v>
      </c>
      <c r="P144" s="112">
        <v>0</v>
      </c>
      <c r="Q144" s="112">
        <v>0</v>
      </c>
      <c r="R144" s="112">
        <v>0</v>
      </c>
      <c r="S144" s="112">
        <v>0</v>
      </c>
      <c r="T144" s="112">
        <v>0</v>
      </c>
      <c r="U144" s="112">
        <v>0</v>
      </c>
      <c r="V144" s="112">
        <v>0</v>
      </c>
      <c r="W144" s="275">
        <v>0</v>
      </c>
      <c r="X144" s="111">
        <v>0</v>
      </c>
      <c r="Y144" s="112">
        <v>0</v>
      </c>
      <c r="Z144" s="112">
        <v>0</v>
      </c>
      <c r="AA144" s="181">
        <v>0</v>
      </c>
      <c r="AB144" s="181">
        <v>0</v>
      </c>
      <c r="AC144" s="111">
        <v>0</v>
      </c>
      <c r="AD144" s="112">
        <v>0</v>
      </c>
      <c r="AE144" s="112">
        <v>0</v>
      </c>
      <c r="AF144" s="112">
        <v>0</v>
      </c>
      <c r="AG144" s="112">
        <v>0</v>
      </c>
      <c r="AH144" s="112">
        <v>0</v>
      </c>
      <c r="AI144" s="112">
        <v>0</v>
      </c>
      <c r="AJ144" s="112">
        <v>0</v>
      </c>
      <c r="AK144" s="54"/>
      <c r="AL144" s="54"/>
      <c r="AM144" s="61"/>
      <c r="AN144" s="261">
        <v>0</v>
      </c>
      <c r="AO144" s="55" t="s">
        <v>190</v>
      </c>
    </row>
    <row r="145" spans="1:41" ht="15.75" thickBot="1" x14ac:dyDescent="0.25">
      <c r="C145" s="6"/>
      <c r="D145" s="230"/>
      <c r="E145" s="91"/>
      <c r="F145" s="57" t="s">
        <v>160</v>
      </c>
      <c r="G145" s="58"/>
      <c r="H145" s="59"/>
      <c r="I145" s="59"/>
      <c r="J145" s="59"/>
      <c r="K145" s="59"/>
      <c r="L145" s="59"/>
      <c r="M145" s="60"/>
      <c r="N145" s="58"/>
      <c r="O145" s="112">
        <v>0</v>
      </c>
      <c r="P145" s="112">
        <v>0</v>
      </c>
      <c r="Q145" s="112">
        <v>0</v>
      </c>
      <c r="R145" s="112">
        <v>0</v>
      </c>
      <c r="S145" s="112">
        <v>0</v>
      </c>
      <c r="T145" s="112">
        <v>0</v>
      </c>
      <c r="U145" s="112">
        <v>0</v>
      </c>
      <c r="V145" s="112">
        <v>0</v>
      </c>
      <c r="W145" s="275">
        <v>0</v>
      </c>
      <c r="X145" s="111">
        <v>0</v>
      </c>
      <c r="Y145" s="112">
        <v>0</v>
      </c>
      <c r="Z145" s="112">
        <v>0</v>
      </c>
      <c r="AA145" s="181">
        <v>0</v>
      </c>
      <c r="AB145" s="181">
        <v>0</v>
      </c>
      <c r="AC145" s="111">
        <v>0</v>
      </c>
      <c r="AD145" s="112">
        <v>0</v>
      </c>
      <c r="AE145" s="112">
        <v>0</v>
      </c>
      <c r="AF145" s="112">
        <v>0</v>
      </c>
      <c r="AG145" s="112">
        <v>0</v>
      </c>
      <c r="AH145" s="112">
        <v>0</v>
      </c>
      <c r="AI145" s="112">
        <v>0</v>
      </c>
      <c r="AJ145" s="112">
        <v>0</v>
      </c>
      <c r="AK145" s="54"/>
      <c r="AL145" s="54"/>
      <c r="AM145" s="61"/>
      <c r="AN145" s="261">
        <v>0</v>
      </c>
      <c r="AO145" s="55" t="s">
        <v>190</v>
      </c>
    </row>
    <row r="146" spans="1:41" ht="15.75" thickBot="1" x14ac:dyDescent="0.25">
      <c r="C146" s="6"/>
      <c r="D146" s="230"/>
      <c r="E146" s="91"/>
      <c r="F146" s="76" t="s">
        <v>162</v>
      </c>
      <c r="G146" s="80"/>
      <c r="H146" s="81"/>
      <c r="I146" s="81"/>
      <c r="J146" s="81"/>
      <c r="K146" s="81"/>
      <c r="L146" s="81"/>
      <c r="M146" s="82"/>
      <c r="N146" s="80"/>
      <c r="O146" s="147">
        <v>0</v>
      </c>
      <c r="P146" s="147">
        <v>0</v>
      </c>
      <c r="Q146" s="147">
        <v>0</v>
      </c>
      <c r="R146" s="147">
        <v>0</v>
      </c>
      <c r="S146" s="147">
        <v>0</v>
      </c>
      <c r="T146" s="147">
        <v>0</v>
      </c>
      <c r="U146" s="147">
        <v>0</v>
      </c>
      <c r="V146" s="147">
        <v>0</v>
      </c>
      <c r="W146" s="277">
        <v>0</v>
      </c>
      <c r="X146" s="146">
        <v>0</v>
      </c>
      <c r="Y146" s="147">
        <v>0</v>
      </c>
      <c r="Z146" s="147">
        <v>0</v>
      </c>
      <c r="AA146" s="278">
        <v>0</v>
      </c>
      <c r="AB146" s="278">
        <v>0</v>
      </c>
      <c r="AC146" s="111">
        <v>0</v>
      </c>
      <c r="AD146" s="112">
        <v>0</v>
      </c>
      <c r="AE146" s="112">
        <v>0</v>
      </c>
      <c r="AF146" s="112">
        <v>0</v>
      </c>
      <c r="AG146" s="112">
        <v>0</v>
      </c>
      <c r="AH146" s="112">
        <v>0</v>
      </c>
      <c r="AI146" s="112">
        <v>0</v>
      </c>
      <c r="AJ146" s="112">
        <v>0</v>
      </c>
      <c r="AK146" s="54"/>
      <c r="AL146" s="54"/>
      <c r="AM146" s="61"/>
      <c r="AN146" s="261">
        <v>0</v>
      </c>
      <c r="AO146" s="55" t="s">
        <v>171</v>
      </c>
    </row>
    <row r="147" spans="1:41" s="305" customFormat="1" ht="16.5" thickBot="1" x14ac:dyDescent="0.3">
      <c r="A147" s="296"/>
      <c r="B147" s="296"/>
      <c r="C147" s="6"/>
      <c r="D147" s="230"/>
      <c r="E147" s="85" t="s">
        <v>191</v>
      </c>
      <c r="F147" s="297" t="s">
        <v>192</v>
      </c>
      <c r="G147" s="298"/>
      <c r="H147" s="299"/>
      <c r="I147" s="299"/>
      <c r="J147" s="299"/>
      <c r="K147" s="299"/>
      <c r="L147" s="299"/>
      <c r="M147" s="300"/>
      <c r="N147" s="298"/>
      <c r="O147" s="299">
        <v>2900</v>
      </c>
      <c r="P147" s="299">
        <v>2014</v>
      </c>
      <c r="Q147" s="299">
        <v>10137</v>
      </c>
      <c r="R147" s="299">
        <v>16661</v>
      </c>
      <c r="S147" s="299">
        <v>25095</v>
      </c>
      <c r="T147" s="299">
        <v>22924</v>
      </c>
      <c r="U147" s="299">
        <v>24289</v>
      </c>
      <c r="V147" s="299">
        <v>27973</v>
      </c>
      <c r="W147" s="300">
        <v>15998</v>
      </c>
      <c r="X147" s="298">
        <v>17085</v>
      </c>
      <c r="Y147" s="299">
        <v>17342</v>
      </c>
      <c r="Z147" s="299">
        <v>14631</v>
      </c>
      <c r="AA147" s="301">
        <v>16400</v>
      </c>
      <c r="AB147" s="300">
        <v>18794</v>
      </c>
      <c r="AC147" s="301">
        <v>26419</v>
      </c>
      <c r="AD147" s="301">
        <v>25439</v>
      </c>
      <c r="AE147" s="301">
        <v>35784</v>
      </c>
      <c r="AF147" s="301">
        <v>27182</v>
      </c>
      <c r="AG147" s="301">
        <v>30785</v>
      </c>
      <c r="AH147" s="301">
        <v>32881</v>
      </c>
      <c r="AI147" s="301">
        <v>32234</v>
      </c>
      <c r="AJ147" s="301">
        <v>30411</v>
      </c>
      <c r="AK147" s="302">
        <v>35543</v>
      </c>
      <c r="AL147" s="302">
        <v>35736</v>
      </c>
      <c r="AM147" s="303"/>
      <c r="AN147" s="261">
        <v>544657</v>
      </c>
      <c r="AO147" s="304"/>
    </row>
    <row r="148" spans="1:41" s="312" customFormat="1" ht="16.5" thickBot="1" x14ac:dyDescent="0.3">
      <c r="A148" s="296"/>
      <c r="B148" s="296"/>
      <c r="C148" s="6"/>
      <c r="D148" s="230"/>
      <c r="E148" s="91"/>
      <c r="F148" s="247" t="s">
        <v>193</v>
      </c>
      <c r="G148" s="306"/>
      <c r="H148" s="307"/>
      <c r="I148" s="307"/>
      <c r="J148" s="307"/>
      <c r="K148" s="307"/>
      <c r="L148" s="307"/>
      <c r="M148" s="308"/>
      <c r="N148" s="306"/>
      <c r="O148" s="307">
        <v>2900</v>
      </c>
      <c r="P148" s="307">
        <v>2014</v>
      </c>
      <c r="Q148" s="307">
        <v>10137</v>
      </c>
      <c r="R148" s="307">
        <v>16661</v>
      </c>
      <c r="S148" s="307">
        <v>25095</v>
      </c>
      <c r="T148" s="307">
        <v>22924</v>
      </c>
      <c r="U148" s="307">
        <v>24289</v>
      </c>
      <c r="V148" s="307">
        <v>27973</v>
      </c>
      <c r="W148" s="308">
        <v>15998</v>
      </c>
      <c r="X148" s="309">
        <v>17085</v>
      </c>
      <c r="Y148" s="247">
        <v>17342</v>
      </c>
      <c r="Z148" s="247">
        <v>14631</v>
      </c>
      <c r="AA148" s="247">
        <v>16400</v>
      </c>
      <c r="AB148" s="308">
        <v>18794</v>
      </c>
      <c r="AC148" s="306">
        <v>26419</v>
      </c>
      <c r="AD148" s="307">
        <v>25439</v>
      </c>
      <c r="AE148" s="307">
        <v>35784</v>
      </c>
      <c r="AF148" s="307">
        <v>27182</v>
      </c>
      <c r="AG148" s="307">
        <v>30785</v>
      </c>
      <c r="AH148" s="307">
        <v>32881</v>
      </c>
      <c r="AI148" s="307">
        <v>32234</v>
      </c>
      <c r="AJ148" s="307">
        <v>30411</v>
      </c>
      <c r="AK148" s="310">
        <v>35488</v>
      </c>
      <c r="AL148" s="310">
        <v>35676</v>
      </c>
      <c r="AM148" s="311"/>
      <c r="AN148" s="261">
        <v>544542</v>
      </c>
      <c r="AO148" s="247" t="s">
        <v>194</v>
      </c>
    </row>
    <row r="149" spans="1:41" ht="15.75" thickBot="1" x14ac:dyDescent="0.25">
      <c r="C149" s="6"/>
      <c r="D149" s="230"/>
      <c r="E149" s="91"/>
      <c r="F149" s="57" t="s">
        <v>195</v>
      </c>
      <c r="G149" s="176"/>
      <c r="H149" s="264"/>
      <c r="I149" s="264"/>
      <c r="J149" s="264"/>
      <c r="K149" s="264"/>
      <c r="L149" s="264"/>
      <c r="M149" s="273"/>
      <c r="N149" s="59"/>
      <c r="O149" s="59">
        <v>2900</v>
      </c>
      <c r="P149" s="59">
        <v>2014</v>
      </c>
      <c r="Q149" s="59">
        <v>10137</v>
      </c>
      <c r="R149" s="59">
        <v>15293.05</v>
      </c>
      <c r="S149" s="59">
        <v>23840.25</v>
      </c>
      <c r="T149" s="59">
        <v>21777.8</v>
      </c>
      <c r="U149" s="59">
        <v>21500.25</v>
      </c>
      <c r="V149" s="59">
        <v>24495.55</v>
      </c>
      <c r="W149" s="59">
        <v>10280.65</v>
      </c>
      <c r="X149" s="59">
        <v>12293</v>
      </c>
      <c r="Y149" s="59">
        <v>11067.75</v>
      </c>
      <c r="Z149" s="59">
        <v>5044.1899999999987</v>
      </c>
      <c r="AA149" s="59">
        <v>6005.5</v>
      </c>
      <c r="AB149" s="59">
        <v>7193.32</v>
      </c>
      <c r="AC149" s="59">
        <v>8954.8000000000029</v>
      </c>
      <c r="AD149" s="59">
        <v>12566.09</v>
      </c>
      <c r="AE149" s="59">
        <v>22169.590000000004</v>
      </c>
      <c r="AF149" s="59">
        <v>7843.9499999999989</v>
      </c>
      <c r="AG149" s="59">
        <v>20917.57</v>
      </c>
      <c r="AH149" s="59">
        <v>20300.72</v>
      </c>
      <c r="AI149" s="59">
        <v>19508.350000000002</v>
      </c>
      <c r="AJ149" s="59">
        <v>18982.989999999998</v>
      </c>
      <c r="AK149" s="54">
        <v>25673.51</v>
      </c>
      <c r="AL149" s="54">
        <v>22342.67</v>
      </c>
      <c r="AM149" s="61"/>
      <c r="AN149" s="261">
        <v>353102.55</v>
      </c>
      <c r="AO149" s="55" t="s">
        <v>167</v>
      </c>
    </row>
    <row r="150" spans="1:41" ht="15.75" thickBot="1" x14ac:dyDescent="0.25">
      <c r="C150" s="6"/>
      <c r="D150" s="230"/>
      <c r="E150" s="91"/>
      <c r="F150" s="57" t="s">
        <v>152</v>
      </c>
      <c r="G150" s="58"/>
      <c r="H150" s="59"/>
      <c r="I150" s="59"/>
      <c r="J150" s="59"/>
      <c r="K150" s="59"/>
      <c r="L150" s="59"/>
      <c r="M150" s="60"/>
      <c r="N150" s="59"/>
      <c r="O150" s="59">
        <v>0</v>
      </c>
      <c r="P150" s="59">
        <v>0</v>
      </c>
      <c r="Q150" s="59">
        <v>0</v>
      </c>
      <c r="R150" s="59">
        <v>0</v>
      </c>
      <c r="S150" s="59">
        <v>0</v>
      </c>
      <c r="T150" s="59">
        <v>0</v>
      </c>
      <c r="U150" s="59">
        <v>0</v>
      </c>
      <c r="V150" s="59">
        <v>0</v>
      </c>
      <c r="W150" s="59">
        <v>0</v>
      </c>
      <c r="X150" s="58">
        <v>0</v>
      </c>
      <c r="Y150" s="59">
        <v>0</v>
      </c>
      <c r="Z150" s="59">
        <v>0</v>
      </c>
      <c r="AA150" s="142">
        <v>0</v>
      </c>
      <c r="AB150" s="142">
        <v>0</v>
      </c>
      <c r="AC150" s="58">
        <v>0</v>
      </c>
      <c r="AD150" s="59">
        <v>0</v>
      </c>
      <c r="AE150" s="59">
        <v>0</v>
      </c>
      <c r="AF150" s="59">
        <v>0</v>
      </c>
      <c r="AG150" s="59">
        <v>0</v>
      </c>
      <c r="AH150" s="59">
        <v>0</v>
      </c>
      <c r="AI150" s="59">
        <v>0</v>
      </c>
      <c r="AJ150" s="59">
        <v>0</v>
      </c>
      <c r="AK150" s="54">
        <v>0</v>
      </c>
      <c r="AL150" s="54">
        <v>0</v>
      </c>
      <c r="AM150" s="61"/>
      <c r="AN150" s="261">
        <v>0</v>
      </c>
      <c r="AO150" s="55" t="s">
        <v>196</v>
      </c>
    </row>
    <row r="151" spans="1:41" ht="15.75" thickBot="1" x14ac:dyDescent="0.25">
      <c r="C151" s="6"/>
      <c r="D151" s="230"/>
      <c r="E151" s="91"/>
      <c r="F151" s="57" t="s">
        <v>154</v>
      </c>
      <c r="G151" s="58"/>
      <c r="H151" s="59"/>
      <c r="I151" s="59"/>
      <c r="J151" s="59"/>
      <c r="K151" s="59"/>
      <c r="L151" s="59"/>
      <c r="M151" s="60"/>
      <c r="N151" s="59"/>
      <c r="O151" s="112">
        <v>0</v>
      </c>
      <c r="P151" s="112">
        <v>0</v>
      </c>
      <c r="Q151" s="112">
        <v>0</v>
      </c>
      <c r="R151" s="112">
        <v>0</v>
      </c>
      <c r="S151" s="112">
        <v>0</v>
      </c>
      <c r="T151" s="112">
        <v>0</v>
      </c>
      <c r="U151" s="112">
        <v>0</v>
      </c>
      <c r="V151" s="112">
        <v>0</v>
      </c>
      <c r="W151" s="112">
        <v>2401</v>
      </c>
      <c r="X151" s="111">
        <v>265</v>
      </c>
      <c r="Y151" s="112">
        <v>245</v>
      </c>
      <c r="Z151" s="112">
        <v>672</v>
      </c>
      <c r="AA151" s="181">
        <v>774</v>
      </c>
      <c r="AB151" s="181">
        <v>3880</v>
      </c>
      <c r="AC151" s="63">
        <v>8556.0300000000007</v>
      </c>
      <c r="AD151" s="53">
        <v>3658.8</v>
      </c>
      <c r="AE151" s="112">
        <v>4373.74</v>
      </c>
      <c r="AF151" s="112">
        <v>10413</v>
      </c>
      <c r="AG151" s="112">
        <v>8236.33</v>
      </c>
      <c r="AH151" s="112">
        <v>8644</v>
      </c>
      <c r="AI151" s="53">
        <v>11692.42</v>
      </c>
      <c r="AJ151" s="53">
        <v>10429.01</v>
      </c>
      <c r="AK151" s="54">
        <v>8463.26</v>
      </c>
      <c r="AL151" s="54">
        <v>10976.52</v>
      </c>
      <c r="AM151" s="61"/>
      <c r="AN151" s="261">
        <v>93680.11</v>
      </c>
      <c r="AO151" s="55" t="s">
        <v>197</v>
      </c>
    </row>
    <row r="152" spans="1:41" ht="15.75" thickBot="1" x14ac:dyDescent="0.25">
      <c r="C152" s="6"/>
      <c r="D152" s="230"/>
      <c r="E152" s="91"/>
      <c r="F152" s="57" t="s">
        <v>156</v>
      </c>
      <c r="G152" s="58"/>
      <c r="H152" s="59"/>
      <c r="I152" s="59"/>
      <c r="J152" s="59"/>
      <c r="K152" s="59"/>
      <c r="L152" s="59"/>
      <c r="M152" s="60"/>
      <c r="N152" s="59"/>
      <c r="O152" s="112">
        <v>0</v>
      </c>
      <c r="P152" s="112">
        <v>0</v>
      </c>
      <c r="Q152" s="112">
        <v>0</v>
      </c>
      <c r="R152" s="112">
        <v>1367.95</v>
      </c>
      <c r="S152" s="112">
        <v>1254.75</v>
      </c>
      <c r="T152" s="112">
        <v>1146.2</v>
      </c>
      <c r="U152" s="112">
        <v>1214.45</v>
      </c>
      <c r="V152" s="112">
        <v>1398.65</v>
      </c>
      <c r="W152" s="112">
        <v>679.85</v>
      </c>
      <c r="X152" s="111">
        <v>841</v>
      </c>
      <c r="Y152" s="112">
        <v>854.85</v>
      </c>
      <c r="Z152" s="112">
        <v>697.95</v>
      </c>
      <c r="AA152" s="181">
        <v>731.3</v>
      </c>
      <c r="AB152" s="181">
        <v>745.7</v>
      </c>
      <c r="AC152" s="111">
        <v>749.51</v>
      </c>
      <c r="AD152" s="112">
        <v>1232.6500000000001</v>
      </c>
      <c r="AE152" s="112">
        <v>1583.16</v>
      </c>
      <c r="AF152" s="112">
        <v>838.45</v>
      </c>
      <c r="AG152" s="112">
        <v>1102.43</v>
      </c>
      <c r="AH152" s="112">
        <v>1211.8499999999999</v>
      </c>
      <c r="AI152" s="112">
        <v>1027.0700000000002</v>
      </c>
      <c r="AJ152" s="112">
        <v>999</v>
      </c>
      <c r="AK152" s="54">
        <v>1351.23</v>
      </c>
      <c r="AL152" s="54">
        <v>1209.97</v>
      </c>
      <c r="AM152" s="61"/>
      <c r="AN152" s="261">
        <v>22237.97</v>
      </c>
      <c r="AO152" s="55" t="s">
        <v>198</v>
      </c>
    </row>
    <row r="153" spans="1:41" ht="15.75" thickBot="1" x14ac:dyDescent="0.25">
      <c r="C153" s="6"/>
      <c r="D153" s="230"/>
      <c r="E153" s="91"/>
      <c r="F153" s="57" t="s">
        <v>158</v>
      </c>
      <c r="G153" s="58"/>
      <c r="H153" s="59"/>
      <c r="I153" s="59"/>
      <c r="J153" s="59"/>
      <c r="K153" s="59"/>
      <c r="L153" s="59"/>
      <c r="M153" s="60"/>
      <c r="N153" s="59"/>
      <c r="O153" s="112">
        <v>0</v>
      </c>
      <c r="P153" s="112">
        <v>0</v>
      </c>
      <c r="Q153" s="112">
        <v>0</v>
      </c>
      <c r="R153" s="112">
        <v>0</v>
      </c>
      <c r="S153" s="112">
        <v>0</v>
      </c>
      <c r="T153" s="112">
        <v>0</v>
      </c>
      <c r="U153" s="112">
        <v>1574.3</v>
      </c>
      <c r="V153" s="112">
        <v>2078.8000000000002</v>
      </c>
      <c r="W153" s="275">
        <v>2636.5</v>
      </c>
      <c r="X153" s="63">
        <v>3686</v>
      </c>
      <c r="Y153" s="112">
        <v>5174.3999999999996</v>
      </c>
      <c r="Z153" s="112">
        <v>8216.86</v>
      </c>
      <c r="AA153" s="181">
        <v>8889.2000000000007</v>
      </c>
      <c r="AB153" s="181">
        <v>6974.98</v>
      </c>
      <c r="AC153" s="111">
        <v>8158.66</v>
      </c>
      <c r="AD153" s="112">
        <v>7981.46</v>
      </c>
      <c r="AE153" s="112">
        <v>7657.51</v>
      </c>
      <c r="AF153" s="112">
        <v>8086.6</v>
      </c>
      <c r="AG153" s="112">
        <v>528.66999999999996</v>
      </c>
      <c r="AH153" s="112">
        <v>2724.43</v>
      </c>
      <c r="AI153" s="112">
        <v>6.16</v>
      </c>
      <c r="AJ153" s="112">
        <v>0</v>
      </c>
      <c r="AK153" s="54">
        <v>0</v>
      </c>
      <c r="AL153" s="54">
        <v>1146.8399999999999</v>
      </c>
      <c r="AM153" s="61"/>
      <c r="AN153" s="261">
        <v>75521.37</v>
      </c>
      <c r="AO153" s="55" t="s">
        <v>170</v>
      </c>
    </row>
    <row r="154" spans="1:41" ht="15.75" thickBot="1" x14ac:dyDescent="0.25">
      <c r="C154" s="6"/>
      <c r="D154" s="230"/>
      <c r="E154" s="91"/>
      <c r="F154" s="57" t="s">
        <v>160</v>
      </c>
      <c r="G154" s="58"/>
      <c r="H154" s="59"/>
      <c r="I154" s="59"/>
      <c r="J154" s="59"/>
      <c r="K154" s="59"/>
      <c r="L154" s="59"/>
      <c r="M154" s="60"/>
      <c r="N154" s="59"/>
      <c r="O154" s="112">
        <v>0</v>
      </c>
      <c r="P154" s="112">
        <v>0</v>
      </c>
      <c r="Q154" s="112">
        <v>0</v>
      </c>
      <c r="R154" s="112">
        <v>0</v>
      </c>
      <c r="S154" s="112">
        <v>0</v>
      </c>
      <c r="T154" s="112">
        <v>0</v>
      </c>
      <c r="U154" s="112">
        <v>0</v>
      </c>
      <c r="V154" s="112">
        <v>0</v>
      </c>
      <c r="W154" s="275">
        <v>0</v>
      </c>
      <c r="X154" s="111">
        <v>1672</v>
      </c>
      <c r="Y154" s="112">
        <v>5000</v>
      </c>
      <c r="Z154" s="112">
        <v>5464</v>
      </c>
      <c r="AA154" s="181">
        <v>5063</v>
      </c>
      <c r="AB154" s="181">
        <v>5586</v>
      </c>
      <c r="AC154" s="111">
        <v>34892.730000000003</v>
      </c>
      <c r="AD154" s="112">
        <v>34118.800000000003</v>
      </c>
      <c r="AE154" s="112">
        <v>0</v>
      </c>
      <c r="AF154" s="112">
        <v>0</v>
      </c>
      <c r="AG154" s="112">
        <v>0</v>
      </c>
      <c r="AH154" s="112">
        <v>0</v>
      </c>
      <c r="AI154" s="112">
        <v>0</v>
      </c>
      <c r="AJ154" s="112">
        <v>0</v>
      </c>
      <c r="AK154" s="54">
        <v>0</v>
      </c>
      <c r="AL154" s="54">
        <v>0</v>
      </c>
      <c r="AM154" s="61"/>
      <c r="AN154" s="261">
        <v>91796.53</v>
      </c>
      <c r="AO154" s="55" t="s">
        <v>178</v>
      </c>
    </row>
    <row r="155" spans="1:41" ht="15.75" thickBot="1" x14ac:dyDescent="0.25">
      <c r="C155" s="6"/>
      <c r="D155" s="230"/>
      <c r="E155" s="91"/>
      <c r="F155" s="76" t="s">
        <v>162</v>
      </c>
      <c r="G155" s="80"/>
      <c r="H155" s="81"/>
      <c r="I155" s="81"/>
      <c r="J155" s="81"/>
      <c r="K155" s="81"/>
      <c r="L155" s="81"/>
      <c r="M155" s="82"/>
      <c r="N155" s="80"/>
      <c r="O155" s="147">
        <v>0</v>
      </c>
      <c r="P155" s="147">
        <v>0</v>
      </c>
      <c r="Q155" s="147">
        <v>0</v>
      </c>
      <c r="R155" s="147">
        <v>0</v>
      </c>
      <c r="S155" s="147">
        <v>0</v>
      </c>
      <c r="T155" s="147">
        <v>0</v>
      </c>
      <c r="U155" s="147">
        <v>471</v>
      </c>
      <c r="V155" s="147">
        <v>0</v>
      </c>
      <c r="W155" s="277">
        <v>0</v>
      </c>
      <c r="X155" s="146">
        <v>0</v>
      </c>
      <c r="Y155" s="147">
        <v>0</v>
      </c>
      <c r="Z155" s="147">
        <v>0</v>
      </c>
      <c r="AA155" s="278">
        <v>0</v>
      </c>
      <c r="AB155" s="278">
        <v>0</v>
      </c>
      <c r="AC155" s="111">
        <v>0</v>
      </c>
      <c r="AD155" s="112">
        <v>0</v>
      </c>
      <c r="AE155" s="112">
        <v>0</v>
      </c>
      <c r="AF155" s="112">
        <v>0</v>
      </c>
      <c r="AG155" s="112">
        <v>0</v>
      </c>
      <c r="AH155" s="112">
        <v>0</v>
      </c>
      <c r="AI155" s="112">
        <v>0</v>
      </c>
      <c r="AJ155" s="112">
        <v>0</v>
      </c>
      <c r="AK155" s="54">
        <v>0</v>
      </c>
      <c r="AL155" s="54">
        <v>0</v>
      </c>
      <c r="AM155" s="61"/>
      <c r="AN155" s="261">
        <v>471</v>
      </c>
      <c r="AO155" s="55" t="s">
        <v>199</v>
      </c>
    </row>
    <row r="156" spans="1:41" s="272" customFormat="1" ht="15.75" thickBot="1" x14ac:dyDescent="0.25">
      <c r="A156" s="84"/>
      <c r="B156" s="84"/>
      <c r="C156" s="313"/>
      <c r="D156" s="230"/>
      <c r="E156" s="314"/>
      <c r="F156" s="265" t="s">
        <v>200</v>
      </c>
      <c r="G156" s="266"/>
      <c r="H156" s="267"/>
      <c r="I156" s="267"/>
      <c r="J156" s="267"/>
      <c r="K156" s="267"/>
      <c r="L156" s="267"/>
      <c r="M156" s="268"/>
      <c r="N156" s="266"/>
      <c r="O156" s="267"/>
      <c r="P156" s="267"/>
      <c r="Q156" s="267"/>
      <c r="R156" s="267"/>
      <c r="S156" s="267"/>
      <c r="T156" s="267"/>
      <c r="U156" s="267"/>
      <c r="V156" s="267"/>
      <c r="W156" s="268"/>
      <c r="X156" s="266"/>
      <c r="Y156" s="267"/>
      <c r="Z156" s="267"/>
      <c r="AA156" s="269"/>
      <c r="AB156" s="268"/>
      <c r="AC156" s="266">
        <v>0</v>
      </c>
      <c r="AD156" s="267">
        <v>0</v>
      </c>
      <c r="AE156" s="267">
        <v>0</v>
      </c>
      <c r="AF156" s="267">
        <v>0</v>
      </c>
      <c r="AG156" s="267">
        <v>0</v>
      </c>
      <c r="AH156" s="267">
        <v>0</v>
      </c>
      <c r="AI156" s="267">
        <v>0</v>
      </c>
      <c r="AJ156" s="267">
        <v>0</v>
      </c>
      <c r="AK156" s="270">
        <v>55</v>
      </c>
      <c r="AL156" s="270">
        <v>60</v>
      </c>
      <c r="AM156" s="271"/>
      <c r="AN156" s="261">
        <v>115</v>
      </c>
      <c r="AO156" s="265" t="s">
        <v>201</v>
      </c>
    </row>
    <row r="157" spans="1:41" ht="15.75" thickBot="1" x14ac:dyDescent="0.25">
      <c r="C157" s="6"/>
      <c r="D157" s="230"/>
      <c r="E157" s="91"/>
      <c r="F157" s="43" t="s">
        <v>202</v>
      </c>
      <c r="G157" s="44"/>
      <c r="H157" s="45"/>
      <c r="I157" s="45"/>
      <c r="J157" s="45"/>
      <c r="K157" s="45"/>
      <c r="L157" s="45"/>
      <c r="M157" s="46"/>
      <c r="N157" s="176"/>
      <c r="O157" s="264"/>
      <c r="P157" s="264"/>
      <c r="Q157" s="264"/>
      <c r="R157" s="264"/>
      <c r="S157" s="264"/>
      <c r="T157" s="264"/>
      <c r="U157" s="264"/>
      <c r="V157" s="264"/>
      <c r="W157" s="273"/>
      <c r="X157" s="176"/>
      <c r="Y157" s="264"/>
      <c r="Z157" s="264"/>
      <c r="AA157" s="138"/>
      <c r="AB157" s="138"/>
      <c r="AC157" s="58">
        <v>0</v>
      </c>
      <c r="AD157" s="59">
        <v>0</v>
      </c>
      <c r="AE157" s="59">
        <v>0</v>
      </c>
      <c r="AF157" s="59">
        <v>0</v>
      </c>
      <c r="AG157" s="59">
        <v>0</v>
      </c>
      <c r="AH157" s="59">
        <v>0</v>
      </c>
      <c r="AI157" s="59">
        <v>0</v>
      </c>
      <c r="AJ157" s="59">
        <v>0</v>
      </c>
      <c r="AK157" s="54">
        <v>55</v>
      </c>
      <c r="AL157" s="54">
        <v>60</v>
      </c>
      <c r="AM157" s="61"/>
      <c r="AN157" s="261">
        <v>115</v>
      </c>
      <c r="AO157" s="55" t="s">
        <v>203</v>
      </c>
    </row>
    <row r="158" spans="1:41" ht="15.75" thickBot="1" x14ac:dyDescent="0.25">
      <c r="C158" s="6"/>
      <c r="D158" s="230"/>
      <c r="E158" s="91"/>
      <c r="F158" s="57" t="s">
        <v>152</v>
      </c>
      <c r="G158" s="58"/>
      <c r="H158" s="59"/>
      <c r="I158" s="59"/>
      <c r="J158" s="59"/>
      <c r="K158" s="59"/>
      <c r="L158" s="59"/>
      <c r="M158" s="60"/>
      <c r="N158" s="58"/>
      <c r="O158" s="59"/>
      <c r="P158" s="59"/>
      <c r="Q158" s="59"/>
      <c r="R158" s="59"/>
      <c r="S158" s="59"/>
      <c r="T158" s="59"/>
      <c r="U158" s="59"/>
      <c r="V158" s="59"/>
      <c r="W158" s="60"/>
      <c r="X158" s="58"/>
      <c r="Y158" s="59"/>
      <c r="Z158" s="59"/>
      <c r="AA158" s="142"/>
      <c r="AB158" s="142"/>
      <c r="AC158" s="58">
        <v>0</v>
      </c>
      <c r="AD158" s="59">
        <v>0</v>
      </c>
      <c r="AE158" s="59">
        <v>0</v>
      </c>
      <c r="AF158" s="59">
        <v>0</v>
      </c>
      <c r="AG158" s="59">
        <v>0</v>
      </c>
      <c r="AH158" s="59">
        <v>0</v>
      </c>
      <c r="AI158" s="59">
        <v>0</v>
      </c>
      <c r="AJ158" s="59">
        <v>0</v>
      </c>
      <c r="AK158" s="54">
        <v>0</v>
      </c>
      <c r="AL158" s="54"/>
      <c r="AM158" s="61"/>
      <c r="AN158" s="261">
        <v>0</v>
      </c>
      <c r="AO158" s="55" t="s">
        <v>153</v>
      </c>
    </row>
    <row r="159" spans="1:41" ht="15.75" thickBot="1" x14ac:dyDescent="0.25">
      <c r="C159" s="6"/>
      <c r="D159" s="230"/>
      <c r="E159" s="91"/>
      <c r="F159" s="57" t="s">
        <v>154</v>
      </c>
      <c r="G159" s="58"/>
      <c r="H159" s="59"/>
      <c r="I159" s="59"/>
      <c r="J159" s="59"/>
      <c r="K159" s="59"/>
      <c r="L159" s="59"/>
      <c r="M159" s="60"/>
      <c r="N159" s="58"/>
      <c r="O159" s="59"/>
      <c r="P159" s="59"/>
      <c r="Q159" s="59"/>
      <c r="R159" s="59"/>
      <c r="S159" s="59"/>
      <c r="T159" s="59"/>
      <c r="U159" s="59"/>
      <c r="V159" s="59"/>
      <c r="W159" s="60"/>
      <c r="X159" s="58"/>
      <c r="Y159" s="59"/>
      <c r="Z159" s="59"/>
      <c r="AA159" s="142"/>
      <c r="AB159" s="142"/>
      <c r="AC159" s="58">
        <v>0</v>
      </c>
      <c r="AD159" s="59">
        <v>0</v>
      </c>
      <c r="AE159" s="59">
        <v>0</v>
      </c>
      <c r="AF159" s="59">
        <v>0</v>
      </c>
      <c r="AG159" s="59">
        <v>0</v>
      </c>
      <c r="AH159" s="59">
        <v>0</v>
      </c>
      <c r="AI159" s="59">
        <v>0</v>
      </c>
      <c r="AJ159" s="59">
        <v>0</v>
      </c>
      <c r="AK159" s="54">
        <v>0</v>
      </c>
      <c r="AL159" s="54"/>
      <c r="AM159" s="61"/>
      <c r="AN159" s="261">
        <v>0</v>
      </c>
      <c r="AO159" s="55" t="s">
        <v>197</v>
      </c>
    </row>
    <row r="160" spans="1:41" ht="15.75" thickBot="1" x14ac:dyDescent="0.25">
      <c r="C160" s="6"/>
      <c r="D160" s="230"/>
      <c r="E160" s="91"/>
      <c r="F160" s="57" t="s">
        <v>156</v>
      </c>
      <c r="G160" s="58"/>
      <c r="H160" s="59"/>
      <c r="I160" s="59"/>
      <c r="J160" s="59"/>
      <c r="K160" s="59"/>
      <c r="L160" s="59"/>
      <c r="M160" s="60"/>
      <c r="N160" s="58"/>
      <c r="O160" s="59"/>
      <c r="P160" s="59"/>
      <c r="Q160" s="59"/>
      <c r="R160" s="59"/>
      <c r="S160" s="59"/>
      <c r="T160" s="59"/>
      <c r="U160" s="59"/>
      <c r="V160" s="315"/>
      <c r="W160" s="315"/>
      <c r="X160" s="315"/>
      <c r="Y160" s="315"/>
      <c r="Z160" s="315"/>
      <c r="AA160" s="315"/>
      <c r="AB160" s="315"/>
      <c r="AC160" s="315"/>
      <c r="AD160" s="315"/>
      <c r="AE160" s="315"/>
      <c r="AF160" s="315"/>
      <c r="AG160" s="315"/>
      <c r="AH160" s="315"/>
      <c r="AI160" s="315"/>
      <c r="AJ160" s="315"/>
      <c r="AK160" s="54">
        <v>0</v>
      </c>
      <c r="AL160" s="54"/>
      <c r="AM160" s="61"/>
      <c r="AN160" s="261">
        <v>0</v>
      </c>
      <c r="AO160" s="55" t="s">
        <v>204</v>
      </c>
    </row>
    <row r="161" spans="1:41" ht="15.75" thickBot="1" x14ac:dyDescent="0.25">
      <c r="C161" s="6"/>
      <c r="D161" s="230"/>
      <c r="E161" s="91"/>
      <c r="F161" s="57" t="s">
        <v>158</v>
      </c>
      <c r="G161" s="58"/>
      <c r="H161" s="59"/>
      <c r="I161" s="59"/>
      <c r="J161" s="59"/>
      <c r="K161" s="59"/>
      <c r="L161" s="59"/>
      <c r="M161" s="60"/>
      <c r="N161" s="58"/>
      <c r="O161" s="59"/>
      <c r="P161" s="59"/>
      <c r="Q161" s="59"/>
      <c r="R161" s="59"/>
      <c r="S161" s="59"/>
      <c r="T161" s="59"/>
      <c r="U161" s="59"/>
      <c r="V161" s="59"/>
      <c r="W161" s="60"/>
      <c r="X161" s="58"/>
      <c r="Y161" s="59"/>
      <c r="Z161" s="59"/>
      <c r="AA161" s="142"/>
      <c r="AB161" s="142"/>
      <c r="AC161" s="58">
        <v>0</v>
      </c>
      <c r="AD161" s="59">
        <v>0</v>
      </c>
      <c r="AE161" s="59">
        <v>0</v>
      </c>
      <c r="AF161" s="59">
        <v>0</v>
      </c>
      <c r="AG161" s="59">
        <v>0</v>
      </c>
      <c r="AH161" s="59">
        <v>0</v>
      </c>
      <c r="AI161" s="59">
        <v>0</v>
      </c>
      <c r="AJ161" s="59">
        <v>0</v>
      </c>
      <c r="AK161" s="54">
        <v>0</v>
      </c>
      <c r="AL161" s="54"/>
      <c r="AM161" s="61"/>
      <c r="AN161" s="261">
        <v>0</v>
      </c>
      <c r="AO161" s="55" t="s">
        <v>170</v>
      </c>
    </row>
    <row r="162" spans="1:41" ht="15.75" thickBot="1" x14ac:dyDescent="0.25">
      <c r="C162" s="6"/>
      <c r="D162" s="230"/>
      <c r="E162" s="91"/>
      <c r="F162" s="57" t="s">
        <v>160</v>
      </c>
      <c r="G162" s="58"/>
      <c r="H162" s="59"/>
      <c r="I162" s="59"/>
      <c r="J162" s="59"/>
      <c r="K162" s="59"/>
      <c r="L162" s="59"/>
      <c r="M162" s="60"/>
      <c r="N162" s="58"/>
      <c r="O162" s="59"/>
      <c r="P162" s="59"/>
      <c r="Q162" s="59"/>
      <c r="R162" s="59"/>
      <c r="S162" s="59"/>
      <c r="T162" s="59"/>
      <c r="U162" s="59"/>
      <c r="V162" s="59"/>
      <c r="W162" s="60"/>
      <c r="X162" s="58"/>
      <c r="Y162" s="59"/>
      <c r="Z162" s="59"/>
      <c r="AA162" s="142"/>
      <c r="AB162" s="142"/>
      <c r="AC162" s="58">
        <v>0</v>
      </c>
      <c r="AD162" s="59">
        <v>0</v>
      </c>
      <c r="AE162" s="59">
        <v>0</v>
      </c>
      <c r="AF162" s="59">
        <v>0</v>
      </c>
      <c r="AG162" s="59">
        <v>0</v>
      </c>
      <c r="AH162" s="59">
        <v>0</v>
      </c>
      <c r="AI162" s="59">
        <v>0</v>
      </c>
      <c r="AJ162" s="59">
        <v>0</v>
      </c>
      <c r="AK162" s="54">
        <v>0</v>
      </c>
      <c r="AL162" s="54"/>
      <c r="AM162" s="61"/>
      <c r="AN162" s="261">
        <v>0</v>
      </c>
      <c r="AO162" s="55" t="s">
        <v>185</v>
      </c>
    </row>
    <row r="163" spans="1:41" ht="15.75" thickBot="1" x14ac:dyDescent="0.25">
      <c r="C163" s="6"/>
      <c r="D163" s="230"/>
      <c r="E163" s="116"/>
      <c r="F163" s="76" t="s">
        <v>162</v>
      </c>
      <c r="G163" s="80"/>
      <c r="H163" s="81"/>
      <c r="I163" s="81"/>
      <c r="J163" s="81"/>
      <c r="K163" s="81"/>
      <c r="L163" s="81"/>
      <c r="M163" s="82"/>
      <c r="N163" s="80"/>
      <c r="O163" s="81"/>
      <c r="P163" s="81"/>
      <c r="Q163" s="81"/>
      <c r="R163" s="81"/>
      <c r="S163" s="81"/>
      <c r="T163" s="81"/>
      <c r="U163" s="81"/>
      <c r="V163" s="81"/>
      <c r="W163" s="82"/>
      <c r="X163" s="80"/>
      <c r="Y163" s="81"/>
      <c r="Z163" s="81"/>
      <c r="AA163" s="145"/>
      <c r="AB163" s="145"/>
      <c r="AC163" s="58">
        <v>0</v>
      </c>
      <c r="AD163" s="59">
        <v>0</v>
      </c>
      <c r="AE163" s="59">
        <v>0</v>
      </c>
      <c r="AF163" s="59">
        <v>0</v>
      </c>
      <c r="AG163" s="59">
        <v>0</v>
      </c>
      <c r="AH163" s="59">
        <v>0</v>
      </c>
      <c r="AI163" s="59">
        <v>0</v>
      </c>
      <c r="AJ163" s="59">
        <v>0</v>
      </c>
      <c r="AK163" s="54">
        <v>0</v>
      </c>
      <c r="AL163" s="54"/>
      <c r="AM163" s="61"/>
      <c r="AN163" s="261">
        <v>0</v>
      </c>
      <c r="AO163" s="55" t="s">
        <v>171</v>
      </c>
    </row>
    <row r="164" spans="1:41" s="320" customFormat="1" ht="13.5" thickBot="1" x14ac:dyDescent="0.25">
      <c r="A164" s="84"/>
      <c r="B164" s="84"/>
      <c r="C164" s="6"/>
      <c r="D164" s="230"/>
      <c r="E164" s="316" t="s">
        <v>205</v>
      </c>
      <c r="F164" s="317" t="s">
        <v>206</v>
      </c>
      <c r="G164" s="121"/>
      <c r="H164" s="122"/>
      <c r="I164" s="122"/>
      <c r="J164" s="122"/>
      <c r="K164" s="122"/>
      <c r="L164" s="122"/>
      <c r="M164" s="123"/>
      <c r="N164" s="121"/>
      <c r="O164" s="122">
        <v>5057.4619999999995</v>
      </c>
      <c r="P164" s="122">
        <v>8724.9879999999994</v>
      </c>
      <c r="Q164" s="122">
        <v>18702.106</v>
      </c>
      <c r="R164" s="122">
        <v>36593.422599999998</v>
      </c>
      <c r="S164" s="122">
        <v>67723.212599999999</v>
      </c>
      <c r="T164" s="122">
        <v>112331.0386</v>
      </c>
      <c r="U164" s="122">
        <v>162046.36360000001</v>
      </c>
      <c r="V164" s="122">
        <v>229240.20060000004</v>
      </c>
      <c r="W164" s="123">
        <v>287881.44510000001</v>
      </c>
      <c r="X164" s="121">
        <v>350239.67210000008</v>
      </c>
      <c r="Y164" s="122">
        <v>409102.00810000009</v>
      </c>
      <c r="Z164" s="122">
        <v>489893.6026000001</v>
      </c>
      <c r="AA164" s="122">
        <v>580568.05260000005</v>
      </c>
      <c r="AB164" s="122">
        <v>650231.78010000009</v>
      </c>
      <c r="AC164" s="121">
        <v>703865.06010000012</v>
      </c>
      <c r="AD164" s="122">
        <v>800533.43010000011</v>
      </c>
      <c r="AE164" s="122">
        <v>894240.13010000007</v>
      </c>
      <c r="AF164" s="122">
        <v>1004847.0601000001</v>
      </c>
      <c r="AG164" s="122">
        <v>1098976.6501000002</v>
      </c>
      <c r="AH164" s="122">
        <v>1211245.9001000002</v>
      </c>
      <c r="AI164" s="122">
        <v>1313137.4301</v>
      </c>
      <c r="AJ164" s="122">
        <v>1432019.6901000002</v>
      </c>
      <c r="AK164" s="122">
        <v>1561504.8801000002</v>
      </c>
      <c r="AL164" s="124">
        <v>1679412.5401000001</v>
      </c>
      <c r="AM164" s="318"/>
      <c r="AN164" s="135"/>
      <c r="AO164" s="319" t="s">
        <v>207</v>
      </c>
    </row>
    <row r="165" spans="1:41" s="324" customFormat="1" x14ac:dyDescent="0.2">
      <c r="A165" s="84"/>
      <c r="B165" s="84"/>
      <c r="C165" s="6"/>
      <c r="D165" s="230"/>
      <c r="E165" s="321"/>
      <c r="F165" s="322" t="s">
        <v>208</v>
      </c>
      <c r="G165" s="176"/>
      <c r="H165" s="264"/>
      <c r="I165" s="264"/>
      <c r="J165" s="264"/>
      <c r="K165" s="264"/>
      <c r="L165" s="264"/>
      <c r="M165" s="273"/>
      <c r="N165" s="176"/>
      <c r="O165" s="264">
        <v>2157.462</v>
      </c>
      <c r="P165" s="264">
        <v>3810.9879999999998</v>
      </c>
      <c r="Q165" s="264">
        <v>3651.1059999999998</v>
      </c>
      <c r="R165" s="264">
        <v>6249.3725999999997</v>
      </c>
      <c r="S165" s="264">
        <v>13538.9126</v>
      </c>
      <c r="T165" s="264">
        <v>36368.938600000001</v>
      </c>
      <c r="U165" s="264">
        <v>64584.013600000006</v>
      </c>
      <c r="V165" s="264">
        <v>107282.30060000002</v>
      </c>
      <c r="W165" s="273">
        <v>155642.89510000002</v>
      </c>
      <c r="X165" s="44">
        <v>205708.12210000004</v>
      </c>
      <c r="Y165" s="45">
        <v>253502.70810000005</v>
      </c>
      <c r="Z165" s="45">
        <v>329250.11260000005</v>
      </c>
      <c r="AA165" s="323">
        <v>413919.06260000006</v>
      </c>
      <c r="AB165" s="323">
        <v>476389.47010000004</v>
      </c>
      <c r="AC165" s="58">
        <v>521067.95010000002</v>
      </c>
      <c r="AD165" s="323">
        <v>605170.23010000004</v>
      </c>
      <c r="AE165" s="323">
        <v>676707.34010000003</v>
      </c>
      <c r="AF165" s="323">
        <v>779470.32010000001</v>
      </c>
      <c r="AG165" s="323">
        <v>852682.34010000003</v>
      </c>
      <c r="AH165" s="59">
        <v>944650.87010000006</v>
      </c>
      <c r="AI165" s="59">
        <v>1027034.0501000001</v>
      </c>
      <c r="AJ165" s="59">
        <v>1126933.3201000001</v>
      </c>
      <c r="AK165" s="59">
        <v>1230690.0001000001</v>
      </c>
      <c r="AL165" s="54">
        <v>1326194.9901000001</v>
      </c>
      <c r="AM165" s="61"/>
      <c r="AN165" s="228"/>
      <c r="AO165" s="55" t="s">
        <v>209</v>
      </c>
    </row>
    <row r="166" spans="1:41" s="324" customFormat="1" x14ac:dyDescent="0.2">
      <c r="A166" s="84"/>
      <c r="B166" s="84"/>
      <c r="C166" s="6"/>
      <c r="D166" s="230"/>
      <c r="E166" s="321"/>
      <c r="F166" s="325" t="s">
        <v>210</v>
      </c>
      <c r="G166" s="58"/>
      <c r="H166" s="59"/>
      <c r="I166" s="59"/>
      <c r="J166" s="59"/>
      <c r="K166" s="59"/>
      <c r="L166" s="59"/>
      <c r="M166" s="60"/>
      <c r="N166" s="58"/>
      <c r="O166" s="59">
        <v>2900</v>
      </c>
      <c r="P166" s="59">
        <v>4914</v>
      </c>
      <c r="Q166" s="59">
        <v>15051</v>
      </c>
      <c r="R166" s="59">
        <v>30344.05</v>
      </c>
      <c r="S166" s="59">
        <v>54184.3</v>
      </c>
      <c r="T166" s="59">
        <v>75962.100000000006</v>
      </c>
      <c r="U166" s="59">
        <v>97462.35</v>
      </c>
      <c r="V166" s="59">
        <v>121957.90000000001</v>
      </c>
      <c r="W166" s="60">
        <v>132238.55000000002</v>
      </c>
      <c r="X166" s="58">
        <v>144531.55000000002</v>
      </c>
      <c r="Y166" s="59">
        <v>155599.30000000002</v>
      </c>
      <c r="Z166" s="59">
        <v>160643.49000000002</v>
      </c>
      <c r="AA166" s="142">
        <v>166648.99000000002</v>
      </c>
      <c r="AB166" s="60">
        <v>173842.31000000003</v>
      </c>
      <c r="AC166" s="58">
        <v>182797.11000000004</v>
      </c>
      <c r="AD166" s="59">
        <v>195363.20000000004</v>
      </c>
      <c r="AE166" s="59">
        <v>217532.79000000004</v>
      </c>
      <c r="AF166" s="59">
        <v>225376.74000000005</v>
      </c>
      <c r="AG166" s="59">
        <v>246294.31000000006</v>
      </c>
      <c r="AH166" s="59">
        <v>266595.03000000003</v>
      </c>
      <c r="AI166" s="59">
        <v>286103.38</v>
      </c>
      <c r="AJ166" s="59">
        <v>305086.37</v>
      </c>
      <c r="AK166" s="59">
        <v>330814.88</v>
      </c>
      <c r="AL166" s="54">
        <v>353217.55</v>
      </c>
      <c r="AM166" s="61"/>
      <c r="AN166" s="228"/>
      <c r="AO166" s="55" t="s">
        <v>211</v>
      </c>
    </row>
    <row r="167" spans="1:41" s="330" customFormat="1" x14ac:dyDescent="0.2">
      <c r="A167" s="1"/>
      <c r="B167" s="1"/>
      <c r="C167" s="6"/>
      <c r="D167" s="230"/>
      <c r="E167" s="321"/>
      <c r="F167" s="57" t="s">
        <v>212</v>
      </c>
      <c r="G167" s="58"/>
      <c r="H167" s="59"/>
      <c r="I167" s="59"/>
      <c r="J167" s="59"/>
      <c r="K167" s="59"/>
      <c r="L167" s="59"/>
      <c r="M167" s="60"/>
      <c r="N167" s="58"/>
      <c r="O167" s="59"/>
      <c r="P167" s="59"/>
      <c r="Q167" s="59"/>
      <c r="R167" s="59"/>
      <c r="S167" s="59">
        <v>2931.6</v>
      </c>
      <c r="T167" s="59">
        <v>11317.1</v>
      </c>
      <c r="U167" s="59">
        <v>20148</v>
      </c>
      <c r="V167" s="59">
        <v>37173.9</v>
      </c>
      <c r="W167" s="60">
        <v>41942.1</v>
      </c>
      <c r="X167" s="58">
        <v>53599.8</v>
      </c>
      <c r="Y167" s="59">
        <v>60008</v>
      </c>
      <c r="Z167" s="326">
        <v>64116</v>
      </c>
      <c r="AA167" s="142">
        <v>69964.66</v>
      </c>
      <c r="AB167" s="326">
        <v>63206.649999999994</v>
      </c>
      <c r="AC167" s="326">
        <v>42357.090000000004</v>
      </c>
      <c r="AD167" s="326">
        <v>32063.379999999997</v>
      </c>
      <c r="AE167" s="326">
        <v>33836</v>
      </c>
      <c r="AF167" s="326">
        <v>78458.490000000005</v>
      </c>
      <c r="AG167" s="326">
        <v>34674.350000000006</v>
      </c>
      <c r="AH167" s="326">
        <v>32399.420000000006</v>
      </c>
      <c r="AI167" s="326">
        <v>16186.349999999999</v>
      </c>
      <c r="AJ167" s="326">
        <v>20290.280000000002</v>
      </c>
      <c r="AK167" s="327"/>
      <c r="AL167" s="327"/>
      <c r="AM167" s="328"/>
      <c r="AN167" s="329"/>
      <c r="AO167" s="229" t="s">
        <v>213</v>
      </c>
    </row>
    <row r="168" spans="1:41" s="330" customFormat="1" x14ac:dyDescent="0.2">
      <c r="A168" s="1"/>
      <c r="B168" s="1"/>
      <c r="C168" s="6"/>
      <c r="D168" s="230"/>
      <c r="E168" s="321"/>
      <c r="F168" s="57" t="s">
        <v>214</v>
      </c>
      <c r="G168" s="58"/>
      <c r="H168" s="59"/>
      <c r="I168" s="59"/>
      <c r="J168" s="59"/>
      <c r="K168" s="59"/>
      <c r="L168" s="59"/>
      <c r="M168" s="60"/>
      <c r="N168" s="58"/>
      <c r="O168" s="59"/>
      <c r="P168" s="59"/>
      <c r="Q168" s="59"/>
      <c r="R168" s="59"/>
      <c r="S168" s="59">
        <v>2931.6</v>
      </c>
      <c r="T168" s="59">
        <v>11317.1</v>
      </c>
      <c r="U168" s="59">
        <v>20148</v>
      </c>
      <c r="V168" s="59">
        <v>5129.41</v>
      </c>
      <c r="W168" s="60">
        <v>19440.12</v>
      </c>
      <c r="X168" s="58">
        <v>53599.8</v>
      </c>
      <c r="Y168" s="59">
        <v>0</v>
      </c>
      <c r="Z168" s="59">
        <v>58257.59</v>
      </c>
      <c r="AA168" s="142">
        <v>21417.034960656467</v>
      </c>
      <c r="AB168" s="60">
        <v>27097.051058822602</v>
      </c>
      <c r="AC168" s="58">
        <v>25587.591202761265</v>
      </c>
      <c r="AD168" s="59">
        <v>4981.7340425838893</v>
      </c>
      <c r="AE168" s="59">
        <v>16909.875390358502</v>
      </c>
      <c r="AF168" s="59">
        <v>62644.703055587859</v>
      </c>
      <c r="AG168" s="59">
        <v>31688.318824578462</v>
      </c>
      <c r="AH168" s="59">
        <v>29183.847154430561</v>
      </c>
      <c r="AI168" s="59">
        <v>13986.98</v>
      </c>
      <c r="AJ168" s="59">
        <v>17976.63</v>
      </c>
      <c r="AK168" s="54"/>
      <c r="AL168" s="54"/>
      <c r="AM168" s="61"/>
      <c r="AN168" s="228"/>
      <c r="AO168" s="55" t="s">
        <v>61</v>
      </c>
    </row>
    <row r="169" spans="1:41" s="330" customFormat="1" x14ac:dyDescent="0.2">
      <c r="A169" s="1"/>
      <c r="B169" s="1"/>
      <c r="C169" s="6"/>
      <c r="D169" s="230"/>
      <c r="E169" s="321"/>
      <c r="F169" s="57" t="s">
        <v>215</v>
      </c>
      <c r="G169" s="58"/>
      <c r="H169" s="59"/>
      <c r="I169" s="59"/>
      <c r="J169" s="59"/>
      <c r="K169" s="59"/>
      <c r="L169" s="59"/>
      <c r="M169" s="60"/>
      <c r="N169" s="58"/>
      <c r="O169" s="59"/>
      <c r="P169" s="59"/>
      <c r="Q169" s="59"/>
      <c r="R169" s="59"/>
      <c r="S169" s="59">
        <v>0</v>
      </c>
      <c r="T169" s="59">
        <v>0</v>
      </c>
      <c r="U169" s="59">
        <v>0</v>
      </c>
      <c r="V169" s="59">
        <v>0</v>
      </c>
      <c r="W169" s="60">
        <v>0</v>
      </c>
      <c r="X169" s="58">
        <v>0</v>
      </c>
      <c r="Y169" s="59">
        <v>60008</v>
      </c>
      <c r="Z169" s="59">
        <v>5858.02</v>
      </c>
      <c r="AA169" s="142">
        <v>8833.9150393435375</v>
      </c>
      <c r="AB169" s="60">
        <v>2417.9389411773932</v>
      </c>
      <c r="AC169" s="58">
        <v>6690.1887972387376</v>
      </c>
      <c r="AD169" s="59">
        <v>1325.5319795659484</v>
      </c>
      <c r="AE169" s="59">
        <v>6023.3319290712698</v>
      </c>
      <c r="AF169" s="59">
        <v>1429.7670825811952</v>
      </c>
      <c r="AG169" s="59">
        <v>2986.0311754215418</v>
      </c>
      <c r="AH169" s="59">
        <v>3215.5728455694425</v>
      </c>
      <c r="AI169" s="59">
        <v>2199.37</v>
      </c>
      <c r="AJ169" s="59">
        <v>2313.65</v>
      </c>
      <c r="AK169" s="54"/>
      <c r="AL169" s="54"/>
      <c r="AM169" s="61"/>
      <c r="AN169" s="228"/>
      <c r="AO169" s="55" t="s">
        <v>216</v>
      </c>
    </row>
    <row r="170" spans="1:41" s="330" customFormat="1" x14ac:dyDescent="0.2">
      <c r="A170" s="1"/>
      <c r="B170" s="1"/>
      <c r="C170" s="6"/>
      <c r="D170" s="230"/>
      <c r="E170" s="321"/>
      <c r="F170" s="57" t="s">
        <v>217</v>
      </c>
      <c r="G170" s="58"/>
      <c r="H170" s="59"/>
      <c r="I170" s="59"/>
      <c r="J170" s="59"/>
      <c r="K170" s="59"/>
      <c r="L170" s="59"/>
      <c r="M170" s="60"/>
      <c r="N170" s="58"/>
      <c r="O170" s="59"/>
      <c r="P170" s="59"/>
      <c r="Q170" s="59"/>
      <c r="R170" s="59"/>
      <c r="S170" s="59">
        <v>0</v>
      </c>
      <c r="T170" s="59">
        <v>0</v>
      </c>
      <c r="U170" s="59">
        <v>0</v>
      </c>
      <c r="V170" s="59">
        <v>32044.49</v>
      </c>
      <c r="W170" s="60">
        <v>22501.98</v>
      </c>
      <c r="X170" s="58">
        <v>0</v>
      </c>
      <c r="Y170" s="59">
        <v>0</v>
      </c>
      <c r="Z170" s="59">
        <v>0</v>
      </c>
      <c r="AA170" s="142">
        <v>0</v>
      </c>
      <c r="AB170" s="60">
        <v>0</v>
      </c>
      <c r="AC170" s="58">
        <v>0</v>
      </c>
      <c r="AD170" s="59">
        <v>25756.11397785016</v>
      </c>
      <c r="AE170" s="59">
        <v>2724.64</v>
      </c>
      <c r="AF170" s="59">
        <v>1226.78</v>
      </c>
      <c r="AG170" s="59">
        <v>0</v>
      </c>
      <c r="AH170" s="59">
        <v>0</v>
      </c>
      <c r="AI170" s="59">
        <v>8845.51</v>
      </c>
      <c r="AJ170" s="59">
        <v>7749.56</v>
      </c>
      <c r="AK170" s="54"/>
      <c r="AL170" s="54"/>
      <c r="AM170" s="61"/>
      <c r="AN170" s="228"/>
      <c r="AO170" s="55" t="s">
        <v>218</v>
      </c>
    </row>
    <row r="171" spans="1:41" s="330" customFormat="1" x14ac:dyDescent="0.2">
      <c r="A171" s="1"/>
      <c r="B171" s="1"/>
      <c r="C171" s="6"/>
      <c r="D171" s="230"/>
      <c r="E171" s="321"/>
      <c r="F171" s="57" t="s">
        <v>219</v>
      </c>
      <c r="G171" s="58"/>
      <c r="H171" s="59"/>
      <c r="I171" s="59"/>
      <c r="J171" s="59"/>
      <c r="K171" s="59"/>
      <c r="L171" s="59"/>
      <c r="M171" s="60"/>
      <c r="N171" s="58"/>
      <c r="O171" s="59"/>
      <c r="P171" s="59"/>
      <c r="Q171" s="59"/>
      <c r="R171" s="59"/>
      <c r="S171" s="59">
        <v>0</v>
      </c>
      <c r="T171" s="59">
        <v>0</v>
      </c>
      <c r="U171" s="59">
        <v>0</v>
      </c>
      <c r="V171" s="59">
        <v>0</v>
      </c>
      <c r="W171" s="60">
        <v>0</v>
      </c>
      <c r="X171" s="58">
        <v>0</v>
      </c>
      <c r="Y171" s="59">
        <v>0</v>
      </c>
      <c r="Z171" s="59">
        <v>4971.24</v>
      </c>
      <c r="AA171" s="142">
        <v>39713.71</v>
      </c>
      <c r="AB171" s="60">
        <v>33691.659999999996</v>
      </c>
      <c r="AC171" s="58">
        <v>10079.31</v>
      </c>
      <c r="AD171" s="59">
        <v>0</v>
      </c>
      <c r="AE171" s="59">
        <v>8178.15</v>
      </c>
      <c r="AF171" s="59">
        <v>13157.24</v>
      </c>
      <c r="AG171" s="59">
        <v>0</v>
      </c>
      <c r="AH171" s="59">
        <v>0</v>
      </c>
      <c r="AI171" s="59">
        <v>0</v>
      </c>
      <c r="AJ171" s="59"/>
      <c r="AK171" s="54"/>
      <c r="AL171" s="54"/>
      <c r="AM171" s="61"/>
      <c r="AN171" s="228"/>
      <c r="AO171" s="55" t="s">
        <v>61</v>
      </c>
    </row>
    <row r="172" spans="1:41" s="330" customFormat="1" x14ac:dyDescent="0.2">
      <c r="A172" s="1"/>
      <c r="B172" s="1"/>
      <c r="C172" s="6"/>
      <c r="D172" s="230"/>
      <c r="E172" s="321"/>
      <c r="F172" s="57" t="s">
        <v>220</v>
      </c>
      <c r="G172" s="58"/>
      <c r="H172" s="59"/>
      <c r="I172" s="59"/>
      <c r="J172" s="59"/>
      <c r="K172" s="59"/>
      <c r="L172" s="59"/>
      <c r="M172" s="60"/>
      <c r="N172" s="58"/>
      <c r="O172" s="59">
        <v>0</v>
      </c>
      <c r="P172" s="59">
        <v>0</v>
      </c>
      <c r="Q172" s="59">
        <v>0</v>
      </c>
      <c r="R172" s="59">
        <v>4.1399999999999997</v>
      </c>
      <c r="S172" s="59">
        <v>6.98</v>
      </c>
      <c r="T172" s="59">
        <v>14.77</v>
      </c>
      <c r="U172" s="59">
        <v>516.48</v>
      </c>
      <c r="V172" s="59">
        <v>856.32</v>
      </c>
      <c r="W172" s="59">
        <v>6373.07</v>
      </c>
      <c r="X172" s="59">
        <v>7041.04</v>
      </c>
      <c r="Y172" s="59">
        <v>7326.04</v>
      </c>
      <c r="Z172" s="59">
        <v>8077.33</v>
      </c>
      <c r="AA172" s="59">
        <v>8743.09</v>
      </c>
      <c r="AB172" s="59">
        <v>10495.55</v>
      </c>
      <c r="AC172" s="59">
        <v>6560.75</v>
      </c>
      <c r="AD172" s="59">
        <v>4401.88</v>
      </c>
      <c r="AE172" s="59">
        <v>5334.09</v>
      </c>
      <c r="AF172" s="59">
        <v>3523.18</v>
      </c>
      <c r="AG172" s="59">
        <v>3514.69</v>
      </c>
      <c r="AH172" s="59">
        <v>3020.69</v>
      </c>
      <c r="AI172" s="59">
        <v>2933.03</v>
      </c>
      <c r="AJ172" s="59">
        <v>2957.38</v>
      </c>
      <c r="AK172" s="54">
        <v>2527.2800000000002</v>
      </c>
      <c r="AL172" s="54">
        <v>2539.9299999999998</v>
      </c>
      <c r="AM172" s="61"/>
      <c r="AN172" s="228"/>
      <c r="AO172" s="229" t="s">
        <v>221</v>
      </c>
    </row>
    <row r="173" spans="1:41" s="330" customFormat="1" x14ac:dyDescent="0.2">
      <c r="A173" s="1"/>
      <c r="B173" s="1"/>
      <c r="C173" s="6"/>
      <c r="D173" s="230"/>
      <c r="E173" s="321"/>
      <c r="F173" s="57" t="s">
        <v>222</v>
      </c>
      <c r="G173" s="58"/>
      <c r="H173" s="59"/>
      <c r="I173" s="59"/>
      <c r="J173" s="59"/>
      <c r="K173" s="59"/>
      <c r="L173" s="59"/>
      <c r="M173" s="60"/>
      <c r="N173" s="58"/>
      <c r="O173" s="59"/>
      <c r="P173" s="59"/>
      <c r="Q173" s="59"/>
      <c r="R173" s="59"/>
      <c r="S173" s="59"/>
      <c r="T173" s="59"/>
      <c r="U173" s="59"/>
      <c r="V173" s="59"/>
      <c r="W173" s="60"/>
      <c r="X173" s="58"/>
      <c r="Y173" s="59"/>
      <c r="Z173" s="59"/>
      <c r="AA173" s="142"/>
      <c r="AB173" s="60"/>
      <c r="AC173" s="58"/>
      <c r="AD173" s="59"/>
      <c r="AE173" s="59"/>
      <c r="AF173" s="59"/>
      <c r="AG173" s="59"/>
      <c r="AH173" s="59"/>
      <c r="AI173" s="59"/>
      <c r="AJ173" s="59"/>
      <c r="AK173" s="54"/>
      <c r="AL173" s="54"/>
      <c r="AM173" s="61"/>
      <c r="AN173" s="228"/>
      <c r="AO173" s="55"/>
    </row>
    <row r="174" spans="1:41" s="330" customFormat="1" ht="13.5" thickBot="1" x14ac:dyDescent="0.25">
      <c r="A174" s="1"/>
      <c r="B174" s="1"/>
      <c r="C174" s="6"/>
      <c r="D174" s="331"/>
      <c r="E174" s="332"/>
      <c r="F174" s="76" t="s">
        <v>223</v>
      </c>
      <c r="G174" s="80"/>
      <c r="H174" s="81"/>
      <c r="I174" s="81"/>
      <c r="J174" s="81"/>
      <c r="K174" s="81"/>
      <c r="L174" s="81"/>
      <c r="M174" s="82"/>
      <c r="N174" s="80"/>
      <c r="O174" s="81"/>
      <c r="P174" s="81"/>
      <c r="Q174" s="81"/>
      <c r="R174" s="81"/>
      <c r="S174" s="81"/>
      <c r="T174" s="81"/>
      <c r="U174" s="81"/>
      <c r="V174" s="81"/>
      <c r="W174" s="82"/>
      <c r="X174" s="77"/>
      <c r="Y174" s="78"/>
      <c r="Z174" s="78"/>
      <c r="AA174" s="333"/>
      <c r="AB174" s="79"/>
      <c r="AC174" s="77"/>
      <c r="AD174" s="78"/>
      <c r="AE174" s="78"/>
      <c r="AF174" s="78"/>
      <c r="AG174" s="78"/>
      <c r="AH174" s="78"/>
      <c r="AI174" s="78"/>
      <c r="AJ174" s="78"/>
      <c r="AK174" s="334"/>
      <c r="AL174" s="334"/>
      <c r="AM174" s="61"/>
      <c r="AN174" s="228"/>
      <c r="AO174" s="55"/>
    </row>
    <row r="175" spans="1:41" s="136" customFormat="1" ht="29.25" customHeight="1" thickBot="1" x14ac:dyDescent="0.25">
      <c r="A175" s="1"/>
      <c r="B175" s="1"/>
      <c r="C175" s="6"/>
      <c r="D175" s="335" t="s">
        <v>61</v>
      </c>
      <c r="E175" s="336"/>
      <c r="F175" s="205"/>
      <c r="G175" s="205"/>
      <c r="H175" s="205"/>
      <c r="I175" s="205"/>
      <c r="J175" s="205"/>
      <c r="K175" s="205"/>
      <c r="L175" s="205"/>
      <c r="M175" s="206"/>
      <c r="N175" s="337"/>
      <c r="O175" s="338"/>
      <c r="P175" s="338"/>
      <c r="Q175" s="338"/>
      <c r="R175" s="338"/>
      <c r="S175" s="338"/>
      <c r="T175" s="338"/>
      <c r="U175" s="338"/>
      <c r="V175" s="338"/>
      <c r="W175" s="338"/>
      <c r="X175" s="338"/>
      <c r="Y175" s="338"/>
      <c r="Z175" s="338"/>
      <c r="AA175" s="338"/>
      <c r="AB175" s="338"/>
      <c r="AC175" s="338"/>
      <c r="AD175" s="338"/>
      <c r="AE175" s="338"/>
      <c r="AF175" s="338"/>
      <c r="AG175" s="338"/>
      <c r="AH175" s="338"/>
      <c r="AI175" s="338"/>
      <c r="AJ175" s="339"/>
      <c r="AK175" s="340"/>
      <c r="AL175" s="339"/>
      <c r="AM175" s="339"/>
      <c r="AN175" s="341"/>
      <c r="AO175" s="342"/>
    </row>
    <row r="176" spans="1:41" s="330" customFormat="1" x14ac:dyDescent="0.2">
      <c r="A176" s="1"/>
      <c r="B176" s="1"/>
      <c r="C176" s="6"/>
      <c r="D176" s="343" t="s">
        <v>224</v>
      </c>
      <c r="E176" s="344"/>
      <c r="F176" s="224" t="s">
        <v>225</v>
      </c>
      <c r="G176" s="345">
        <v>29443</v>
      </c>
      <c r="H176" s="346">
        <v>29790</v>
      </c>
      <c r="I176" s="346">
        <v>30472</v>
      </c>
      <c r="J176" s="346">
        <v>29838</v>
      </c>
      <c r="K176" s="346">
        <v>30351</v>
      </c>
      <c r="L176" s="346">
        <v>30757</v>
      </c>
      <c r="M176" s="346">
        <v>32126</v>
      </c>
      <c r="N176" s="346">
        <v>31503</v>
      </c>
      <c r="O176" s="346">
        <v>30367</v>
      </c>
      <c r="P176" s="346">
        <v>32012</v>
      </c>
      <c r="Q176" s="346">
        <v>32789</v>
      </c>
      <c r="R176" s="346">
        <v>32320</v>
      </c>
      <c r="S176" s="346">
        <v>32472</v>
      </c>
      <c r="T176" s="346">
        <v>32291</v>
      </c>
      <c r="U176" s="346">
        <v>32597</v>
      </c>
      <c r="V176" s="346">
        <v>31399</v>
      </c>
      <c r="W176" s="346">
        <v>31702</v>
      </c>
      <c r="X176" s="346">
        <v>32109</v>
      </c>
      <c r="Y176" s="346">
        <v>29862</v>
      </c>
      <c r="Z176" s="346">
        <v>29806</v>
      </c>
      <c r="AA176" s="346">
        <v>30830</v>
      </c>
      <c r="AB176" s="346">
        <v>31865</v>
      </c>
      <c r="AC176" s="346">
        <v>31902</v>
      </c>
      <c r="AD176" s="346">
        <v>32028</v>
      </c>
      <c r="AE176" s="346">
        <v>30955</v>
      </c>
      <c r="AF176" s="346">
        <v>31885</v>
      </c>
      <c r="AG176" s="346">
        <v>30595</v>
      </c>
      <c r="AH176" s="346">
        <v>30400</v>
      </c>
      <c r="AI176" s="226">
        <v>30145</v>
      </c>
      <c r="AJ176" s="235">
        <v>36654</v>
      </c>
      <c r="AK176" s="347">
        <v>36360</v>
      </c>
      <c r="AL176" s="235">
        <v>36221</v>
      </c>
      <c r="AM176" s="236"/>
      <c r="AN176" s="228"/>
      <c r="AO176" s="229"/>
    </row>
    <row r="177" spans="1:41" s="330" customFormat="1" x14ac:dyDescent="0.2">
      <c r="A177" s="1"/>
      <c r="B177" s="1"/>
      <c r="C177" s="6"/>
      <c r="D177" s="343"/>
      <c r="E177" s="344"/>
      <c r="F177" s="348" t="s">
        <v>226</v>
      </c>
      <c r="G177" s="349">
        <v>21292</v>
      </c>
      <c r="H177" s="350">
        <v>22597</v>
      </c>
      <c r="I177" s="350">
        <v>22066</v>
      </c>
      <c r="J177" s="350">
        <v>19771</v>
      </c>
      <c r="K177" s="350">
        <v>18611</v>
      </c>
      <c r="L177" s="350">
        <v>21244</v>
      </c>
      <c r="M177" s="350">
        <v>18275</v>
      </c>
      <c r="N177" s="350">
        <v>18539</v>
      </c>
      <c r="O177" s="350">
        <v>21117</v>
      </c>
      <c r="P177" s="350">
        <v>20120</v>
      </c>
      <c r="Q177" s="350">
        <v>19335</v>
      </c>
      <c r="R177" s="350">
        <v>18499</v>
      </c>
      <c r="S177" s="350">
        <v>16952</v>
      </c>
      <c r="T177" s="350">
        <v>15798</v>
      </c>
      <c r="U177" s="350">
        <v>15113</v>
      </c>
      <c r="V177" s="350">
        <v>13633</v>
      </c>
      <c r="W177" s="350">
        <v>15579</v>
      </c>
      <c r="X177" s="351">
        <v>16072</v>
      </c>
      <c r="Y177" s="352">
        <v>15338</v>
      </c>
      <c r="Z177" s="350">
        <v>14788</v>
      </c>
      <c r="AA177" s="350">
        <v>15357</v>
      </c>
      <c r="AB177" s="350">
        <v>15859</v>
      </c>
      <c r="AC177" s="350">
        <v>16055</v>
      </c>
      <c r="AD177" s="350">
        <v>14542</v>
      </c>
      <c r="AE177" s="350">
        <v>18153</v>
      </c>
      <c r="AF177" s="350">
        <v>18035</v>
      </c>
      <c r="AG177" s="350">
        <v>17135</v>
      </c>
      <c r="AH177" s="350">
        <v>17560</v>
      </c>
      <c r="AI177" s="226">
        <v>18030</v>
      </c>
      <c r="AJ177" s="235">
        <v>22570</v>
      </c>
      <c r="AK177" s="347">
        <v>23525</v>
      </c>
      <c r="AL177" s="235">
        <v>23650</v>
      </c>
      <c r="AM177" s="236"/>
      <c r="AN177" s="228"/>
      <c r="AO177" s="229"/>
    </row>
    <row r="178" spans="1:41" s="330" customFormat="1" x14ac:dyDescent="0.2">
      <c r="A178" s="1"/>
      <c r="B178" s="1"/>
      <c r="C178" s="6"/>
      <c r="D178" s="343"/>
      <c r="E178" s="344"/>
      <c r="F178" s="232" t="s">
        <v>227</v>
      </c>
      <c r="G178" s="58">
        <v>32148.964158465064</v>
      </c>
      <c r="H178" s="59">
        <v>31681.121786883508</v>
      </c>
      <c r="I178" s="59">
        <v>33472.402909932593</v>
      </c>
      <c r="J178" s="59">
        <v>32924.133704300439</v>
      </c>
      <c r="K178" s="59">
        <v>32532.294550003946</v>
      </c>
      <c r="L178" s="59">
        <v>31701.915774183093</v>
      </c>
      <c r="M178" s="60">
        <v>30465.257474530801</v>
      </c>
      <c r="N178" s="353">
        <v>30789.514269473548</v>
      </c>
      <c r="O178" s="59">
        <v>31065.530610957503</v>
      </c>
      <c r="P178" s="59">
        <v>30230.598844257045</v>
      </c>
      <c r="Q178" s="59">
        <v>32348.844812847325</v>
      </c>
      <c r="R178" s="59">
        <v>30896.479380248449</v>
      </c>
      <c r="S178" s="59">
        <v>30322.492215317237</v>
      </c>
      <c r="T178" s="59">
        <v>30168.946784484673</v>
      </c>
      <c r="U178" s="59">
        <v>28736.185380652863</v>
      </c>
      <c r="V178" s="59">
        <v>21898.490692576273</v>
      </c>
      <c r="W178" s="60">
        <v>19718.740740740755</v>
      </c>
      <c r="X178" s="353">
        <v>22243.518518518533</v>
      </c>
      <c r="Y178" s="59">
        <v>22163.886666666665</v>
      </c>
      <c r="Z178" s="59">
        <v>4046</v>
      </c>
      <c r="AA178" s="59">
        <v>4019.23</v>
      </c>
      <c r="AB178" s="59">
        <v>4244.78</v>
      </c>
      <c r="AC178" s="59">
        <v>4244.78</v>
      </c>
      <c r="AD178" s="59">
        <v>4244.78</v>
      </c>
      <c r="AE178" s="59">
        <v>4244.78</v>
      </c>
      <c r="AF178" s="59">
        <v>4244.78</v>
      </c>
      <c r="AG178" s="354"/>
      <c r="AH178" s="354"/>
      <c r="AI178" s="354"/>
      <c r="AJ178" s="354"/>
      <c r="AK178" s="355"/>
      <c r="AL178" s="354"/>
      <c r="AM178" s="356"/>
      <c r="AN178" s="228"/>
      <c r="AO178" s="55"/>
    </row>
    <row r="179" spans="1:41" s="330" customFormat="1" x14ac:dyDescent="0.2">
      <c r="A179" s="1"/>
      <c r="B179" s="1"/>
      <c r="C179" s="6"/>
      <c r="D179" s="343"/>
      <c r="E179" s="344"/>
      <c r="F179" s="232" t="s">
        <v>228</v>
      </c>
      <c r="G179" s="111">
        <v>3656.5859999999998</v>
      </c>
      <c r="H179" s="112">
        <v>3656.5859999999998</v>
      </c>
      <c r="I179" s="112">
        <v>3656.5859999999998</v>
      </c>
      <c r="J179" s="112">
        <v>3656.5859999999998</v>
      </c>
      <c r="K179" s="112">
        <v>3656.5859999999998</v>
      </c>
      <c r="L179" s="112">
        <v>3656.5859999999998</v>
      </c>
      <c r="M179" s="275">
        <v>3656.5859999999998</v>
      </c>
      <c r="N179" s="357">
        <v>3656.5859999999998</v>
      </c>
      <c r="O179" s="112">
        <v>3656.5859999999998</v>
      </c>
      <c r="P179" s="112">
        <v>3656.5859999999998</v>
      </c>
      <c r="Q179" s="112">
        <v>3656.5859999999998</v>
      </c>
      <c r="R179" s="112">
        <v>3656.5859999999998</v>
      </c>
      <c r="S179" s="112">
        <v>3656.5859999999998</v>
      </c>
      <c r="T179" s="112">
        <v>3656.5859999999998</v>
      </c>
      <c r="U179" s="112">
        <v>3656.5859999999998</v>
      </c>
      <c r="V179" s="112">
        <v>3656.5859999999998</v>
      </c>
      <c r="W179" s="275">
        <v>3656.5859999999998</v>
      </c>
      <c r="X179" s="357">
        <v>3656.5859999999998</v>
      </c>
      <c r="Y179" s="112">
        <v>3656.5859999999998</v>
      </c>
      <c r="Z179" s="112">
        <v>3656.5859999999998</v>
      </c>
      <c r="AA179" s="112">
        <v>3656.5859999999998</v>
      </c>
      <c r="AB179" s="112">
        <v>3656.5859999999998</v>
      </c>
      <c r="AC179" s="112">
        <v>3656.5859999999998</v>
      </c>
      <c r="AD179" s="112">
        <v>3656.5859999999998</v>
      </c>
      <c r="AE179" s="112">
        <v>3656.5859999999998</v>
      </c>
      <c r="AF179" s="112">
        <v>3656.5859999999998</v>
      </c>
      <c r="AG179" s="112">
        <v>3657</v>
      </c>
      <c r="AH179" s="112">
        <v>3657</v>
      </c>
      <c r="AI179" s="112">
        <v>3657</v>
      </c>
      <c r="AJ179" s="112">
        <v>3657</v>
      </c>
      <c r="AK179" s="141">
        <v>3657</v>
      </c>
      <c r="AL179" s="112">
        <v>3657</v>
      </c>
      <c r="AM179" s="228"/>
      <c r="AN179" s="228"/>
      <c r="AO179" s="358" t="s">
        <v>229</v>
      </c>
    </row>
    <row r="180" spans="1:41" s="363" customFormat="1" ht="13.5" thickBot="1" x14ac:dyDescent="0.25">
      <c r="A180" s="1"/>
      <c r="B180" s="1"/>
      <c r="C180" s="6"/>
      <c r="D180" s="359"/>
      <c r="E180" s="360"/>
      <c r="F180" s="232" t="s">
        <v>230</v>
      </c>
      <c r="G180" s="361">
        <v>7164</v>
      </c>
      <c r="H180" s="226">
        <v>6920</v>
      </c>
      <c r="I180" s="226">
        <v>6111</v>
      </c>
      <c r="J180" s="226">
        <v>4032</v>
      </c>
      <c r="K180" s="226">
        <v>2551</v>
      </c>
      <c r="L180" s="226">
        <v>2761</v>
      </c>
      <c r="M180" s="362">
        <v>4489</v>
      </c>
      <c r="N180" s="234">
        <v>5850</v>
      </c>
      <c r="O180" s="226">
        <v>10623</v>
      </c>
      <c r="P180" s="226">
        <v>7762</v>
      </c>
      <c r="Q180" s="226">
        <v>7587</v>
      </c>
      <c r="R180" s="226">
        <v>3872</v>
      </c>
      <c r="S180" s="226">
        <v>2204</v>
      </c>
      <c r="T180" s="226">
        <v>3877</v>
      </c>
      <c r="U180" s="226">
        <v>2987</v>
      </c>
      <c r="V180" s="226">
        <v>2581</v>
      </c>
      <c r="W180" s="362">
        <v>2035</v>
      </c>
      <c r="X180" s="234">
        <v>1103</v>
      </c>
      <c r="Y180" s="226">
        <v>1023</v>
      </c>
      <c r="Z180" s="226">
        <v>1254</v>
      </c>
      <c r="AA180" s="226">
        <v>4145</v>
      </c>
      <c r="AB180" s="226">
        <v>5397</v>
      </c>
      <c r="AC180" s="226">
        <v>3905</v>
      </c>
      <c r="AD180" s="226">
        <v>4065</v>
      </c>
      <c r="AE180" s="226">
        <v>1900</v>
      </c>
      <c r="AF180" s="226">
        <v>3470</v>
      </c>
      <c r="AG180" s="226">
        <v>3775</v>
      </c>
      <c r="AH180" s="226">
        <v>3890</v>
      </c>
      <c r="AI180" s="226">
        <v>3950</v>
      </c>
      <c r="AJ180" s="235">
        <v>5450</v>
      </c>
      <c r="AK180" s="347">
        <v>5330</v>
      </c>
      <c r="AL180" s="235">
        <v>4400</v>
      </c>
      <c r="AM180" s="236"/>
      <c r="AN180" s="228"/>
      <c r="AO180" s="229"/>
    </row>
    <row r="181" spans="1:41" s="365" customFormat="1" ht="15.75" thickBot="1" x14ac:dyDescent="0.25">
      <c r="A181" s="1"/>
      <c r="B181" s="1"/>
      <c r="C181" s="6"/>
      <c r="D181" s="204"/>
      <c r="E181" s="205"/>
      <c r="F181" s="206"/>
      <c r="G181" s="131"/>
      <c r="H181" s="132"/>
      <c r="I181" s="132"/>
      <c r="J181" s="132"/>
      <c r="K181" s="132"/>
      <c r="L181" s="132"/>
      <c r="M181" s="133"/>
      <c r="N181" s="131"/>
      <c r="O181" s="132"/>
      <c r="P181" s="132"/>
      <c r="Q181" s="132"/>
      <c r="R181" s="132"/>
      <c r="S181" s="132"/>
      <c r="T181" s="132"/>
      <c r="U181" s="132"/>
      <c r="V181" s="132"/>
      <c r="W181" s="132"/>
      <c r="X181" s="131"/>
      <c r="Y181" s="132"/>
      <c r="Z181" s="132"/>
      <c r="AA181" s="132"/>
      <c r="AB181" s="132"/>
      <c r="AC181" s="134"/>
      <c r="AD181" s="134"/>
      <c r="AE181" s="134"/>
      <c r="AF181" s="134"/>
      <c r="AG181" s="134"/>
      <c r="AH181" s="134"/>
      <c r="AI181" s="134"/>
      <c r="AJ181" s="134"/>
      <c r="AK181" s="134"/>
      <c r="AL181" s="134"/>
      <c r="AM181" s="364"/>
      <c r="AN181" s="228"/>
      <c r="AO181" s="55"/>
    </row>
  </sheetData>
  <mergeCells count="30">
    <mergeCell ref="D176:E180"/>
    <mergeCell ref="D181:F181"/>
    <mergeCell ref="E147:E163"/>
    <mergeCell ref="E164:E174"/>
    <mergeCell ref="D175:M175"/>
    <mergeCell ref="N175:AI175"/>
    <mergeCell ref="D83:M83"/>
    <mergeCell ref="E84:E86"/>
    <mergeCell ref="D85:D96"/>
    <mergeCell ref="E87:E93"/>
    <mergeCell ref="E94:E95"/>
    <mergeCell ref="D97:D174"/>
    <mergeCell ref="E97:E103"/>
    <mergeCell ref="E104:E146"/>
    <mergeCell ref="E40:E50"/>
    <mergeCell ref="E52:E61"/>
    <mergeCell ref="D64:D82"/>
    <mergeCell ref="E64:E70"/>
    <mergeCell ref="E71:E80"/>
    <mergeCell ref="E81:E82"/>
    <mergeCell ref="C1:C181"/>
    <mergeCell ref="D2:AB2"/>
    <mergeCell ref="D3:F3"/>
    <mergeCell ref="G3:M3"/>
    <mergeCell ref="N3:W3"/>
    <mergeCell ref="X3:AB3"/>
    <mergeCell ref="D5:D38"/>
    <mergeCell ref="E5:E21"/>
    <mergeCell ref="E22:E37"/>
    <mergeCell ref="D40:D62"/>
  </mergeCells>
  <dataValidations disablePrompts="1" count="1">
    <dataValidation showInputMessage="1" showErrorMessage="1" error="Hey, please don't change the historic data or formulas until you have checked with Lisa or Pam!" sqref="D3" xr:uid="{51ADE2F3-6332-4AAA-AE95-1D7946CE4560}"/>
  </dataValidations>
  <pageMargins left="0.25" right="0.25" top="0.75" bottom="0.75" header="0.3" footer="0.3"/>
  <pageSetup paperSize="3" scale="48"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anchor moveWithCells="1" sizeWithCells="1">
                  <from>
                    <xdr:col>23</xdr:col>
                    <xdr:colOff>0</xdr:colOff>
                    <xdr:row>0</xdr:row>
                    <xdr:rowOff>0</xdr:rowOff>
                  </from>
                  <to>
                    <xdr:col>26</xdr:col>
                    <xdr:colOff>0</xdr:colOff>
                    <xdr:row>0</xdr:row>
                    <xdr:rowOff>0</xdr:rowOff>
                  </to>
                </anchor>
              </controlPr>
            </control>
          </mc:Choice>
        </mc:AlternateContent>
        <mc:AlternateContent xmlns:mc="http://schemas.openxmlformats.org/markup-compatibility/2006">
          <mc:Choice Requires="x14">
            <control shapeId="1026" r:id="rId5" name="Button 2">
              <controlPr defaultSize="0" print="0" autoFill="0" autoPict="0">
                <anchor moveWithCells="1" sizeWithCells="1">
                  <from>
                    <xdr:col>26</xdr:col>
                    <xdr:colOff>0</xdr:colOff>
                    <xdr:row>0</xdr:row>
                    <xdr:rowOff>0</xdr:rowOff>
                  </from>
                  <to>
                    <xdr:col>26</xdr:col>
                    <xdr:colOff>0</xdr:colOff>
                    <xdr:row>0</xdr:row>
                    <xdr:rowOff>0</xdr:rowOff>
                  </to>
                </anchor>
              </controlPr>
            </control>
          </mc:Choice>
        </mc:AlternateContent>
        <mc:AlternateContent xmlns:mc="http://schemas.openxmlformats.org/markup-compatibility/2006">
          <mc:Choice Requires="x14">
            <control shapeId="1027" r:id="rId6" name="Button 3">
              <controlPr defaultSize="0" print="0" autoFill="0" autoPict="0">
                <anchor moveWithCells="1" sizeWithCells="1">
                  <from>
                    <xdr:col>26</xdr:col>
                    <xdr:colOff>0</xdr:colOff>
                    <xdr:row>0</xdr:row>
                    <xdr:rowOff>0</xdr:rowOff>
                  </from>
                  <to>
                    <xdr:col>26</xdr:col>
                    <xdr:colOff>0</xdr:colOff>
                    <xdr:row>0</xdr:row>
                    <xdr:rowOff>0</xdr:rowOff>
                  </to>
                </anchor>
              </controlPr>
            </control>
          </mc:Choice>
        </mc:AlternateContent>
        <mc:AlternateContent xmlns:mc="http://schemas.openxmlformats.org/markup-compatibility/2006">
          <mc:Choice Requires="x14">
            <control shapeId="1028" r:id="rId7" name="Button 4">
              <controlPr defaultSize="0" print="0" autoFill="0" autoPict="0">
                <anchor moveWithCells="1" sizeWithCells="1">
                  <from>
                    <xdr:col>23</xdr:col>
                    <xdr:colOff>0</xdr:colOff>
                    <xdr:row>0</xdr:row>
                    <xdr:rowOff>0</xdr:rowOff>
                  </from>
                  <to>
                    <xdr:col>26</xdr:col>
                    <xdr:colOff>0</xdr:colOff>
                    <xdr:row>0</xdr:row>
                    <xdr:rowOff>0</xdr:rowOff>
                  </to>
                </anchor>
              </controlPr>
            </control>
          </mc:Choice>
        </mc:AlternateContent>
        <mc:AlternateContent xmlns:mc="http://schemas.openxmlformats.org/markup-compatibility/2006">
          <mc:Choice Requires="x14">
            <control shapeId="1029" r:id="rId8" name="Button 5">
              <controlPr defaultSize="0" print="0" autoFill="0" autoPict="0">
                <anchor moveWithCells="1" sizeWithCells="1">
                  <from>
                    <xdr:col>26</xdr:col>
                    <xdr:colOff>0</xdr:colOff>
                    <xdr:row>0</xdr:row>
                    <xdr:rowOff>0</xdr:rowOff>
                  </from>
                  <to>
                    <xdr:col>26</xdr:col>
                    <xdr:colOff>0</xdr:colOff>
                    <xdr:row>0</xdr:row>
                    <xdr:rowOff>0</xdr:rowOff>
                  </to>
                </anchor>
              </controlPr>
            </control>
          </mc:Choice>
        </mc:AlternateContent>
        <mc:AlternateContent xmlns:mc="http://schemas.openxmlformats.org/markup-compatibility/2006">
          <mc:Choice Requires="x14">
            <control shapeId="1030" r:id="rId9" name="Button 6">
              <controlPr defaultSize="0" print="0" autoFill="0" autoPict="0">
                <anchor moveWithCells="1" sizeWithCells="1">
                  <from>
                    <xdr:col>26</xdr:col>
                    <xdr:colOff>0</xdr:colOff>
                    <xdr:row>0</xdr:row>
                    <xdr:rowOff>0</xdr:rowOff>
                  </from>
                  <to>
                    <xdr:col>26</xdr:col>
                    <xdr:colOff>0</xdr:colOff>
                    <xdr:row>0</xdr:row>
                    <xdr:rowOff>0</xdr:rowOff>
                  </to>
                </anchor>
              </controlPr>
            </control>
          </mc:Choice>
        </mc:AlternateContent>
        <mc:AlternateContent xmlns:mc="http://schemas.openxmlformats.org/markup-compatibility/2006">
          <mc:Choice Requires="x14">
            <control shapeId="1031" r:id="rId10" name="Button 7">
              <controlPr defaultSize="0" print="0" autoFill="0" autoPict="0">
                <anchor moveWithCells="1" sizeWithCells="1">
                  <from>
                    <xdr:col>26</xdr:col>
                    <xdr:colOff>0</xdr:colOff>
                    <xdr:row>155</xdr:row>
                    <xdr:rowOff>66675</xdr:rowOff>
                  </from>
                  <to>
                    <xdr:col>26</xdr:col>
                    <xdr:colOff>0</xdr:colOff>
                    <xdr:row>156</xdr:row>
                    <xdr:rowOff>47625</xdr:rowOff>
                  </to>
                </anchor>
              </controlPr>
            </control>
          </mc:Choice>
        </mc:AlternateContent>
        <mc:AlternateContent xmlns:mc="http://schemas.openxmlformats.org/markup-compatibility/2006">
          <mc:Choice Requires="x14">
            <control shapeId="1032" r:id="rId11" name="Button 8">
              <controlPr defaultSize="0" print="0" autoFill="0" autoPict="0">
                <anchor moveWithCells="1" sizeWithCells="1">
                  <from>
                    <xdr:col>26</xdr:col>
                    <xdr:colOff>0</xdr:colOff>
                    <xdr:row>154</xdr:row>
                    <xdr:rowOff>66675</xdr:rowOff>
                  </from>
                  <to>
                    <xdr:col>26</xdr:col>
                    <xdr:colOff>0</xdr:colOff>
                    <xdr:row>155</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DF8E-8F7D-4DA1-8F4A-78181513E453}">
  <sheetPr>
    <tabColor theme="5" tint="-0.249977111117893"/>
  </sheetPr>
  <dimension ref="A1:FK273"/>
  <sheetViews>
    <sheetView zoomScale="85" zoomScaleNormal="85" workbookViewId="0">
      <pane xSplit="4" ySplit="6" topLeftCell="AB7" activePane="bottomRight" state="frozen"/>
      <selection activeCell="AL8" sqref="AL8"/>
      <selection pane="topRight" activeCell="AL8" sqref="AL8"/>
      <selection pane="bottomLeft" activeCell="AL8" sqref="AL8"/>
      <selection pane="bottomRight" activeCell="A49" sqref="A49:XFD49"/>
    </sheetView>
  </sheetViews>
  <sheetFormatPr defaultColWidth="18" defaultRowHeight="12.75" x14ac:dyDescent="0.2"/>
  <cols>
    <col min="1" max="1" width="2.85546875" style="510" customWidth="1"/>
    <col min="2" max="2" width="3" customWidth="1"/>
    <col min="3" max="3" width="14.5703125" style="511" customWidth="1"/>
    <col min="4" max="4" width="34" customWidth="1"/>
    <col min="5" max="26" width="15.42578125" customWidth="1"/>
    <col min="27" max="27" width="15.42578125" style="508" customWidth="1"/>
    <col min="28" max="30" width="15.42578125" style="373" customWidth="1"/>
    <col min="31" max="34" width="17.140625" style="373" customWidth="1"/>
    <col min="35" max="35" width="17.140625" style="373" bestFit="1" customWidth="1"/>
    <col min="36" max="36" width="17.140625" style="373" customWidth="1"/>
    <col min="37" max="44" width="17.140625" style="373" bestFit="1" customWidth="1"/>
    <col min="45" max="45" width="13.42578125" style="373" customWidth="1"/>
    <col min="46" max="46" width="18.140625" style="373" bestFit="1" customWidth="1"/>
    <col min="47" max="139" width="18" style="373"/>
  </cols>
  <sheetData>
    <row r="1" spans="1:167" ht="13.5" thickBot="1" x14ac:dyDescent="0.25">
      <c r="A1" s="369"/>
      <c r="B1" s="370"/>
      <c r="C1" s="371"/>
      <c r="D1" s="370"/>
      <c r="E1" s="370">
        <f>+E11/E7</f>
        <v>0</v>
      </c>
      <c r="F1" s="372">
        <f t="shared" ref="F1:AC1" si="0">+F11/F7</f>
        <v>0</v>
      </c>
      <c r="G1" s="372">
        <f t="shared" si="0"/>
        <v>0</v>
      </c>
      <c r="H1" s="372">
        <f t="shared" si="0"/>
        <v>2.6444156098600874E-2</v>
      </c>
      <c r="I1" s="372">
        <f t="shared" si="0"/>
        <v>3.0598568938875272E-2</v>
      </c>
      <c r="J1" s="372">
        <f t="shared" si="0"/>
        <v>3.3534576048755281E-2</v>
      </c>
      <c r="K1" s="372">
        <f t="shared" si="0"/>
        <v>3.9173442472433546E-2</v>
      </c>
      <c r="L1" s="372">
        <f t="shared" si="0"/>
        <v>4.0015936503470177E-2</v>
      </c>
      <c r="M1" s="372">
        <f t="shared" si="0"/>
        <v>3.9808490135433944E-2</v>
      </c>
      <c r="N1" s="372">
        <f t="shared" si="0"/>
        <v>3.8139869837356483E-2</v>
      </c>
      <c r="O1" s="372">
        <f t="shared" si="0"/>
        <v>4.2293048195312384E-2</v>
      </c>
      <c r="P1" s="372">
        <f t="shared" si="0"/>
        <v>5.1149921350262535E-2</v>
      </c>
      <c r="Q1" s="372">
        <f t="shared" si="0"/>
        <v>5.1611038847563538E-2</v>
      </c>
      <c r="R1" s="372">
        <f t="shared" si="0"/>
        <v>5.4915540775318315E-2</v>
      </c>
      <c r="S1" s="372">
        <f t="shared" si="0"/>
        <v>5.8659889510275086E-2</v>
      </c>
      <c r="T1" s="372">
        <f t="shared" si="0"/>
        <v>5.9983507707000124E-2</v>
      </c>
      <c r="U1" s="372">
        <f t="shared" si="0"/>
        <v>6.3099265489342152E-2</v>
      </c>
      <c r="V1" s="372">
        <f t="shared" si="0"/>
        <v>6.4411767107601353E-2</v>
      </c>
      <c r="W1" s="372">
        <f t="shared" si="0"/>
        <v>6.6756855507728016E-2</v>
      </c>
      <c r="X1" s="372">
        <f t="shared" si="0"/>
        <v>6.8881966527484378E-2</v>
      </c>
      <c r="Y1" s="372">
        <f t="shared" si="0"/>
        <v>7.4910913273750601E-2</v>
      </c>
      <c r="Z1" s="372">
        <f t="shared" si="0"/>
        <v>8.6750462023007235E-2</v>
      </c>
      <c r="AA1" s="372">
        <f t="shared" si="0"/>
        <v>9.4994983900592092E-2</v>
      </c>
      <c r="AB1" s="372">
        <f t="shared" si="0"/>
        <v>0.10007636008164307</v>
      </c>
      <c r="AC1" s="372">
        <f t="shared" si="0"/>
        <v>0.11088977582773162</v>
      </c>
      <c r="AD1" s="372">
        <f>+AD11/AD7</f>
        <v>9.0864735097551635E-2</v>
      </c>
      <c r="AE1" s="372">
        <f>+AE11/AE7</f>
        <v>9.460532648638742E-2</v>
      </c>
      <c r="AF1" s="372">
        <f>+AF11/AF7</f>
        <v>9.8820781939775046E-2</v>
      </c>
    </row>
    <row r="2" spans="1:167" ht="8.25" customHeight="1" thickBot="1" x14ac:dyDescent="0.25">
      <c r="A2" s="374"/>
      <c r="B2" s="375"/>
      <c r="C2" s="376"/>
      <c r="D2" s="377"/>
      <c r="E2" s="377"/>
      <c r="F2" s="377"/>
      <c r="G2" s="377"/>
      <c r="H2" s="377"/>
      <c r="I2" s="377"/>
      <c r="J2" s="377"/>
      <c r="K2" s="377"/>
      <c r="L2" s="377"/>
      <c r="M2" s="377"/>
      <c r="N2" s="377"/>
      <c r="O2" s="377"/>
      <c r="P2" s="377"/>
      <c r="Q2" s="377"/>
      <c r="R2" s="377"/>
      <c r="S2" s="377"/>
      <c r="T2" s="377"/>
      <c r="U2" s="377"/>
      <c r="V2" s="377"/>
      <c r="W2" s="377"/>
      <c r="X2" s="377"/>
      <c r="Y2" s="377"/>
      <c r="Z2" s="377"/>
      <c r="AA2" s="377"/>
      <c r="AB2" s="377"/>
      <c r="AC2" s="377"/>
      <c r="AD2" s="377"/>
      <c r="AE2" s="377"/>
      <c r="AF2" s="377"/>
      <c r="AG2" s="377"/>
      <c r="AH2" s="377"/>
      <c r="AI2" s="377"/>
      <c r="AJ2" s="377"/>
      <c r="AK2" s="377"/>
      <c r="AL2" s="377"/>
      <c r="AM2" s="377"/>
      <c r="AN2" s="377"/>
      <c r="AO2" s="377"/>
      <c r="AP2" s="377"/>
      <c r="AQ2" s="377"/>
      <c r="AR2" s="377"/>
      <c r="AS2" s="377"/>
      <c r="AT2" s="378"/>
      <c r="AU2"/>
      <c r="AV2" s="378"/>
      <c r="AW2" s="378"/>
      <c r="AX2" s="378"/>
      <c r="AY2" s="378"/>
      <c r="AZ2" s="378"/>
      <c r="BA2" s="378"/>
      <c r="BB2" s="378"/>
      <c r="BC2" s="378"/>
      <c r="BD2" s="378"/>
      <c r="BE2" s="378"/>
      <c r="BF2" s="378"/>
      <c r="BG2" s="378"/>
      <c r="BH2" s="378"/>
      <c r="BI2" s="378"/>
      <c r="BJ2" s="378"/>
      <c r="BK2" s="378"/>
      <c r="BL2" s="379"/>
      <c r="BU2" s="378"/>
      <c r="BV2" s="378"/>
      <c r="BW2" s="378"/>
      <c r="BX2" s="378"/>
      <c r="BY2" s="378"/>
      <c r="BZ2" s="378"/>
      <c r="CA2" s="378"/>
      <c r="CB2" s="378"/>
      <c r="CC2" s="378"/>
      <c r="CD2" s="378"/>
      <c r="CE2" s="378"/>
      <c r="CF2" s="378"/>
      <c r="CG2" s="378"/>
      <c r="CH2" s="378"/>
      <c r="CI2" s="378"/>
      <c r="CJ2" s="378"/>
      <c r="CK2" s="378"/>
      <c r="CL2" s="378"/>
      <c r="CM2" s="378"/>
      <c r="CN2" s="378"/>
      <c r="CO2" s="378"/>
      <c r="CP2" s="378"/>
      <c r="CQ2" s="378"/>
      <c r="CR2" s="378"/>
      <c r="CS2" s="378"/>
      <c r="CT2" s="378"/>
      <c r="CU2" s="378"/>
      <c r="CV2" s="378"/>
      <c r="CW2" s="378"/>
      <c r="CX2" s="378"/>
      <c r="CY2" s="378"/>
      <c r="CZ2" s="378"/>
      <c r="DA2" s="378"/>
      <c r="DB2" s="378"/>
      <c r="DC2" s="378"/>
      <c r="DD2" s="378"/>
      <c r="DE2" s="378"/>
      <c r="DF2" s="378"/>
      <c r="DG2" s="378"/>
      <c r="DH2" s="378"/>
      <c r="DI2" s="378"/>
      <c r="DJ2" s="378"/>
      <c r="DK2" s="378"/>
      <c r="DL2" s="378"/>
      <c r="DM2" s="378"/>
      <c r="DN2" s="378"/>
      <c r="DO2" s="378"/>
      <c r="DP2" s="378"/>
      <c r="DQ2" s="378"/>
      <c r="DR2" s="378"/>
      <c r="DS2" s="378"/>
      <c r="DT2" s="378"/>
      <c r="DU2" s="378"/>
      <c r="DV2" s="378"/>
      <c r="DW2" s="378"/>
      <c r="DX2" s="378"/>
      <c r="DY2" s="378"/>
      <c r="DZ2" s="378"/>
      <c r="EA2" s="378"/>
      <c r="EB2" s="378"/>
      <c r="EC2" s="378"/>
      <c r="ED2" s="378"/>
      <c r="EE2" s="378"/>
      <c r="EF2" s="378"/>
      <c r="EG2" s="378"/>
      <c r="EH2" s="378"/>
      <c r="EI2" s="378"/>
      <c r="EJ2" s="378"/>
      <c r="EK2" s="378"/>
      <c r="EL2" s="378"/>
      <c r="EM2" s="378"/>
      <c r="EN2" s="378"/>
      <c r="EO2" s="378"/>
      <c r="EP2" s="378"/>
      <c r="EQ2" s="378"/>
      <c r="ER2" s="378"/>
      <c r="ES2" s="378"/>
      <c r="ET2" s="378"/>
      <c r="EU2" s="378"/>
      <c r="EV2" s="378"/>
      <c r="EW2" s="378"/>
      <c r="EX2" s="378"/>
      <c r="EY2" s="378"/>
      <c r="EZ2" s="378"/>
      <c r="FA2" s="378"/>
      <c r="FB2" s="378"/>
      <c r="FC2" s="378"/>
      <c r="FD2" s="378"/>
      <c r="FE2" s="378"/>
      <c r="FF2" s="378"/>
      <c r="FG2" s="378"/>
      <c r="FH2" s="378"/>
      <c r="FI2" s="378"/>
      <c r="FJ2" s="378"/>
      <c r="FK2" s="378"/>
    </row>
    <row r="3" spans="1:167" ht="20.25" x14ac:dyDescent="0.3">
      <c r="A3" s="374"/>
      <c r="B3" s="380"/>
      <c r="C3" s="381" t="s">
        <v>231</v>
      </c>
      <c r="D3" s="382"/>
      <c r="E3" s="383"/>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c r="AJ3" s="381"/>
      <c r="AK3" s="381"/>
      <c r="AL3" s="381"/>
      <c r="AM3" s="381"/>
      <c r="AN3" s="381"/>
      <c r="AO3" s="381"/>
      <c r="AP3" s="381"/>
      <c r="AQ3" s="381"/>
      <c r="AR3" s="381"/>
      <c r="AS3" s="381"/>
    </row>
    <row r="4" spans="1:167" ht="15.75" x14ac:dyDescent="0.25">
      <c r="A4" s="374"/>
      <c r="B4" s="380"/>
      <c r="C4" s="384" t="s">
        <v>232</v>
      </c>
      <c r="D4" s="385"/>
      <c r="E4" s="386">
        <v>1985</v>
      </c>
      <c r="F4" s="387">
        <v>1986</v>
      </c>
      <c r="G4" s="387">
        <v>1987</v>
      </c>
      <c r="H4" s="387">
        <v>1988</v>
      </c>
      <c r="I4" s="387">
        <v>1989</v>
      </c>
      <c r="J4" s="387">
        <v>1990</v>
      </c>
      <c r="K4" s="387">
        <v>1991</v>
      </c>
      <c r="L4" s="387">
        <v>1992</v>
      </c>
      <c r="M4" s="387">
        <v>1993</v>
      </c>
      <c r="N4" s="387">
        <v>1994</v>
      </c>
      <c r="O4" s="387">
        <v>1995</v>
      </c>
      <c r="P4" s="387">
        <v>1996</v>
      </c>
      <c r="Q4" s="387">
        <v>1997</v>
      </c>
      <c r="R4" s="387">
        <v>1998</v>
      </c>
      <c r="S4" s="387">
        <v>1999</v>
      </c>
      <c r="T4" s="387">
        <v>2000</v>
      </c>
      <c r="U4" s="387">
        <v>2001</v>
      </c>
      <c r="V4" s="387">
        <v>2002</v>
      </c>
      <c r="W4" s="387">
        <v>2003</v>
      </c>
      <c r="X4" s="387">
        <v>2004</v>
      </c>
      <c r="Y4" s="387">
        <v>2005</v>
      </c>
      <c r="Z4" s="387">
        <v>2006</v>
      </c>
      <c r="AA4" s="387">
        <v>2007</v>
      </c>
      <c r="AB4" s="387">
        <v>2008</v>
      </c>
      <c r="AC4" s="387">
        <v>2009</v>
      </c>
      <c r="AD4" s="387">
        <v>2010</v>
      </c>
      <c r="AE4" s="387">
        <v>2011</v>
      </c>
      <c r="AF4" s="387">
        <v>2012</v>
      </c>
      <c r="AG4" s="387">
        <v>2013</v>
      </c>
      <c r="AH4" s="387">
        <v>2014</v>
      </c>
      <c r="AI4" s="387">
        <v>2015</v>
      </c>
      <c r="AJ4" s="387">
        <v>2016</v>
      </c>
      <c r="AK4" s="387">
        <v>2017</v>
      </c>
      <c r="AL4" s="387"/>
      <c r="AM4" s="387"/>
      <c r="AN4" s="387"/>
      <c r="AO4" s="387"/>
      <c r="AP4" s="387"/>
      <c r="AQ4" s="387"/>
      <c r="AR4" s="387"/>
      <c r="AS4" s="387"/>
    </row>
    <row r="5" spans="1:167" ht="4.5" customHeight="1" x14ac:dyDescent="0.25">
      <c r="A5" s="374"/>
      <c r="B5" s="380"/>
      <c r="C5" s="388"/>
      <c r="D5" s="389"/>
      <c r="E5" s="390"/>
      <c r="F5" s="390"/>
      <c r="G5" s="390"/>
      <c r="H5" s="390"/>
      <c r="I5" s="390"/>
      <c r="J5" s="390"/>
      <c r="K5" s="390"/>
      <c r="L5" s="390"/>
      <c r="M5" s="390"/>
      <c r="N5" s="390"/>
      <c r="O5" s="390"/>
      <c r="P5" s="390"/>
      <c r="Q5" s="390"/>
      <c r="R5" s="390"/>
      <c r="S5" s="390"/>
      <c r="T5" s="390"/>
      <c r="U5" s="390"/>
      <c r="V5" s="390"/>
      <c r="W5" s="390"/>
      <c r="X5" s="390"/>
      <c r="Y5" s="390"/>
      <c r="Z5" s="390"/>
      <c r="AA5" s="390"/>
      <c r="AB5" s="390"/>
      <c r="AC5" s="390"/>
      <c r="AD5" s="390"/>
      <c r="AE5" s="390"/>
      <c r="AF5" s="390"/>
      <c r="AG5" s="390"/>
      <c r="AH5" s="390"/>
      <c r="AI5" s="390"/>
      <c r="AJ5" s="390"/>
      <c r="AK5" s="390"/>
      <c r="AL5" s="390"/>
      <c r="AM5" s="390"/>
      <c r="AN5" s="390"/>
      <c r="AO5" s="390"/>
      <c r="AP5" s="390"/>
      <c r="AQ5" s="390"/>
      <c r="AR5" s="390"/>
      <c r="AS5" s="390"/>
    </row>
    <row r="6" spans="1:167" ht="22.5" customHeight="1" thickBot="1" x14ac:dyDescent="0.3">
      <c r="A6" s="374"/>
      <c r="B6" s="380"/>
      <c r="C6" s="391" t="s">
        <v>233</v>
      </c>
      <c r="D6" s="392"/>
      <c r="E6" s="393"/>
      <c r="F6" s="393"/>
      <c r="G6" s="393"/>
      <c r="H6" s="393"/>
      <c r="I6" s="393"/>
      <c r="J6" s="393"/>
      <c r="K6" s="393"/>
      <c r="L6" s="393"/>
      <c r="M6" s="393"/>
      <c r="N6" s="393"/>
      <c r="O6" s="393"/>
      <c r="P6" s="393"/>
      <c r="Q6" s="393"/>
      <c r="R6" s="393"/>
      <c r="S6" s="393"/>
      <c r="T6" s="393"/>
      <c r="U6" s="393"/>
      <c r="V6" s="393"/>
      <c r="W6" s="393"/>
      <c r="X6" s="393"/>
      <c r="Y6" s="393"/>
      <c r="Z6" s="393"/>
      <c r="AA6" s="393"/>
      <c r="AB6" s="393"/>
      <c r="AC6" s="393"/>
      <c r="AD6" s="393"/>
      <c r="AE6" s="393"/>
      <c r="AF6" s="393"/>
      <c r="AG6" s="393"/>
      <c r="AH6" s="393"/>
      <c r="AI6" s="393"/>
      <c r="AJ6" s="393"/>
      <c r="AK6" s="393"/>
      <c r="AL6" s="393"/>
      <c r="AM6" s="393"/>
      <c r="AN6" s="393"/>
      <c r="AO6" s="393"/>
      <c r="AP6" s="393"/>
      <c r="AQ6" s="393"/>
      <c r="AR6" s="393"/>
      <c r="AS6" s="393"/>
      <c r="AT6" s="378"/>
      <c r="AU6"/>
      <c r="AV6" s="378"/>
      <c r="AW6" s="378"/>
      <c r="AX6" s="378"/>
      <c r="AY6" s="378"/>
      <c r="AZ6" s="378"/>
      <c r="BA6" s="378"/>
      <c r="BB6" s="378"/>
      <c r="BC6" s="378"/>
      <c r="BD6" s="378"/>
      <c r="BE6" s="378"/>
      <c r="BF6" s="378"/>
      <c r="BG6" s="378"/>
      <c r="BH6" s="378"/>
      <c r="BI6" s="378"/>
      <c r="BJ6" s="378"/>
      <c r="BK6" s="378"/>
      <c r="BL6" s="379"/>
      <c r="BU6" s="378"/>
      <c r="BV6" s="378"/>
      <c r="BW6" s="378"/>
      <c r="BX6" s="378"/>
      <c r="BY6" s="378"/>
      <c r="BZ6" s="378"/>
      <c r="CA6" s="378"/>
      <c r="CB6" s="378"/>
      <c r="CC6" s="378"/>
      <c r="CD6" s="378"/>
      <c r="CE6" s="378"/>
      <c r="CF6" s="378"/>
      <c r="CG6" s="378"/>
      <c r="CH6" s="378"/>
      <c r="CI6" s="378"/>
      <c r="CJ6" s="378"/>
      <c r="CK6" s="378"/>
      <c r="CL6" s="378"/>
      <c r="CM6" s="378"/>
      <c r="CN6" s="378"/>
      <c r="CO6" s="378"/>
      <c r="CP6" s="378"/>
      <c r="CQ6" s="378"/>
      <c r="CR6" s="378"/>
      <c r="CS6" s="378"/>
      <c r="CT6" s="378"/>
      <c r="CU6" s="378"/>
      <c r="CV6" s="378"/>
      <c r="CW6" s="378"/>
      <c r="CX6" s="378"/>
      <c r="CY6" s="378"/>
      <c r="CZ6" s="378"/>
      <c r="DA6" s="378"/>
      <c r="DB6" s="378"/>
      <c r="DC6" s="378"/>
      <c r="DD6" s="378"/>
      <c r="DE6" s="378"/>
      <c r="DF6" s="378"/>
      <c r="DG6" s="378"/>
      <c r="DH6" s="378"/>
      <c r="DI6" s="378"/>
      <c r="DJ6" s="378"/>
      <c r="DK6" s="378"/>
      <c r="DL6" s="378"/>
      <c r="DM6" s="378"/>
      <c r="DN6" s="378"/>
      <c r="DO6" s="378"/>
      <c r="DP6" s="378"/>
      <c r="DQ6" s="378"/>
      <c r="DR6" s="378"/>
      <c r="DS6" s="378"/>
      <c r="DT6" s="378"/>
      <c r="DU6" s="378"/>
      <c r="DV6" s="378"/>
      <c r="DW6" s="378"/>
      <c r="DX6" s="378"/>
      <c r="DY6" s="378"/>
      <c r="DZ6" s="378"/>
      <c r="EA6" s="378"/>
      <c r="EB6" s="378"/>
      <c r="EC6" s="378"/>
      <c r="ED6" s="378"/>
      <c r="EE6" s="378"/>
      <c r="EF6" s="378"/>
      <c r="EG6" s="378"/>
      <c r="EH6" s="378"/>
      <c r="EI6" s="378"/>
      <c r="EJ6" s="378"/>
      <c r="EK6" s="378"/>
      <c r="EL6" s="378"/>
      <c r="EM6" s="378"/>
      <c r="EN6" s="378"/>
      <c r="EO6" s="378"/>
      <c r="EP6" s="378"/>
      <c r="EQ6" s="378"/>
      <c r="ER6" s="378"/>
      <c r="ES6" s="378"/>
      <c r="ET6" s="378"/>
      <c r="EU6" s="378"/>
      <c r="EV6" s="378"/>
      <c r="EW6" s="378"/>
      <c r="EX6" s="378"/>
      <c r="EY6" s="378"/>
      <c r="EZ6" s="378"/>
      <c r="FA6" s="378"/>
      <c r="FB6" s="378"/>
      <c r="FC6" s="378"/>
      <c r="FD6" s="378"/>
      <c r="FE6" s="378"/>
      <c r="FF6" s="378"/>
      <c r="FG6" s="378"/>
      <c r="FH6" s="378"/>
      <c r="FI6" s="378"/>
      <c r="FJ6" s="378"/>
      <c r="FK6" s="378"/>
    </row>
    <row r="7" spans="1:167" s="399" customFormat="1" ht="18.75" thickBot="1" x14ac:dyDescent="0.3">
      <c r="A7" s="374"/>
      <c r="B7" s="380"/>
      <c r="C7" s="394" t="s">
        <v>234</v>
      </c>
      <c r="D7" s="395"/>
      <c r="E7" s="396">
        <f>'Historic Template'!G5</f>
        <v>113079.90824012435</v>
      </c>
      <c r="F7" s="397">
        <f>'Historic Template'!H5</f>
        <v>120409.81432076865</v>
      </c>
      <c r="G7" s="397">
        <f>'Historic Template'!I5</f>
        <v>125284.00032677987</v>
      </c>
      <c r="H7" s="397">
        <f>'Historic Template'!J5</f>
        <v>130429.57344297659</v>
      </c>
      <c r="I7" s="397">
        <f>'Historic Template'!K5</f>
        <v>139320.24103858948</v>
      </c>
      <c r="J7" s="397">
        <f>'Historic Template'!L5</f>
        <v>127936.61067199461</v>
      </c>
      <c r="K7" s="397">
        <f>'Historic Template'!M5</f>
        <v>130976.49009556814</v>
      </c>
      <c r="L7" s="397">
        <f>'Historic Template'!N5</f>
        <v>133938.38726066577</v>
      </c>
      <c r="M7" s="397">
        <f>'Historic Template'!O5</f>
        <v>136684.41032272993</v>
      </c>
      <c r="N7" s="397">
        <f>'Historic Template'!P5</f>
        <v>146570.76764652802</v>
      </c>
      <c r="O7" s="397">
        <f>'Historic Template'!Q5</f>
        <v>154287.76781152515</v>
      </c>
      <c r="P7" s="397">
        <f>'Historic Template'!R5</f>
        <v>162027.61961739484</v>
      </c>
      <c r="Q7" s="397">
        <f>'Historic Template'!S5</f>
        <v>164914.3320896709</v>
      </c>
      <c r="R7" s="397">
        <f>'Historic Template'!T5</f>
        <v>158825.7144855448</v>
      </c>
      <c r="S7" s="397">
        <f>'Historic Template'!U5</f>
        <v>167180.67629981137</v>
      </c>
      <c r="T7" s="397">
        <f>'Historic Template'!V5</f>
        <v>169863.35727096759</v>
      </c>
      <c r="U7" s="397">
        <f>'Historic Template'!W5</f>
        <v>172442.57782743711</v>
      </c>
      <c r="V7" s="397">
        <f>'Historic Template'!X5</f>
        <v>182947.93838390667</v>
      </c>
      <c r="W7" s="397">
        <f>'Historic Template'!Y5</f>
        <v>183157.21894037622</v>
      </c>
      <c r="X7" s="397">
        <f>'Historic Template'!Z5</f>
        <v>185012.13949684575</v>
      </c>
      <c r="Y7" s="397">
        <f>'Historic Template'!AA5</f>
        <v>187881.57005331528</v>
      </c>
      <c r="Z7" s="397">
        <f>'Historic Template'!AB5</f>
        <v>191829.41060978483</v>
      </c>
      <c r="AA7" s="397">
        <f>'Historic Template'!AC5</f>
        <v>192792.39016625436</v>
      </c>
      <c r="AB7" s="397">
        <f>'Historic Template'!AD5</f>
        <v>185825.20372272391</v>
      </c>
      <c r="AC7" s="397">
        <f>'Historic Template'!AE5</f>
        <v>185838.8642791934</v>
      </c>
      <c r="AD7" s="397">
        <f>'Historic Template'!AF5</f>
        <v>174330.99852207489</v>
      </c>
      <c r="AE7" s="397">
        <f>'Historic Template'!AG5</f>
        <v>173087.82293940047</v>
      </c>
      <c r="AF7" s="397">
        <f>'Historic Template'!AH5</f>
        <v>168849.60503721735</v>
      </c>
      <c r="AG7" s="397">
        <f>'Historic Template'!AI5</f>
        <v>166016.5321587761</v>
      </c>
      <c r="AH7" s="397">
        <f>'Historic Template'!AJ5</f>
        <v>161784.29647900112</v>
      </c>
      <c r="AI7" s="397">
        <f>'Historic Template'!AK5</f>
        <v>151957.26942842448</v>
      </c>
      <c r="AJ7" s="397">
        <f>'Historic Template'!AL5</f>
        <v>151549.61172460701</v>
      </c>
      <c r="AK7" s="397">
        <f>'Historic Template'!AM5</f>
        <v>161870.16340434543</v>
      </c>
      <c r="AL7" s="397"/>
      <c r="AM7" s="397"/>
      <c r="AN7" s="397"/>
      <c r="AO7" s="397"/>
      <c r="AP7" s="397"/>
      <c r="AQ7" s="397"/>
      <c r="AR7" s="397"/>
      <c r="AS7" s="397"/>
      <c r="AT7" s="398"/>
      <c r="AV7" s="378"/>
      <c r="AW7" s="378"/>
      <c r="AX7" s="378"/>
      <c r="AY7" s="378"/>
      <c r="AZ7" s="378"/>
      <c r="BA7" s="378"/>
      <c r="BB7" s="378"/>
      <c r="BC7" s="378"/>
      <c r="BD7" s="378"/>
      <c r="BE7" s="378"/>
      <c r="BF7" s="378"/>
      <c r="BG7" s="378"/>
      <c r="BH7" s="378"/>
      <c r="BI7" s="378"/>
      <c r="BJ7" s="378"/>
      <c r="BK7" s="378"/>
      <c r="BL7" s="379"/>
      <c r="BM7" s="373"/>
      <c r="BN7" s="373"/>
      <c r="BO7" s="373"/>
      <c r="BP7" s="373"/>
      <c r="BQ7" s="373"/>
      <c r="BR7" s="373"/>
      <c r="BS7" s="373"/>
      <c r="BT7" s="373"/>
      <c r="BU7" s="378"/>
      <c r="BV7" s="378"/>
      <c r="BW7" s="378"/>
      <c r="BX7" s="378"/>
      <c r="BY7" s="378"/>
      <c r="BZ7" s="378"/>
      <c r="CA7" s="378"/>
      <c r="CB7" s="378"/>
      <c r="CC7" s="378"/>
      <c r="CD7" s="378"/>
      <c r="CE7" s="378"/>
      <c r="CF7" s="378"/>
      <c r="CG7" s="378"/>
      <c r="CH7" s="378"/>
      <c r="CI7" s="378"/>
      <c r="CJ7" s="378"/>
      <c r="CK7" s="378"/>
      <c r="CL7" s="378"/>
      <c r="CM7" s="378"/>
      <c r="CN7" s="378"/>
      <c r="CO7" s="378"/>
      <c r="CP7" s="378"/>
      <c r="CQ7" s="378"/>
      <c r="CR7" s="378"/>
      <c r="CS7" s="378"/>
      <c r="CT7" s="378"/>
      <c r="CU7" s="378"/>
      <c r="CV7" s="378"/>
      <c r="CW7" s="378"/>
      <c r="CX7" s="378"/>
      <c r="CY7" s="378"/>
      <c r="CZ7" s="378"/>
      <c r="DA7" s="378"/>
      <c r="DB7" s="378"/>
      <c r="DC7" s="378"/>
      <c r="DD7" s="378"/>
      <c r="DE7" s="378"/>
      <c r="DF7" s="378"/>
      <c r="DG7" s="378"/>
      <c r="DH7" s="378"/>
      <c r="DI7" s="378"/>
      <c r="DJ7" s="378"/>
      <c r="DK7" s="378"/>
      <c r="DL7" s="378"/>
      <c r="DM7" s="378"/>
      <c r="DN7" s="378"/>
      <c r="DO7" s="378"/>
      <c r="DP7" s="378"/>
      <c r="DQ7" s="378"/>
      <c r="DR7" s="378"/>
      <c r="DS7" s="378"/>
      <c r="DT7" s="378"/>
      <c r="DU7" s="378"/>
      <c r="DV7" s="378"/>
      <c r="DW7" s="378"/>
      <c r="DX7" s="378"/>
      <c r="DY7" s="378"/>
      <c r="DZ7" s="378"/>
      <c r="EA7" s="378"/>
      <c r="EB7" s="378"/>
      <c r="EC7" s="378"/>
      <c r="ED7" s="378"/>
      <c r="EE7" s="378"/>
      <c r="EF7" s="378"/>
      <c r="EG7" s="378"/>
      <c r="EH7" s="378"/>
      <c r="EI7" s="378"/>
      <c r="EJ7" s="378"/>
      <c r="EK7" s="378"/>
      <c r="EL7" s="378"/>
      <c r="EM7" s="378"/>
      <c r="EN7" s="378"/>
      <c r="EO7" s="378"/>
      <c r="EP7" s="378"/>
      <c r="EQ7" s="378"/>
      <c r="ER7" s="378"/>
      <c r="ES7" s="378"/>
      <c r="ET7" s="378"/>
      <c r="EU7" s="378"/>
      <c r="EV7" s="378"/>
      <c r="EW7" s="378"/>
      <c r="EX7" s="378"/>
      <c r="EY7" s="378"/>
      <c r="EZ7" s="378"/>
      <c r="FA7" s="378"/>
      <c r="FB7" s="378"/>
      <c r="FC7" s="378"/>
      <c r="FD7" s="378"/>
      <c r="FE7" s="378"/>
      <c r="FF7" s="378"/>
      <c r="FG7" s="378"/>
      <c r="FH7" s="378"/>
      <c r="FI7" s="378"/>
      <c r="FJ7" s="378"/>
      <c r="FK7" s="378"/>
    </row>
    <row r="8" spans="1:167" s="404" customFormat="1" x14ac:dyDescent="0.2">
      <c r="A8" s="374"/>
      <c r="B8" s="380"/>
      <c r="C8" s="400" t="s">
        <v>235</v>
      </c>
      <c r="D8" s="401" t="s">
        <v>43</v>
      </c>
      <c r="E8" s="402">
        <f>'Historic Template'!G23+'Historic Template'!G27</f>
        <v>113079.90824012435</v>
      </c>
      <c r="F8" s="403">
        <f>'Historic Template'!H23+'Historic Template'!H27</f>
        <v>120409.81432076865</v>
      </c>
      <c r="G8" s="403">
        <f>'Historic Template'!I23+'Historic Template'!I27</f>
        <v>125284.00032677987</v>
      </c>
      <c r="H8" s="403">
        <f>'Historic Template'!J23+'Historic Template'!J27</f>
        <v>126980.47344297658</v>
      </c>
      <c r="I8" s="403">
        <f>'Historic Template'!K23+'Historic Template'!K27</f>
        <v>135057.24103858948</v>
      </c>
      <c r="J8" s="403">
        <f>'Historic Template'!L23+'Historic Template'!L27</f>
        <v>123646.31067199461</v>
      </c>
      <c r="K8" s="403">
        <f>'Historic Template'!M23+'Historic Template'!M27</f>
        <v>125845.69009556813</v>
      </c>
      <c r="L8" s="403">
        <f>'Historic Template'!N23+'Historic Template'!N27</f>
        <v>120738.71726066577</v>
      </c>
      <c r="M8" s="403">
        <f>'Historic Template'!O23+'Historic Template'!O27</f>
        <v>87325.210322729938</v>
      </c>
      <c r="N8" s="403">
        <f>'Historic Template'!P23+'Historic Template'!P27</f>
        <v>120304.57764652802</v>
      </c>
      <c r="O8" s="403">
        <f>'Historic Template'!Q23+'Historic Template'!Q27</f>
        <v>147762.46781152516</v>
      </c>
      <c r="P8" s="403">
        <f>'Historic Template'!R23+'Historic Template'!R27</f>
        <v>153739.91961739483</v>
      </c>
      <c r="Q8" s="403">
        <f>'Historic Template'!S23+'Historic Template'!S27</f>
        <v>156402.93208967091</v>
      </c>
      <c r="R8" s="403">
        <f>'Historic Template'!T23+'Historic Template'!T27</f>
        <v>150103.7144855448</v>
      </c>
      <c r="S8" s="403">
        <f>'Historic Template'!U23+'Historic Template'!U27</f>
        <v>154433.27629981135</v>
      </c>
      <c r="T8" s="403">
        <f>'Historic Template'!V23+'Historic Template'!V27</f>
        <v>153266.65727096758</v>
      </c>
      <c r="U8" s="403">
        <f>'Historic Template'!W23+'Historic Template'!W27</f>
        <v>138710.27782743712</v>
      </c>
      <c r="V8" s="403">
        <f>'Historic Template'!X23+'Historic Template'!X27</f>
        <v>145857.03838390668</v>
      </c>
      <c r="W8" s="403">
        <f>'Historic Template'!Y23+'Historic Template'!Y27</f>
        <v>119897.4189403762</v>
      </c>
      <c r="X8" s="403">
        <f>'Historic Template'!Z23+'Historic Template'!Z27</f>
        <v>106914.25949684574</v>
      </c>
      <c r="Y8" s="403">
        <f>'Historic Template'!AA23+'Historic Template'!AA27</f>
        <v>102658.77005331528</v>
      </c>
      <c r="Z8" s="403">
        <f>'Historic Template'!AB23+'Historic Template'!AB27</f>
        <v>103102.39060978482</v>
      </c>
      <c r="AA8" s="403">
        <f>'Historic Template'!AC23+'Historic Template'!AC27</f>
        <v>66369.790166254374</v>
      </c>
      <c r="AB8" s="403">
        <f>'Historic Template'!AD23+'Historic Template'!AD27</f>
        <v>62592.653722723917</v>
      </c>
      <c r="AC8" s="403">
        <f>'Historic Template'!AE23+'Historic Template'!AE27</f>
        <v>50282.964279193395</v>
      </c>
      <c r="AD8" s="403">
        <f>'Historic Template'!AF23+'Historic Template'!AF27</f>
        <v>43439.378522074905</v>
      </c>
      <c r="AE8" s="403">
        <f>'Historic Template'!AG23+'Historic Template'!AG27</f>
        <v>42482.073939400478</v>
      </c>
      <c r="AF8" s="403">
        <f>'Historic Template'!AH23+'Historic Template'!AH27</f>
        <v>39145.355037217341</v>
      </c>
      <c r="AG8" s="403">
        <f>'Historic Template'!AI23+'Historic Template'!AI27</f>
        <v>41089.062158776098</v>
      </c>
      <c r="AH8" s="403">
        <f>'Historic Template'!AJ23+'Historic Template'!AJ27</f>
        <v>38153.466479001123</v>
      </c>
      <c r="AI8" s="403">
        <f>'Historic Template'!AK23+'Historic Template'!AK27</f>
        <v>32350.019428424472</v>
      </c>
      <c r="AJ8" s="403">
        <f>'Historic Template'!AL23+'Historic Template'!AL27</f>
        <v>31027.21172460699</v>
      </c>
      <c r="AK8" s="403">
        <f>'Historic Template'!AM23+'Historic Template'!AM27</f>
        <v>31489.688925918199</v>
      </c>
      <c r="AL8" s="403"/>
      <c r="AM8" s="403"/>
      <c r="AN8" s="403"/>
      <c r="AO8" s="403"/>
      <c r="AP8" s="403"/>
      <c r="AQ8" s="403"/>
      <c r="AR8" s="403"/>
      <c r="AS8" s="403"/>
      <c r="AT8" s="398"/>
      <c r="AV8" s="378"/>
      <c r="AW8" s="378"/>
      <c r="AX8" s="378"/>
      <c r="AY8" s="378"/>
      <c r="AZ8" s="378"/>
      <c r="BA8" s="378"/>
      <c r="BB8" s="378"/>
      <c r="BC8" s="378"/>
      <c r="BD8" s="378"/>
      <c r="BE8" s="378"/>
      <c r="BF8" s="378"/>
      <c r="BG8" s="378"/>
      <c r="BH8" s="378"/>
      <c r="BI8" s="378"/>
      <c r="BJ8" s="378"/>
      <c r="BK8" s="378"/>
      <c r="BL8" s="379"/>
      <c r="BM8" s="373"/>
      <c r="BN8" s="373"/>
      <c r="BO8" s="373"/>
      <c r="BP8" s="373"/>
      <c r="BQ8" s="373"/>
      <c r="BR8" s="373"/>
      <c r="BS8" s="373"/>
      <c r="BT8" s="373"/>
      <c r="BU8" s="378"/>
      <c r="BV8" s="378"/>
      <c r="BW8" s="378"/>
      <c r="BX8" s="378"/>
      <c r="BY8" s="378"/>
      <c r="BZ8" s="378"/>
      <c r="CA8" s="378"/>
      <c r="CB8" s="378"/>
      <c r="CC8" s="378"/>
      <c r="CD8" s="378"/>
      <c r="CE8" s="378"/>
      <c r="CF8" s="378"/>
      <c r="CG8" s="378"/>
      <c r="CH8" s="378"/>
      <c r="CI8" s="378"/>
      <c r="CJ8" s="378"/>
      <c r="CK8" s="378"/>
      <c r="CL8" s="378"/>
      <c r="CM8" s="378"/>
      <c r="CN8" s="378"/>
      <c r="CO8" s="378"/>
      <c r="CP8" s="378"/>
      <c r="CQ8" s="378"/>
      <c r="CR8" s="378"/>
      <c r="CS8" s="378"/>
      <c r="CT8" s="378"/>
      <c r="CU8" s="378"/>
      <c r="CV8" s="378"/>
      <c r="CW8" s="378"/>
      <c r="CX8" s="378"/>
      <c r="CY8" s="378"/>
      <c r="CZ8" s="378"/>
      <c r="DA8" s="378"/>
      <c r="DB8" s="378"/>
      <c r="DC8" s="378"/>
      <c r="DD8" s="378"/>
      <c r="DE8" s="378"/>
      <c r="DF8" s="378"/>
      <c r="DG8" s="378"/>
      <c r="DH8" s="378"/>
      <c r="DI8" s="378"/>
      <c r="DJ8" s="378"/>
      <c r="DK8" s="378"/>
      <c r="DL8" s="378"/>
      <c r="DM8" s="378"/>
      <c r="DN8" s="378"/>
      <c r="DO8" s="378"/>
      <c r="DP8" s="378"/>
      <c r="DQ8" s="378"/>
      <c r="DR8" s="378"/>
      <c r="DS8" s="378"/>
      <c r="DT8" s="378"/>
      <c r="DU8" s="378"/>
      <c r="DV8" s="378"/>
      <c r="DW8" s="378"/>
      <c r="DX8" s="378"/>
      <c r="DY8" s="378"/>
      <c r="DZ8" s="378"/>
      <c r="EA8" s="378"/>
      <c r="EB8" s="378"/>
      <c r="EC8" s="378"/>
      <c r="ED8" s="378"/>
      <c r="EE8" s="378"/>
      <c r="EF8" s="378"/>
      <c r="EG8" s="378"/>
      <c r="EH8" s="378"/>
      <c r="EI8" s="378"/>
      <c r="EJ8" s="378"/>
      <c r="EK8" s="378"/>
      <c r="EL8" s="378"/>
      <c r="EM8" s="378"/>
      <c r="EN8" s="378"/>
      <c r="EO8" s="378"/>
      <c r="EP8" s="378"/>
      <c r="EQ8" s="378"/>
      <c r="ER8" s="378"/>
      <c r="ES8" s="378"/>
      <c r="ET8" s="378"/>
      <c r="EU8" s="378"/>
      <c r="EV8" s="378"/>
      <c r="EW8" s="378"/>
      <c r="EX8" s="378"/>
      <c r="EY8" s="378"/>
      <c r="EZ8" s="378"/>
      <c r="FA8" s="378"/>
      <c r="FB8" s="378"/>
      <c r="FC8" s="378"/>
      <c r="FD8" s="378"/>
      <c r="FE8" s="378"/>
      <c r="FF8" s="378"/>
      <c r="FG8" s="378"/>
      <c r="FH8" s="378"/>
      <c r="FI8" s="378"/>
      <c r="FJ8" s="378"/>
      <c r="FK8" s="378"/>
    </row>
    <row r="9" spans="1:167" s="404" customFormat="1" x14ac:dyDescent="0.2">
      <c r="A9" s="374"/>
      <c r="B9" s="380"/>
      <c r="C9" s="405"/>
      <c r="D9" s="406" t="s">
        <v>236</v>
      </c>
      <c r="E9" s="407">
        <f>'Historic Template'!G28+'Historic Template'!G34</f>
        <v>0</v>
      </c>
      <c r="F9" s="407">
        <f>'Historic Template'!H28+'Historic Template'!H34</f>
        <v>0</v>
      </c>
      <c r="G9" s="407">
        <f>'Historic Template'!I28+'Historic Template'!I34</f>
        <v>0</v>
      </c>
      <c r="H9" s="407">
        <f>'Historic Template'!J28+'Historic Template'!J34</f>
        <v>0</v>
      </c>
      <c r="I9" s="407">
        <f>'Historic Template'!K28+'Historic Template'!K34</f>
        <v>0</v>
      </c>
      <c r="J9" s="407">
        <f>'Historic Template'!L28+'Historic Template'!L34</f>
        <v>0</v>
      </c>
      <c r="K9" s="407">
        <f>'Historic Template'!M28+'Historic Template'!M34</f>
        <v>0</v>
      </c>
      <c r="L9" s="407">
        <f>'Historic Template'!N28+'Historic Template'!N34</f>
        <v>0</v>
      </c>
      <c r="M9" s="407">
        <f>'Historic Template'!O28+'Historic Template'!O34</f>
        <v>0</v>
      </c>
      <c r="N9" s="407">
        <f>'Historic Template'!P28+'Historic Template'!P34</f>
        <v>0</v>
      </c>
      <c r="O9" s="407">
        <f>'Historic Template'!Q28+'Historic Template'!Q34</f>
        <v>0</v>
      </c>
      <c r="P9" s="407">
        <f>'Historic Template'!R28+'Historic Template'!R34</f>
        <v>0</v>
      </c>
      <c r="Q9" s="407">
        <f>'Historic Template'!S28+'Historic Template'!S34</f>
        <v>0</v>
      </c>
      <c r="R9" s="407">
        <f>'Historic Template'!T28+'Historic Template'!T34</f>
        <v>0</v>
      </c>
      <c r="S9" s="407">
        <f>'Historic Template'!U28+'Historic Template'!U34</f>
        <v>0</v>
      </c>
      <c r="T9" s="407">
        <f>'Historic Template'!V28+'Historic Template'!V34</f>
        <v>0</v>
      </c>
      <c r="U9" s="407">
        <f>'Historic Template'!W28+'Historic Template'!W34</f>
        <v>0</v>
      </c>
      <c r="V9" s="407">
        <f>'Historic Template'!X28+'Historic Template'!X34</f>
        <v>0</v>
      </c>
      <c r="W9" s="407">
        <f>'Historic Template'!Y28+'Historic Template'!Y34</f>
        <v>233</v>
      </c>
      <c r="X9" s="407">
        <f>'Historic Template'!Z28+'Historic Template'!Z34</f>
        <v>173</v>
      </c>
      <c r="Y9" s="407">
        <f>'Historic Template'!AA28+'Historic Template'!AA34</f>
        <v>188</v>
      </c>
      <c r="Z9" s="407">
        <f>'Historic Template'!AB28+'Historic Template'!AB34</f>
        <v>210</v>
      </c>
      <c r="AA9" s="407">
        <f>'Historic Template'!AC28+'Historic Template'!AC34</f>
        <v>413</v>
      </c>
      <c r="AB9" s="407">
        <f>'Historic Template'!AD28+'Historic Template'!AD34</f>
        <v>585</v>
      </c>
      <c r="AC9" s="407">
        <f>'Historic Template'!AE28+'Historic Template'!AE34</f>
        <v>0</v>
      </c>
      <c r="AD9" s="407">
        <f>'Historic Template'!AF28+'Historic Template'!AF34</f>
        <v>12.4</v>
      </c>
      <c r="AE9" s="407">
        <f>'Historic Template'!AG28+'Historic Template'!AG34</f>
        <v>14.179</v>
      </c>
      <c r="AF9" s="407">
        <f>'Historic Template'!AH28+'Historic Template'!AH34</f>
        <v>13.6</v>
      </c>
      <c r="AG9" s="407">
        <f>'Historic Template'!AI28+'Historic Template'!AI34</f>
        <v>16.850000000000001</v>
      </c>
      <c r="AH9" s="407">
        <f>'Historic Template'!AJ28+'Historic Template'!AJ34</f>
        <v>13.72</v>
      </c>
      <c r="AI9" s="407">
        <f>'Historic Template'!AK28+'Historic Template'!AK34</f>
        <v>14.2</v>
      </c>
      <c r="AJ9" s="407">
        <f>'Historic Template'!AL28+'Historic Template'!AL34</f>
        <v>13.85</v>
      </c>
      <c r="AK9" s="407">
        <f>'Historic Template'!AM28+'Historic Template'!AM34</f>
        <v>0</v>
      </c>
      <c r="AL9" s="407"/>
      <c r="AM9" s="407"/>
      <c r="AN9" s="407"/>
      <c r="AO9" s="407"/>
      <c r="AP9" s="407"/>
      <c r="AQ9" s="407"/>
      <c r="AR9" s="407"/>
      <c r="AS9" s="407"/>
      <c r="AT9" s="398"/>
      <c r="AV9" s="378"/>
      <c r="AW9" s="378"/>
      <c r="AX9" s="378"/>
      <c r="AY9" s="378"/>
      <c r="AZ9" s="378"/>
      <c r="BA9" s="378"/>
      <c r="BB9" s="378"/>
      <c r="BC9" s="378"/>
      <c r="BD9" s="378"/>
      <c r="BE9" s="378"/>
      <c r="BF9" s="378"/>
      <c r="BG9" s="378"/>
      <c r="BH9" s="378"/>
      <c r="BI9" s="378"/>
      <c r="BJ9" s="378"/>
      <c r="BK9" s="378"/>
      <c r="BL9" s="379"/>
      <c r="BM9" s="373"/>
      <c r="BN9" s="373"/>
      <c r="BO9" s="373"/>
      <c r="BP9" s="373"/>
      <c r="BQ9" s="373"/>
      <c r="BR9" s="373"/>
      <c r="BS9" s="373"/>
      <c r="BT9" s="373"/>
      <c r="BU9" s="378"/>
      <c r="BV9" s="378"/>
      <c r="BW9" s="378"/>
      <c r="BX9" s="378"/>
      <c r="BY9" s="378"/>
      <c r="BZ9" s="378"/>
      <c r="CA9" s="378"/>
      <c r="CB9" s="378"/>
      <c r="CC9" s="378"/>
      <c r="CD9" s="378"/>
      <c r="CE9" s="378"/>
      <c r="CF9" s="378"/>
      <c r="CG9" s="378"/>
      <c r="CH9" s="378"/>
      <c r="CI9" s="378"/>
      <c r="CJ9" s="378"/>
      <c r="CK9" s="378"/>
      <c r="CL9" s="378"/>
      <c r="CM9" s="378"/>
      <c r="CN9" s="378"/>
      <c r="CO9" s="378"/>
      <c r="CP9" s="378"/>
      <c r="CQ9" s="378"/>
      <c r="CR9" s="378"/>
      <c r="CS9" s="378"/>
      <c r="CT9" s="378"/>
      <c r="CU9" s="378"/>
      <c r="CV9" s="378"/>
      <c r="CW9" s="378"/>
      <c r="CX9" s="378"/>
      <c r="CY9" s="378"/>
      <c r="CZ9" s="378"/>
      <c r="DA9" s="378"/>
      <c r="DB9" s="378"/>
      <c r="DC9" s="378"/>
      <c r="DD9" s="378"/>
      <c r="DE9" s="378"/>
      <c r="DF9" s="378"/>
      <c r="DG9" s="378"/>
      <c r="DH9" s="378"/>
      <c r="DI9" s="378"/>
      <c r="DJ9" s="378"/>
      <c r="DK9" s="378"/>
      <c r="DL9" s="378"/>
      <c r="DM9" s="378"/>
      <c r="DN9" s="378"/>
      <c r="DO9" s="378"/>
      <c r="DP9" s="378"/>
      <c r="DQ9" s="378"/>
      <c r="DR9" s="378"/>
      <c r="DS9" s="378"/>
      <c r="DT9" s="378"/>
      <c r="DU9" s="378"/>
      <c r="DV9" s="378"/>
      <c r="DW9" s="378"/>
      <c r="DX9" s="378"/>
      <c r="DY9" s="378"/>
      <c r="DZ9" s="378"/>
      <c r="EA9" s="378"/>
      <c r="EB9" s="378"/>
      <c r="EC9" s="378"/>
      <c r="ED9" s="378"/>
      <c r="EE9" s="378"/>
      <c r="EF9" s="378"/>
      <c r="EG9" s="378"/>
      <c r="EH9" s="378"/>
      <c r="EI9" s="378"/>
      <c r="EJ9" s="378"/>
      <c r="EK9" s="378"/>
      <c r="EL9" s="378"/>
      <c r="EM9" s="378"/>
      <c r="EN9" s="378"/>
      <c r="EO9" s="378"/>
      <c r="EP9" s="378"/>
      <c r="EQ9" s="378"/>
      <c r="ER9" s="378"/>
      <c r="ES9" s="378"/>
      <c r="ET9" s="378"/>
      <c r="EU9" s="378"/>
      <c r="EV9" s="378"/>
      <c r="EW9" s="378"/>
      <c r="EX9" s="378"/>
      <c r="EY9" s="378"/>
      <c r="EZ9" s="378"/>
      <c r="FA9" s="378"/>
      <c r="FB9" s="378"/>
      <c r="FC9" s="378"/>
      <c r="FD9" s="378"/>
      <c r="FE9" s="378"/>
      <c r="FF9" s="378"/>
      <c r="FG9" s="378"/>
      <c r="FH9" s="378"/>
      <c r="FI9" s="378"/>
      <c r="FJ9" s="378"/>
      <c r="FK9" s="378"/>
    </row>
    <row r="10" spans="1:167" s="404" customFormat="1" x14ac:dyDescent="0.2">
      <c r="A10" s="374"/>
      <c r="B10" s="380"/>
      <c r="C10" s="405"/>
      <c r="D10" s="408" t="s">
        <v>237</v>
      </c>
      <c r="E10" s="407">
        <f>'Historic Template'!G29+'Historic Template'!G35</f>
        <v>0</v>
      </c>
      <c r="F10" s="407">
        <f>'Historic Template'!H29+'Historic Template'!H35</f>
        <v>0</v>
      </c>
      <c r="G10" s="407">
        <f>'Historic Template'!I29+'Historic Template'!I35</f>
        <v>0</v>
      </c>
      <c r="H10" s="407">
        <f>'Historic Template'!J29+'Historic Template'!J35</f>
        <v>0</v>
      </c>
      <c r="I10" s="407">
        <f>'Historic Template'!K29+'Historic Template'!K35</f>
        <v>0</v>
      </c>
      <c r="J10" s="407">
        <f>'Historic Template'!L29+'Historic Template'!L35</f>
        <v>0</v>
      </c>
      <c r="K10" s="407">
        <f>'Historic Template'!M29+'Historic Template'!M35</f>
        <v>0</v>
      </c>
      <c r="L10" s="407">
        <f>'Historic Template'!N29+'Historic Template'!N35</f>
        <v>7840</v>
      </c>
      <c r="M10" s="407">
        <f>'Historic Template'!O29+'Historic Template'!O35</f>
        <v>43918</v>
      </c>
      <c r="N10" s="407">
        <f>'Historic Template'!P29+'Historic Template'!P35</f>
        <v>20676</v>
      </c>
      <c r="O10" s="407">
        <f>'Historic Template'!Q29+'Historic Template'!Q35</f>
        <v>0</v>
      </c>
      <c r="P10" s="407">
        <f>'Historic Template'!R29+'Historic Template'!R35</f>
        <v>0</v>
      </c>
      <c r="Q10" s="407">
        <f>'Historic Template'!S29+'Historic Template'!S35</f>
        <v>0</v>
      </c>
      <c r="R10" s="407">
        <f>'Historic Template'!T29+'Historic Template'!T35</f>
        <v>0</v>
      </c>
      <c r="S10" s="407">
        <f>'Historic Template'!U29+'Historic Template'!U35</f>
        <v>2940.6</v>
      </c>
      <c r="T10" s="407">
        <f>'Historic Template'!V29+'Historic Template'!V35</f>
        <v>6407.7</v>
      </c>
      <c r="U10" s="407">
        <f>'Historic Template'!W29+'Historic Template'!W35</f>
        <v>22851.3</v>
      </c>
      <c r="V10" s="407">
        <f>'Historic Template'!X29+'Historic Template'!X35</f>
        <v>25306.9</v>
      </c>
      <c r="W10" s="407">
        <f>'Historic Template'!Y29+'Historic Template'!Y35</f>
        <v>50799.8</v>
      </c>
      <c r="X10" s="407">
        <f>'Historic Template'!Z29+'Historic Template'!Z35</f>
        <v>65180.88</v>
      </c>
      <c r="Y10" s="407">
        <f>'Historic Template'!AA29+'Historic Template'!AA35</f>
        <v>70960.42</v>
      </c>
      <c r="Z10" s="407">
        <f>'Historic Template'!AB29+'Historic Template'!AB35</f>
        <v>71875.73</v>
      </c>
      <c r="AA10" s="407">
        <f>'Historic Template'!AC29+'Historic Template'!AC35</f>
        <v>107695.29</v>
      </c>
      <c r="AB10" s="407">
        <f>'Historic Template'!AD29+'Historic Template'!AD35</f>
        <v>104050.84</v>
      </c>
      <c r="AC10" s="407">
        <f>'Historic Template'!AE29+'Historic Template'!AE35</f>
        <v>114948.27</v>
      </c>
      <c r="AD10" s="407">
        <f>'Historic Template'!AF29+'Historic Template'!AF35</f>
        <v>115038.68</v>
      </c>
      <c r="AE10" s="407">
        <f>'Historic Template'!AG29+'Historic Template'!AG35</f>
        <v>114216.54</v>
      </c>
      <c r="AF10" s="407">
        <f>'Historic Template'!AH29+'Historic Template'!AH35</f>
        <v>113004.8</v>
      </c>
      <c r="AG10" s="407">
        <f>'Historic Template'!AI29+'Historic Template'!AI35</f>
        <v>109204.93</v>
      </c>
      <c r="AH10" s="407">
        <f>'Historic Template'!AJ29+'Historic Template'!AJ35</f>
        <v>108267.59</v>
      </c>
      <c r="AI10" s="407">
        <f>'Historic Template'!AK29+'Historic Template'!AK35</f>
        <v>106190.43</v>
      </c>
      <c r="AJ10" s="407">
        <f>'Historic Template'!AL29+'Historic Template'!AL35</f>
        <v>105090.71</v>
      </c>
      <c r="AK10" s="407">
        <f>'Historic Template'!AM29+'Historic Template'!AM35</f>
        <v>115188.26447842724</v>
      </c>
      <c r="AL10" s="407"/>
      <c r="AM10" s="407"/>
      <c r="AN10" s="407"/>
      <c r="AO10" s="407"/>
      <c r="AP10" s="407"/>
      <c r="AQ10" s="407"/>
      <c r="AR10" s="407"/>
      <c r="AS10" s="407"/>
      <c r="AT10" s="398"/>
      <c r="AV10" s="378"/>
      <c r="AW10" s="378"/>
      <c r="AX10" s="378"/>
      <c r="AY10" s="378"/>
      <c r="AZ10" s="378"/>
      <c r="BA10" s="378"/>
      <c r="BB10" s="378"/>
      <c r="BC10" s="378"/>
      <c r="BD10" s="378"/>
      <c r="BE10" s="378"/>
      <c r="BF10" s="378"/>
      <c r="BG10" s="378"/>
      <c r="BH10" s="378"/>
      <c r="BI10" s="378"/>
      <c r="BJ10" s="378"/>
      <c r="BK10" s="378"/>
      <c r="BL10" s="379"/>
      <c r="BM10" s="373"/>
      <c r="BN10" s="373"/>
      <c r="BO10" s="373"/>
      <c r="BP10" s="373"/>
      <c r="BQ10" s="373"/>
      <c r="BR10" s="373"/>
      <c r="BS10" s="373"/>
      <c r="BT10" s="373"/>
      <c r="BU10" s="378"/>
      <c r="BV10" s="378"/>
      <c r="BW10" s="378"/>
      <c r="BX10" s="378"/>
      <c r="BY10" s="378"/>
      <c r="BZ10" s="378"/>
      <c r="CA10" s="378"/>
      <c r="CB10" s="378"/>
      <c r="CC10" s="378"/>
      <c r="CD10" s="378"/>
      <c r="CE10" s="378"/>
      <c r="CF10" s="378"/>
      <c r="CG10" s="378"/>
      <c r="CH10" s="378"/>
      <c r="CI10" s="378"/>
      <c r="CJ10" s="378"/>
      <c r="CK10" s="378"/>
      <c r="CL10" s="378"/>
      <c r="CM10" s="378"/>
      <c r="CN10" s="378"/>
      <c r="CO10" s="378"/>
      <c r="CP10" s="378"/>
      <c r="CQ10" s="378"/>
      <c r="CR10" s="378"/>
      <c r="CS10" s="378"/>
      <c r="CT10" s="378"/>
      <c r="CU10" s="378"/>
      <c r="CV10" s="378"/>
      <c r="CW10" s="378"/>
      <c r="CX10" s="378"/>
      <c r="CY10" s="378"/>
      <c r="CZ10" s="378"/>
      <c r="DA10" s="378"/>
      <c r="DB10" s="378"/>
      <c r="DC10" s="378"/>
      <c r="DD10" s="378"/>
      <c r="DE10" s="378"/>
      <c r="DF10" s="378"/>
      <c r="DG10" s="378"/>
      <c r="DH10" s="378"/>
      <c r="DI10" s="378"/>
      <c r="DJ10" s="378"/>
      <c r="DK10" s="378"/>
      <c r="DL10" s="378"/>
      <c r="DM10" s="378"/>
      <c r="DN10" s="378"/>
      <c r="DO10" s="378"/>
      <c r="DP10" s="378"/>
      <c r="DQ10" s="378"/>
      <c r="DR10" s="378"/>
      <c r="DS10" s="378"/>
      <c r="DT10" s="378"/>
      <c r="DU10" s="378"/>
      <c r="DV10" s="378"/>
      <c r="DW10" s="378"/>
      <c r="DX10" s="378"/>
      <c r="DY10" s="378"/>
      <c r="DZ10" s="378"/>
      <c r="EA10" s="378"/>
      <c r="EB10" s="378"/>
      <c r="EC10" s="378"/>
      <c r="ED10" s="378"/>
      <c r="EE10" s="378"/>
      <c r="EF10" s="378"/>
      <c r="EG10" s="378"/>
      <c r="EH10" s="378"/>
      <c r="EI10" s="378"/>
      <c r="EJ10" s="378"/>
      <c r="EK10" s="378"/>
      <c r="EL10" s="378"/>
      <c r="EM10" s="378"/>
      <c r="EN10" s="378"/>
      <c r="EO10" s="378"/>
      <c r="EP10" s="378"/>
      <c r="EQ10" s="378"/>
      <c r="ER10" s="378"/>
      <c r="ES10" s="378"/>
      <c r="ET10" s="378"/>
      <c r="EU10" s="378"/>
      <c r="EV10" s="378"/>
      <c r="EW10" s="378"/>
      <c r="EX10" s="378"/>
      <c r="EY10" s="378"/>
      <c r="EZ10" s="378"/>
      <c r="FA10" s="378"/>
      <c r="FB10" s="378"/>
      <c r="FC10" s="378"/>
      <c r="FD10" s="378"/>
      <c r="FE10" s="378"/>
      <c r="FF10" s="378"/>
      <c r="FG10" s="378"/>
      <c r="FH10" s="378"/>
      <c r="FI10" s="378"/>
      <c r="FJ10" s="378"/>
      <c r="FK10" s="378"/>
    </row>
    <row r="11" spans="1:167" s="404" customFormat="1" ht="13.5" thickBot="1" x14ac:dyDescent="0.25">
      <c r="A11" s="374"/>
      <c r="B11" s="380"/>
      <c r="C11" s="409"/>
      <c r="D11" s="410" t="s">
        <v>56</v>
      </c>
      <c r="E11" s="411">
        <f>'Historic Template'!G30+'Historic Template'!G36</f>
        <v>0</v>
      </c>
      <c r="F11" s="412">
        <f>'Historic Template'!H30+'Historic Template'!H36</f>
        <v>0</v>
      </c>
      <c r="G11" s="412">
        <f>'Historic Template'!I30+'Historic Template'!I36</f>
        <v>0</v>
      </c>
      <c r="H11" s="412">
        <f>'Historic Template'!J30+'Historic Template'!J36</f>
        <v>3449.1</v>
      </c>
      <c r="I11" s="412">
        <f>'Historic Template'!K30+'Historic Template'!K36</f>
        <v>4263</v>
      </c>
      <c r="J11" s="413">
        <f>'Historic Template'!L30+'Historic Template'!L36</f>
        <v>4290.3</v>
      </c>
      <c r="K11" s="412">
        <f>'Historic Template'!M30+'Historic Template'!M36</f>
        <v>5130.8</v>
      </c>
      <c r="L11" s="412">
        <f>'Historic Template'!N30+'Historic Template'!N36</f>
        <v>5359.67</v>
      </c>
      <c r="M11" s="412">
        <f>'Historic Template'!O30+'Historic Template'!O36</f>
        <v>5441.2</v>
      </c>
      <c r="N11" s="412">
        <f>'Historic Template'!P30+'Historic Template'!P36</f>
        <v>5590.19</v>
      </c>
      <c r="O11" s="412">
        <f>'Historic Template'!Q30+'Historic Template'!Q36</f>
        <v>6525.3</v>
      </c>
      <c r="P11" s="412">
        <f>'Historic Template'!R30+'Historic Template'!R36</f>
        <v>8287.7000000000007</v>
      </c>
      <c r="Q11" s="412">
        <f>'Historic Template'!S30+'Historic Template'!S36</f>
        <v>8511.4</v>
      </c>
      <c r="R11" s="412">
        <f>'Historic Template'!T30+'Historic Template'!T36</f>
        <v>8722</v>
      </c>
      <c r="S11" s="412">
        <f>'Historic Template'!U30+'Historic Template'!U36</f>
        <v>9806.7999999999993</v>
      </c>
      <c r="T11" s="412">
        <f>'Historic Template'!V30+'Historic Template'!V36</f>
        <v>10189</v>
      </c>
      <c r="U11" s="412">
        <f>'Historic Template'!W30+'Historic Template'!W36</f>
        <v>10881</v>
      </c>
      <c r="V11" s="412">
        <f>'Historic Template'!X30+'Historic Template'!X36</f>
        <v>11784</v>
      </c>
      <c r="W11" s="412">
        <f>'Historic Template'!Y30+'Historic Template'!Y36</f>
        <v>12227</v>
      </c>
      <c r="X11" s="412">
        <f>'Historic Template'!Z30+'Historic Template'!Z36</f>
        <v>12744</v>
      </c>
      <c r="Y11" s="412">
        <f>'Historic Template'!AA30+'Historic Template'!AA36</f>
        <v>14074.38</v>
      </c>
      <c r="Z11" s="412">
        <f>'Historic Template'!AB30+'Historic Template'!AB36</f>
        <v>16641.29</v>
      </c>
      <c r="AA11" s="412">
        <f>'Historic Template'!AC30+'Historic Template'!AC36</f>
        <v>18314.310000000001</v>
      </c>
      <c r="AB11" s="412">
        <f>'Historic Template'!AD30+'Historic Template'!AD36</f>
        <v>18596.71</v>
      </c>
      <c r="AC11" s="412">
        <f>'Historic Template'!AE30+'Historic Template'!AE36</f>
        <v>20607.629999999997</v>
      </c>
      <c r="AD11" s="412">
        <f>'Historic Template'!AF30+'Historic Template'!AF36</f>
        <v>15840.54</v>
      </c>
      <c r="AE11" s="412">
        <f>'Historic Template'!AG30+'Historic Template'!AG36</f>
        <v>16375.029999999999</v>
      </c>
      <c r="AF11" s="412">
        <f>'Historic Template'!AH30+'Historic Template'!AH36</f>
        <v>16685.849999999999</v>
      </c>
      <c r="AG11" s="412">
        <f>'Historic Template'!AI30+'Historic Template'!AI36</f>
        <v>15705.69</v>
      </c>
      <c r="AH11" s="412">
        <f>'Historic Template'!AJ30+'Historic Template'!AJ36</f>
        <v>15349.52</v>
      </c>
      <c r="AI11" s="412">
        <f>'Historic Template'!AK30+'Historic Template'!AK36</f>
        <v>13402.62</v>
      </c>
      <c r="AJ11" s="412">
        <f>'Historic Template'!AL30+'Historic Template'!AL36</f>
        <v>15417.84</v>
      </c>
      <c r="AK11" s="412">
        <f>'Historic Template'!AM30+'Historic Template'!AM36</f>
        <v>15192.210000000001</v>
      </c>
      <c r="AL11" s="412"/>
      <c r="AM11" s="412"/>
      <c r="AN11" s="412"/>
      <c r="AO11" s="412"/>
      <c r="AP11" s="412"/>
      <c r="AQ11" s="412"/>
      <c r="AR11" s="412"/>
      <c r="AS11" s="412"/>
      <c r="AT11" s="398"/>
      <c r="AV11" s="378"/>
      <c r="AW11" s="378"/>
      <c r="AX11" s="378"/>
      <c r="AY11" s="378"/>
      <c r="AZ11" s="378"/>
      <c r="BA11" s="378"/>
      <c r="BB11" s="378"/>
      <c r="BC11" s="378"/>
      <c r="BD11" s="378"/>
      <c r="BE11" s="378"/>
      <c r="BF11" s="378"/>
      <c r="BG11" s="378"/>
      <c r="BH11" s="378"/>
      <c r="BI11" s="378"/>
      <c r="BJ11" s="378"/>
      <c r="BK11" s="378"/>
      <c r="BL11" s="379"/>
      <c r="BM11" s="373"/>
      <c r="BN11" s="373"/>
      <c r="BO11" s="373"/>
      <c r="BP11" s="373"/>
      <c r="BQ11" s="373"/>
      <c r="BR11" s="373"/>
      <c r="BS11" s="373"/>
      <c r="BT11" s="373"/>
      <c r="BU11" s="378"/>
      <c r="BV11" s="378"/>
      <c r="BW11" s="378"/>
      <c r="BX11" s="378"/>
      <c r="BY11" s="378"/>
      <c r="BZ11" s="378"/>
      <c r="CA11" s="378"/>
      <c r="CB11" s="378"/>
      <c r="CC11" s="378"/>
      <c r="CD11" s="378"/>
      <c r="CE11" s="378"/>
      <c r="CF11" s="378"/>
      <c r="CG11" s="378"/>
      <c r="CH11" s="378"/>
      <c r="CI11" s="378"/>
      <c r="CJ11" s="378"/>
      <c r="CK11" s="378"/>
      <c r="CL11" s="378"/>
      <c r="CM11" s="378"/>
      <c r="CN11" s="378"/>
      <c r="CO11" s="378"/>
      <c r="CP11" s="378"/>
      <c r="CQ11" s="378"/>
      <c r="CR11" s="378"/>
      <c r="CS11" s="378"/>
      <c r="CT11" s="378"/>
      <c r="CU11" s="378"/>
      <c r="CV11" s="378"/>
      <c r="CW11" s="378"/>
      <c r="CX11" s="378"/>
      <c r="CY11" s="378"/>
      <c r="CZ11" s="378"/>
      <c r="DA11" s="378"/>
      <c r="DB11" s="378"/>
      <c r="DC11" s="378"/>
      <c r="DD11" s="378"/>
      <c r="DE11" s="378"/>
      <c r="DF11" s="378"/>
      <c r="DG11" s="378"/>
      <c r="DH11" s="378"/>
      <c r="DI11" s="378"/>
      <c r="DJ11" s="378"/>
      <c r="DK11" s="378"/>
      <c r="DL11" s="378"/>
      <c r="DM11" s="378"/>
      <c r="DN11" s="378"/>
      <c r="DO11" s="378"/>
      <c r="DP11" s="378"/>
      <c r="DQ11" s="378"/>
      <c r="DR11" s="378"/>
      <c r="DS11" s="378"/>
      <c r="DT11" s="378"/>
      <c r="DU11" s="378"/>
      <c r="DV11" s="378"/>
      <c r="DW11" s="378"/>
      <c r="DX11" s="378"/>
      <c r="DY11" s="378"/>
      <c r="DZ11" s="378"/>
      <c r="EA11" s="378"/>
      <c r="EB11" s="378"/>
      <c r="EC11" s="378"/>
      <c r="ED11" s="378"/>
      <c r="EE11" s="378"/>
      <c r="EF11" s="378"/>
      <c r="EG11" s="378"/>
      <c r="EH11" s="378"/>
      <c r="EI11" s="378"/>
      <c r="EJ11" s="378"/>
      <c r="EK11" s="378"/>
      <c r="EL11" s="378"/>
      <c r="EM11" s="378"/>
      <c r="EN11" s="378"/>
      <c r="EO11" s="378"/>
      <c r="EP11" s="378"/>
      <c r="EQ11" s="378"/>
      <c r="ER11" s="378"/>
      <c r="ES11" s="378"/>
      <c r="ET11" s="378"/>
      <c r="EU11" s="378"/>
      <c r="EV11" s="378"/>
      <c r="EW11" s="378"/>
      <c r="EX11" s="378"/>
      <c r="EY11" s="378"/>
      <c r="EZ11" s="378"/>
      <c r="FA11" s="378"/>
      <c r="FB11" s="378"/>
      <c r="FC11" s="378"/>
      <c r="FD11" s="378"/>
      <c r="FE11" s="378"/>
      <c r="FF11" s="378"/>
      <c r="FG11" s="378"/>
      <c r="FH11" s="378"/>
      <c r="FI11" s="378"/>
      <c r="FJ11" s="378"/>
      <c r="FK11" s="378"/>
    </row>
    <row r="12" spans="1:167" s="419" customFormat="1" ht="13.5" thickBot="1" x14ac:dyDescent="0.25">
      <c r="A12" s="374"/>
      <c r="B12" s="380"/>
      <c r="C12" s="414" t="s">
        <v>238</v>
      </c>
      <c r="D12" s="415"/>
      <c r="E12" s="416">
        <f>'Historic Template'!G38</f>
        <v>4523.1963296049744</v>
      </c>
      <c r="F12" s="417">
        <f>'Historic Template'!H38</f>
        <v>4816.3925728307458</v>
      </c>
      <c r="G12" s="417">
        <f>'Historic Template'!I38</f>
        <v>5011.3600130711948</v>
      </c>
      <c r="H12" s="417">
        <f>'Historic Template'!J38</f>
        <v>5217.1829377190634</v>
      </c>
      <c r="I12" s="417">
        <f>'Historic Template'!K38</f>
        <v>5572.8096415435793</v>
      </c>
      <c r="J12" s="417">
        <f>'Historic Template'!L38</f>
        <v>5117.4644268797847</v>
      </c>
      <c r="K12" s="417">
        <f>'Historic Template'!M38</f>
        <v>5239.0596038227259</v>
      </c>
      <c r="L12" s="417">
        <f>'Historic Template'!N38</f>
        <v>5357.5354904266305</v>
      </c>
      <c r="M12" s="417">
        <f>'Historic Template'!O38</f>
        <v>5467.3764129091978</v>
      </c>
      <c r="N12" s="417">
        <f>'Historic Template'!P38</f>
        <v>5862.8307058611208</v>
      </c>
      <c r="O12" s="417">
        <f>'Historic Template'!Q38</f>
        <v>6171.5107124610058</v>
      </c>
      <c r="P12" s="417">
        <f>'Historic Template'!R38</f>
        <v>6481.1047846957936</v>
      </c>
      <c r="Q12" s="417">
        <f>'Historic Template'!S38</f>
        <v>6596.5732835868366</v>
      </c>
      <c r="R12" s="417">
        <f>'Historic Template'!T38</f>
        <v>6353.0285794217925</v>
      </c>
      <c r="S12" s="417">
        <f>'Historic Template'!U38</f>
        <v>6687.227051992455</v>
      </c>
      <c r="T12" s="417">
        <f>'Historic Template'!V38</f>
        <v>6794.5342908387038</v>
      </c>
      <c r="U12" s="417">
        <f>'Historic Template'!W38</f>
        <v>6897.7031130974847</v>
      </c>
      <c r="V12" s="417">
        <f>'Historic Template'!X38</f>
        <v>7317.9175353562669</v>
      </c>
      <c r="W12" s="417">
        <f>'Historic Template'!Y38</f>
        <v>7326.2887576150488</v>
      </c>
      <c r="X12" s="417">
        <f>'Historic Template'!Z38</f>
        <v>7400.4855798738299</v>
      </c>
      <c r="Y12" s="417">
        <f>'Historic Template'!AA38</f>
        <v>7515.2628021326118</v>
      </c>
      <c r="Z12" s="417">
        <f>'Historic Template'!AB38</f>
        <v>7673.1764243913931</v>
      </c>
      <c r="AA12" s="417">
        <f>'Historic Template'!AC38</f>
        <v>7711.6956066501743</v>
      </c>
      <c r="AB12" s="417">
        <f>'Historic Template'!AD38</f>
        <v>7433.0081489089562</v>
      </c>
      <c r="AC12" s="417">
        <f>'Historic Template'!AE38</f>
        <v>7433.554571167736</v>
      </c>
      <c r="AD12" s="417">
        <f>'Historic Template'!AF38</f>
        <v>6973.2399408829961</v>
      </c>
      <c r="AE12" s="417">
        <f>'Historic Template'!AG38</f>
        <v>6923.5129175760194</v>
      </c>
      <c r="AF12" s="417">
        <f>'Historic Template'!AH38</f>
        <v>6753.9842014886945</v>
      </c>
      <c r="AG12" s="417">
        <f>'Historic Template'!AI38</f>
        <v>6640.6612863510445</v>
      </c>
      <c r="AH12" s="417">
        <f>'Historic Template'!AJ38</f>
        <v>6471.3718591600446</v>
      </c>
      <c r="AI12" s="417">
        <f>'Historic Template'!AK38</f>
        <v>6078.2907771369792</v>
      </c>
      <c r="AJ12" s="417">
        <f>'Historic Template'!AL38</f>
        <v>6061.9844689842803</v>
      </c>
      <c r="AK12" s="417">
        <f>'Historic Template'!AM38</f>
        <v>6474.8065361738172</v>
      </c>
      <c r="AL12" s="417"/>
      <c r="AM12" s="417"/>
      <c r="AN12" s="417"/>
      <c r="AO12" s="417"/>
      <c r="AP12" s="417"/>
      <c r="AQ12" s="417"/>
      <c r="AR12" s="417"/>
      <c r="AS12" s="417"/>
      <c r="AT12" s="418"/>
      <c r="AV12" s="420"/>
      <c r="AW12" s="420"/>
      <c r="AX12" s="420"/>
      <c r="AY12" s="420"/>
      <c r="AZ12" s="420"/>
      <c r="BA12" s="420"/>
      <c r="BB12" s="420"/>
      <c r="BC12" s="420"/>
      <c r="BD12" s="420"/>
      <c r="BE12" s="420"/>
      <c r="BF12" s="420"/>
      <c r="BG12" s="420"/>
      <c r="BH12" s="420"/>
      <c r="BI12" s="420"/>
      <c r="BJ12" s="420"/>
      <c r="BK12" s="420"/>
      <c r="BL12" s="379"/>
      <c r="BM12" s="373"/>
      <c r="BN12" s="373"/>
      <c r="BO12" s="373"/>
      <c r="BP12" s="373"/>
      <c r="BQ12" s="373"/>
      <c r="BR12" s="373"/>
      <c r="BS12" s="373"/>
      <c r="BT12" s="373"/>
      <c r="BU12" s="420"/>
      <c r="BV12" s="420"/>
      <c r="BW12" s="420"/>
      <c r="BX12" s="420"/>
      <c r="BY12" s="420"/>
      <c r="BZ12" s="420"/>
      <c r="CA12" s="420"/>
      <c r="CB12" s="420"/>
      <c r="CC12" s="420"/>
      <c r="CD12" s="420"/>
      <c r="CE12" s="420"/>
      <c r="CF12" s="420"/>
      <c r="CG12" s="420"/>
      <c r="CH12" s="420"/>
      <c r="CI12" s="420"/>
      <c r="CJ12" s="420"/>
      <c r="CK12" s="420"/>
      <c r="CL12" s="420"/>
      <c r="CM12" s="420"/>
      <c r="CN12" s="420"/>
      <c r="CO12" s="420"/>
      <c r="CP12" s="420"/>
      <c r="CQ12" s="420"/>
      <c r="CR12" s="420"/>
      <c r="CS12" s="420"/>
      <c r="CT12" s="420"/>
      <c r="CU12" s="420"/>
      <c r="CV12" s="420"/>
      <c r="CW12" s="420"/>
      <c r="CX12" s="420"/>
      <c r="CY12" s="420"/>
      <c r="CZ12" s="420"/>
      <c r="DA12" s="420"/>
      <c r="DB12" s="420"/>
      <c r="DC12" s="420"/>
      <c r="DD12" s="420"/>
      <c r="DE12" s="420"/>
      <c r="DF12" s="420"/>
      <c r="DG12" s="420"/>
      <c r="DH12" s="420"/>
      <c r="DI12" s="420"/>
      <c r="DJ12" s="420"/>
      <c r="DK12" s="420"/>
      <c r="DL12" s="420"/>
      <c r="DM12" s="420"/>
      <c r="DN12" s="420"/>
      <c r="DO12" s="420"/>
      <c r="DP12" s="420"/>
      <c r="DQ12" s="420"/>
      <c r="DR12" s="420"/>
      <c r="DS12" s="420"/>
      <c r="DT12" s="420"/>
      <c r="DU12" s="420"/>
      <c r="DV12" s="420"/>
      <c r="DW12" s="420"/>
      <c r="DX12" s="420"/>
      <c r="DY12" s="420"/>
      <c r="DZ12" s="420"/>
      <c r="EA12" s="420"/>
      <c r="EB12" s="420"/>
      <c r="EC12" s="420"/>
      <c r="ED12" s="420"/>
      <c r="EE12" s="420"/>
      <c r="EF12" s="420"/>
      <c r="EG12" s="420"/>
      <c r="EH12" s="420"/>
      <c r="EI12" s="420"/>
      <c r="EJ12" s="420"/>
      <c r="EK12" s="420"/>
      <c r="EL12" s="420"/>
      <c r="EM12" s="420"/>
      <c r="EN12" s="420"/>
      <c r="EO12" s="420"/>
      <c r="EP12" s="420"/>
      <c r="EQ12" s="420"/>
      <c r="ER12" s="420"/>
      <c r="ES12" s="420"/>
      <c r="ET12" s="420"/>
      <c r="EU12" s="420"/>
      <c r="EV12" s="420"/>
      <c r="EW12" s="420"/>
      <c r="EX12" s="420"/>
      <c r="EY12" s="420"/>
      <c r="EZ12" s="420"/>
      <c r="FA12" s="420"/>
      <c r="FB12" s="420"/>
      <c r="FC12" s="420"/>
      <c r="FD12" s="420"/>
      <c r="FE12" s="420"/>
      <c r="FF12" s="420"/>
      <c r="FG12" s="420"/>
      <c r="FH12" s="420"/>
      <c r="FI12" s="420"/>
      <c r="FJ12" s="420"/>
      <c r="FK12" s="420"/>
    </row>
    <row r="13" spans="1:167" ht="22.5" customHeight="1" thickBot="1" x14ac:dyDescent="0.3">
      <c r="A13" s="374"/>
      <c r="B13" s="380"/>
      <c r="C13" s="421" t="s">
        <v>239</v>
      </c>
      <c r="D13" s="392"/>
      <c r="E13" s="422"/>
      <c r="F13" s="422"/>
      <c r="G13" s="422"/>
      <c r="H13" s="422"/>
      <c r="I13" s="422"/>
      <c r="J13" s="422"/>
      <c r="K13" s="422"/>
      <c r="L13" s="422"/>
      <c r="M13" s="422"/>
      <c r="N13" s="422"/>
      <c r="O13" s="422"/>
      <c r="P13" s="422"/>
      <c r="Q13" s="422"/>
      <c r="R13" s="422"/>
      <c r="S13" s="422"/>
      <c r="T13" s="422"/>
      <c r="U13" s="422"/>
      <c r="V13" s="422"/>
      <c r="W13" s="422"/>
      <c r="X13" s="422"/>
      <c r="Y13" s="422"/>
      <c r="Z13" s="422"/>
      <c r="AA13" s="422"/>
      <c r="AB13" s="422"/>
      <c r="AC13" s="422"/>
      <c r="AD13" s="422"/>
      <c r="AE13" s="422"/>
      <c r="AF13" s="422"/>
      <c r="AG13" s="422"/>
      <c r="AH13" s="422"/>
      <c r="AI13" s="422"/>
      <c r="AJ13" s="422"/>
      <c r="AK13" s="422"/>
      <c r="AL13" s="422"/>
      <c r="AM13" s="422"/>
      <c r="AN13" s="422"/>
      <c r="AO13" s="422"/>
      <c r="AP13" s="422"/>
      <c r="AQ13" s="422"/>
      <c r="AR13" s="422"/>
      <c r="AS13" s="422"/>
      <c r="AT13" s="378"/>
      <c r="AU13"/>
      <c r="AV13" s="378"/>
      <c r="AW13" s="378"/>
      <c r="AX13" s="378"/>
      <c r="AY13" s="378"/>
      <c r="AZ13" s="378"/>
      <c r="BA13" s="378"/>
      <c r="BB13" s="378"/>
      <c r="BC13" s="378"/>
      <c r="BD13" s="378"/>
      <c r="BE13" s="378"/>
      <c r="BF13" s="378"/>
      <c r="BG13" s="378"/>
      <c r="BH13" s="378"/>
      <c r="BI13" s="378"/>
      <c r="BJ13" s="378"/>
      <c r="BK13" s="378"/>
      <c r="BL13" s="379"/>
      <c r="BU13" s="378"/>
      <c r="BV13" s="378"/>
      <c r="BW13" s="378"/>
      <c r="BX13" s="378"/>
      <c r="BY13" s="378"/>
      <c r="BZ13" s="378"/>
      <c r="CA13" s="378"/>
      <c r="CB13" s="378"/>
      <c r="CC13" s="378"/>
      <c r="CD13" s="378"/>
      <c r="CE13" s="378"/>
      <c r="CF13" s="378"/>
      <c r="CG13" s="378"/>
      <c r="CH13" s="378"/>
      <c r="CI13" s="378"/>
      <c r="CJ13" s="378"/>
      <c r="CK13" s="378"/>
      <c r="CL13" s="378"/>
      <c r="CM13" s="378"/>
      <c r="CN13" s="378"/>
      <c r="CO13" s="378"/>
      <c r="CP13" s="378"/>
      <c r="CQ13" s="378"/>
      <c r="CR13" s="378"/>
      <c r="CS13" s="378"/>
      <c r="CT13" s="378"/>
      <c r="CU13" s="378"/>
      <c r="CV13" s="378"/>
      <c r="CW13" s="378"/>
      <c r="CX13" s="378"/>
      <c r="CY13" s="378"/>
      <c r="CZ13" s="378"/>
      <c r="DA13" s="378"/>
      <c r="DB13" s="378"/>
      <c r="DC13" s="378"/>
      <c r="DD13" s="378"/>
      <c r="DE13" s="378"/>
      <c r="DF13" s="378"/>
      <c r="DG13" s="378"/>
      <c r="DH13" s="378"/>
      <c r="DI13" s="378"/>
      <c r="DJ13" s="378"/>
      <c r="DK13" s="378"/>
      <c r="DL13" s="378"/>
      <c r="DM13" s="378"/>
      <c r="DN13" s="378"/>
      <c r="DO13" s="378"/>
      <c r="DP13" s="378"/>
      <c r="DQ13" s="378"/>
      <c r="DR13" s="378"/>
      <c r="DS13" s="378"/>
      <c r="DT13" s="378"/>
      <c r="DU13" s="378"/>
      <c r="DV13" s="378"/>
      <c r="DW13" s="378"/>
      <c r="DX13" s="378"/>
      <c r="DY13" s="378"/>
      <c r="DZ13" s="378"/>
      <c r="EA13" s="378"/>
      <c r="EB13" s="378"/>
      <c r="EC13" s="378"/>
      <c r="ED13" s="378"/>
      <c r="EE13" s="378"/>
      <c r="EF13" s="378"/>
      <c r="EG13" s="378"/>
      <c r="EH13" s="378"/>
      <c r="EI13" s="378"/>
      <c r="EJ13" s="378"/>
      <c r="EK13" s="378"/>
      <c r="EL13" s="378"/>
      <c r="EM13" s="378"/>
      <c r="EN13" s="378"/>
      <c r="EO13" s="378"/>
      <c r="EP13" s="378"/>
      <c r="EQ13" s="378"/>
      <c r="ER13" s="378"/>
      <c r="ES13" s="378"/>
      <c r="ET13" s="378"/>
      <c r="EU13" s="378"/>
      <c r="EV13" s="378"/>
      <c r="EW13" s="378"/>
      <c r="EX13" s="378"/>
      <c r="EY13" s="378"/>
      <c r="EZ13" s="378"/>
      <c r="FA13" s="378"/>
      <c r="FB13" s="378"/>
      <c r="FC13" s="378"/>
      <c r="FD13" s="378"/>
      <c r="FE13" s="378"/>
      <c r="FF13" s="378"/>
      <c r="FG13" s="378"/>
      <c r="FH13" s="378"/>
      <c r="FI13" s="378"/>
      <c r="FJ13" s="378"/>
      <c r="FK13" s="378"/>
    </row>
    <row r="14" spans="1:167" s="399" customFormat="1" ht="18.75" thickBot="1" x14ac:dyDescent="0.3">
      <c r="A14" s="374"/>
      <c r="B14" s="380"/>
      <c r="C14" s="394" t="s">
        <v>9</v>
      </c>
      <c r="D14" s="395"/>
      <c r="E14" s="396">
        <f>'Historic Template'!G40</f>
        <v>46615.64</v>
      </c>
      <c r="F14" s="397">
        <f>'Historic Template'!H40</f>
        <v>43834.419999999991</v>
      </c>
      <c r="G14" s="397">
        <f>'Historic Template'!I40</f>
        <v>43704.239999999969</v>
      </c>
      <c r="H14" s="397">
        <f>'Historic Template'!J40</f>
        <v>45418.92</v>
      </c>
      <c r="I14" s="397">
        <f>'Historic Template'!K40</f>
        <v>52167.959999999963</v>
      </c>
      <c r="J14" s="397">
        <f>'Historic Template'!L40</f>
        <v>50120.749999999993</v>
      </c>
      <c r="K14" s="397">
        <f>'Historic Template'!M40</f>
        <v>57337.439999999995</v>
      </c>
      <c r="L14" s="397">
        <f>'Historic Template'!N40</f>
        <v>51489.690000000017</v>
      </c>
      <c r="M14" s="397">
        <f>'Historic Template'!O40</f>
        <v>54964.460000000006</v>
      </c>
      <c r="N14" s="397">
        <f>'Historic Template'!P40</f>
        <v>61442.220000000008</v>
      </c>
      <c r="O14" s="397">
        <f>'Historic Template'!Q40</f>
        <v>60589.03</v>
      </c>
      <c r="P14" s="397">
        <f>'Historic Template'!R40</f>
        <v>59137.109999999986</v>
      </c>
      <c r="Q14" s="397">
        <f>'Historic Template'!S40</f>
        <v>59045.799999999988</v>
      </c>
      <c r="R14" s="397">
        <f>'Historic Template'!T40</f>
        <v>57439.66</v>
      </c>
      <c r="S14" s="397">
        <f>'Historic Template'!U40</f>
        <v>60830.540000000008</v>
      </c>
      <c r="T14" s="397">
        <f>'Historic Template'!V40</f>
        <v>61268.97</v>
      </c>
      <c r="U14" s="397">
        <f>'Historic Template'!W40</f>
        <v>58191.099999999991</v>
      </c>
      <c r="V14" s="397">
        <f>'Historic Template'!X40</f>
        <v>48156.94999999999</v>
      </c>
      <c r="W14" s="397">
        <f>'Historic Template'!Y40</f>
        <v>45775.939999999981</v>
      </c>
      <c r="X14" s="397">
        <f>'Historic Template'!Z40</f>
        <v>50117.339999999975</v>
      </c>
      <c r="Y14" s="397">
        <f>'Historic Template'!AA40</f>
        <v>51627.810000000012</v>
      </c>
      <c r="Z14" s="397">
        <f>'Historic Template'!AB40</f>
        <v>52254.979999999996</v>
      </c>
      <c r="AA14" s="397">
        <f>'Historic Template'!AC40</f>
        <v>49655.27</v>
      </c>
      <c r="AB14" s="397">
        <f>'Historic Template'!AD40</f>
        <v>52138.720000000001</v>
      </c>
      <c r="AC14" s="397">
        <f>'Historic Template'!AE40</f>
        <v>53481.490000000005</v>
      </c>
      <c r="AD14" s="397">
        <f>'Historic Template'!AF40</f>
        <v>55374.73</v>
      </c>
      <c r="AE14" s="397">
        <f>'Historic Template'!AG40</f>
        <v>52983.169999999991</v>
      </c>
      <c r="AF14" s="397">
        <f>'Historic Template'!AH40</f>
        <v>50254.75</v>
      </c>
      <c r="AG14" s="397">
        <f>'Historic Template'!AI40</f>
        <v>47545.37</v>
      </c>
      <c r="AH14" s="397">
        <f>'Historic Template'!AJ40</f>
        <v>50311.969999999994</v>
      </c>
      <c r="AI14" s="397">
        <f>'Historic Template'!AK40</f>
        <v>52491.242000000006</v>
      </c>
      <c r="AJ14" s="397">
        <f>'Historic Template'!AL40</f>
        <v>42713.81</v>
      </c>
      <c r="AK14" s="397">
        <f>'Historic Template'!AM40</f>
        <v>50765.54</v>
      </c>
      <c r="AL14" s="397"/>
      <c r="AM14" s="397"/>
      <c r="AN14" s="397"/>
      <c r="AO14" s="397"/>
      <c r="AP14" s="397"/>
      <c r="AQ14" s="397"/>
      <c r="AR14" s="397"/>
      <c r="AS14" s="397"/>
      <c r="AT14" s="398"/>
      <c r="AV14" s="378"/>
      <c r="AW14" s="378"/>
      <c r="AX14" s="378"/>
      <c r="AY14" s="378"/>
      <c r="AZ14" s="378"/>
      <c r="BA14" s="378"/>
      <c r="BB14" s="378"/>
      <c r="BC14" s="378"/>
      <c r="BD14" s="378"/>
      <c r="BE14" s="378"/>
      <c r="BF14" s="378"/>
      <c r="BG14" s="378"/>
      <c r="BH14" s="378"/>
      <c r="BI14" s="378"/>
      <c r="BJ14" s="378"/>
      <c r="BK14" s="378"/>
      <c r="BL14" s="379"/>
      <c r="BM14" s="373"/>
      <c r="BN14" s="373"/>
      <c r="BO14" s="373"/>
      <c r="BP14" s="373"/>
      <c r="BQ14" s="373"/>
      <c r="BR14" s="373"/>
      <c r="BS14" s="373"/>
      <c r="BT14" s="373"/>
      <c r="BU14" s="378"/>
      <c r="BV14" s="378"/>
      <c r="BW14" s="378"/>
      <c r="BX14" s="378"/>
      <c r="BY14" s="378"/>
      <c r="BZ14" s="378"/>
      <c r="CA14" s="378"/>
      <c r="CB14" s="378"/>
      <c r="CC14" s="378"/>
      <c r="CD14" s="378"/>
      <c r="CE14" s="378"/>
      <c r="CF14" s="378"/>
      <c r="CG14" s="378"/>
      <c r="CH14" s="378"/>
      <c r="CI14" s="378"/>
      <c r="CJ14" s="378"/>
      <c r="CK14" s="378"/>
      <c r="CL14" s="378"/>
      <c r="CM14" s="378"/>
      <c r="CN14" s="378"/>
      <c r="CO14" s="378"/>
      <c r="CP14" s="378"/>
      <c r="CQ14" s="378"/>
      <c r="CR14" s="378"/>
      <c r="CS14" s="378"/>
      <c r="CT14" s="378"/>
      <c r="CU14" s="378"/>
      <c r="CV14" s="378"/>
      <c r="CW14" s="378"/>
      <c r="CX14" s="378"/>
      <c r="CY14" s="378"/>
      <c r="CZ14" s="378"/>
      <c r="DA14" s="378"/>
      <c r="DB14" s="378"/>
      <c r="DC14" s="378"/>
      <c r="DD14" s="378"/>
      <c r="DE14" s="378"/>
      <c r="DF14" s="378"/>
      <c r="DG14" s="378"/>
      <c r="DH14" s="378"/>
      <c r="DI14" s="378"/>
      <c r="DJ14" s="378"/>
      <c r="DK14" s="378"/>
      <c r="DL14" s="378"/>
      <c r="DM14" s="378"/>
      <c r="DN14" s="378"/>
      <c r="DO14" s="378"/>
      <c r="DP14" s="378"/>
      <c r="DQ14" s="378"/>
      <c r="DR14" s="378"/>
      <c r="DS14" s="378"/>
      <c r="DT14" s="378"/>
      <c r="DU14" s="378"/>
      <c r="DV14" s="378"/>
      <c r="DW14" s="378"/>
      <c r="DX14" s="378"/>
      <c r="DY14" s="378"/>
      <c r="DZ14" s="378"/>
      <c r="EA14" s="378"/>
      <c r="EB14" s="378"/>
      <c r="EC14" s="378"/>
      <c r="ED14" s="378"/>
      <c r="EE14" s="378"/>
      <c r="EF14" s="378"/>
      <c r="EG14" s="378"/>
      <c r="EH14" s="378"/>
      <c r="EI14" s="378"/>
      <c r="EJ14" s="378"/>
      <c r="EK14" s="378"/>
      <c r="EL14" s="378"/>
      <c r="EM14" s="378"/>
      <c r="EN14" s="378"/>
      <c r="EO14" s="378"/>
      <c r="EP14" s="378"/>
      <c r="EQ14" s="378"/>
      <c r="ER14" s="378"/>
      <c r="ES14" s="378"/>
      <c r="ET14" s="378"/>
      <c r="EU14" s="378"/>
      <c r="EV14" s="378"/>
      <c r="EW14" s="378"/>
      <c r="EX14" s="378"/>
      <c r="EY14" s="378"/>
      <c r="EZ14" s="378"/>
      <c r="FA14" s="378"/>
      <c r="FB14" s="378"/>
      <c r="FC14" s="378"/>
      <c r="FD14" s="378"/>
      <c r="FE14" s="378"/>
      <c r="FF14" s="378"/>
      <c r="FG14" s="378"/>
      <c r="FH14" s="378"/>
      <c r="FI14" s="378"/>
      <c r="FJ14" s="378"/>
      <c r="FK14" s="378"/>
    </row>
    <row r="15" spans="1:167" s="404" customFormat="1" x14ac:dyDescent="0.2">
      <c r="A15" s="374"/>
      <c r="B15" s="380"/>
      <c r="C15" s="423" t="s">
        <v>41</v>
      </c>
      <c r="D15" s="424" t="s">
        <v>43</v>
      </c>
      <c r="E15" s="425">
        <f>'Historic Template'!G$52+'Historic Template'!G$54</f>
        <v>45895.86</v>
      </c>
      <c r="F15" s="425">
        <f>'Historic Template'!H$52+'Historic Template'!H$54</f>
        <v>42904.709999999992</v>
      </c>
      <c r="G15" s="425">
        <f>'Historic Template'!I$52+'Historic Template'!I$54</f>
        <v>42769.909999999996</v>
      </c>
      <c r="H15" s="425">
        <f>'Historic Template'!J$52+'Historic Template'!J$54</f>
        <v>45024.109999999993</v>
      </c>
      <c r="I15" s="425">
        <f>'Historic Template'!K$52+'Historic Template'!K$54</f>
        <v>51989.959999999963</v>
      </c>
      <c r="J15" s="425">
        <f>'Historic Template'!L$52+'Historic Template'!L$54</f>
        <v>50120.749999999993</v>
      </c>
      <c r="K15" s="425">
        <f>'Historic Template'!M$52+'Historic Template'!M$54</f>
        <v>57337.439999999995</v>
      </c>
      <c r="L15" s="425">
        <f>'Historic Template'!N$52+'Historic Template'!N$54</f>
        <v>51433.830000000016</v>
      </c>
      <c r="M15" s="425">
        <f>'Historic Template'!O$52+'Historic Template'!O$54</f>
        <v>54901.880000000005</v>
      </c>
      <c r="N15" s="425">
        <f>'Historic Template'!P$52+'Historic Template'!P$54</f>
        <v>61349.820000000007</v>
      </c>
      <c r="O15" s="425">
        <f>'Historic Template'!Q$52+'Historic Template'!Q$54</f>
        <v>60500.25</v>
      </c>
      <c r="P15" s="425">
        <f>'Historic Template'!R$52+'Historic Template'!R$54</f>
        <v>59054.299999999988</v>
      </c>
      <c r="Q15" s="425">
        <f>'Historic Template'!S$52+'Historic Template'!S$54</f>
        <v>58967.639999999985</v>
      </c>
      <c r="R15" s="425">
        <f>'Historic Template'!T$52+'Historic Template'!T$54</f>
        <v>57439.66</v>
      </c>
      <c r="S15" s="425">
        <f>'Historic Template'!U$52+'Historic Template'!U$54</f>
        <v>60582.470000000008</v>
      </c>
      <c r="T15" s="425">
        <f>'Historic Template'!V$52+'Historic Template'!V$54</f>
        <v>60952.03</v>
      </c>
      <c r="U15" s="425">
        <f>'Historic Template'!W$52+'Historic Template'!W$54</f>
        <v>56435.299999999988</v>
      </c>
      <c r="V15" s="425">
        <f>'Historic Template'!X$52+'Historic Template'!X$54</f>
        <v>47940.649999999987</v>
      </c>
      <c r="W15" s="425">
        <f>'Historic Template'!Y$52+'Historic Template'!Y$54</f>
        <v>45270.839999999982</v>
      </c>
      <c r="X15" s="425">
        <f>'Historic Template'!Z$52+'Historic Template'!Z$54</f>
        <v>49622.339999999975</v>
      </c>
      <c r="Y15" s="425">
        <f>'Historic Template'!AA$52+'Historic Template'!AA$54</f>
        <v>51115.810000000012</v>
      </c>
      <c r="Z15" s="425">
        <f>'Historic Template'!AB$52+'Historic Template'!AB$54</f>
        <v>51665.279999999992</v>
      </c>
      <c r="AA15" s="425">
        <f>'Historic Template'!AC$52+'Historic Template'!AC$54</f>
        <v>48404.47</v>
      </c>
      <c r="AB15" s="425">
        <f>'Historic Template'!AD$52+'Historic Template'!AD$54</f>
        <v>49575.93</v>
      </c>
      <c r="AC15" s="425">
        <f>'Historic Template'!AE$52+'Historic Template'!AE$54</f>
        <v>45016.9</v>
      </c>
      <c r="AD15" s="425">
        <f>'Historic Template'!AF$52+'Historic Template'!AF$54</f>
        <v>47496.19</v>
      </c>
      <c r="AE15" s="425">
        <f>'Historic Template'!AG$52+'Historic Template'!AG$54</f>
        <v>43749.52</v>
      </c>
      <c r="AF15" s="425">
        <f>'Historic Template'!AH$52+'Historic Template'!AH$54</f>
        <v>42989.97</v>
      </c>
      <c r="AG15" s="425">
        <f>'Historic Template'!AI$52+'Historic Template'!AI$54</f>
        <v>40611.58</v>
      </c>
      <c r="AH15" s="425">
        <f>'Historic Template'!AJ$52+'Historic Template'!AJ$54</f>
        <v>43266.869999999988</v>
      </c>
      <c r="AI15" s="425">
        <f>'Historic Template'!AK$52+'Historic Template'!AK$54</f>
        <v>42231.729999999996</v>
      </c>
      <c r="AJ15" s="425">
        <f>'Historic Template'!AL$52+'Historic Template'!AL$54</f>
        <v>33616</v>
      </c>
      <c r="AK15" s="425">
        <f>'Historic Template'!AM$52+'Historic Template'!AM$54</f>
        <v>50559.17</v>
      </c>
      <c r="AL15" s="407"/>
      <c r="AM15" s="407"/>
      <c r="AN15" s="407"/>
      <c r="AO15" s="407"/>
      <c r="AP15" s="407"/>
      <c r="AQ15" s="407"/>
      <c r="AR15" s="407"/>
      <c r="AS15" s="407"/>
      <c r="AT15" s="398"/>
      <c r="AV15" s="378"/>
      <c r="AW15" s="378"/>
      <c r="AX15" s="378"/>
      <c r="AY15" s="378"/>
      <c r="AZ15" s="378"/>
      <c r="BA15" s="378"/>
      <c r="BB15" s="378"/>
      <c r="BC15" s="378"/>
      <c r="BD15" s="378"/>
      <c r="BE15" s="378"/>
      <c r="BF15" s="378"/>
      <c r="BG15" s="378"/>
      <c r="BH15" s="378"/>
      <c r="BI15" s="378"/>
      <c r="BJ15" s="378"/>
      <c r="BK15" s="378"/>
      <c r="BL15" s="379"/>
      <c r="BM15" s="373"/>
      <c r="BN15" s="373"/>
      <c r="BO15" s="373"/>
      <c r="BP15" s="373"/>
      <c r="BQ15" s="373"/>
      <c r="BR15" s="373"/>
      <c r="BS15" s="373"/>
      <c r="BT15" s="373"/>
      <c r="BU15" s="378"/>
      <c r="BV15" s="378"/>
      <c r="BW15" s="378"/>
      <c r="BX15" s="378"/>
      <c r="BY15" s="378"/>
      <c r="BZ15" s="378"/>
      <c r="CA15" s="378"/>
      <c r="CB15" s="378"/>
      <c r="CC15" s="378"/>
      <c r="CD15" s="378"/>
      <c r="CE15" s="378"/>
      <c r="CF15" s="378"/>
      <c r="CG15" s="378"/>
      <c r="CH15" s="378"/>
      <c r="CI15" s="378"/>
      <c r="CJ15" s="378"/>
      <c r="CK15" s="378"/>
      <c r="CL15" s="378"/>
      <c r="CM15" s="378"/>
      <c r="CN15" s="378"/>
      <c r="CO15" s="378"/>
      <c r="CP15" s="378"/>
      <c r="CQ15" s="378"/>
      <c r="CR15" s="378"/>
      <c r="CS15" s="378"/>
      <c r="CT15" s="378"/>
      <c r="CU15" s="378"/>
      <c r="CV15" s="378"/>
      <c r="CW15" s="378"/>
      <c r="CX15" s="378"/>
      <c r="CY15" s="378"/>
      <c r="CZ15" s="378"/>
      <c r="DA15" s="378"/>
      <c r="DB15" s="378"/>
      <c r="DC15" s="378"/>
      <c r="DD15" s="378"/>
      <c r="DE15" s="378"/>
      <c r="DF15" s="378"/>
      <c r="DG15" s="378"/>
      <c r="DH15" s="378"/>
      <c r="DI15" s="378"/>
      <c r="DJ15" s="378"/>
      <c r="DK15" s="378"/>
      <c r="DL15" s="378"/>
      <c r="DM15" s="378"/>
      <c r="DN15" s="378"/>
      <c r="DO15" s="378"/>
      <c r="DP15" s="378"/>
      <c r="DQ15" s="378"/>
      <c r="DR15" s="378"/>
      <c r="DS15" s="378"/>
      <c r="DT15" s="378"/>
      <c r="DU15" s="378"/>
      <c r="DV15" s="378"/>
      <c r="DW15" s="378"/>
      <c r="DX15" s="378"/>
      <c r="DY15" s="378"/>
      <c r="DZ15" s="378"/>
      <c r="EA15" s="378"/>
      <c r="EB15" s="378"/>
      <c r="EC15" s="378"/>
      <c r="ED15" s="378"/>
      <c r="EE15" s="378"/>
      <c r="EF15" s="378"/>
      <c r="EG15" s="378"/>
      <c r="EH15" s="378"/>
      <c r="EI15" s="378"/>
      <c r="EJ15" s="378"/>
      <c r="EK15" s="378"/>
      <c r="EL15" s="378"/>
      <c r="EM15" s="378"/>
      <c r="EN15" s="378"/>
      <c r="EO15" s="378"/>
      <c r="EP15" s="378"/>
      <c r="EQ15" s="378"/>
      <c r="ER15" s="378"/>
      <c r="ES15" s="378"/>
      <c r="ET15" s="378"/>
      <c r="EU15" s="378"/>
      <c r="EV15" s="378"/>
      <c r="EW15" s="378"/>
      <c r="EX15" s="378"/>
      <c r="EY15" s="378"/>
      <c r="EZ15" s="378"/>
      <c r="FA15" s="378"/>
      <c r="FB15" s="378"/>
      <c r="FC15" s="378"/>
      <c r="FD15" s="378"/>
      <c r="FE15" s="378"/>
      <c r="FF15" s="378"/>
      <c r="FG15" s="378"/>
      <c r="FH15" s="378"/>
      <c r="FI15" s="378"/>
      <c r="FJ15" s="378"/>
      <c r="FK15" s="378"/>
    </row>
    <row r="16" spans="1:167" s="404" customFormat="1" x14ac:dyDescent="0.2">
      <c r="A16" s="374"/>
      <c r="B16" s="380"/>
      <c r="C16" s="426"/>
      <c r="D16" s="427" t="s">
        <v>240</v>
      </c>
      <c r="E16" s="425">
        <f>'Historic Template'!G53</f>
        <v>0</v>
      </c>
      <c r="F16" s="407">
        <f>'Historic Template'!H53</f>
        <v>0</v>
      </c>
      <c r="G16" s="407">
        <f>'Historic Template'!I53</f>
        <v>0</v>
      </c>
      <c r="H16" s="407">
        <f>'Historic Template'!J53</f>
        <v>0</v>
      </c>
      <c r="I16" s="407">
        <f>'Historic Template'!K53</f>
        <v>0</v>
      </c>
      <c r="J16" s="407">
        <f>'Historic Template'!L53</f>
        <v>0</v>
      </c>
      <c r="K16" s="407">
        <f>'Historic Template'!M53</f>
        <v>0</v>
      </c>
      <c r="L16" s="407">
        <f>'Historic Template'!N53</f>
        <v>0</v>
      </c>
      <c r="M16" s="407">
        <f>'Historic Template'!O53</f>
        <v>0</v>
      </c>
      <c r="N16" s="407">
        <f>'Historic Template'!P53</f>
        <v>0</v>
      </c>
      <c r="O16" s="407">
        <f>'Historic Template'!Q53</f>
        <v>0</v>
      </c>
      <c r="P16" s="407">
        <f>'Historic Template'!R53</f>
        <v>0</v>
      </c>
      <c r="Q16" s="407">
        <f>'Historic Template'!S53</f>
        <v>0</v>
      </c>
      <c r="R16" s="407">
        <f>'Historic Template'!T53</f>
        <v>0</v>
      </c>
      <c r="S16" s="407">
        <f>'Historic Template'!U53</f>
        <v>0</v>
      </c>
      <c r="T16" s="407">
        <f>'Historic Template'!V53</f>
        <v>0</v>
      </c>
      <c r="U16" s="407">
        <f>'Historic Template'!W53</f>
        <v>0</v>
      </c>
      <c r="V16" s="407">
        <f>'Historic Template'!X53</f>
        <v>0</v>
      </c>
      <c r="W16" s="407">
        <f>'Historic Template'!Y53</f>
        <v>0</v>
      </c>
      <c r="X16" s="407">
        <f>'Historic Template'!Z53</f>
        <v>0</v>
      </c>
      <c r="Y16" s="407">
        <f>'Historic Template'!AA53</f>
        <v>0</v>
      </c>
      <c r="Z16" s="407">
        <f>'Historic Template'!AB53</f>
        <v>0</v>
      </c>
      <c r="AA16" s="407">
        <f>'Historic Template'!AC53</f>
        <v>1028</v>
      </c>
      <c r="AB16" s="407">
        <f>'Historic Template'!AD53</f>
        <v>2460</v>
      </c>
      <c r="AC16" s="407">
        <f>'Historic Template'!AE53</f>
        <v>8240</v>
      </c>
      <c r="AD16" s="407">
        <f>'Historic Template'!AF53</f>
        <v>7680</v>
      </c>
      <c r="AE16" s="407">
        <f>'Historic Template'!AG53</f>
        <v>8995</v>
      </c>
      <c r="AF16" s="407">
        <f>'Historic Template'!AH53</f>
        <v>7036</v>
      </c>
      <c r="AG16" s="407">
        <f>'Historic Template'!AI53</f>
        <v>6547</v>
      </c>
      <c r="AH16" s="407">
        <f>'Historic Template'!AJ53</f>
        <v>6695</v>
      </c>
      <c r="AI16" s="407">
        <f>'Historic Template'!AK53</f>
        <v>9056</v>
      </c>
      <c r="AJ16" s="407">
        <f>'Historic Template'!AL53</f>
        <v>7432</v>
      </c>
      <c r="AK16" s="407">
        <f>'Historic Template'!AM53</f>
        <v>0</v>
      </c>
      <c r="AL16" s="407"/>
      <c r="AM16" s="407"/>
      <c r="AN16" s="407"/>
      <c r="AO16" s="407"/>
      <c r="AP16" s="407"/>
      <c r="AQ16" s="407"/>
      <c r="AR16" s="407"/>
      <c r="AS16" s="407"/>
      <c r="AT16" s="398"/>
      <c r="AV16" s="378"/>
      <c r="AW16" s="378"/>
      <c r="AX16" s="378"/>
      <c r="AY16" s="378"/>
      <c r="AZ16" s="378"/>
      <c r="BA16" s="378"/>
      <c r="BB16" s="378"/>
      <c r="BC16" s="378"/>
      <c r="BD16" s="378"/>
      <c r="BE16" s="378"/>
      <c r="BF16" s="378"/>
      <c r="BG16" s="378"/>
      <c r="BH16" s="378"/>
      <c r="BI16" s="378"/>
      <c r="BJ16" s="378"/>
      <c r="BK16" s="378"/>
      <c r="BL16" s="379"/>
      <c r="BM16" s="373"/>
      <c r="BN16" s="373"/>
      <c r="BO16" s="373"/>
      <c r="BP16" s="373"/>
      <c r="BQ16" s="373"/>
      <c r="BR16" s="373"/>
      <c r="BS16" s="373"/>
      <c r="BT16" s="373"/>
      <c r="BU16" s="378"/>
      <c r="BV16" s="378"/>
      <c r="BW16" s="378"/>
      <c r="BX16" s="378"/>
      <c r="BY16" s="378"/>
      <c r="BZ16" s="378"/>
      <c r="CA16" s="378"/>
      <c r="CB16" s="378"/>
      <c r="CC16" s="378"/>
      <c r="CD16" s="378"/>
      <c r="CE16" s="378"/>
      <c r="CF16" s="378"/>
      <c r="CG16" s="378"/>
      <c r="CH16" s="378"/>
      <c r="CI16" s="378"/>
      <c r="CJ16" s="378"/>
      <c r="CK16" s="378"/>
      <c r="CL16" s="378"/>
      <c r="CM16" s="378"/>
      <c r="CN16" s="378"/>
      <c r="CO16" s="378"/>
      <c r="CP16" s="378"/>
      <c r="CQ16" s="378"/>
      <c r="CR16" s="378"/>
      <c r="CS16" s="378"/>
      <c r="CT16" s="378"/>
      <c r="CU16" s="378"/>
      <c r="CV16" s="378"/>
      <c r="CW16" s="378"/>
      <c r="CX16" s="378"/>
      <c r="CY16" s="378"/>
      <c r="CZ16" s="378"/>
      <c r="DA16" s="378"/>
      <c r="DB16" s="378"/>
      <c r="DC16" s="378"/>
      <c r="DD16" s="378"/>
      <c r="DE16" s="378"/>
      <c r="DF16" s="378"/>
      <c r="DG16" s="378"/>
      <c r="DH16" s="378"/>
      <c r="DI16" s="378"/>
      <c r="DJ16" s="378"/>
      <c r="DK16" s="378"/>
      <c r="DL16" s="378"/>
      <c r="DM16" s="378"/>
      <c r="DN16" s="378"/>
      <c r="DO16" s="378"/>
      <c r="DP16" s="378"/>
      <c r="DQ16" s="378"/>
      <c r="DR16" s="378"/>
      <c r="DS16" s="378"/>
      <c r="DT16" s="378"/>
      <c r="DU16" s="378"/>
      <c r="DV16" s="378"/>
      <c r="DW16" s="378"/>
      <c r="DX16" s="378"/>
      <c r="DY16" s="378"/>
      <c r="DZ16" s="378"/>
      <c r="EA16" s="378"/>
      <c r="EB16" s="378"/>
      <c r="EC16" s="378"/>
      <c r="ED16" s="378"/>
      <c r="EE16" s="378"/>
      <c r="EF16" s="378"/>
      <c r="EG16" s="378"/>
      <c r="EH16" s="378"/>
      <c r="EI16" s="378"/>
      <c r="EJ16" s="378"/>
      <c r="EK16" s="378"/>
      <c r="EL16" s="378"/>
      <c r="EM16" s="378"/>
      <c r="EN16" s="378"/>
      <c r="EO16" s="378"/>
      <c r="EP16" s="378"/>
      <c r="EQ16" s="378"/>
      <c r="ER16" s="378"/>
      <c r="ES16" s="378"/>
      <c r="ET16" s="378"/>
      <c r="EU16" s="378"/>
      <c r="EV16" s="378"/>
      <c r="EW16" s="378"/>
      <c r="EX16" s="378"/>
      <c r="EY16" s="378"/>
      <c r="EZ16" s="378"/>
      <c r="FA16" s="378"/>
      <c r="FB16" s="378"/>
      <c r="FC16" s="378"/>
      <c r="FD16" s="378"/>
      <c r="FE16" s="378"/>
      <c r="FF16" s="378"/>
      <c r="FG16" s="378"/>
      <c r="FH16" s="378"/>
      <c r="FI16" s="378"/>
      <c r="FJ16" s="378"/>
      <c r="FK16" s="378"/>
    </row>
    <row r="17" spans="1:167" s="404" customFormat="1" ht="12" customHeight="1" x14ac:dyDescent="0.2">
      <c r="A17" s="374"/>
      <c r="B17" s="380"/>
      <c r="C17" s="426"/>
      <c r="D17" s="428" t="s">
        <v>236</v>
      </c>
      <c r="E17" s="425">
        <f>'Historic Template'!G56+'Historic Template'!G60+'Historic Template'!G61</f>
        <v>719.78000000000009</v>
      </c>
      <c r="F17" s="407">
        <f>'Historic Template'!H56+'Historic Template'!H60+'Historic Template'!H61</f>
        <v>929.71</v>
      </c>
      <c r="G17" s="407">
        <f>'Historic Template'!I56+'Historic Template'!I60+'Historic Template'!I61</f>
        <v>934.33</v>
      </c>
      <c r="H17" s="407">
        <f>'Historic Template'!J56+'Historic Template'!J60+'Historic Template'!J61</f>
        <v>394.81</v>
      </c>
      <c r="I17" s="407">
        <f>'Historic Template'!K56+'Historic Template'!K60+'Historic Template'!K61</f>
        <v>178</v>
      </c>
      <c r="J17" s="407">
        <f>'Historic Template'!L56+'Historic Template'!L60+'Historic Template'!L61</f>
        <v>0</v>
      </c>
      <c r="K17" s="407">
        <f>'Historic Template'!M56+'Historic Template'!M60+'Historic Template'!M61</f>
        <v>0</v>
      </c>
      <c r="L17" s="407">
        <f>'Historic Template'!N56+'Historic Template'!N60+'Historic Template'!N61</f>
        <v>0</v>
      </c>
      <c r="M17" s="407">
        <f>'Historic Template'!O56+'Historic Template'!O60+'Historic Template'!O61</f>
        <v>0</v>
      </c>
      <c r="N17" s="407">
        <f>'Historic Template'!P56+'Historic Template'!P60+'Historic Template'!P61</f>
        <v>0</v>
      </c>
      <c r="O17" s="407">
        <f>'Historic Template'!Q56+'Historic Template'!Q60+'Historic Template'!Q61</f>
        <v>0</v>
      </c>
      <c r="P17" s="407">
        <f>'Historic Template'!R56+'Historic Template'!R60+'Historic Template'!R61</f>
        <v>0</v>
      </c>
      <c r="Q17" s="407">
        <f>'Historic Template'!S56+'Historic Template'!S60+'Historic Template'!S61</f>
        <v>0</v>
      </c>
      <c r="R17" s="407">
        <f>'Historic Template'!T56+'Historic Template'!T60+'Historic Template'!T61</f>
        <v>0</v>
      </c>
      <c r="S17" s="407">
        <f>'Historic Template'!U56+'Historic Template'!U60+'Historic Template'!U61</f>
        <v>0</v>
      </c>
      <c r="T17" s="407">
        <f>'Historic Template'!V56+'Historic Template'!V60+'Historic Template'!V61</f>
        <v>0</v>
      </c>
      <c r="U17" s="407">
        <f>'Historic Template'!W56+'Historic Template'!W60+'Historic Template'!W61</f>
        <v>0</v>
      </c>
      <c r="V17" s="407">
        <f>'Historic Template'!X56+'Historic Template'!X60+'Historic Template'!X61</f>
        <v>0</v>
      </c>
      <c r="W17" s="407">
        <f>'Historic Template'!Y56+'Historic Template'!Y60+'Historic Template'!Y61</f>
        <v>400</v>
      </c>
      <c r="X17" s="407">
        <f>'Historic Template'!Z56+'Historic Template'!Z60+'Historic Template'!Z61</f>
        <v>400</v>
      </c>
      <c r="Y17" s="407">
        <f>'Historic Template'!AA56+'Historic Template'!AA60+'Historic Template'!AA61</f>
        <v>400</v>
      </c>
      <c r="Z17" s="407">
        <f>'Historic Template'!AB56+'Historic Template'!AB60+'Historic Template'!AB61</f>
        <v>400</v>
      </c>
      <c r="AA17" s="407">
        <f>'Historic Template'!AC56+'Historic Template'!AC60+'Historic Template'!AC61</f>
        <v>0</v>
      </c>
      <c r="AB17" s="407">
        <f>'Historic Template'!AD56+'Historic Template'!AD60+'Historic Template'!AD61</f>
        <v>0</v>
      </c>
      <c r="AC17" s="407">
        <f>'Historic Template'!AE56+'Historic Template'!AE60+'Historic Template'!AE61</f>
        <v>0</v>
      </c>
      <c r="AD17" s="407">
        <f>'Historic Template'!AF56+'Historic Template'!AF60+'Historic Template'!AF61</f>
        <v>0</v>
      </c>
      <c r="AE17" s="407">
        <f>'Historic Template'!AG56+'Historic Template'!AG60+'Historic Template'!AG61</f>
        <v>0</v>
      </c>
      <c r="AF17" s="407">
        <f>'Historic Template'!AH56+'Historic Template'!AH60+'Historic Template'!AH61</f>
        <v>0</v>
      </c>
      <c r="AG17" s="407">
        <f>'Historic Template'!AI56+'Historic Template'!AI60+'Historic Template'!AI61</f>
        <v>0</v>
      </c>
      <c r="AH17" s="407">
        <f>'Historic Template'!AJ56+'Historic Template'!AJ60+'Historic Template'!AJ61</f>
        <v>0</v>
      </c>
      <c r="AI17" s="407">
        <f>'Historic Template'!AK56+'Historic Template'!AK60+'Historic Template'!AK61</f>
        <v>0</v>
      </c>
      <c r="AJ17" s="407">
        <f>'Historic Template'!AL56+'Historic Template'!AL60+'Historic Template'!AL61</f>
        <v>89.72</v>
      </c>
      <c r="AK17" s="407">
        <f>'Historic Template'!AM56+'Historic Template'!AM60+'Historic Template'!AM61</f>
        <v>6.09</v>
      </c>
      <c r="AL17" s="407"/>
      <c r="AM17" s="407"/>
      <c r="AN17" s="407"/>
      <c r="AO17" s="407"/>
      <c r="AP17" s="407"/>
      <c r="AQ17" s="407"/>
      <c r="AR17" s="407"/>
      <c r="AS17" s="407"/>
      <c r="AT17" s="398"/>
      <c r="AV17" s="378"/>
      <c r="AW17" s="378"/>
      <c r="AX17" s="378"/>
      <c r="AY17" s="378"/>
      <c r="AZ17" s="378"/>
      <c r="BA17" s="378"/>
      <c r="BB17" s="378"/>
      <c r="BC17" s="378"/>
      <c r="BD17" s="378"/>
      <c r="BE17" s="378"/>
      <c r="BF17" s="378"/>
      <c r="BG17" s="378"/>
      <c r="BH17" s="378"/>
      <c r="BI17" s="378"/>
      <c r="BJ17" s="378"/>
      <c r="BK17" s="378"/>
      <c r="BL17" s="379"/>
      <c r="BM17" s="373"/>
      <c r="BN17" s="373"/>
      <c r="BO17" s="373"/>
      <c r="BP17" s="373"/>
      <c r="BQ17" s="373"/>
      <c r="BR17" s="373"/>
      <c r="BS17" s="373"/>
      <c r="BT17" s="373"/>
      <c r="BU17" s="378"/>
      <c r="BV17" s="378"/>
      <c r="BW17" s="378"/>
      <c r="BX17" s="378"/>
      <c r="BY17" s="378"/>
      <c r="BZ17" s="378"/>
      <c r="CA17" s="378"/>
      <c r="CB17" s="378"/>
      <c r="CC17" s="378"/>
      <c r="CD17" s="378"/>
      <c r="CE17" s="378"/>
      <c r="CF17" s="378"/>
      <c r="CG17" s="378"/>
      <c r="CH17" s="378"/>
      <c r="CI17" s="378"/>
      <c r="CJ17" s="378"/>
      <c r="CK17" s="378"/>
      <c r="CL17" s="378"/>
      <c r="CM17" s="378"/>
      <c r="CN17" s="378"/>
      <c r="CO17" s="378"/>
      <c r="CP17" s="378"/>
      <c r="CQ17" s="378"/>
      <c r="CR17" s="378"/>
      <c r="CS17" s="378"/>
      <c r="CT17" s="378"/>
      <c r="CU17" s="378"/>
      <c r="CV17" s="378"/>
      <c r="CW17" s="378"/>
      <c r="CX17" s="378"/>
      <c r="CY17" s="378"/>
      <c r="CZ17" s="378"/>
      <c r="DA17" s="378"/>
      <c r="DB17" s="378"/>
      <c r="DC17" s="378"/>
      <c r="DD17" s="378"/>
      <c r="DE17" s="378"/>
      <c r="DF17" s="378"/>
      <c r="DG17" s="378"/>
      <c r="DH17" s="378"/>
      <c r="DI17" s="378"/>
      <c r="DJ17" s="378"/>
      <c r="DK17" s="378"/>
      <c r="DL17" s="378"/>
      <c r="DM17" s="378"/>
      <c r="DN17" s="378"/>
      <c r="DO17" s="378"/>
      <c r="DP17" s="378"/>
      <c r="DQ17" s="378"/>
      <c r="DR17" s="378"/>
      <c r="DS17" s="378"/>
      <c r="DT17" s="378"/>
      <c r="DU17" s="378"/>
      <c r="DV17" s="378"/>
      <c r="DW17" s="378"/>
      <c r="DX17" s="378"/>
      <c r="DY17" s="378"/>
      <c r="DZ17" s="378"/>
      <c r="EA17" s="378"/>
      <c r="EB17" s="378"/>
      <c r="EC17" s="378"/>
      <c r="ED17" s="378"/>
      <c r="EE17" s="378"/>
      <c r="EF17" s="378"/>
      <c r="EG17" s="378"/>
      <c r="EH17" s="378"/>
      <c r="EI17" s="378"/>
      <c r="EJ17" s="378"/>
      <c r="EK17" s="378"/>
      <c r="EL17" s="378"/>
      <c r="EM17" s="378"/>
      <c r="EN17" s="378"/>
      <c r="EO17" s="378"/>
      <c r="EP17" s="378"/>
      <c r="EQ17" s="378"/>
      <c r="ER17" s="378"/>
      <c r="ES17" s="378"/>
      <c r="ET17" s="378"/>
      <c r="EU17" s="378"/>
      <c r="EV17" s="378"/>
      <c r="EW17" s="378"/>
      <c r="EX17" s="378"/>
      <c r="EY17" s="378"/>
      <c r="EZ17" s="378"/>
      <c r="FA17" s="378"/>
      <c r="FB17" s="378"/>
      <c r="FC17" s="378"/>
      <c r="FD17" s="378"/>
      <c r="FE17" s="378"/>
      <c r="FF17" s="378"/>
      <c r="FG17" s="378"/>
      <c r="FH17" s="378"/>
      <c r="FI17" s="378"/>
      <c r="FJ17" s="378"/>
      <c r="FK17" s="378"/>
    </row>
    <row r="18" spans="1:167" s="404" customFormat="1" ht="12" customHeight="1" x14ac:dyDescent="0.2">
      <c r="A18" s="374"/>
      <c r="B18" s="380"/>
      <c r="C18" s="426"/>
      <c r="D18" s="429" t="s">
        <v>241</v>
      </c>
      <c r="E18" s="430">
        <f>'Historic Template'!G55+'Historic Template'!G58</f>
        <v>0</v>
      </c>
      <c r="F18" s="431">
        <f>'Historic Template'!H55+'Historic Template'!H58</f>
        <v>0</v>
      </c>
      <c r="G18" s="431">
        <f>'Historic Template'!I55+'Historic Template'!I58</f>
        <v>0</v>
      </c>
      <c r="H18" s="431">
        <f>'Historic Template'!J55+'Historic Template'!J58</f>
        <v>0</v>
      </c>
      <c r="I18" s="431">
        <f>'Historic Template'!K55+'Historic Template'!K58</f>
        <v>0</v>
      </c>
      <c r="J18" s="431">
        <f>'Historic Template'!L55+'Historic Template'!L58</f>
        <v>0</v>
      </c>
      <c r="K18" s="431">
        <f>'Historic Template'!M55+'Historic Template'!M58</f>
        <v>0</v>
      </c>
      <c r="L18" s="431">
        <f>'Historic Template'!N55+'Historic Template'!N58</f>
        <v>0</v>
      </c>
      <c r="M18" s="431">
        <f>'Historic Template'!O55+'Historic Template'!O58</f>
        <v>0</v>
      </c>
      <c r="N18" s="431">
        <f>'Historic Template'!P55+'Historic Template'!P58</f>
        <v>0</v>
      </c>
      <c r="O18" s="431">
        <f>'Historic Template'!Q55+'Historic Template'!Q58</f>
        <v>0</v>
      </c>
      <c r="P18" s="431">
        <f>'Historic Template'!R55+'Historic Template'!R58</f>
        <v>0</v>
      </c>
      <c r="Q18" s="431">
        <f>'Historic Template'!S55+'Historic Template'!S58</f>
        <v>0</v>
      </c>
      <c r="R18" s="431">
        <f>'Historic Template'!T55+'Historic Template'!T58</f>
        <v>0</v>
      </c>
      <c r="S18" s="431">
        <f>'Historic Template'!U55+'Historic Template'!U58</f>
        <v>0</v>
      </c>
      <c r="T18" s="431">
        <f>'Historic Template'!V55+'Historic Template'!V58</f>
        <v>209</v>
      </c>
      <c r="U18" s="431">
        <f>'Historic Template'!W55+'Historic Template'!W58</f>
        <v>1624</v>
      </c>
      <c r="V18" s="431">
        <f>'Historic Template'!X55+'Historic Template'!X58</f>
        <v>0</v>
      </c>
      <c r="W18" s="431">
        <f>'Historic Template'!Y55+'Historic Template'!Y58</f>
        <v>0</v>
      </c>
      <c r="X18" s="431">
        <f>'Historic Template'!Z55+'Historic Template'!Z58</f>
        <v>0</v>
      </c>
      <c r="Y18" s="431">
        <f>'Historic Template'!AA55+'Historic Template'!AA58</f>
        <v>0</v>
      </c>
      <c r="Z18" s="431">
        <f>'Historic Template'!AB55+'Historic Template'!AB58</f>
        <v>0</v>
      </c>
      <c r="AA18" s="431">
        <f>'Historic Template'!AC55+'Historic Template'!AC58</f>
        <v>0</v>
      </c>
      <c r="AB18" s="431">
        <f>'Historic Template'!AD55+'Historic Template'!AD58</f>
        <v>0</v>
      </c>
      <c r="AC18" s="431">
        <f>'Historic Template'!AE55+'Historic Template'!AE58</f>
        <v>0</v>
      </c>
      <c r="AD18" s="431">
        <f>'Historic Template'!AF55+'Historic Template'!AF58</f>
        <v>0</v>
      </c>
      <c r="AE18" s="431">
        <f>'Historic Template'!AG55+'Historic Template'!AG58</f>
        <v>0</v>
      </c>
      <c r="AF18" s="431">
        <f>'Historic Template'!AH55+'Historic Template'!AH58</f>
        <v>0</v>
      </c>
      <c r="AG18" s="431">
        <f>'Historic Template'!AI55+'Historic Template'!AI58</f>
        <v>386.79</v>
      </c>
      <c r="AH18" s="431">
        <f>'Historic Template'!AJ55+'Historic Template'!AJ58</f>
        <v>0</v>
      </c>
      <c r="AI18" s="431">
        <f>'Historic Template'!AK55+'Historic Template'!AK58</f>
        <v>159.54999999999998</v>
      </c>
      <c r="AJ18" s="431">
        <f>'Historic Template'!AL55+'Historic Template'!AL58</f>
        <v>165</v>
      </c>
      <c r="AK18" s="431">
        <f>'Historic Template'!AM55+'Historic Template'!AM58</f>
        <v>0</v>
      </c>
      <c r="AL18" s="431"/>
      <c r="AM18" s="431"/>
      <c r="AN18" s="431"/>
      <c r="AO18" s="431"/>
      <c r="AP18" s="431"/>
      <c r="AQ18" s="431"/>
      <c r="AR18" s="431"/>
      <c r="AS18" s="431"/>
      <c r="AT18" s="398"/>
      <c r="AV18" s="378"/>
      <c r="AW18" s="378"/>
      <c r="AX18" s="378"/>
      <c r="AY18" s="378"/>
      <c r="AZ18" s="378"/>
      <c r="BA18" s="378"/>
      <c r="BB18" s="378"/>
      <c r="BC18" s="378"/>
      <c r="BD18" s="378"/>
      <c r="BE18" s="378"/>
      <c r="BF18" s="378"/>
      <c r="BG18" s="378"/>
      <c r="BH18" s="378"/>
      <c r="BI18" s="378"/>
      <c r="BJ18" s="378"/>
      <c r="BK18" s="378"/>
      <c r="BL18" s="379"/>
      <c r="BM18" s="373"/>
      <c r="BN18" s="373"/>
      <c r="BO18" s="373"/>
      <c r="BP18" s="373"/>
      <c r="BQ18" s="373"/>
      <c r="BR18" s="373"/>
      <c r="BS18" s="373"/>
      <c r="BT18" s="373"/>
      <c r="BU18" s="378"/>
      <c r="BV18" s="378"/>
      <c r="BW18" s="378"/>
      <c r="BX18" s="378"/>
      <c r="BY18" s="378"/>
      <c r="BZ18" s="378"/>
      <c r="CA18" s="378"/>
      <c r="CB18" s="378"/>
      <c r="CC18" s="378"/>
      <c r="CD18" s="378"/>
      <c r="CE18" s="378"/>
      <c r="CF18" s="378"/>
      <c r="CG18" s="378"/>
      <c r="CH18" s="378"/>
      <c r="CI18" s="378"/>
      <c r="CJ18" s="378"/>
      <c r="CK18" s="378"/>
      <c r="CL18" s="378"/>
      <c r="CM18" s="378"/>
      <c r="CN18" s="378"/>
      <c r="CO18" s="378"/>
      <c r="CP18" s="378"/>
      <c r="CQ18" s="378"/>
      <c r="CR18" s="378"/>
      <c r="CS18" s="378"/>
      <c r="CT18" s="378"/>
      <c r="CU18" s="378"/>
      <c r="CV18" s="378"/>
      <c r="CW18" s="378"/>
      <c r="CX18" s="378"/>
      <c r="CY18" s="378"/>
      <c r="CZ18" s="378"/>
      <c r="DA18" s="378"/>
      <c r="DB18" s="378"/>
      <c r="DC18" s="378"/>
      <c r="DD18" s="378"/>
      <c r="DE18" s="378"/>
      <c r="DF18" s="378"/>
      <c r="DG18" s="378"/>
      <c r="DH18" s="378"/>
      <c r="DI18" s="378"/>
      <c r="DJ18" s="378"/>
      <c r="DK18" s="378"/>
      <c r="DL18" s="378"/>
      <c r="DM18" s="378"/>
      <c r="DN18" s="378"/>
      <c r="DO18" s="378"/>
      <c r="DP18" s="378"/>
      <c r="DQ18" s="378"/>
      <c r="DR18" s="378"/>
      <c r="DS18" s="378"/>
      <c r="DT18" s="378"/>
      <c r="DU18" s="378"/>
      <c r="DV18" s="378"/>
      <c r="DW18" s="378"/>
      <c r="DX18" s="378"/>
      <c r="DY18" s="378"/>
      <c r="DZ18" s="378"/>
      <c r="EA18" s="378"/>
      <c r="EB18" s="378"/>
      <c r="EC18" s="378"/>
      <c r="ED18" s="378"/>
      <c r="EE18" s="378"/>
      <c r="EF18" s="378"/>
      <c r="EG18" s="378"/>
      <c r="EH18" s="378"/>
      <c r="EI18" s="378"/>
      <c r="EJ18" s="378"/>
      <c r="EK18" s="378"/>
      <c r="EL18" s="378"/>
      <c r="EM18" s="378"/>
      <c r="EN18" s="378"/>
      <c r="EO18" s="378"/>
      <c r="EP18" s="378"/>
      <c r="EQ18" s="378"/>
      <c r="ER18" s="378"/>
      <c r="ES18" s="378"/>
      <c r="ET18" s="378"/>
      <c r="EU18" s="378"/>
      <c r="EV18" s="378"/>
      <c r="EW18" s="378"/>
      <c r="EX18" s="378"/>
      <c r="EY18" s="378"/>
      <c r="EZ18" s="378"/>
      <c r="FA18" s="378"/>
      <c r="FB18" s="378"/>
      <c r="FC18" s="378"/>
      <c r="FD18" s="378"/>
      <c r="FE18" s="378"/>
      <c r="FF18" s="378"/>
      <c r="FG18" s="378"/>
      <c r="FH18" s="378"/>
      <c r="FI18" s="378"/>
      <c r="FJ18" s="378"/>
      <c r="FK18" s="378"/>
    </row>
    <row r="19" spans="1:167" s="404" customFormat="1" ht="13.5" thickBot="1" x14ac:dyDescent="0.25">
      <c r="A19" s="374"/>
      <c r="B19" s="380"/>
      <c r="C19" s="432"/>
      <c r="D19" s="427" t="s">
        <v>56</v>
      </c>
      <c r="E19" s="430">
        <f>'Historic Template'!G57+'Historic Template'!G59</f>
        <v>0</v>
      </c>
      <c r="F19" s="431">
        <f>'Historic Template'!H57+'Historic Template'!H59</f>
        <v>0</v>
      </c>
      <c r="G19" s="431">
        <f>'Historic Template'!I57+'Historic Template'!I59</f>
        <v>0</v>
      </c>
      <c r="H19" s="431">
        <f>'Historic Template'!J57+'Historic Template'!J59</f>
        <v>0</v>
      </c>
      <c r="I19" s="431">
        <f>'Historic Template'!K57+'Historic Template'!K59</f>
        <v>0</v>
      </c>
      <c r="J19" s="431">
        <f>'Historic Template'!L57+'Historic Template'!L59</f>
        <v>0</v>
      </c>
      <c r="K19" s="431">
        <f>'Historic Template'!M57+'Historic Template'!M59</f>
        <v>0</v>
      </c>
      <c r="L19" s="431">
        <f>'Historic Template'!N57+'Historic Template'!N59</f>
        <v>55.86</v>
      </c>
      <c r="M19" s="431">
        <f>'Historic Template'!O57+'Historic Template'!O59</f>
        <v>62.58</v>
      </c>
      <c r="N19" s="431">
        <f>'Historic Template'!P57+'Historic Template'!P59</f>
        <v>92.4</v>
      </c>
      <c r="O19" s="431">
        <f>'Historic Template'!Q57+'Historic Template'!Q59</f>
        <v>88.78</v>
      </c>
      <c r="P19" s="431">
        <f>'Historic Template'!R57+'Historic Template'!R59</f>
        <v>82.81</v>
      </c>
      <c r="Q19" s="431">
        <f>'Historic Template'!S57+'Historic Template'!S59</f>
        <v>78.16</v>
      </c>
      <c r="R19" s="431">
        <f>'Historic Template'!T57+'Historic Template'!T59</f>
        <v>0</v>
      </c>
      <c r="S19" s="431">
        <f>'Historic Template'!U57+'Historic Template'!U59</f>
        <v>248.07</v>
      </c>
      <c r="T19" s="431">
        <f>'Historic Template'!V57+'Historic Template'!V59</f>
        <v>107.94</v>
      </c>
      <c r="U19" s="431">
        <f>'Historic Template'!W57+'Historic Template'!W59</f>
        <v>131.80000000000001</v>
      </c>
      <c r="V19" s="431">
        <f>'Historic Template'!X57+'Historic Template'!X59</f>
        <v>216.3</v>
      </c>
      <c r="W19" s="431">
        <f>'Historic Template'!Y57+'Historic Template'!Y59</f>
        <v>105.1</v>
      </c>
      <c r="X19" s="431">
        <f>'Historic Template'!Z57+'Historic Template'!Z59</f>
        <v>95</v>
      </c>
      <c r="Y19" s="431">
        <f>'Historic Template'!AA57+'Historic Template'!AA59</f>
        <v>112</v>
      </c>
      <c r="Z19" s="431">
        <f>'Historic Template'!AB57+'Historic Template'!AB59</f>
        <v>189.7</v>
      </c>
      <c r="AA19" s="431">
        <f>'Historic Template'!AC57+'Historic Template'!AC59</f>
        <v>222.8</v>
      </c>
      <c r="AB19" s="431">
        <f>'Historic Template'!AD57+'Historic Template'!AD59</f>
        <v>102.79</v>
      </c>
      <c r="AC19" s="431">
        <f>'Historic Template'!AE57+'Historic Template'!AE59</f>
        <v>224.59</v>
      </c>
      <c r="AD19" s="431">
        <f>'Historic Template'!AF57+'Historic Template'!AF59</f>
        <v>198.54000000000002</v>
      </c>
      <c r="AE19" s="431">
        <f>'Historic Template'!AG57+'Historic Template'!AG59</f>
        <v>238.64999999999998</v>
      </c>
      <c r="AF19" s="431">
        <f>'Historic Template'!AH57+'Historic Template'!AH59</f>
        <v>228.78</v>
      </c>
      <c r="AG19" s="431">
        <f>'Historic Template'!AI57+'Historic Template'!AI59</f>
        <v>0</v>
      </c>
      <c r="AH19" s="431">
        <f>'Historic Template'!AJ57+'Historic Template'!AJ59</f>
        <v>350.1</v>
      </c>
      <c r="AI19" s="431">
        <f>'Historic Template'!AK57+'Historic Template'!AK59</f>
        <v>1414.1999999999998</v>
      </c>
      <c r="AJ19" s="431">
        <f>'Historic Template'!AL57+'Historic Template'!AL59</f>
        <v>1411</v>
      </c>
      <c r="AK19" s="431">
        <f>'Historic Template'!AM57+'Historic Template'!AM59</f>
        <v>200.28</v>
      </c>
      <c r="AL19" s="431"/>
      <c r="AM19" s="431"/>
      <c r="AN19" s="431"/>
      <c r="AO19" s="431"/>
      <c r="AP19" s="431"/>
      <c r="AQ19" s="431"/>
      <c r="AR19" s="431"/>
      <c r="AS19" s="431"/>
      <c r="AT19" s="398"/>
      <c r="AV19" s="378"/>
      <c r="AW19" s="378"/>
      <c r="AX19" s="378"/>
      <c r="AY19" s="378"/>
      <c r="AZ19" s="378"/>
      <c r="BA19" s="378"/>
      <c r="BB19" s="378"/>
      <c r="BC19" s="378"/>
      <c r="BD19" s="378"/>
      <c r="BE19" s="378"/>
      <c r="BF19" s="378"/>
      <c r="BG19" s="378"/>
      <c r="BH19" s="378"/>
      <c r="BI19" s="378"/>
      <c r="BJ19" s="378"/>
      <c r="BK19" s="378"/>
      <c r="BL19" s="379"/>
      <c r="BM19" s="373"/>
      <c r="BN19" s="373"/>
      <c r="BO19" s="373"/>
      <c r="BP19" s="373"/>
      <c r="BQ19" s="373"/>
      <c r="BR19" s="373"/>
      <c r="BS19" s="373"/>
      <c r="BT19" s="373"/>
      <c r="BU19" s="378"/>
      <c r="BV19" s="378"/>
      <c r="BW19" s="378"/>
      <c r="BX19" s="378"/>
      <c r="BY19" s="378"/>
      <c r="BZ19" s="378"/>
      <c r="CA19" s="378"/>
      <c r="CB19" s="378"/>
      <c r="CC19" s="378"/>
      <c r="CD19" s="378"/>
      <c r="CE19" s="378"/>
      <c r="CF19" s="378"/>
      <c r="CG19" s="378"/>
      <c r="CH19" s="378"/>
      <c r="CI19" s="378"/>
      <c r="CJ19" s="378"/>
      <c r="CK19" s="378"/>
      <c r="CL19" s="378"/>
      <c r="CM19" s="378"/>
      <c r="CN19" s="378"/>
      <c r="CO19" s="378"/>
      <c r="CP19" s="378"/>
      <c r="CQ19" s="378"/>
      <c r="CR19" s="378"/>
      <c r="CS19" s="378"/>
      <c r="CT19" s="378"/>
      <c r="CU19" s="378"/>
      <c r="CV19" s="378"/>
      <c r="CW19" s="378"/>
      <c r="CX19" s="378"/>
      <c r="CY19" s="378"/>
      <c r="CZ19" s="378"/>
      <c r="DA19" s="378"/>
      <c r="DB19" s="378"/>
      <c r="DC19" s="378"/>
      <c r="DD19" s="378"/>
      <c r="DE19" s="378"/>
      <c r="DF19" s="378"/>
      <c r="DG19" s="378"/>
      <c r="DH19" s="378"/>
      <c r="DI19" s="378"/>
      <c r="DJ19" s="378"/>
      <c r="DK19" s="378"/>
      <c r="DL19" s="378"/>
      <c r="DM19" s="378"/>
      <c r="DN19" s="378"/>
      <c r="DO19" s="378"/>
      <c r="DP19" s="378"/>
      <c r="DQ19" s="378"/>
      <c r="DR19" s="378"/>
      <c r="DS19" s="378"/>
      <c r="DT19" s="378"/>
      <c r="DU19" s="378"/>
      <c r="DV19" s="378"/>
      <c r="DW19" s="378"/>
      <c r="DX19" s="378"/>
      <c r="DY19" s="378"/>
      <c r="DZ19" s="378"/>
      <c r="EA19" s="378"/>
      <c r="EB19" s="378"/>
      <c r="EC19" s="378"/>
      <c r="ED19" s="378"/>
      <c r="EE19" s="378"/>
      <c r="EF19" s="378"/>
      <c r="EG19" s="378"/>
      <c r="EH19" s="378"/>
      <c r="EI19" s="378"/>
      <c r="EJ19" s="378"/>
      <c r="EK19" s="378"/>
      <c r="EL19" s="378"/>
      <c r="EM19" s="378"/>
      <c r="EN19" s="378"/>
      <c r="EO19" s="378"/>
      <c r="EP19" s="378"/>
      <c r="EQ19" s="378"/>
      <c r="ER19" s="378"/>
      <c r="ES19" s="378"/>
      <c r="ET19" s="378"/>
      <c r="EU19" s="378"/>
      <c r="EV19" s="378"/>
      <c r="EW19" s="378"/>
      <c r="EX19" s="378"/>
      <c r="EY19" s="378"/>
      <c r="EZ19" s="378"/>
      <c r="FA19" s="378"/>
      <c r="FB19" s="378"/>
      <c r="FC19" s="378"/>
      <c r="FD19" s="378"/>
      <c r="FE19" s="378"/>
      <c r="FF19" s="378"/>
      <c r="FG19" s="378"/>
      <c r="FH19" s="378"/>
      <c r="FI19" s="378"/>
      <c r="FJ19" s="378"/>
      <c r="FK19" s="378"/>
    </row>
    <row r="20" spans="1:167" s="419" customFormat="1" ht="13.5" thickBot="1" x14ac:dyDescent="0.25">
      <c r="A20" s="374"/>
      <c r="B20" s="380"/>
      <c r="C20" s="414" t="s">
        <v>238</v>
      </c>
      <c r="D20" s="415"/>
      <c r="E20" s="416">
        <f>'Historic Template'!G62</f>
        <v>4764.9323999999997</v>
      </c>
      <c r="F20" s="417">
        <f>'Historic Template'!H62</f>
        <v>4458.7811999999994</v>
      </c>
      <c r="G20" s="417">
        <f>'Historic Template'!I62</f>
        <v>4584.9891999999982</v>
      </c>
      <c r="H20" s="417">
        <f>'Historic Template'!J62</f>
        <v>4702.0420000000004</v>
      </c>
      <c r="I20" s="417">
        <f>'Historic Template'!K62</f>
        <v>5539.0831999999991</v>
      </c>
      <c r="J20" s="417">
        <f>'Historic Template'!L62</f>
        <v>5470.2199999999993</v>
      </c>
      <c r="K20" s="417">
        <f>'Historic Template'!M62</f>
        <v>6431.5756000000001</v>
      </c>
      <c r="L20" s="417">
        <f>'Historic Template'!N62</f>
        <v>5666.4404000000013</v>
      </c>
      <c r="M20" s="417">
        <f>'Historic Template'!O62</f>
        <v>6071.7843999999996</v>
      </c>
      <c r="N20" s="417">
        <f>'Historic Template'!P62</f>
        <v>6743.1732000000002</v>
      </c>
      <c r="O20" s="417">
        <f>'Historic Template'!Q62</f>
        <v>6753.0855999999985</v>
      </c>
      <c r="P20" s="417">
        <f>'Historic Template'!R62</f>
        <v>6480.4051999999983</v>
      </c>
      <c r="Q20" s="417">
        <f>'Historic Template'!S62</f>
        <v>6535.6639999999989</v>
      </c>
      <c r="R20" s="417">
        <f>'Historic Template'!T62</f>
        <v>6288.5888000000004</v>
      </c>
      <c r="S20" s="417">
        <f>'Historic Template'!U62</f>
        <v>6508.3975999999993</v>
      </c>
      <c r="T20" s="417">
        <f>'Historic Template'!V62</f>
        <v>6421.1675999999998</v>
      </c>
      <c r="U20" s="417">
        <f>'Historic Template'!W62</f>
        <v>5976.6527999999998</v>
      </c>
      <c r="V20" s="417">
        <f>'Historic Template'!X62</f>
        <v>4913.6303999999991</v>
      </c>
      <c r="W20" s="417">
        <f>'Historic Template'!Y62</f>
        <v>4840.0199999999986</v>
      </c>
      <c r="X20" s="417">
        <f>'Historic Template'!Z62</f>
        <v>5331.235999999999</v>
      </c>
      <c r="Y20" s="417">
        <f>'Historic Template'!AA62</f>
        <v>5508.5716000000002</v>
      </c>
      <c r="Z20" s="417">
        <f>'Historic Template'!AB62</f>
        <v>5670.1139999999996</v>
      </c>
      <c r="AA20" s="417">
        <f>'Historic Template'!AC62</f>
        <v>5202.7597599999981</v>
      </c>
      <c r="AB20" s="417">
        <f>'Historic Template'!AD62</f>
        <v>5616.7904800000006</v>
      </c>
      <c r="AC20" s="417">
        <f>'Historic Template'!AE62</f>
        <v>5874.0744000000013</v>
      </c>
      <c r="AD20" s="417">
        <f>'Historic Template'!AF62</f>
        <v>6029.1205199999986</v>
      </c>
      <c r="AE20" s="417">
        <f>'Historic Template'!AG62</f>
        <v>5808.8783999999996</v>
      </c>
      <c r="AF20" s="417">
        <f>'Historic Template'!AH62</f>
        <v>5470.6871999999994</v>
      </c>
      <c r="AG20" s="417">
        <f>'Historic Template'!AI62</f>
        <v>5244.57</v>
      </c>
      <c r="AH20" s="417">
        <f>'Historic Template'!AJ62</f>
        <v>5429.8335999999999</v>
      </c>
      <c r="AI20" s="417">
        <f>'Historic Template'!AK62</f>
        <v>5661.1800799999983</v>
      </c>
      <c r="AJ20" s="417">
        <f>'Historic Template'!AL62</f>
        <v>4801.6972000000005</v>
      </c>
      <c r="AK20" s="417">
        <f>'Historic Template'!AM62</f>
        <v>5673.8624</v>
      </c>
      <c r="AL20" s="417"/>
      <c r="AM20" s="417"/>
      <c r="AN20" s="417"/>
      <c r="AO20" s="417"/>
      <c r="AP20" s="417"/>
      <c r="AQ20" s="417"/>
      <c r="AR20" s="417"/>
      <c r="AS20" s="417"/>
      <c r="AT20" s="418"/>
      <c r="AV20" s="420"/>
      <c r="AW20" s="420"/>
      <c r="AX20" s="420"/>
      <c r="AY20" s="420"/>
      <c r="AZ20" s="420"/>
      <c r="BA20" s="420"/>
      <c r="BB20" s="420"/>
      <c r="BC20" s="420"/>
      <c r="BD20" s="420"/>
      <c r="BE20" s="420"/>
      <c r="BF20" s="420"/>
      <c r="BG20" s="420"/>
      <c r="BH20" s="420"/>
      <c r="BI20" s="420"/>
      <c r="BJ20" s="420"/>
      <c r="BK20" s="420"/>
      <c r="BL20" s="379"/>
      <c r="BM20" s="373"/>
      <c r="BN20" s="373"/>
      <c r="BO20" s="373"/>
      <c r="BP20" s="373"/>
      <c r="BQ20" s="373"/>
      <c r="BR20" s="373"/>
      <c r="BS20" s="373"/>
      <c r="BT20" s="373"/>
      <c r="BU20" s="420"/>
      <c r="BV20" s="420"/>
      <c r="BW20" s="420"/>
      <c r="BX20" s="420"/>
      <c r="BY20" s="420"/>
      <c r="BZ20" s="420"/>
      <c r="CA20" s="420"/>
      <c r="CB20" s="420"/>
      <c r="CC20" s="420"/>
      <c r="CD20" s="420"/>
      <c r="CE20" s="420"/>
      <c r="CF20" s="420"/>
      <c r="CG20" s="420"/>
      <c r="CH20" s="420"/>
      <c r="CI20" s="420"/>
      <c r="CJ20" s="420"/>
      <c r="CK20" s="420"/>
      <c r="CL20" s="420"/>
      <c r="CM20" s="420"/>
      <c r="CN20" s="420"/>
      <c r="CO20" s="420"/>
      <c r="CP20" s="420"/>
      <c r="CQ20" s="420"/>
      <c r="CR20" s="420"/>
      <c r="CS20" s="420"/>
      <c r="CT20" s="420"/>
      <c r="CU20" s="420"/>
      <c r="CV20" s="420"/>
      <c r="CW20" s="420"/>
      <c r="CX20" s="420"/>
      <c r="CY20" s="420"/>
      <c r="CZ20" s="420"/>
      <c r="DA20" s="420"/>
      <c r="DB20" s="420"/>
      <c r="DC20" s="420"/>
      <c r="DD20" s="420"/>
      <c r="DE20" s="420"/>
      <c r="DF20" s="420"/>
      <c r="DG20" s="420"/>
      <c r="DH20" s="420"/>
      <c r="DI20" s="420"/>
      <c r="DJ20" s="420"/>
      <c r="DK20" s="420"/>
      <c r="DL20" s="420"/>
      <c r="DM20" s="420"/>
      <c r="DN20" s="420"/>
      <c r="DO20" s="420"/>
      <c r="DP20" s="420"/>
      <c r="DQ20" s="420"/>
      <c r="DR20" s="420"/>
      <c r="DS20" s="420"/>
      <c r="DT20" s="420"/>
      <c r="DU20" s="420"/>
      <c r="DV20" s="420"/>
      <c r="DW20" s="420"/>
      <c r="DX20" s="420"/>
      <c r="DY20" s="420"/>
      <c r="DZ20" s="420"/>
      <c r="EA20" s="420"/>
      <c r="EB20" s="420"/>
      <c r="EC20" s="420"/>
      <c r="ED20" s="420"/>
      <c r="EE20" s="420"/>
      <c r="EF20" s="420"/>
      <c r="EG20" s="420"/>
      <c r="EH20" s="420"/>
      <c r="EI20" s="420"/>
      <c r="EJ20" s="420"/>
      <c r="EK20" s="420"/>
      <c r="EL20" s="420"/>
      <c r="EM20" s="420"/>
      <c r="EN20" s="420"/>
      <c r="EO20" s="420"/>
      <c r="EP20" s="420"/>
      <c r="EQ20" s="420"/>
      <c r="ER20" s="420"/>
      <c r="ES20" s="420"/>
      <c r="ET20" s="420"/>
      <c r="EU20" s="420"/>
      <c r="EV20" s="420"/>
      <c r="EW20" s="420"/>
      <c r="EX20" s="420"/>
      <c r="EY20" s="420"/>
      <c r="EZ20" s="420"/>
      <c r="FA20" s="420"/>
      <c r="FB20" s="420"/>
      <c r="FC20" s="420"/>
      <c r="FD20" s="420"/>
      <c r="FE20" s="420"/>
      <c r="FF20" s="420"/>
      <c r="FG20" s="420"/>
      <c r="FH20" s="420"/>
      <c r="FI20" s="420"/>
      <c r="FJ20" s="420"/>
      <c r="FK20" s="420"/>
    </row>
    <row r="21" spans="1:167" ht="22.5" customHeight="1" thickBot="1" x14ac:dyDescent="0.3">
      <c r="A21" s="374"/>
      <c r="B21" s="380"/>
      <c r="C21" s="433" t="s">
        <v>242</v>
      </c>
      <c r="D21" s="392"/>
      <c r="E21" s="422"/>
      <c r="F21" s="422"/>
      <c r="G21" s="422"/>
      <c r="H21" s="422"/>
      <c r="I21" s="422"/>
      <c r="J21" s="422"/>
      <c r="K21" s="422"/>
      <c r="L21" s="422"/>
      <c r="M21" s="422"/>
      <c r="N21" s="422"/>
      <c r="O21" s="422"/>
      <c r="P21" s="422"/>
      <c r="Q21" s="422"/>
      <c r="R21" s="422"/>
      <c r="S21" s="422"/>
      <c r="T21" s="422"/>
      <c r="U21" s="422"/>
      <c r="V21" s="422"/>
      <c r="W21" s="422"/>
      <c r="X21" s="422"/>
      <c r="Y21" s="422"/>
      <c r="Z21" s="422"/>
      <c r="AA21" s="422"/>
      <c r="AB21" s="422"/>
      <c r="AC21" s="422"/>
      <c r="AD21" s="422"/>
      <c r="AE21" s="422"/>
      <c r="AF21" s="422"/>
      <c r="AG21" s="422"/>
      <c r="AH21" s="422"/>
      <c r="AI21" s="422"/>
      <c r="AJ21" s="422"/>
      <c r="AK21" s="422"/>
      <c r="AL21" s="422"/>
      <c r="AM21" s="422"/>
      <c r="AN21" s="422"/>
      <c r="AO21" s="422"/>
      <c r="AP21" s="422"/>
      <c r="AQ21" s="422"/>
      <c r="AR21" s="422"/>
      <c r="AS21" s="422"/>
      <c r="AT21" s="378"/>
      <c r="AU21"/>
      <c r="AV21" s="378"/>
      <c r="AW21" s="378"/>
      <c r="AX21" s="378"/>
      <c r="AY21" s="378"/>
      <c r="AZ21" s="378"/>
      <c r="BA21" s="378"/>
      <c r="BB21" s="378"/>
      <c r="BC21" s="378"/>
      <c r="BD21" s="378"/>
      <c r="BE21" s="378"/>
      <c r="BF21" s="378"/>
      <c r="BG21" s="378"/>
      <c r="BH21" s="378"/>
      <c r="BI21" s="378"/>
      <c r="BJ21" s="378"/>
      <c r="BK21" s="378"/>
      <c r="BL21" s="379"/>
      <c r="BU21" s="378"/>
      <c r="BV21" s="378"/>
      <c r="BW21" s="378"/>
      <c r="BX21" s="378"/>
      <c r="BY21" s="378"/>
      <c r="BZ21" s="378"/>
      <c r="CA21" s="378"/>
      <c r="CB21" s="378"/>
      <c r="CC21" s="378"/>
      <c r="CD21" s="378"/>
      <c r="CE21" s="378"/>
      <c r="CF21" s="378"/>
      <c r="CG21" s="378"/>
      <c r="CH21" s="378"/>
      <c r="CI21" s="378"/>
      <c r="CJ21" s="378"/>
      <c r="CK21" s="378"/>
      <c r="CL21" s="378"/>
      <c r="CM21" s="378"/>
      <c r="CN21" s="378"/>
      <c r="CO21" s="378"/>
      <c r="CP21" s="378"/>
      <c r="CQ21" s="378"/>
      <c r="CR21" s="378"/>
      <c r="CS21" s="378"/>
      <c r="CT21" s="378"/>
      <c r="CU21" s="378"/>
      <c r="CV21" s="378"/>
      <c r="CW21" s="378"/>
      <c r="CX21" s="378"/>
      <c r="CY21" s="378"/>
      <c r="CZ21" s="378"/>
      <c r="DA21" s="378"/>
      <c r="DB21" s="378"/>
      <c r="DC21" s="378"/>
      <c r="DD21" s="378"/>
      <c r="DE21" s="378"/>
      <c r="DF21" s="378"/>
      <c r="DG21" s="378"/>
      <c r="DH21" s="378"/>
      <c r="DI21" s="378"/>
      <c r="DJ21" s="378"/>
      <c r="DK21" s="378"/>
      <c r="DL21" s="378"/>
      <c r="DM21" s="378"/>
      <c r="DN21" s="378"/>
      <c r="DO21" s="378"/>
      <c r="DP21" s="378"/>
      <c r="DQ21" s="378"/>
      <c r="DR21" s="378"/>
      <c r="DS21" s="378"/>
      <c r="DT21" s="378"/>
      <c r="DU21" s="378"/>
      <c r="DV21" s="378"/>
      <c r="DW21" s="378"/>
      <c r="DX21" s="378"/>
      <c r="DY21" s="378"/>
      <c r="DZ21" s="378"/>
      <c r="EA21" s="378"/>
      <c r="EB21" s="378"/>
      <c r="EC21" s="378"/>
      <c r="ED21" s="378"/>
      <c r="EE21" s="378"/>
      <c r="EF21" s="378"/>
      <c r="EG21" s="378"/>
      <c r="EH21" s="378"/>
      <c r="EI21" s="378"/>
      <c r="EJ21" s="378"/>
      <c r="EK21" s="378"/>
      <c r="EL21" s="378"/>
      <c r="EM21" s="378"/>
      <c r="EN21" s="378"/>
      <c r="EO21" s="378"/>
      <c r="EP21" s="378"/>
      <c r="EQ21" s="378"/>
      <c r="ER21" s="378"/>
      <c r="ES21" s="378"/>
      <c r="ET21" s="378"/>
      <c r="EU21" s="378"/>
      <c r="EV21" s="378"/>
      <c r="EW21" s="378"/>
      <c r="EX21" s="378"/>
      <c r="EY21" s="378"/>
      <c r="EZ21" s="378"/>
      <c r="FA21" s="378"/>
      <c r="FB21" s="378"/>
      <c r="FC21" s="378"/>
      <c r="FD21" s="378"/>
      <c r="FE21" s="378"/>
      <c r="FF21" s="378"/>
      <c r="FG21" s="378"/>
      <c r="FH21" s="378"/>
      <c r="FI21" s="378"/>
      <c r="FJ21" s="378"/>
      <c r="FK21" s="378"/>
    </row>
    <row r="22" spans="1:167" s="399" customFormat="1" ht="18.75" thickBot="1" x14ac:dyDescent="0.3">
      <c r="A22" s="374"/>
      <c r="B22" s="380"/>
      <c r="C22" s="394" t="s">
        <v>9</v>
      </c>
      <c r="D22" s="395"/>
      <c r="E22" s="396">
        <f>'Historic Template'!G66</f>
        <v>114879.27</v>
      </c>
      <c r="F22" s="397">
        <f>'Historic Template'!H66</f>
        <v>102909.88</v>
      </c>
      <c r="G22" s="397">
        <f>'Historic Template'!I66</f>
        <v>104293.98</v>
      </c>
      <c r="H22" s="397">
        <f>'Historic Template'!J66</f>
        <v>106675.99</v>
      </c>
      <c r="I22" s="397">
        <f>'Historic Template'!K66</f>
        <v>113325.81000000001</v>
      </c>
      <c r="J22" s="397">
        <f>'Historic Template'!L66</f>
        <v>86217.48</v>
      </c>
      <c r="K22" s="397">
        <f>'Historic Template'!M66</f>
        <v>88508.479999999996</v>
      </c>
      <c r="L22" s="397">
        <f>'Historic Template'!N66</f>
        <v>84836.7</v>
      </c>
      <c r="M22" s="397">
        <f>'Historic Template'!O66</f>
        <v>84499.24</v>
      </c>
      <c r="N22" s="397">
        <f>'Historic Template'!P66</f>
        <v>98245.63</v>
      </c>
      <c r="O22" s="397">
        <f>'Historic Template'!Q66</f>
        <v>96943.19</v>
      </c>
      <c r="P22" s="397">
        <f>'Historic Template'!R66</f>
        <v>121833.75</v>
      </c>
      <c r="Q22" s="397">
        <f>'Historic Template'!S66</f>
        <v>125818.99</v>
      </c>
      <c r="R22" s="397">
        <f>'Historic Template'!T66</f>
        <v>94394.287000000011</v>
      </c>
      <c r="S22" s="397">
        <f>'Historic Template'!U66</f>
        <v>93070.998999999996</v>
      </c>
      <c r="T22" s="397">
        <f>'Historic Template'!V66</f>
        <v>100006.47899999999</v>
      </c>
      <c r="U22" s="397">
        <f>'Historic Template'!W66</f>
        <v>86330.934000000008</v>
      </c>
      <c r="V22" s="397">
        <f>'Historic Template'!X66</f>
        <v>92307.831000000006</v>
      </c>
      <c r="W22" s="397">
        <f>'Historic Template'!Y66</f>
        <v>101642.58500000001</v>
      </c>
      <c r="X22" s="397">
        <f>'Historic Template'!Z66</f>
        <v>106963.283</v>
      </c>
      <c r="Y22" s="397">
        <f>'Historic Template'!AA66</f>
        <v>95847.864000000001</v>
      </c>
      <c r="Z22" s="397">
        <f>'Historic Template'!AB66</f>
        <v>88973</v>
      </c>
      <c r="AA22" s="397">
        <f>'Historic Template'!AC66</f>
        <v>102124</v>
      </c>
      <c r="AB22" s="397">
        <f>'Historic Template'!AD66</f>
        <v>113630</v>
      </c>
      <c r="AC22" s="397">
        <f>'Historic Template'!AE66</f>
        <v>99738</v>
      </c>
      <c r="AD22" s="397">
        <f>'Historic Template'!AF66</f>
        <v>88586</v>
      </c>
      <c r="AE22" s="397">
        <f>'Historic Template'!AG66</f>
        <v>103104</v>
      </c>
      <c r="AF22" s="397">
        <f>'Historic Template'!AH66</f>
        <v>108847</v>
      </c>
      <c r="AG22" s="397">
        <f>'Historic Template'!AI66</f>
        <v>110669</v>
      </c>
      <c r="AH22" s="397">
        <f>'Historic Template'!AJ66</f>
        <v>105195</v>
      </c>
      <c r="AI22" s="397">
        <f>'Historic Template'!AK66</f>
        <v>99784.824999999983</v>
      </c>
      <c r="AJ22" s="397">
        <f>'Historic Template'!AL66</f>
        <v>102133.4</v>
      </c>
      <c r="AK22" s="397">
        <f>'Historic Template'!AM66</f>
        <v>106023.45999999999</v>
      </c>
      <c r="AL22" s="397"/>
      <c r="AM22" s="397"/>
      <c r="AN22" s="397"/>
      <c r="AO22" s="397"/>
      <c r="AP22" s="397"/>
      <c r="AQ22" s="397"/>
      <c r="AR22" s="397"/>
      <c r="AS22" s="397"/>
      <c r="AT22" s="398"/>
      <c r="AV22" s="378"/>
      <c r="AW22" s="378"/>
      <c r="AX22" s="378"/>
      <c r="AY22" s="378"/>
      <c r="AZ22" s="378"/>
      <c r="BA22" s="378"/>
      <c r="BB22" s="378"/>
      <c r="BC22" s="378"/>
      <c r="BD22" s="378"/>
      <c r="BE22" s="378"/>
      <c r="BF22" s="378"/>
      <c r="BG22" s="378"/>
      <c r="BH22" s="378"/>
      <c r="BI22" s="378"/>
      <c r="BJ22" s="378"/>
      <c r="BK22" s="378"/>
      <c r="BL22" s="379"/>
      <c r="BM22" s="373"/>
      <c r="BN22" s="373"/>
      <c r="BO22" s="373"/>
      <c r="BP22" s="373"/>
      <c r="BQ22" s="373"/>
      <c r="BR22" s="373"/>
      <c r="BS22" s="373"/>
      <c r="BT22" s="373"/>
      <c r="BU22" s="378"/>
      <c r="BV22" s="378"/>
      <c r="BW22" s="378"/>
      <c r="BX22" s="378"/>
      <c r="BY22" s="378"/>
      <c r="BZ22" s="378"/>
      <c r="CA22" s="378"/>
      <c r="CB22" s="378"/>
      <c r="CC22" s="378"/>
      <c r="CD22" s="378"/>
      <c r="CE22" s="378"/>
      <c r="CF22" s="378"/>
      <c r="CG22" s="378"/>
      <c r="CH22" s="378"/>
      <c r="CI22" s="378"/>
      <c r="CJ22" s="378"/>
      <c r="CK22" s="378"/>
      <c r="CL22" s="378"/>
      <c r="CM22" s="378"/>
      <c r="CN22" s="378"/>
      <c r="CO22" s="378"/>
      <c r="CP22" s="378"/>
      <c r="CQ22" s="378"/>
      <c r="CR22" s="378"/>
      <c r="CS22" s="378"/>
      <c r="CT22" s="378"/>
      <c r="CU22" s="378"/>
      <c r="CV22" s="378"/>
      <c r="CW22" s="378"/>
      <c r="CX22" s="378"/>
      <c r="CY22" s="378"/>
      <c r="CZ22" s="378"/>
      <c r="DA22" s="378"/>
      <c r="DB22" s="378"/>
      <c r="DC22" s="378"/>
      <c r="DD22" s="378"/>
      <c r="DE22" s="378"/>
      <c r="DF22" s="378"/>
      <c r="DG22" s="378"/>
      <c r="DH22" s="378"/>
      <c r="DI22" s="378"/>
      <c r="DJ22" s="378"/>
      <c r="DK22" s="378"/>
      <c r="DL22" s="378"/>
      <c r="DM22" s="378"/>
      <c r="DN22" s="378"/>
      <c r="DO22" s="378"/>
      <c r="DP22" s="378"/>
      <c r="DQ22" s="378"/>
      <c r="DR22" s="378"/>
      <c r="DS22" s="378"/>
      <c r="DT22" s="378"/>
      <c r="DU22" s="378"/>
      <c r="DV22" s="378"/>
      <c r="DW22" s="378"/>
      <c r="DX22" s="378"/>
      <c r="DY22" s="378"/>
      <c r="DZ22" s="378"/>
      <c r="EA22" s="378"/>
      <c r="EB22" s="378"/>
      <c r="EC22" s="378"/>
      <c r="ED22" s="378"/>
      <c r="EE22" s="378"/>
      <c r="EF22" s="378"/>
      <c r="EG22" s="378"/>
      <c r="EH22" s="378"/>
      <c r="EI22" s="378"/>
      <c r="EJ22" s="378"/>
      <c r="EK22" s="378"/>
      <c r="EL22" s="378"/>
      <c r="EM22" s="378"/>
      <c r="EN22" s="378"/>
      <c r="EO22" s="378"/>
      <c r="EP22" s="378"/>
      <c r="EQ22" s="378"/>
      <c r="ER22" s="378"/>
      <c r="ES22" s="378"/>
      <c r="ET22" s="378"/>
      <c r="EU22" s="378"/>
      <c r="EV22" s="378"/>
      <c r="EW22" s="378"/>
      <c r="EX22" s="378"/>
      <c r="EY22" s="378"/>
      <c r="EZ22" s="378"/>
      <c r="FA22" s="378"/>
      <c r="FB22" s="378"/>
      <c r="FC22" s="378"/>
      <c r="FD22" s="378"/>
      <c r="FE22" s="378"/>
      <c r="FF22" s="378"/>
      <c r="FG22" s="378"/>
      <c r="FH22" s="378"/>
      <c r="FI22" s="378"/>
      <c r="FJ22" s="378"/>
      <c r="FK22" s="378"/>
    </row>
    <row r="23" spans="1:167" s="434" customFormat="1" x14ac:dyDescent="0.2">
      <c r="A23" s="374"/>
      <c r="B23" s="380"/>
      <c r="C23" s="423" t="s">
        <v>41</v>
      </c>
      <c r="D23" s="427" t="s">
        <v>43</v>
      </c>
      <c r="E23" s="425">
        <f>'Historic Template'!G72</f>
        <v>111333.27</v>
      </c>
      <c r="F23" s="407">
        <f>'Historic Template'!H72</f>
        <v>99807.88</v>
      </c>
      <c r="G23" s="407">
        <f>'Historic Template'!I72</f>
        <v>100873.98</v>
      </c>
      <c r="H23" s="407">
        <f>'Historic Template'!J72</f>
        <v>103103.99</v>
      </c>
      <c r="I23" s="407">
        <f>'Historic Template'!K72</f>
        <v>108808.1</v>
      </c>
      <c r="J23" s="407">
        <f>'Historic Template'!L72</f>
        <v>81842.720000000001</v>
      </c>
      <c r="K23" s="407">
        <f>'Historic Template'!M72</f>
        <v>85461.34</v>
      </c>
      <c r="L23" s="407">
        <f>'Historic Template'!N72</f>
        <v>82207.69</v>
      </c>
      <c r="M23" s="407">
        <f>'Historic Template'!O72</f>
        <v>78915.25</v>
      </c>
      <c r="N23" s="407">
        <f>'Historic Template'!P72</f>
        <v>93175.94</v>
      </c>
      <c r="O23" s="407">
        <f>'Historic Template'!Q72</f>
        <v>85005.19</v>
      </c>
      <c r="P23" s="407">
        <f>'Historic Template'!R72</f>
        <v>102496.75</v>
      </c>
      <c r="Q23" s="407">
        <f>'Historic Template'!S72</f>
        <v>97524.99</v>
      </c>
      <c r="R23" s="407">
        <f>'Historic Template'!T72</f>
        <v>70490.287000000011</v>
      </c>
      <c r="S23" s="407">
        <f>'Historic Template'!U72</f>
        <v>68781.998999999996</v>
      </c>
      <c r="T23" s="407">
        <f>'Historic Template'!V72</f>
        <v>72033.478999999992</v>
      </c>
      <c r="U23" s="407">
        <f>'Historic Template'!W72</f>
        <v>70332.934000000008</v>
      </c>
      <c r="V23" s="407">
        <f>'Historic Template'!X72</f>
        <v>75222.831000000006</v>
      </c>
      <c r="W23" s="407">
        <f>'Historic Template'!Y72</f>
        <v>84030.825000000012</v>
      </c>
      <c r="X23" s="407">
        <f>'Historic Template'!Z72</f>
        <v>83733.202999999994</v>
      </c>
      <c r="Y23" s="407">
        <f>'Historic Template'!AA72</f>
        <v>68308.914000000004</v>
      </c>
      <c r="Z23" s="407">
        <f>'Historic Template'!AB72</f>
        <v>63891.119999999995</v>
      </c>
      <c r="AA23" s="407">
        <f>'Historic Template'!AC72</f>
        <v>73422.356</v>
      </c>
      <c r="AB23" s="407">
        <f>'Historic Template'!AD72</f>
        <v>84038</v>
      </c>
      <c r="AC23" s="407">
        <f>'Historic Template'!AE72</f>
        <v>68745</v>
      </c>
      <c r="AD23" s="407">
        <f>'Historic Template'!AF72</f>
        <v>65674</v>
      </c>
      <c r="AE23" s="407">
        <f>'Historic Template'!AG72</f>
        <v>76868</v>
      </c>
      <c r="AF23" s="407">
        <f>'Historic Template'!AH72</f>
        <v>78425</v>
      </c>
      <c r="AG23" s="407">
        <f>'Historic Template'!AI72</f>
        <v>80553</v>
      </c>
      <c r="AH23" s="407">
        <f>'Historic Template'!AJ72</f>
        <v>78258</v>
      </c>
      <c r="AI23" s="407">
        <f>'Historic Template'!AK72</f>
        <v>70372.534999999989</v>
      </c>
      <c r="AJ23" s="407">
        <f>'Historic Template'!AL72</f>
        <v>75719.75</v>
      </c>
      <c r="AK23" s="407">
        <f>'Historic Template'!AM72</f>
        <v>74945.099999999991</v>
      </c>
      <c r="AL23" s="407"/>
      <c r="AM23" s="407"/>
      <c r="AN23" s="407"/>
      <c r="AO23" s="407"/>
      <c r="AP23" s="407"/>
      <c r="AQ23" s="407"/>
      <c r="AR23" s="407"/>
      <c r="AS23" s="407"/>
      <c r="AT23" s="398"/>
      <c r="AV23" s="378"/>
      <c r="AW23" s="378"/>
      <c r="AX23" s="378"/>
      <c r="AY23" s="378"/>
      <c r="AZ23" s="378"/>
      <c r="BA23" s="378"/>
      <c r="BB23" s="378"/>
      <c r="BC23" s="378"/>
      <c r="BD23" s="378"/>
      <c r="BE23" s="378"/>
      <c r="BF23" s="378"/>
      <c r="BG23" s="378"/>
      <c r="BH23" s="378"/>
      <c r="BI23" s="378"/>
      <c r="BJ23" s="378"/>
      <c r="BK23" s="378"/>
      <c r="BL23" s="379"/>
      <c r="BM23" s="373"/>
      <c r="BN23" s="373"/>
      <c r="BO23" s="373"/>
      <c r="BP23" s="373"/>
      <c r="BQ23" s="373"/>
      <c r="BR23" s="373"/>
      <c r="BS23" s="373"/>
      <c r="BT23" s="373"/>
      <c r="BU23" s="378"/>
      <c r="BV23" s="378"/>
      <c r="BW23" s="378"/>
      <c r="BX23" s="378"/>
      <c r="BY23" s="378"/>
      <c r="BZ23" s="378"/>
      <c r="CA23" s="378"/>
      <c r="CB23" s="378"/>
      <c r="CC23" s="378"/>
      <c r="CD23" s="378"/>
      <c r="CE23" s="378"/>
      <c r="CF23" s="378"/>
      <c r="CG23" s="378"/>
      <c r="CH23" s="378"/>
      <c r="CI23" s="378"/>
      <c r="CJ23" s="378"/>
      <c r="CK23" s="378"/>
      <c r="CL23" s="378"/>
      <c r="CM23" s="378"/>
      <c r="CN23" s="378"/>
      <c r="CO23" s="378"/>
      <c r="CP23" s="378"/>
      <c r="CQ23" s="378"/>
      <c r="CR23" s="378"/>
      <c r="CS23" s="378"/>
      <c r="CT23" s="378"/>
      <c r="CU23" s="378"/>
      <c r="CV23" s="378"/>
      <c r="CW23" s="378"/>
      <c r="CX23" s="378"/>
      <c r="CY23" s="378"/>
      <c r="CZ23" s="378"/>
      <c r="DA23" s="378"/>
      <c r="DB23" s="378"/>
      <c r="DC23" s="378"/>
      <c r="DD23" s="378"/>
      <c r="DE23" s="378"/>
      <c r="DF23" s="378"/>
      <c r="DG23" s="378"/>
      <c r="DH23" s="378"/>
      <c r="DI23" s="378"/>
      <c r="DJ23" s="378"/>
      <c r="DK23" s="378"/>
      <c r="DL23" s="378"/>
      <c r="DM23" s="378"/>
      <c r="DN23" s="378"/>
      <c r="DO23" s="378"/>
      <c r="DP23" s="378"/>
      <c r="DQ23" s="378"/>
      <c r="DR23" s="378"/>
      <c r="DS23" s="378"/>
      <c r="DT23" s="378"/>
      <c r="DU23" s="378"/>
      <c r="DV23" s="378"/>
      <c r="DW23" s="378"/>
      <c r="DX23" s="378"/>
      <c r="DY23" s="378"/>
      <c r="DZ23" s="378"/>
      <c r="EA23" s="378"/>
      <c r="EB23" s="378"/>
      <c r="EC23" s="378"/>
      <c r="ED23" s="378"/>
      <c r="EE23" s="378"/>
      <c r="EF23" s="378"/>
      <c r="EG23" s="378"/>
      <c r="EH23" s="378"/>
      <c r="EI23" s="378"/>
      <c r="EJ23" s="378"/>
      <c r="EK23" s="378"/>
      <c r="EL23" s="378"/>
      <c r="EM23" s="378"/>
      <c r="EN23" s="378"/>
      <c r="EO23" s="378"/>
      <c r="EP23" s="378"/>
      <c r="EQ23" s="378"/>
      <c r="ER23" s="378"/>
      <c r="ES23" s="378"/>
      <c r="ET23" s="378"/>
      <c r="EU23" s="378"/>
      <c r="EV23" s="378"/>
      <c r="EW23" s="378"/>
      <c r="EX23" s="378"/>
      <c r="EY23" s="378"/>
      <c r="EZ23" s="378"/>
      <c r="FA23" s="378"/>
      <c r="FB23" s="378"/>
      <c r="FC23" s="378"/>
      <c r="FD23" s="378"/>
      <c r="FE23" s="378"/>
      <c r="FF23" s="378"/>
      <c r="FG23" s="378"/>
      <c r="FH23" s="378"/>
      <c r="FI23" s="378"/>
      <c r="FJ23" s="378"/>
      <c r="FK23" s="378"/>
    </row>
    <row r="24" spans="1:167" s="434" customFormat="1" x14ac:dyDescent="0.2">
      <c r="A24" s="374"/>
      <c r="B24" s="380"/>
      <c r="C24" s="426"/>
      <c r="D24" s="427" t="s">
        <v>240</v>
      </c>
      <c r="E24" s="425">
        <f>'Historic Template'!G74+'Historic Template'!G75</f>
        <v>0</v>
      </c>
      <c r="F24" s="407">
        <f>'Historic Template'!H74+'Historic Template'!H75</f>
        <v>0</v>
      </c>
      <c r="G24" s="407">
        <f>'Historic Template'!I74+'Historic Template'!I75</f>
        <v>0</v>
      </c>
      <c r="H24" s="407">
        <f>'Historic Template'!J74+'Historic Template'!J75</f>
        <v>0</v>
      </c>
      <c r="I24" s="407">
        <f>'Historic Template'!K74+'Historic Template'!K75</f>
        <v>0</v>
      </c>
      <c r="J24" s="407">
        <f>'Historic Template'!L74+'Historic Template'!L75</f>
        <v>0</v>
      </c>
      <c r="K24" s="407">
        <f>'Historic Template'!M74+'Historic Template'!M75</f>
        <v>0</v>
      </c>
      <c r="L24" s="407">
        <f>'Historic Template'!N74+'Historic Template'!N75</f>
        <v>0</v>
      </c>
      <c r="M24" s="407">
        <f>'Historic Template'!O74+'Historic Template'!O75</f>
        <v>2900</v>
      </c>
      <c r="N24" s="407">
        <f>'Historic Template'!P74+'Historic Template'!P75</f>
        <v>2014</v>
      </c>
      <c r="O24" s="407">
        <f>'Historic Template'!Q74+'Historic Template'!Q75</f>
        <v>10137</v>
      </c>
      <c r="P24" s="407">
        <f>'Historic Template'!R74+'Historic Template'!R75</f>
        <v>16661</v>
      </c>
      <c r="Q24" s="407">
        <f>'Historic Template'!S74+'Historic Template'!S75</f>
        <v>25095</v>
      </c>
      <c r="R24" s="407">
        <f>'Historic Template'!T74+'Historic Template'!T75</f>
        <v>22924</v>
      </c>
      <c r="S24" s="407">
        <f>'Historic Template'!U74+'Historic Template'!U75</f>
        <v>24289</v>
      </c>
      <c r="T24" s="407">
        <f>'Historic Template'!V74+'Historic Template'!V75</f>
        <v>27973</v>
      </c>
      <c r="U24" s="407">
        <f>'Historic Template'!W74+'Historic Template'!W75</f>
        <v>15998</v>
      </c>
      <c r="V24" s="407">
        <f>'Historic Template'!X74+'Historic Template'!X75</f>
        <v>17085</v>
      </c>
      <c r="W24" s="407">
        <f>'Historic Template'!Y74+'Historic Template'!Y75</f>
        <v>17342</v>
      </c>
      <c r="X24" s="407">
        <f>'Historic Template'!Z74+'Historic Template'!Z75</f>
        <v>16113</v>
      </c>
      <c r="Y24" s="407">
        <f>'Historic Template'!AA74+'Historic Template'!AA75</f>
        <v>16400</v>
      </c>
      <c r="Z24" s="407">
        <f>'Historic Template'!AB74+'Historic Template'!AB75</f>
        <v>18794</v>
      </c>
      <c r="AA24" s="407">
        <f>'Historic Template'!AC74+'Historic Template'!AC75</f>
        <v>23219</v>
      </c>
      <c r="AB24" s="407">
        <f>'Historic Template'!AD74+'Historic Template'!AD75</f>
        <v>26176</v>
      </c>
      <c r="AC24" s="407">
        <f>'Historic Template'!AE74+'Historic Template'!AE75</f>
        <v>27544</v>
      </c>
      <c r="AD24" s="407">
        <f>'Historic Template'!AF74+'Historic Template'!AF75</f>
        <v>19502</v>
      </c>
      <c r="AE24" s="407">
        <f>'Historic Template'!AG74+'Historic Template'!AG75</f>
        <v>21473</v>
      </c>
      <c r="AF24" s="407">
        <f>'Historic Template'!AH74+'Historic Template'!AH75</f>
        <v>25728</v>
      </c>
      <c r="AG24" s="407">
        <f>'Historic Template'!AI74+'Historic Template'!AI75</f>
        <v>25356</v>
      </c>
      <c r="AH24" s="407">
        <f>'Historic Template'!AJ74+'Historic Template'!AJ75</f>
        <v>23091</v>
      </c>
      <c r="AI24" s="407">
        <f>'Historic Template'!AK74+'Historic Template'!AK75</f>
        <v>26432</v>
      </c>
      <c r="AJ24" s="407">
        <f>'Historic Template'!AL74+'Historic Template'!AL75</f>
        <v>23935.5</v>
      </c>
      <c r="AK24" s="407">
        <f>'Historic Template'!AM74+'Historic Template'!AM75</f>
        <v>28946</v>
      </c>
      <c r="AL24" s="407"/>
      <c r="AM24" s="407"/>
      <c r="AN24" s="407"/>
      <c r="AO24" s="407"/>
      <c r="AP24" s="407"/>
      <c r="AQ24" s="407"/>
      <c r="AR24" s="407"/>
      <c r="AS24" s="407"/>
      <c r="AT24" s="398"/>
      <c r="AV24" s="378"/>
      <c r="AW24" s="378"/>
      <c r="AX24" s="378"/>
      <c r="AY24" s="378"/>
      <c r="AZ24" s="378"/>
      <c r="BA24" s="378"/>
      <c r="BB24" s="378"/>
      <c r="BC24" s="378"/>
      <c r="BD24" s="378"/>
      <c r="BE24" s="378"/>
      <c r="BF24" s="378"/>
      <c r="BG24" s="378"/>
      <c r="BH24" s="378"/>
      <c r="BI24" s="378"/>
      <c r="BJ24" s="378"/>
      <c r="BK24" s="378"/>
      <c r="BL24" s="379"/>
      <c r="BM24" s="373"/>
      <c r="BN24" s="373"/>
      <c r="BO24" s="373"/>
      <c r="BP24" s="373"/>
      <c r="BQ24" s="373"/>
      <c r="BR24" s="373"/>
      <c r="BS24" s="373"/>
      <c r="BT24" s="373"/>
      <c r="BU24" s="378"/>
      <c r="BV24" s="378"/>
      <c r="BW24" s="378"/>
      <c r="BX24" s="378"/>
      <c r="BY24" s="378"/>
      <c r="BZ24" s="378"/>
      <c r="CA24" s="378"/>
      <c r="CB24" s="378"/>
      <c r="CC24" s="378"/>
      <c r="CD24" s="378"/>
      <c r="CE24" s="378"/>
      <c r="CF24" s="378"/>
      <c r="CG24" s="378"/>
      <c r="CH24" s="378"/>
      <c r="CI24" s="378"/>
      <c r="CJ24" s="378"/>
      <c r="CK24" s="378"/>
      <c r="CL24" s="378"/>
      <c r="CM24" s="378"/>
      <c r="CN24" s="378"/>
      <c r="CO24" s="378"/>
      <c r="CP24" s="378"/>
      <c r="CQ24" s="378"/>
      <c r="CR24" s="378"/>
      <c r="CS24" s="378"/>
      <c r="CT24" s="378"/>
      <c r="CU24" s="378"/>
      <c r="CV24" s="378"/>
      <c r="CW24" s="378"/>
      <c r="CX24" s="378"/>
      <c r="CY24" s="378"/>
      <c r="CZ24" s="378"/>
      <c r="DA24" s="378"/>
      <c r="DB24" s="378"/>
      <c r="DC24" s="378"/>
      <c r="DD24" s="378"/>
      <c r="DE24" s="378"/>
      <c r="DF24" s="378"/>
      <c r="DG24" s="378"/>
      <c r="DH24" s="378"/>
      <c r="DI24" s="378"/>
      <c r="DJ24" s="378"/>
      <c r="DK24" s="378"/>
      <c r="DL24" s="378"/>
      <c r="DM24" s="378"/>
      <c r="DN24" s="378"/>
      <c r="DO24" s="378"/>
      <c r="DP24" s="378"/>
      <c r="DQ24" s="378"/>
      <c r="DR24" s="378"/>
      <c r="DS24" s="378"/>
      <c r="DT24" s="378"/>
      <c r="DU24" s="378"/>
      <c r="DV24" s="378"/>
      <c r="DW24" s="378"/>
      <c r="DX24" s="378"/>
      <c r="DY24" s="378"/>
      <c r="DZ24" s="378"/>
      <c r="EA24" s="378"/>
      <c r="EB24" s="378"/>
      <c r="EC24" s="378"/>
      <c r="ED24" s="378"/>
      <c r="EE24" s="378"/>
      <c r="EF24" s="378"/>
      <c r="EG24" s="378"/>
      <c r="EH24" s="378"/>
      <c r="EI24" s="378"/>
      <c r="EJ24" s="378"/>
      <c r="EK24" s="378"/>
      <c r="EL24" s="378"/>
      <c r="EM24" s="378"/>
      <c r="EN24" s="378"/>
      <c r="EO24" s="378"/>
      <c r="EP24" s="378"/>
      <c r="EQ24" s="378"/>
      <c r="ER24" s="378"/>
      <c r="ES24" s="378"/>
      <c r="ET24" s="378"/>
      <c r="EU24" s="378"/>
      <c r="EV24" s="378"/>
      <c r="EW24" s="378"/>
      <c r="EX24" s="378"/>
      <c r="EY24" s="378"/>
      <c r="EZ24" s="378"/>
      <c r="FA24" s="378"/>
      <c r="FB24" s="378"/>
      <c r="FC24" s="378"/>
      <c r="FD24" s="378"/>
      <c r="FE24" s="378"/>
      <c r="FF24" s="378"/>
      <c r="FG24" s="378"/>
      <c r="FH24" s="378"/>
      <c r="FI24" s="378"/>
      <c r="FJ24" s="378"/>
      <c r="FK24" s="378"/>
    </row>
    <row r="25" spans="1:167" s="434" customFormat="1" x14ac:dyDescent="0.2">
      <c r="A25" s="374"/>
      <c r="B25" s="380"/>
      <c r="C25" s="426"/>
      <c r="D25" s="429" t="s">
        <v>236</v>
      </c>
      <c r="E25" s="425">
        <f>'Historic Template'!G76+'Historic Template'!G79+'Historic Template'!G80</f>
        <v>0</v>
      </c>
      <c r="F25" s="407">
        <f>'Historic Template'!H76+'Historic Template'!H79+'Historic Template'!H80</f>
        <v>0</v>
      </c>
      <c r="G25" s="407">
        <f>'Historic Template'!I76+'Historic Template'!I79+'Historic Template'!I80</f>
        <v>0</v>
      </c>
      <c r="H25" s="407">
        <f>'Historic Template'!J76+'Historic Template'!J79+'Historic Template'!J80</f>
        <v>0</v>
      </c>
      <c r="I25" s="407">
        <f>'Historic Template'!K76+'Historic Template'!K79+'Historic Template'!K80</f>
        <v>0</v>
      </c>
      <c r="J25" s="407">
        <f>'Historic Template'!L76+'Historic Template'!L79+'Historic Template'!L80</f>
        <v>0</v>
      </c>
      <c r="K25" s="407">
        <f>'Historic Template'!M76+'Historic Template'!M79+'Historic Template'!M80</f>
        <v>0</v>
      </c>
      <c r="L25" s="407">
        <f>'Historic Template'!N76+'Historic Template'!N79+'Historic Template'!N80</f>
        <v>0</v>
      </c>
      <c r="M25" s="407">
        <f>'Historic Template'!O76+'Historic Template'!O79+'Historic Template'!O80</f>
        <v>0</v>
      </c>
      <c r="N25" s="407">
        <f>'Historic Template'!P76+'Historic Template'!P79+'Historic Template'!P80</f>
        <v>0</v>
      </c>
      <c r="O25" s="407">
        <f>'Historic Template'!Q76+'Historic Template'!Q79+'Historic Template'!Q80</f>
        <v>0</v>
      </c>
      <c r="P25" s="407">
        <f>'Historic Template'!R76+'Historic Template'!R79+'Historic Template'!R80</f>
        <v>0</v>
      </c>
      <c r="Q25" s="407">
        <f>'Historic Template'!S76+'Historic Template'!S79+'Historic Template'!S80</f>
        <v>0</v>
      </c>
      <c r="R25" s="407">
        <f>'Historic Template'!T76+'Historic Template'!T79+'Historic Template'!T80</f>
        <v>0</v>
      </c>
      <c r="S25" s="407">
        <f>'Historic Template'!U76+'Historic Template'!U79+'Historic Template'!U80</f>
        <v>0</v>
      </c>
      <c r="T25" s="407">
        <f>'Historic Template'!V76+'Historic Template'!V79+'Historic Template'!V80</f>
        <v>0</v>
      </c>
      <c r="U25" s="407">
        <f>'Historic Template'!W76+'Historic Template'!W79+'Historic Template'!W80</f>
        <v>0</v>
      </c>
      <c r="V25" s="407">
        <f>'Historic Template'!X76+'Historic Template'!X79+'Historic Template'!X80</f>
        <v>0</v>
      </c>
      <c r="W25" s="407">
        <f>'Historic Template'!Y76+'Historic Template'!Y79+'Historic Template'!Y80</f>
        <v>269.76</v>
      </c>
      <c r="X25" s="407">
        <f>'Historic Template'!Z76+'Historic Template'!Z79+'Historic Template'!Z80</f>
        <v>167.08</v>
      </c>
      <c r="Y25" s="407">
        <f>'Historic Template'!AA76+'Historic Template'!AA79+'Historic Template'!AA80</f>
        <v>148.94999999999999</v>
      </c>
      <c r="Z25" s="407">
        <f>'Historic Template'!AB76+'Historic Template'!AB79+'Historic Template'!AB80</f>
        <v>567.88</v>
      </c>
      <c r="AA25" s="407">
        <f>'Historic Template'!AC76+'Historic Template'!AC79+'Historic Template'!AC80</f>
        <v>560.34</v>
      </c>
      <c r="AB25" s="407">
        <f>'Historic Template'!AD76+'Historic Template'!AD79+'Historic Template'!AD80</f>
        <v>507</v>
      </c>
      <c r="AC25" s="407">
        <f>'Historic Template'!AE76+'Historic Template'!AE79+'Historic Template'!AE80</f>
        <v>533</v>
      </c>
      <c r="AD25" s="407">
        <f>'Historic Template'!AF76+'Historic Template'!AF79+'Historic Template'!AF80</f>
        <v>524</v>
      </c>
      <c r="AE25" s="407">
        <f>'Historic Template'!AG76+'Historic Template'!AG79+'Historic Template'!AG80</f>
        <v>1877</v>
      </c>
      <c r="AF25" s="407">
        <f>'Historic Template'!AH76+'Historic Template'!AH79+'Historic Template'!AH80</f>
        <v>1875</v>
      </c>
      <c r="AG25" s="407">
        <f>'Historic Template'!AI76+'Historic Template'!AI79+'Historic Template'!AI80</f>
        <v>1857</v>
      </c>
      <c r="AH25" s="407">
        <f>'Historic Template'!AJ76+'Historic Template'!AJ79+'Historic Template'!AJ80</f>
        <v>970</v>
      </c>
      <c r="AI25" s="407">
        <f>'Historic Template'!AK76+'Historic Template'!AK79+'Historic Template'!AK80</f>
        <v>1849</v>
      </c>
      <c r="AJ25" s="407">
        <f>'Historic Template'!AL76+'Historic Template'!AL79+'Historic Template'!AL80</f>
        <v>1851</v>
      </c>
      <c r="AK25" s="407">
        <f>'Historic Template'!AM76+'Historic Template'!AM79+'Historic Template'!AM80</f>
        <v>1859</v>
      </c>
      <c r="AL25" s="407"/>
      <c r="AM25" s="407"/>
      <c r="AN25" s="407"/>
      <c r="AO25" s="407"/>
      <c r="AP25" s="407"/>
      <c r="AQ25" s="407"/>
      <c r="AR25" s="407"/>
      <c r="AS25" s="407"/>
      <c r="AT25" s="398"/>
      <c r="AV25" s="378"/>
      <c r="AW25" s="378"/>
      <c r="AX25" s="378"/>
      <c r="AY25" s="378"/>
      <c r="AZ25" s="378"/>
      <c r="BA25" s="378"/>
      <c r="BB25" s="378"/>
      <c r="BC25" s="378"/>
      <c r="BD25" s="378"/>
      <c r="BE25" s="378"/>
      <c r="BF25" s="378"/>
      <c r="BG25" s="378"/>
      <c r="BH25" s="378"/>
      <c r="BI25" s="378"/>
      <c r="BJ25" s="378"/>
      <c r="BK25" s="378"/>
      <c r="BL25" s="379"/>
      <c r="BM25" s="373"/>
      <c r="BN25" s="373"/>
      <c r="BO25" s="373"/>
      <c r="BP25" s="373"/>
      <c r="BQ25" s="373"/>
      <c r="BR25" s="373"/>
      <c r="BS25" s="373"/>
      <c r="BT25" s="373"/>
      <c r="BU25" s="378"/>
      <c r="BV25" s="378"/>
      <c r="BW25" s="378"/>
      <c r="BX25" s="378"/>
      <c r="BY25" s="378"/>
      <c r="BZ25" s="378"/>
      <c r="CA25" s="378"/>
      <c r="CB25" s="378"/>
      <c r="CC25" s="378"/>
      <c r="CD25" s="378"/>
      <c r="CE25" s="378"/>
      <c r="CF25" s="378"/>
      <c r="CG25" s="378"/>
      <c r="CH25" s="378"/>
      <c r="CI25" s="378"/>
      <c r="CJ25" s="378"/>
      <c r="CK25" s="378"/>
      <c r="CL25" s="378"/>
      <c r="CM25" s="378"/>
      <c r="CN25" s="378"/>
      <c r="CO25" s="378"/>
      <c r="CP25" s="378"/>
      <c r="CQ25" s="378"/>
      <c r="CR25" s="378"/>
      <c r="CS25" s="378"/>
      <c r="CT25" s="378"/>
      <c r="CU25" s="378"/>
      <c r="CV25" s="378"/>
      <c r="CW25" s="378"/>
      <c r="CX25" s="378"/>
      <c r="CY25" s="378"/>
      <c r="CZ25" s="378"/>
      <c r="DA25" s="378"/>
      <c r="DB25" s="378"/>
      <c r="DC25" s="378"/>
      <c r="DD25" s="378"/>
      <c r="DE25" s="378"/>
      <c r="DF25" s="378"/>
      <c r="DG25" s="378"/>
      <c r="DH25" s="378"/>
      <c r="DI25" s="378"/>
      <c r="DJ25" s="378"/>
      <c r="DK25" s="378"/>
      <c r="DL25" s="378"/>
      <c r="DM25" s="378"/>
      <c r="DN25" s="378"/>
      <c r="DO25" s="378"/>
      <c r="DP25" s="378"/>
      <c r="DQ25" s="378"/>
      <c r="DR25" s="378"/>
      <c r="DS25" s="378"/>
      <c r="DT25" s="378"/>
      <c r="DU25" s="378"/>
      <c r="DV25" s="378"/>
      <c r="DW25" s="378"/>
      <c r="DX25" s="378"/>
      <c r="DY25" s="378"/>
      <c r="DZ25" s="378"/>
      <c r="EA25" s="378"/>
      <c r="EB25" s="378"/>
      <c r="EC25" s="378"/>
      <c r="ED25" s="378"/>
      <c r="EE25" s="378"/>
      <c r="EF25" s="378"/>
      <c r="EG25" s="378"/>
      <c r="EH25" s="378"/>
      <c r="EI25" s="378"/>
      <c r="EJ25" s="378"/>
      <c r="EK25" s="378"/>
      <c r="EL25" s="378"/>
      <c r="EM25" s="378"/>
      <c r="EN25" s="378"/>
      <c r="EO25" s="378"/>
      <c r="EP25" s="378"/>
      <c r="EQ25" s="378"/>
      <c r="ER25" s="378"/>
      <c r="ES25" s="378"/>
      <c r="ET25" s="378"/>
      <c r="EU25" s="378"/>
      <c r="EV25" s="378"/>
      <c r="EW25" s="378"/>
      <c r="EX25" s="378"/>
      <c r="EY25" s="378"/>
      <c r="EZ25" s="378"/>
      <c r="FA25" s="378"/>
      <c r="FB25" s="378"/>
      <c r="FC25" s="378"/>
      <c r="FD25" s="378"/>
      <c r="FE25" s="378"/>
      <c r="FF25" s="378"/>
      <c r="FG25" s="378"/>
      <c r="FH25" s="378"/>
      <c r="FI25" s="378"/>
      <c r="FJ25" s="378"/>
      <c r="FK25" s="378"/>
    </row>
    <row r="26" spans="1:167" s="434" customFormat="1" x14ac:dyDescent="0.2">
      <c r="A26" s="374"/>
      <c r="B26" s="380"/>
      <c r="C26" s="426"/>
      <c r="D26" s="429" t="s">
        <v>243</v>
      </c>
      <c r="E26" s="425">
        <f>'Historic Template'!G77</f>
        <v>0</v>
      </c>
      <c r="F26" s="407">
        <f>'Historic Template'!H77</f>
        <v>0</v>
      </c>
      <c r="G26" s="407">
        <f>'Historic Template'!I77</f>
        <v>0</v>
      </c>
      <c r="H26" s="407">
        <f>'Historic Template'!J77</f>
        <v>0</v>
      </c>
      <c r="I26" s="407">
        <f>'Historic Template'!K77</f>
        <v>0</v>
      </c>
      <c r="J26" s="407">
        <f>'Historic Template'!L77</f>
        <v>0</v>
      </c>
      <c r="K26" s="407">
        <f>'Historic Template'!M77</f>
        <v>0</v>
      </c>
      <c r="L26" s="407">
        <f>'Historic Template'!N77</f>
        <v>0</v>
      </c>
      <c r="M26" s="407">
        <f>'Historic Template'!O77</f>
        <v>0</v>
      </c>
      <c r="N26" s="407">
        <f>'Historic Template'!P77</f>
        <v>0</v>
      </c>
      <c r="O26" s="407">
        <f>'Historic Template'!Q77</f>
        <v>0</v>
      </c>
      <c r="P26" s="407">
        <f>'Historic Template'!R77</f>
        <v>0</v>
      </c>
      <c r="Q26" s="407">
        <f>'Historic Template'!S77</f>
        <v>0</v>
      </c>
      <c r="R26" s="407">
        <f>'Historic Template'!T77</f>
        <v>0</v>
      </c>
      <c r="S26" s="407">
        <f>'Historic Template'!U77</f>
        <v>0</v>
      </c>
      <c r="T26" s="407">
        <f>'Historic Template'!V77</f>
        <v>0</v>
      </c>
      <c r="U26" s="407">
        <f>'Historic Template'!W77</f>
        <v>0</v>
      </c>
      <c r="V26" s="407">
        <f>'Historic Template'!X77</f>
        <v>0</v>
      </c>
      <c r="W26" s="407">
        <f>'Historic Template'!Y77</f>
        <v>0</v>
      </c>
      <c r="X26" s="407">
        <f>'Historic Template'!Z77</f>
        <v>6950</v>
      </c>
      <c r="Y26" s="407">
        <f>'Historic Template'!AA77</f>
        <v>10990</v>
      </c>
      <c r="Z26" s="407">
        <f>'Historic Template'!AB77</f>
        <v>5450</v>
      </c>
      <c r="AA26" s="407">
        <f>'Historic Template'!AC77</f>
        <v>4635</v>
      </c>
      <c r="AB26" s="407">
        <f>'Historic Template'!AD77</f>
        <v>2635</v>
      </c>
      <c r="AC26" s="407">
        <f>'Historic Template'!AE77</f>
        <v>2635</v>
      </c>
      <c r="AD26" s="407">
        <f>'Historic Template'!AF77</f>
        <v>2635</v>
      </c>
      <c r="AE26" s="407">
        <f>'Historic Template'!AG77</f>
        <v>2635</v>
      </c>
      <c r="AF26" s="407">
        <f>'Historic Template'!AH77</f>
        <v>2635</v>
      </c>
      <c r="AG26" s="407">
        <f>'Historic Template'!AI77</f>
        <v>2635</v>
      </c>
      <c r="AH26" s="407">
        <f>'Historic Template'!AJ77</f>
        <v>2635</v>
      </c>
      <c r="AI26" s="407">
        <f>'Historic Template'!AK77</f>
        <v>944</v>
      </c>
      <c r="AJ26" s="407">
        <f>'Historic Template'!AL77</f>
        <v>400</v>
      </c>
      <c r="AK26" s="407">
        <f>'Historic Template'!AM77</f>
        <v>4</v>
      </c>
      <c r="AL26" s="407"/>
      <c r="AM26" s="407"/>
      <c r="AN26" s="407"/>
      <c r="AO26" s="407"/>
      <c r="AP26" s="407"/>
      <c r="AQ26" s="407"/>
      <c r="AR26" s="407"/>
      <c r="AS26" s="407"/>
      <c r="AT26" s="398"/>
      <c r="AV26" s="378"/>
      <c r="AW26" s="378"/>
      <c r="AX26" s="378"/>
      <c r="AY26" s="378"/>
      <c r="AZ26" s="378"/>
      <c r="BA26" s="378"/>
      <c r="BB26" s="378"/>
      <c r="BC26" s="378"/>
      <c r="BD26" s="378"/>
      <c r="BE26" s="378"/>
      <c r="BF26" s="378"/>
      <c r="BG26" s="378"/>
      <c r="BH26" s="378"/>
      <c r="BI26" s="378"/>
      <c r="BJ26" s="378"/>
      <c r="BK26" s="378"/>
      <c r="BL26" s="379"/>
      <c r="BM26" s="373"/>
      <c r="BN26" s="373"/>
      <c r="BO26" s="373"/>
      <c r="BP26" s="373"/>
      <c r="BQ26" s="373"/>
      <c r="BR26" s="373"/>
      <c r="BS26" s="373"/>
      <c r="BT26" s="373"/>
      <c r="BU26" s="378"/>
      <c r="BV26" s="378"/>
      <c r="BW26" s="378"/>
      <c r="BX26" s="378"/>
      <c r="BY26" s="378"/>
      <c r="BZ26" s="378"/>
      <c r="CA26" s="378"/>
      <c r="CB26" s="378"/>
      <c r="CC26" s="378"/>
      <c r="CD26" s="378"/>
      <c r="CE26" s="378"/>
      <c r="CF26" s="378"/>
      <c r="CG26" s="378"/>
      <c r="CH26" s="378"/>
      <c r="CI26" s="378"/>
      <c r="CJ26" s="378"/>
      <c r="CK26" s="378"/>
      <c r="CL26" s="378"/>
      <c r="CM26" s="378"/>
      <c r="CN26" s="378"/>
      <c r="CO26" s="378"/>
      <c r="CP26" s="378"/>
      <c r="CQ26" s="378"/>
      <c r="CR26" s="378"/>
      <c r="CS26" s="378"/>
      <c r="CT26" s="378"/>
      <c r="CU26" s="378"/>
      <c r="CV26" s="378"/>
      <c r="CW26" s="378"/>
      <c r="CX26" s="378"/>
      <c r="CY26" s="378"/>
      <c r="CZ26" s="378"/>
      <c r="DA26" s="378"/>
      <c r="DB26" s="378"/>
      <c r="DC26" s="378"/>
      <c r="DD26" s="378"/>
      <c r="DE26" s="378"/>
      <c r="DF26" s="378"/>
      <c r="DG26" s="378"/>
      <c r="DH26" s="378"/>
      <c r="DI26" s="378"/>
      <c r="DJ26" s="378"/>
      <c r="DK26" s="378"/>
      <c r="DL26" s="378"/>
      <c r="DM26" s="378"/>
      <c r="DN26" s="378"/>
      <c r="DO26" s="378"/>
      <c r="DP26" s="378"/>
      <c r="DQ26" s="378"/>
      <c r="DR26" s="378"/>
      <c r="DS26" s="378"/>
      <c r="DT26" s="378"/>
      <c r="DU26" s="378"/>
      <c r="DV26" s="378"/>
      <c r="DW26" s="378"/>
      <c r="DX26" s="378"/>
      <c r="DY26" s="378"/>
      <c r="DZ26" s="378"/>
      <c r="EA26" s="378"/>
      <c r="EB26" s="378"/>
      <c r="EC26" s="378"/>
      <c r="ED26" s="378"/>
      <c r="EE26" s="378"/>
      <c r="EF26" s="378"/>
      <c r="EG26" s="378"/>
      <c r="EH26" s="378"/>
      <c r="EI26" s="378"/>
      <c r="EJ26" s="378"/>
      <c r="EK26" s="378"/>
      <c r="EL26" s="378"/>
      <c r="EM26" s="378"/>
      <c r="EN26" s="378"/>
      <c r="EO26" s="378"/>
      <c r="EP26" s="378"/>
      <c r="EQ26" s="378"/>
      <c r="ER26" s="378"/>
      <c r="ES26" s="378"/>
      <c r="ET26" s="378"/>
      <c r="EU26" s="378"/>
      <c r="EV26" s="378"/>
      <c r="EW26" s="378"/>
      <c r="EX26" s="378"/>
      <c r="EY26" s="378"/>
      <c r="EZ26" s="378"/>
      <c r="FA26" s="378"/>
      <c r="FB26" s="378"/>
      <c r="FC26" s="378"/>
      <c r="FD26" s="378"/>
      <c r="FE26" s="378"/>
      <c r="FF26" s="378"/>
      <c r="FG26" s="378"/>
      <c r="FH26" s="378"/>
      <c r="FI26" s="378"/>
      <c r="FJ26" s="378"/>
      <c r="FK26" s="378"/>
    </row>
    <row r="27" spans="1:167" s="434" customFormat="1" ht="13.5" thickBot="1" x14ac:dyDescent="0.25">
      <c r="A27" s="374"/>
      <c r="B27" s="380"/>
      <c r="C27" s="432"/>
      <c r="D27" s="435" t="s">
        <v>56</v>
      </c>
      <c r="E27" s="436">
        <f>'Historic Template'!G78</f>
        <v>3546</v>
      </c>
      <c r="F27" s="437">
        <f>'Historic Template'!H78</f>
        <v>3102</v>
      </c>
      <c r="G27" s="437">
        <f>'Historic Template'!I78</f>
        <v>3420</v>
      </c>
      <c r="H27" s="437">
        <f>'Historic Template'!J78</f>
        <v>3572</v>
      </c>
      <c r="I27" s="437">
        <f>'Historic Template'!K78</f>
        <v>4517.71</v>
      </c>
      <c r="J27" s="437">
        <f>'Historic Template'!L78</f>
        <v>4374.76</v>
      </c>
      <c r="K27" s="437">
        <f>'Historic Template'!M78</f>
        <v>3047.14</v>
      </c>
      <c r="L27" s="437">
        <f>'Historic Template'!N78</f>
        <v>2629.01</v>
      </c>
      <c r="M27" s="437">
        <f>'Historic Template'!O78</f>
        <v>2683.99</v>
      </c>
      <c r="N27" s="437">
        <f>'Historic Template'!P78</f>
        <v>3055.69</v>
      </c>
      <c r="O27" s="437">
        <f>'Historic Template'!Q78</f>
        <v>1801</v>
      </c>
      <c r="P27" s="437">
        <f>'Historic Template'!R78</f>
        <v>2676</v>
      </c>
      <c r="Q27" s="437">
        <f>'Historic Template'!S78</f>
        <v>3199</v>
      </c>
      <c r="R27" s="437">
        <f>'Historic Template'!T78</f>
        <v>980</v>
      </c>
      <c r="S27" s="437">
        <f>'Historic Template'!U78</f>
        <v>0</v>
      </c>
      <c r="T27" s="437">
        <f>'Historic Template'!V78</f>
        <v>0</v>
      </c>
      <c r="U27" s="437">
        <f>'Historic Template'!W78</f>
        <v>0</v>
      </c>
      <c r="V27" s="437">
        <f>'Historic Template'!X78</f>
        <v>0</v>
      </c>
      <c r="W27" s="437">
        <f>'Historic Template'!Y78</f>
        <v>0</v>
      </c>
      <c r="X27" s="437">
        <f>'Historic Template'!Z78</f>
        <v>0</v>
      </c>
      <c r="Y27" s="437">
        <f>'Historic Template'!AA78</f>
        <v>0</v>
      </c>
      <c r="Z27" s="437">
        <f>'Historic Template'!AB78</f>
        <v>270</v>
      </c>
      <c r="AA27" s="437">
        <f>'Historic Template'!AC78</f>
        <v>287.30399999999997</v>
      </c>
      <c r="AB27" s="437">
        <f>'Historic Template'!AD78</f>
        <v>274</v>
      </c>
      <c r="AC27" s="437">
        <f>'Historic Template'!AE78</f>
        <v>281</v>
      </c>
      <c r="AD27" s="437">
        <f>'Historic Template'!AF78</f>
        <v>250.92000000000002</v>
      </c>
      <c r="AE27" s="437">
        <f>'Historic Template'!AG78</f>
        <v>250.60000000000002</v>
      </c>
      <c r="AF27" s="437">
        <f>'Historic Template'!AH78</f>
        <v>184.2</v>
      </c>
      <c r="AG27" s="437">
        <f>'Historic Template'!AI78</f>
        <v>268</v>
      </c>
      <c r="AH27" s="437">
        <f>'Historic Template'!AJ78</f>
        <v>241</v>
      </c>
      <c r="AI27" s="437">
        <f>'Historic Template'!AK78</f>
        <v>187.29</v>
      </c>
      <c r="AJ27" s="437">
        <f>'Historic Template'!AL78</f>
        <v>226.76</v>
      </c>
      <c r="AK27" s="437">
        <f>'Historic Template'!AM78</f>
        <v>269.36</v>
      </c>
      <c r="AL27" s="437"/>
      <c r="AM27" s="437"/>
      <c r="AN27" s="437"/>
      <c r="AO27" s="437"/>
      <c r="AP27" s="437"/>
      <c r="AQ27" s="437"/>
      <c r="AR27" s="437"/>
      <c r="AS27" s="437"/>
      <c r="AT27" s="398"/>
      <c r="AV27" s="378"/>
      <c r="AW27" s="378"/>
      <c r="AX27" s="378"/>
      <c r="AY27" s="378"/>
      <c r="AZ27" s="378"/>
      <c r="BA27" s="378"/>
      <c r="BB27" s="378"/>
      <c r="BC27" s="378"/>
      <c r="BD27" s="378"/>
      <c r="BE27" s="378"/>
      <c r="BF27" s="378"/>
      <c r="BG27" s="378"/>
      <c r="BH27" s="378"/>
      <c r="BI27" s="378"/>
      <c r="BJ27" s="378"/>
      <c r="BK27" s="378"/>
      <c r="BL27" s="379"/>
      <c r="BM27" s="373"/>
      <c r="BN27" s="373"/>
      <c r="BO27" s="373"/>
      <c r="BP27" s="373"/>
      <c r="BQ27" s="373"/>
      <c r="BR27" s="373"/>
      <c r="BS27" s="373"/>
      <c r="BT27" s="373"/>
      <c r="BU27" s="378"/>
      <c r="BV27" s="378"/>
      <c r="BW27" s="378"/>
      <c r="BX27" s="378"/>
      <c r="BY27" s="378"/>
      <c r="BZ27" s="378"/>
      <c r="CA27" s="378"/>
      <c r="CB27" s="378"/>
      <c r="CC27" s="378"/>
      <c r="CD27" s="378"/>
      <c r="CE27" s="378"/>
      <c r="CF27" s="378"/>
      <c r="CG27" s="378"/>
      <c r="CH27" s="378"/>
      <c r="CI27" s="378"/>
      <c r="CJ27" s="378"/>
      <c r="CK27" s="378"/>
      <c r="CL27" s="378"/>
      <c r="CM27" s="378"/>
      <c r="CN27" s="378"/>
      <c r="CO27" s="378"/>
      <c r="CP27" s="378"/>
      <c r="CQ27" s="378"/>
      <c r="CR27" s="378"/>
      <c r="CS27" s="378"/>
      <c r="CT27" s="378"/>
      <c r="CU27" s="378"/>
      <c r="CV27" s="378"/>
      <c r="CW27" s="378"/>
      <c r="CX27" s="378"/>
      <c r="CY27" s="378"/>
      <c r="CZ27" s="378"/>
      <c r="DA27" s="378"/>
      <c r="DB27" s="378"/>
      <c r="DC27" s="378"/>
      <c r="DD27" s="378"/>
      <c r="DE27" s="378"/>
      <c r="DF27" s="378"/>
      <c r="DG27" s="378"/>
      <c r="DH27" s="378"/>
      <c r="DI27" s="378"/>
      <c r="DJ27" s="378"/>
      <c r="DK27" s="378"/>
      <c r="DL27" s="378"/>
      <c r="DM27" s="378"/>
      <c r="DN27" s="378"/>
      <c r="DO27" s="378"/>
      <c r="DP27" s="378"/>
      <c r="DQ27" s="378"/>
      <c r="DR27" s="378"/>
      <c r="DS27" s="378"/>
      <c r="DT27" s="378"/>
      <c r="DU27" s="378"/>
      <c r="DV27" s="378"/>
      <c r="DW27" s="378"/>
      <c r="DX27" s="378"/>
      <c r="DY27" s="378"/>
      <c r="DZ27" s="378"/>
      <c r="EA27" s="378"/>
      <c r="EB27" s="378"/>
      <c r="EC27" s="378"/>
      <c r="ED27" s="378"/>
      <c r="EE27" s="378"/>
      <c r="EF27" s="378"/>
      <c r="EG27" s="378"/>
      <c r="EH27" s="378"/>
      <c r="EI27" s="378"/>
      <c r="EJ27" s="378"/>
      <c r="EK27" s="378"/>
      <c r="EL27" s="378"/>
      <c r="EM27" s="378"/>
      <c r="EN27" s="378"/>
      <c r="EO27" s="378"/>
      <c r="EP27" s="378"/>
      <c r="EQ27" s="378"/>
      <c r="ER27" s="378"/>
      <c r="ES27" s="378"/>
      <c r="ET27" s="378"/>
      <c r="EU27" s="378"/>
      <c r="EV27" s="378"/>
      <c r="EW27" s="378"/>
      <c r="EX27" s="378"/>
      <c r="EY27" s="378"/>
      <c r="EZ27" s="378"/>
      <c r="FA27" s="378"/>
      <c r="FB27" s="378"/>
      <c r="FC27" s="378"/>
      <c r="FD27" s="378"/>
      <c r="FE27" s="378"/>
      <c r="FF27" s="378"/>
      <c r="FG27" s="378"/>
      <c r="FH27" s="378"/>
      <c r="FI27" s="378"/>
      <c r="FJ27" s="378"/>
      <c r="FK27" s="378"/>
    </row>
    <row r="28" spans="1:167" s="419" customFormat="1" ht="13.5" thickBot="1" x14ac:dyDescent="0.25">
      <c r="A28" s="374"/>
      <c r="B28" s="380"/>
      <c r="C28" s="414" t="s">
        <v>238</v>
      </c>
      <c r="D28" s="415"/>
      <c r="E28" s="416">
        <f>'Historic Template'!G82</f>
        <v>44371</v>
      </c>
      <c r="F28" s="417">
        <f>'Historic Template'!H82</f>
        <v>45469</v>
      </c>
      <c r="G28" s="417">
        <f>'Historic Template'!I82</f>
        <v>45549</v>
      </c>
      <c r="H28" s="417">
        <f>'Historic Template'!J82</f>
        <v>44942</v>
      </c>
      <c r="I28" s="417">
        <f>'Historic Template'!K82</f>
        <v>44070</v>
      </c>
      <c r="J28" s="417">
        <f>'Historic Template'!L82</f>
        <v>43236</v>
      </c>
      <c r="K28" s="417">
        <f>'Historic Template'!M82</f>
        <v>38398</v>
      </c>
      <c r="L28" s="417">
        <f>'Historic Template'!N82</f>
        <v>39212</v>
      </c>
      <c r="M28" s="417">
        <f>'Historic Template'!O82</f>
        <v>38516</v>
      </c>
      <c r="N28" s="417">
        <f>'Historic Template'!P82</f>
        <v>35402</v>
      </c>
      <c r="O28" s="417">
        <f>'Historic Template'!Q82</f>
        <v>31232</v>
      </c>
      <c r="P28" s="417">
        <f>'Historic Template'!R82</f>
        <v>30069</v>
      </c>
      <c r="Q28" s="417">
        <f>'Historic Template'!S82</f>
        <v>27319</v>
      </c>
      <c r="R28" s="417">
        <f>'Historic Template'!T82</f>
        <v>25774</v>
      </c>
      <c r="S28" s="417">
        <f>'Historic Template'!U82</f>
        <v>25425</v>
      </c>
      <c r="T28" s="417">
        <f>'Historic Template'!V82</f>
        <v>25457</v>
      </c>
      <c r="U28" s="417">
        <f>'Historic Template'!W82</f>
        <v>25103</v>
      </c>
      <c r="V28" s="417">
        <f>'Historic Template'!X82</f>
        <v>23093</v>
      </c>
      <c r="W28" s="417">
        <f>'Historic Template'!Y82</f>
        <v>22015</v>
      </c>
      <c r="X28" s="417">
        <f>'Historic Template'!Z82</f>
        <v>23173</v>
      </c>
      <c r="Y28" s="417">
        <f>'Historic Template'!AA82</f>
        <v>23318</v>
      </c>
      <c r="Z28" s="417">
        <f>'Historic Template'!AB82</f>
        <v>26072</v>
      </c>
      <c r="AA28" s="417">
        <f>'Historic Template'!AC82</f>
        <v>26808</v>
      </c>
      <c r="AB28" s="417">
        <f>'Historic Template'!AD82</f>
        <v>23245</v>
      </c>
      <c r="AC28" s="417">
        <f>'Historic Template'!AE82</f>
        <v>22013</v>
      </c>
      <c r="AD28" s="417">
        <f>'Historic Template'!AF82</f>
        <v>23510</v>
      </c>
      <c r="AE28" s="417">
        <f>'Historic Template'!AG82</f>
        <v>22795</v>
      </c>
      <c r="AF28" s="417">
        <f>'Historic Template'!AH82</f>
        <v>21745</v>
      </c>
      <c r="AG28" s="417">
        <f>'Historic Template'!AI82</f>
        <v>23335</v>
      </c>
      <c r="AH28" s="417">
        <f>'Historic Template'!AJ82</f>
        <v>22435</v>
      </c>
      <c r="AI28" s="417">
        <f>'Historic Template'!AK82</f>
        <v>21650</v>
      </c>
      <c r="AJ28" s="417">
        <f>'Historic Template'!AL82</f>
        <v>21015</v>
      </c>
      <c r="AK28" s="417">
        <f>'Historic Template'!AM82</f>
        <v>0</v>
      </c>
      <c r="AL28" s="417"/>
      <c r="AM28" s="417"/>
      <c r="AN28" s="417"/>
      <c r="AO28" s="417"/>
      <c r="AP28" s="417"/>
      <c r="AQ28" s="417"/>
      <c r="AR28" s="417"/>
      <c r="AS28" s="417"/>
      <c r="AT28" s="418"/>
      <c r="AV28" s="420"/>
      <c r="AW28" s="420"/>
      <c r="AX28" s="420"/>
      <c r="AY28" s="420"/>
      <c r="AZ28" s="420"/>
      <c r="BA28" s="420"/>
      <c r="BB28" s="420"/>
      <c r="BC28" s="420"/>
      <c r="BD28" s="420"/>
      <c r="BE28" s="420"/>
      <c r="BF28" s="420"/>
      <c r="BG28" s="420"/>
      <c r="BH28" s="420"/>
      <c r="BI28" s="420"/>
      <c r="BJ28" s="420"/>
      <c r="BK28" s="420"/>
      <c r="BL28" s="379"/>
      <c r="BM28" s="373"/>
      <c r="BN28" s="373"/>
      <c r="BO28" s="373"/>
      <c r="BP28" s="373"/>
      <c r="BQ28" s="373"/>
      <c r="BR28" s="373"/>
      <c r="BS28" s="373"/>
      <c r="BT28" s="373"/>
      <c r="BU28" s="420"/>
      <c r="BV28" s="420"/>
      <c r="BW28" s="420"/>
      <c r="BX28" s="420"/>
      <c r="BY28" s="420"/>
      <c r="BZ28" s="420"/>
      <c r="CA28" s="420"/>
      <c r="CB28" s="420"/>
      <c r="CC28" s="420"/>
      <c r="CD28" s="420"/>
      <c r="CE28" s="420"/>
      <c r="CF28" s="420"/>
      <c r="CG28" s="420"/>
      <c r="CH28" s="420"/>
      <c r="CI28" s="420"/>
      <c r="CJ28" s="420"/>
      <c r="CK28" s="420"/>
      <c r="CL28" s="420"/>
      <c r="CM28" s="420"/>
      <c r="CN28" s="420"/>
      <c r="CO28" s="420"/>
      <c r="CP28" s="420"/>
      <c r="CQ28" s="420"/>
      <c r="CR28" s="420"/>
      <c r="CS28" s="420"/>
      <c r="CT28" s="420"/>
      <c r="CU28" s="420"/>
      <c r="CV28" s="420"/>
      <c r="CW28" s="420"/>
      <c r="CX28" s="420"/>
      <c r="CY28" s="420"/>
      <c r="CZ28" s="420"/>
      <c r="DA28" s="420"/>
      <c r="DB28" s="420"/>
      <c r="DC28" s="420"/>
      <c r="DD28" s="420"/>
      <c r="DE28" s="420"/>
      <c r="DF28" s="420"/>
      <c r="DG28" s="420"/>
      <c r="DH28" s="420"/>
      <c r="DI28" s="420"/>
      <c r="DJ28" s="420"/>
      <c r="DK28" s="420"/>
      <c r="DL28" s="420"/>
      <c r="DM28" s="420"/>
      <c r="DN28" s="420"/>
      <c r="DO28" s="420"/>
      <c r="DP28" s="420"/>
      <c r="DQ28" s="420"/>
      <c r="DR28" s="420"/>
      <c r="DS28" s="420"/>
      <c r="DT28" s="420"/>
      <c r="DU28" s="420"/>
      <c r="DV28" s="420"/>
      <c r="DW28" s="420"/>
      <c r="DX28" s="420"/>
      <c r="DY28" s="420"/>
      <c r="DZ28" s="420"/>
      <c r="EA28" s="420"/>
      <c r="EB28" s="420"/>
      <c r="EC28" s="420"/>
      <c r="ED28" s="420"/>
      <c r="EE28" s="420"/>
      <c r="EF28" s="420"/>
      <c r="EG28" s="420"/>
      <c r="EH28" s="420"/>
      <c r="EI28" s="420"/>
      <c r="EJ28" s="420"/>
      <c r="EK28" s="420"/>
      <c r="EL28" s="420"/>
      <c r="EM28" s="420"/>
      <c r="EN28" s="420"/>
      <c r="EO28" s="420"/>
      <c r="EP28" s="420"/>
      <c r="EQ28" s="420"/>
      <c r="ER28" s="420"/>
      <c r="ES28" s="420"/>
      <c r="ET28" s="420"/>
      <c r="EU28" s="420"/>
      <c r="EV28" s="420"/>
      <c r="EW28" s="420"/>
      <c r="EX28" s="420"/>
      <c r="EY28" s="420"/>
      <c r="EZ28" s="420"/>
      <c r="FA28" s="420"/>
      <c r="FB28" s="420"/>
      <c r="FC28" s="420"/>
      <c r="FD28" s="420"/>
      <c r="FE28" s="420"/>
      <c r="FF28" s="420"/>
      <c r="FG28" s="420"/>
      <c r="FH28" s="420"/>
      <c r="FI28" s="420"/>
      <c r="FJ28" s="420"/>
      <c r="FK28" s="420"/>
    </row>
    <row r="29" spans="1:167" ht="22.5" customHeight="1" thickBot="1" x14ac:dyDescent="0.3">
      <c r="A29" s="374"/>
      <c r="B29" s="380"/>
      <c r="C29" s="421" t="s">
        <v>244</v>
      </c>
      <c r="D29" s="392"/>
      <c r="E29" s="422"/>
      <c r="F29" s="422"/>
      <c r="G29" s="422"/>
      <c r="H29" s="422"/>
      <c r="I29" s="422"/>
      <c r="J29" s="422"/>
      <c r="K29" s="422"/>
      <c r="L29" s="422"/>
      <c r="M29" s="422"/>
      <c r="N29" s="422"/>
      <c r="O29" s="422"/>
      <c r="P29" s="422"/>
      <c r="Q29" s="422"/>
      <c r="R29" s="422"/>
      <c r="S29" s="422"/>
      <c r="T29" s="422"/>
      <c r="U29" s="422"/>
      <c r="V29" s="422"/>
      <c r="W29" s="422"/>
      <c r="X29" s="422"/>
      <c r="Y29" s="422"/>
      <c r="Z29" s="422"/>
      <c r="AA29" s="422"/>
      <c r="AB29" s="422"/>
      <c r="AC29" s="422"/>
      <c r="AD29" s="422"/>
      <c r="AE29" s="422"/>
      <c r="AF29" s="422"/>
      <c r="AG29" s="422"/>
      <c r="AH29" s="422"/>
      <c r="AI29" s="422"/>
      <c r="AJ29" s="422"/>
      <c r="AK29" s="422"/>
      <c r="AL29" s="422"/>
      <c r="AM29" s="422"/>
      <c r="AN29" s="422"/>
      <c r="AO29" s="422"/>
      <c r="AP29" s="422"/>
      <c r="AQ29" s="422"/>
      <c r="AR29" s="422"/>
      <c r="AS29" s="422"/>
      <c r="AT29" s="378"/>
      <c r="AU29"/>
      <c r="AV29" s="378"/>
      <c r="AW29" s="378"/>
      <c r="AX29" s="378"/>
      <c r="AY29" s="378"/>
      <c r="AZ29" s="378"/>
      <c r="BA29" s="378"/>
      <c r="BB29" s="378"/>
      <c r="BC29" s="378"/>
      <c r="BD29" s="378"/>
      <c r="BE29" s="378"/>
      <c r="BF29" s="378"/>
      <c r="BG29" s="378"/>
      <c r="BH29" s="378"/>
      <c r="BI29" s="378"/>
      <c r="BJ29" s="378"/>
      <c r="BK29" s="378"/>
      <c r="BL29" s="379"/>
      <c r="BU29" s="378"/>
      <c r="BV29" s="378"/>
      <c r="BW29" s="378"/>
      <c r="BX29" s="378"/>
      <c r="BY29" s="378"/>
      <c r="BZ29" s="378"/>
      <c r="CA29" s="378"/>
      <c r="CB29" s="378"/>
      <c r="CC29" s="378"/>
      <c r="CD29" s="378"/>
      <c r="CE29" s="378"/>
      <c r="CF29" s="378"/>
      <c r="CG29" s="378"/>
      <c r="CH29" s="378"/>
      <c r="CI29" s="378"/>
      <c r="CJ29" s="378"/>
      <c r="CK29" s="378"/>
      <c r="CL29" s="378"/>
      <c r="CM29" s="378"/>
      <c r="CN29" s="378"/>
      <c r="CO29" s="378"/>
      <c r="CP29" s="378"/>
      <c r="CQ29" s="378"/>
      <c r="CR29" s="378"/>
      <c r="CS29" s="378"/>
      <c r="CT29" s="378"/>
      <c r="CU29" s="378"/>
      <c r="CV29" s="378"/>
      <c r="CW29" s="378"/>
      <c r="CX29" s="378"/>
      <c r="CY29" s="378"/>
      <c r="CZ29" s="378"/>
      <c r="DA29" s="378"/>
      <c r="DB29" s="378"/>
      <c r="DC29" s="378"/>
      <c r="DD29" s="378"/>
      <c r="DE29" s="378"/>
      <c r="DF29" s="378"/>
      <c r="DG29" s="378"/>
      <c r="DH29" s="378"/>
      <c r="DI29" s="378"/>
      <c r="DJ29" s="378"/>
      <c r="DK29" s="378"/>
      <c r="DL29" s="378"/>
      <c r="DM29" s="378"/>
      <c r="DN29" s="378"/>
      <c r="DO29" s="378"/>
      <c r="DP29" s="378"/>
      <c r="DQ29" s="378"/>
      <c r="DR29" s="378"/>
      <c r="DS29" s="378"/>
      <c r="DT29" s="378"/>
      <c r="DU29" s="378"/>
      <c r="DV29" s="378"/>
      <c r="DW29" s="378"/>
      <c r="DX29" s="378"/>
      <c r="DY29" s="378"/>
      <c r="DZ29" s="378"/>
      <c r="EA29" s="378"/>
      <c r="EB29" s="378"/>
      <c r="EC29" s="378"/>
      <c r="ED29" s="378"/>
      <c r="EE29" s="378"/>
      <c r="EF29" s="378"/>
      <c r="EG29" s="378"/>
      <c r="EH29" s="378"/>
      <c r="EI29" s="378"/>
      <c r="EJ29" s="378"/>
      <c r="EK29" s="378"/>
      <c r="EL29" s="378"/>
      <c r="EM29" s="378"/>
      <c r="EN29" s="378"/>
      <c r="EO29" s="378"/>
      <c r="EP29" s="378"/>
      <c r="EQ29" s="378"/>
      <c r="ER29" s="378"/>
      <c r="ES29" s="378"/>
      <c r="ET29" s="378"/>
      <c r="EU29" s="378"/>
      <c r="EV29" s="378"/>
      <c r="EW29" s="378"/>
      <c r="EX29" s="378"/>
      <c r="EY29" s="378"/>
      <c r="EZ29" s="378"/>
      <c r="FA29" s="378"/>
      <c r="FB29" s="378"/>
      <c r="FC29" s="378"/>
      <c r="FD29" s="378"/>
      <c r="FE29" s="378"/>
      <c r="FF29" s="378"/>
      <c r="FG29" s="378"/>
      <c r="FH29" s="378"/>
      <c r="FI29" s="378"/>
      <c r="FJ29" s="378"/>
      <c r="FK29" s="378"/>
    </row>
    <row r="30" spans="1:167" s="399" customFormat="1" ht="18.75" thickBot="1" x14ac:dyDescent="0.3">
      <c r="A30" s="374"/>
      <c r="B30" s="380"/>
      <c r="C30" s="394" t="s">
        <v>9</v>
      </c>
      <c r="D30" s="395"/>
      <c r="E30" s="438">
        <f>'Historic Template'!G84+'Historic Template'!G85+'Historic Template'!G86</f>
        <v>72.238403373363553</v>
      </c>
      <c r="F30" s="439">
        <f>'Historic Template'!H84+'Historic Template'!H85+'Historic Template'!H86</f>
        <v>75.119075900522219</v>
      </c>
      <c r="G30" s="439">
        <f>'Historic Template'!I84+'Historic Template'!I85+'Historic Template'!I86</f>
        <v>810.1146218720155</v>
      </c>
      <c r="H30" s="439">
        <f>'Historic Template'!J84+'Historic Template'!J85+'Historic Template'!J86</f>
        <v>902.22962213071548</v>
      </c>
      <c r="I30" s="439">
        <f>'Historic Template'!K84+'Historic Template'!K85+'Historic Template'!K86</f>
        <v>2091.4688401911426</v>
      </c>
      <c r="J30" s="439">
        <f>'Historic Template'!L84+'Historic Template'!L85+'Historic Template'!L86</f>
        <v>1516.1372295239182</v>
      </c>
      <c r="K30" s="439">
        <f>'Historic Template'!M84+'Historic Template'!M85+'Historic Template'!M86</f>
        <v>1557.2399411307006</v>
      </c>
      <c r="L30" s="439">
        <f>'Historic Template'!N84+'Historic Template'!N85+'Historic Template'!N86</f>
        <v>3799.7823314211887</v>
      </c>
      <c r="M30" s="439">
        <f>'Historic Template'!O84+'Historic Template'!O85+'Historic Template'!O86</f>
        <v>4348.9699704042414</v>
      </c>
      <c r="N30" s="439">
        <f>'Historic Template'!P84+'Historic Template'!P85+'Historic Template'!P86</f>
        <v>4786.2086502056382</v>
      </c>
      <c r="O30" s="439">
        <f>'Historic Template'!Q84+'Historic Template'!Q85+'Historic Template'!Q86</f>
        <v>3089.1043939254951</v>
      </c>
      <c r="P30" s="439">
        <f>'Historic Template'!R84+'Historic Template'!R85+'Historic Template'!R86</f>
        <v>3565.563464848904</v>
      </c>
      <c r="Q30" s="439">
        <f>'Historic Template'!S84+'Historic Template'!S85+'Historic Template'!S86</f>
        <v>2210.4923760238603</v>
      </c>
      <c r="R30" s="439">
        <f>'Historic Template'!T84+'Historic Template'!T85+'Historic Template'!T86</f>
        <v>2987.5979002211311</v>
      </c>
      <c r="S30" s="439">
        <f>'Historic Template'!U84+'Historic Template'!U85+'Historic Template'!U86</f>
        <v>3674.8870802912988</v>
      </c>
      <c r="T30" s="439">
        <f>'Historic Template'!V84+'Historic Template'!V85+'Historic Template'!V86</f>
        <v>3960.2672399348171</v>
      </c>
      <c r="U30" s="439">
        <f>'Historic Template'!W84+'Historic Template'!W85+'Historic Template'!W86</f>
        <v>11239.747399578335</v>
      </c>
      <c r="V30" s="439">
        <f>'Historic Template'!X84+'Historic Template'!X85+'Historic Template'!X86</f>
        <v>12508.227559221854</v>
      </c>
      <c r="W30" s="439">
        <f>'Historic Template'!Y84+'Historic Template'!Y85+'Historic Template'!Y86</f>
        <v>14340.907718865372</v>
      </c>
      <c r="X30" s="439">
        <f>'Historic Template'!Z84+'Historic Template'!Z85+'Historic Template'!Z86</f>
        <v>14258.787878508889</v>
      </c>
      <c r="Y30" s="439">
        <f>'Historic Template'!AA84+'Historic Template'!AA85+'Historic Template'!AA86</f>
        <v>14305.768038152408</v>
      </c>
      <c r="Z30" s="439">
        <f>'Historic Template'!AB84+'Historic Template'!AB85+'Historic Template'!AB86</f>
        <v>11618.748197795925</v>
      </c>
      <c r="AA30" s="439">
        <f>'Historic Template'!AC84+'Historic Template'!AC85+'Historic Template'!AC86</f>
        <v>15648.728357439442</v>
      </c>
      <c r="AB30" s="439">
        <f>'Historic Template'!AD84+'Historic Template'!AD85+'Historic Template'!AD86</f>
        <v>21645.70851708296</v>
      </c>
      <c r="AC30" s="439">
        <f>'Historic Template'!AE84+'Historic Template'!AE85+'Historic Template'!AE86</f>
        <v>21417.68867672648</v>
      </c>
      <c r="AD30" s="439">
        <f>'Historic Template'!AF84+'Historic Template'!AF85+'Historic Template'!AF86</f>
        <v>16796.668836369998</v>
      </c>
      <c r="AE30" s="439">
        <f>'Historic Template'!AG84+'Historic Template'!AG85+'Historic Template'!AG86</f>
        <v>18747.558791747018</v>
      </c>
      <c r="AF30" s="439">
        <f>'Historic Template'!AH84+'Historic Template'!AH85+'Historic Template'!AH86</f>
        <v>20516.712963701917</v>
      </c>
      <c r="AG30" s="439">
        <f>'Historic Template'!AI84+'Historic Template'!AI85+'Historic Template'!AI86</f>
        <v>18903.141484433851</v>
      </c>
      <c r="AH30" s="439">
        <f>'Historic Template'!AJ84+'Historic Template'!AJ85+'Historic Template'!AJ86</f>
        <v>20486.854874692377</v>
      </c>
      <c r="AI30" s="439">
        <f>'Historic Template'!AK84+'Historic Template'!AK85+'Historic Template'!AK86</f>
        <v>18498.864058677627</v>
      </c>
      <c r="AJ30" s="439">
        <f>'Historic Template'!AL84+'Historic Template'!AL85+'Historic Template'!AL86</f>
        <v>17837.180379511876</v>
      </c>
      <c r="AK30" s="439">
        <f>'Historic Template'!AM84+'Historic Template'!AM85+'Historic Template'!AM86</f>
        <v>0</v>
      </c>
      <c r="AL30" s="439"/>
      <c r="AM30" s="439"/>
      <c r="AN30" s="439"/>
      <c r="AO30" s="439"/>
      <c r="AP30" s="439"/>
      <c r="AQ30" s="439"/>
      <c r="AR30" s="439"/>
      <c r="AS30" s="439"/>
      <c r="AT30" s="398"/>
      <c r="AV30" s="378"/>
      <c r="AW30" s="378"/>
      <c r="AX30" s="378"/>
      <c r="AY30" s="378"/>
      <c r="AZ30" s="378"/>
      <c r="BA30" s="378"/>
      <c r="BB30" s="378"/>
      <c r="BC30" s="378"/>
      <c r="BD30" s="378"/>
      <c r="BE30" s="378"/>
      <c r="BF30" s="378"/>
      <c r="BG30" s="378"/>
      <c r="BH30" s="378"/>
      <c r="BI30" s="378"/>
      <c r="BJ30" s="378"/>
      <c r="BK30" s="378"/>
      <c r="BL30" s="379"/>
      <c r="BM30" s="373"/>
      <c r="BN30" s="373"/>
      <c r="BO30" s="373"/>
      <c r="BP30" s="373"/>
      <c r="BQ30" s="373"/>
      <c r="BR30" s="373"/>
      <c r="BS30" s="373"/>
      <c r="BT30" s="373"/>
      <c r="BU30" s="378"/>
      <c r="BV30" s="378"/>
      <c r="BW30" s="378"/>
      <c r="BX30" s="378"/>
      <c r="BY30" s="378"/>
      <c r="BZ30" s="378"/>
      <c r="CA30" s="378"/>
      <c r="CB30" s="378"/>
      <c r="CC30" s="378"/>
      <c r="CD30" s="378"/>
      <c r="CE30" s="378"/>
      <c r="CF30" s="378"/>
      <c r="CG30" s="378"/>
      <c r="CH30" s="378"/>
      <c r="CI30" s="378"/>
      <c r="CJ30" s="378"/>
      <c r="CK30" s="378"/>
      <c r="CL30" s="378"/>
      <c r="CM30" s="378"/>
      <c r="CN30" s="378"/>
      <c r="CO30" s="378"/>
      <c r="CP30" s="378"/>
      <c r="CQ30" s="378"/>
      <c r="CR30" s="378"/>
      <c r="CS30" s="378"/>
      <c r="CT30" s="378"/>
      <c r="CU30" s="378"/>
      <c r="CV30" s="378"/>
      <c r="CW30" s="378"/>
      <c r="CX30" s="378"/>
      <c r="CY30" s="378"/>
      <c r="CZ30" s="378"/>
      <c r="DA30" s="378"/>
      <c r="DB30" s="378"/>
      <c r="DC30" s="378"/>
      <c r="DD30" s="378"/>
      <c r="DE30" s="378"/>
      <c r="DF30" s="378"/>
      <c r="DG30" s="378"/>
      <c r="DH30" s="378"/>
      <c r="DI30" s="378"/>
      <c r="DJ30" s="378"/>
      <c r="DK30" s="378"/>
      <c r="DL30" s="378"/>
      <c r="DM30" s="378"/>
      <c r="DN30" s="378"/>
      <c r="DO30" s="378"/>
      <c r="DP30" s="378"/>
      <c r="DQ30" s="378"/>
      <c r="DR30" s="378"/>
      <c r="DS30" s="378"/>
      <c r="DT30" s="378"/>
      <c r="DU30" s="378"/>
      <c r="DV30" s="378"/>
      <c r="DW30" s="378"/>
      <c r="DX30" s="378"/>
      <c r="DY30" s="378"/>
      <c r="DZ30" s="378"/>
      <c r="EA30" s="378"/>
      <c r="EB30" s="378"/>
      <c r="EC30" s="378"/>
      <c r="ED30" s="378"/>
      <c r="EE30" s="378"/>
      <c r="EF30" s="378"/>
      <c r="EG30" s="378"/>
      <c r="EH30" s="378"/>
      <c r="EI30" s="378"/>
      <c r="EJ30" s="378"/>
      <c r="EK30" s="378"/>
      <c r="EL30" s="378"/>
      <c r="EM30" s="378"/>
      <c r="EN30" s="378"/>
      <c r="EO30" s="378"/>
      <c r="EP30" s="378"/>
      <c r="EQ30" s="378"/>
      <c r="ER30" s="378"/>
      <c r="ES30" s="378"/>
      <c r="ET30" s="378"/>
      <c r="EU30" s="378"/>
      <c r="EV30" s="378"/>
      <c r="EW30" s="378"/>
      <c r="EX30" s="378"/>
      <c r="EY30" s="378"/>
      <c r="EZ30" s="378"/>
      <c r="FA30" s="378"/>
      <c r="FB30" s="378"/>
      <c r="FC30" s="378"/>
      <c r="FD30" s="378"/>
      <c r="FE30" s="378"/>
      <c r="FF30" s="378"/>
      <c r="FG30" s="378"/>
      <c r="FH30" s="378"/>
      <c r="FI30" s="378"/>
      <c r="FJ30" s="378"/>
      <c r="FK30" s="378"/>
    </row>
    <row r="31" spans="1:167" s="446" customFormat="1" x14ac:dyDescent="0.2">
      <c r="A31" s="440"/>
      <c r="B31" s="441"/>
      <c r="C31" s="442" t="s">
        <v>41</v>
      </c>
      <c r="D31" s="427" t="s">
        <v>43</v>
      </c>
      <c r="E31" s="443">
        <f>'Historic Template'!G88</f>
        <v>72.238403373363553</v>
      </c>
      <c r="F31" s="444">
        <f>'Historic Template'!H88</f>
        <v>75.119075900522219</v>
      </c>
      <c r="G31" s="444">
        <f>'Historic Template'!I88</f>
        <v>810.1146218720155</v>
      </c>
      <c r="H31" s="444">
        <f>'Historic Template'!J88</f>
        <v>902.22962213071548</v>
      </c>
      <c r="I31" s="444">
        <f>'Historic Template'!K88</f>
        <v>2091.4688401911426</v>
      </c>
      <c r="J31" s="444">
        <f>'Historic Template'!L88</f>
        <v>1516.1372295239182</v>
      </c>
      <c r="K31" s="444">
        <f>'Historic Template'!M88</f>
        <v>1557.2399411307006</v>
      </c>
      <c r="L31" s="444">
        <f>'Historic Template'!N88</f>
        <v>3799.7823314211887</v>
      </c>
      <c r="M31" s="444">
        <f>'Historic Template'!O88</f>
        <v>4348.9699704042414</v>
      </c>
      <c r="N31" s="444">
        <f>'Historic Template'!P88</f>
        <v>4786.2086502056382</v>
      </c>
      <c r="O31" s="444">
        <f>'Historic Template'!Q88</f>
        <v>3089.1043939254951</v>
      </c>
      <c r="P31" s="444">
        <f>'Historic Template'!R88</f>
        <v>3565.563464848904</v>
      </c>
      <c r="Q31" s="444">
        <f>'Historic Template'!S88</f>
        <v>2210.4923760238603</v>
      </c>
      <c r="R31" s="444">
        <f>'Historic Template'!T88</f>
        <v>2987.5979002211311</v>
      </c>
      <c r="S31" s="444">
        <f>'Historic Template'!U88</f>
        <v>3674.8870802912988</v>
      </c>
      <c r="T31" s="444">
        <f>'Historic Template'!V88</f>
        <v>3258.2672399348171</v>
      </c>
      <c r="U31" s="444">
        <f>'Historic Template'!W88</f>
        <v>2082.7473995783348</v>
      </c>
      <c r="V31" s="444">
        <f>'Historic Template'!X88</f>
        <v>1626.227559221853</v>
      </c>
      <c r="W31" s="444">
        <f>'Historic Template'!Y88</f>
        <v>932.90771886537095</v>
      </c>
      <c r="X31" s="444">
        <f>'Historic Template'!Z88</f>
        <v>1506.787878508889</v>
      </c>
      <c r="Y31" s="444">
        <f>'Historic Template'!AA88</f>
        <v>940.76803815240714</v>
      </c>
      <c r="Z31" s="444">
        <f>'Historic Template'!AB88</f>
        <v>983.74819779592508</v>
      </c>
      <c r="AA31" s="444">
        <f>'Historic Template'!AC88</f>
        <v>164.72835743944319</v>
      </c>
      <c r="AB31" s="444">
        <f>'Historic Template'!AD88</f>
        <v>169.70851708296124</v>
      </c>
      <c r="AC31" s="444">
        <f>'Historic Template'!AE88</f>
        <v>174.68867672647929</v>
      </c>
      <c r="AD31" s="444">
        <f>'Historic Template'!AF88</f>
        <v>179.66883636999734</v>
      </c>
      <c r="AE31" s="444">
        <f>'Historic Template'!AG88</f>
        <v>186.55879174701786</v>
      </c>
      <c r="AF31" s="444">
        <f>'Historic Template'!AH88</f>
        <v>193.71296370191828</v>
      </c>
      <c r="AG31" s="444">
        <f>'Historic Template'!AI88</f>
        <v>201.14148443385022</v>
      </c>
      <c r="AH31" s="444">
        <f>'Historic Template'!AJ88</f>
        <v>208.85487469237543</v>
      </c>
      <c r="AI31" s="444">
        <f>'Historic Template'!AK88</f>
        <v>216.8640586776288</v>
      </c>
      <c r="AJ31" s="444">
        <f>'Historic Template'!AL88</f>
        <v>225.18037951187412</v>
      </c>
      <c r="AK31" s="444">
        <f>'Historic Template'!AM88</f>
        <v>0</v>
      </c>
      <c r="AL31" s="444"/>
      <c r="AM31" s="444"/>
      <c r="AN31" s="444"/>
      <c r="AO31" s="444"/>
      <c r="AP31" s="444"/>
      <c r="AQ31" s="444"/>
      <c r="AR31" s="444"/>
      <c r="AS31" s="444"/>
      <c r="AT31" s="445"/>
      <c r="AV31" s="368"/>
      <c r="AW31" s="368"/>
      <c r="AX31" s="368"/>
      <c r="AY31" s="368"/>
      <c r="AZ31" s="368"/>
      <c r="BA31" s="368"/>
      <c r="BB31" s="368"/>
      <c r="BC31" s="368"/>
      <c r="BD31" s="368"/>
      <c r="BE31" s="368"/>
      <c r="BF31" s="368"/>
      <c r="BG31" s="368"/>
      <c r="BH31" s="368"/>
      <c r="BI31" s="368"/>
      <c r="BJ31" s="368"/>
      <c r="BK31" s="368"/>
      <c r="BL31" s="447"/>
      <c r="BM31" s="366"/>
      <c r="BN31" s="366"/>
      <c r="BO31" s="366"/>
      <c r="BP31" s="366"/>
      <c r="BQ31" s="366"/>
      <c r="BR31" s="366"/>
      <c r="BS31" s="366"/>
      <c r="BT31" s="366"/>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row>
    <row r="32" spans="1:167" s="404" customFormat="1" x14ac:dyDescent="0.2">
      <c r="A32" s="374"/>
      <c r="B32" s="380"/>
      <c r="C32" s="448"/>
      <c r="D32" s="449" t="s">
        <v>236</v>
      </c>
      <c r="E32" s="450">
        <f>'Historic Template'!G90+'Historic Template'!G93</f>
        <v>0</v>
      </c>
      <c r="F32" s="451">
        <f>'Historic Template'!H90+'Historic Template'!H93</f>
        <v>0</v>
      </c>
      <c r="G32" s="451">
        <f>'Historic Template'!I90+'Historic Template'!I93</f>
        <v>0</v>
      </c>
      <c r="H32" s="451">
        <f>'Historic Template'!J90+'Historic Template'!J93</f>
        <v>0</v>
      </c>
      <c r="I32" s="451">
        <f>'Historic Template'!K90+'Historic Template'!K93</f>
        <v>0</v>
      </c>
      <c r="J32" s="451">
        <f>'Historic Template'!L90+'Historic Template'!L93</f>
        <v>0</v>
      </c>
      <c r="K32" s="451">
        <f>'Historic Template'!M90+'Historic Template'!M93</f>
        <v>0</v>
      </c>
      <c r="L32" s="451">
        <f>'Historic Template'!N90+'Historic Template'!N93</f>
        <v>0</v>
      </c>
      <c r="M32" s="451">
        <f>'Historic Template'!O90+'Historic Template'!O93</f>
        <v>0</v>
      </c>
      <c r="N32" s="451">
        <f>'Historic Template'!P90+'Historic Template'!P93</f>
        <v>0</v>
      </c>
      <c r="O32" s="451">
        <f>'Historic Template'!Q90+'Historic Template'!Q93</f>
        <v>0</v>
      </c>
      <c r="P32" s="451">
        <f>'Historic Template'!R90+'Historic Template'!R93</f>
        <v>0</v>
      </c>
      <c r="Q32" s="451">
        <f>'Historic Template'!S90+'Historic Template'!S93</f>
        <v>0</v>
      </c>
      <c r="R32" s="451">
        <f>'Historic Template'!T90+'Historic Template'!T93</f>
        <v>0</v>
      </c>
      <c r="S32" s="451">
        <f>'Historic Template'!U90+'Historic Template'!U93</f>
        <v>0</v>
      </c>
      <c r="T32" s="451">
        <f>'Historic Template'!V90+'Historic Template'!V93</f>
        <v>0</v>
      </c>
      <c r="U32" s="451">
        <f>'Historic Template'!W90+'Historic Template'!W93</f>
        <v>0</v>
      </c>
      <c r="V32" s="451">
        <f>'Historic Template'!X90+'Historic Template'!X93</f>
        <v>0</v>
      </c>
      <c r="W32" s="451">
        <f>'Historic Template'!Y90+'Historic Template'!Y93</f>
        <v>0</v>
      </c>
      <c r="X32" s="451">
        <f>'Historic Template'!Z90+'Historic Template'!Z93</f>
        <v>0</v>
      </c>
      <c r="Y32" s="451">
        <f>'Historic Template'!AA90+'Historic Template'!AA93</f>
        <v>0</v>
      </c>
      <c r="Z32" s="451">
        <f>'Historic Template'!AB90+'Historic Template'!AB93</f>
        <v>0</v>
      </c>
      <c r="AA32" s="451">
        <f>'Historic Template'!AC90+'Historic Template'!AC93</f>
        <v>0</v>
      </c>
      <c r="AB32" s="451">
        <f>'Historic Template'!AD90+'Historic Template'!AD93</f>
        <v>0</v>
      </c>
      <c r="AC32" s="451">
        <f>'Historic Template'!AE90+'Historic Template'!AE93</f>
        <v>0</v>
      </c>
      <c r="AD32" s="451">
        <f>'Historic Template'!AF90+'Historic Template'!AF93</f>
        <v>0</v>
      </c>
      <c r="AE32" s="451">
        <f>'Historic Template'!AG90+'Historic Template'!AG93</f>
        <v>0</v>
      </c>
      <c r="AF32" s="451">
        <f>'Historic Template'!AH90+'Historic Template'!AH93</f>
        <v>0</v>
      </c>
      <c r="AG32" s="451">
        <f>'Historic Template'!AI90+'Historic Template'!AI93</f>
        <v>0</v>
      </c>
      <c r="AH32" s="451">
        <f>'Historic Template'!AJ90+'Historic Template'!AJ93</f>
        <v>0</v>
      </c>
      <c r="AI32" s="451">
        <f>'Historic Template'!AK90+'Historic Template'!AK93</f>
        <v>0</v>
      </c>
      <c r="AJ32" s="451">
        <f>'Historic Template'!AL90+'Historic Template'!AL93</f>
        <v>0</v>
      </c>
      <c r="AK32" s="451">
        <f>'Historic Template'!AM90+'Historic Template'!AM93</f>
        <v>0</v>
      </c>
      <c r="AL32" s="451"/>
      <c r="AM32" s="451"/>
      <c r="AN32" s="451"/>
      <c r="AO32" s="451"/>
      <c r="AP32" s="451"/>
      <c r="AQ32" s="451"/>
      <c r="AR32" s="451"/>
      <c r="AS32" s="451"/>
      <c r="AT32" s="398"/>
      <c r="AV32" s="378"/>
      <c r="AW32" s="378"/>
      <c r="AX32" s="378"/>
      <c r="AY32" s="378"/>
      <c r="AZ32" s="378"/>
      <c r="BA32" s="378"/>
      <c r="BB32" s="378"/>
      <c r="BC32" s="378"/>
      <c r="BD32" s="378"/>
      <c r="BE32" s="378"/>
      <c r="BF32" s="378"/>
      <c r="BG32" s="378"/>
      <c r="BH32" s="378"/>
      <c r="BI32" s="378"/>
      <c r="BJ32" s="378"/>
      <c r="BK32" s="378"/>
      <c r="BL32" s="379"/>
      <c r="BM32" s="373"/>
      <c r="BN32" s="373"/>
      <c r="BO32" s="373"/>
      <c r="BP32" s="373"/>
      <c r="BQ32" s="373"/>
      <c r="BR32" s="373"/>
      <c r="BS32" s="373"/>
      <c r="BT32" s="373"/>
      <c r="BU32" s="378"/>
      <c r="BV32" s="378"/>
      <c r="BW32" s="378"/>
      <c r="BX32" s="378"/>
      <c r="BY32" s="378"/>
      <c r="BZ32" s="378"/>
      <c r="CA32" s="378"/>
      <c r="CB32" s="378"/>
      <c r="CC32" s="378"/>
      <c r="CD32" s="378"/>
      <c r="CE32" s="378"/>
      <c r="CF32" s="378"/>
      <c r="CG32" s="378"/>
      <c r="CH32" s="378"/>
      <c r="CI32" s="378"/>
      <c r="CJ32" s="378"/>
      <c r="CK32" s="378"/>
      <c r="CL32" s="378"/>
      <c r="CM32" s="378"/>
      <c r="CN32" s="378"/>
      <c r="CO32" s="378"/>
      <c r="CP32" s="378"/>
      <c r="CQ32" s="378"/>
      <c r="CR32" s="378"/>
      <c r="CS32" s="378"/>
      <c r="CT32" s="378"/>
      <c r="CU32" s="378"/>
      <c r="CV32" s="378"/>
      <c r="CW32" s="378"/>
      <c r="CX32" s="378"/>
      <c r="CY32" s="378"/>
      <c r="CZ32" s="378"/>
      <c r="DA32" s="378"/>
      <c r="DB32" s="378"/>
      <c r="DC32" s="378"/>
      <c r="DD32" s="378"/>
      <c r="DE32" s="378"/>
      <c r="DF32" s="378"/>
      <c r="DG32" s="378"/>
      <c r="DH32" s="378"/>
      <c r="DI32" s="378"/>
      <c r="DJ32" s="378"/>
      <c r="DK32" s="378"/>
      <c r="DL32" s="378"/>
      <c r="DM32" s="378"/>
      <c r="DN32" s="378"/>
      <c r="DO32" s="378"/>
      <c r="DP32" s="378"/>
      <c r="DQ32" s="378"/>
      <c r="DR32" s="378"/>
      <c r="DS32" s="378"/>
      <c r="DT32" s="378"/>
      <c r="DU32" s="378"/>
      <c r="DV32" s="378"/>
      <c r="DW32" s="378"/>
      <c r="DX32" s="378"/>
      <c r="DY32" s="378"/>
      <c r="DZ32" s="378"/>
      <c r="EA32" s="378"/>
      <c r="EB32" s="378"/>
      <c r="EC32" s="378"/>
      <c r="ED32" s="378"/>
      <c r="EE32" s="378"/>
      <c r="EF32" s="378"/>
      <c r="EG32" s="378"/>
      <c r="EH32" s="378"/>
      <c r="EI32" s="378"/>
      <c r="EJ32" s="378"/>
      <c r="EK32" s="378"/>
      <c r="EL32" s="378"/>
      <c r="EM32" s="378"/>
      <c r="EN32" s="378"/>
      <c r="EO32" s="378"/>
      <c r="EP32" s="378"/>
      <c r="EQ32" s="378"/>
      <c r="ER32" s="378"/>
      <c r="ES32" s="378"/>
      <c r="ET32" s="378"/>
      <c r="EU32" s="378"/>
      <c r="EV32" s="378"/>
      <c r="EW32" s="378"/>
      <c r="EX32" s="378"/>
      <c r="EY32" s="378"/>
      <c r="EZ32" s="378"/>
      <c r="FA32" s="378"/>
      <c r="FB32" s="378"/>
      <c r="FC32" s="378"/>
      <c r="FD32" s="378"/>
      <c r="FE32" s="378"/>
      <c r="FF32" s="378"/>
      <c r="FG32" s="378"/>
      <c r="FH32" s="378"/>
      <c r="FI32" s="378"/>
      <c r="FJ32" s="378"/>
      <c r="FK32" s="378"/>
    </row>
    <row r="33" spans="1:167" s="404" customFormat="1" x14ac:dyDescent="0.2">
      <c r="A33" s="374"/>
      <c r="B33" s="380"/>
      <c r="C33" s="448"/>
      <c r="D33" s="427" t="s">
        <v>54</v>
      </c>
      <c r="E33" s="450">
        <f>'Historic Template'!G91</f>
        <v>0</v>
      </c>
      <c r="F33" s="451">
        <f>'Historic Template'!H91</f>
        <v>0</v>
      </c>
      <c r="G33" s="451">
        <f>'Historic Template'!I91</f>
        <v>0</v>
      </c>
      <c r="H33" s="451">
        <f>'Historic Template'!J91</f>
        <v>0</v>
      </c>
      <c r="I33" s="451">
        <f>'Historic Template'!K91</f>
        <v>0</v>
      </c>
      <c r="J33" s="451">
        <f>'Historic Template'!L91</f>
        <v>0</v>
      </c>
      <c r="K33" s="451">
        <f>'Historic Template'!M91</f>
        <v>0</v>
      </c>
      <c r="L33" s="451">
        <f>'Historic Template'!N91</f>
        <v>0</v>
      </c>
      <c r="M33" s="451">
        <f>'Historic Template'!O91</f>
        <v>0</v>
      </c>
      <c r="N33" s="451">
        <f>'Historic Template'!P91</f>
        <v>0</v>
      </c>
      <c r="O33" s="451">
        <f>'Historic Template'!Q91</f>
        <v>0</v>
      </c>
      <c r="P33" s="451">
        <f>'Historic Template'!R91</f>
        <v>0</v>
      </c>
      <c r="Q33" s="451">
        <f>'Historic Template'!S91</f>
        <v>0</v>
      </c>
      <c r="R33" s="451">
        <f>'Historic Template'!T91</f>
        <v>0</v>
      </c>
      <c r="S33" s="451">
        <f>'Historic Template'!U91</f>
        <v>0</v>
      </c>
      <c r="T33" s="451">
        <f>'Historic Template'!V91</f>
        <v>702</v>
      </c>
      <c r="U33" s="451">
        <f>'Historic Template'!W91</f>
        <v>9157</v>
      </c>
      <c r="V33" s="451">
        <f>'Historic Template'!X91</f>
        <v>10882</v>
      </c>
      <c r="W33" s="451">
        <f>'Historic Template'!Y91</f>
        <v>13408</v>
      </c>
      <c r="X33" s="451">
        <f>'Historic Template'!Z91</f>
        <v>12752</v>
      </c>
      <c r="Y33" s="451">
        <f>'Historic Template'!AA91</f>
        <v>13365</v>
      </c>
      <c r="Z33" s="451">
        <f>'Historic Template'!AB91</f>
        <v>10635</v>
      </c>
      <c r="AA33" s="451">
        <f>'Historic Template'!AC91</f>
        <v>15484</v>
      </c>
      <c r="AB33" s="451">
        <f>'Historic Template'!AD91</f>
        <v>21476</v>
      </c>
      <c r="AC33" s="451">
        <f>'Historic Template'!AE91</f>
        <v>21243</v>
      </c>
      <c r="AD33" s="451">
        <f>'Historic Template'!AF91</f>
        <v>16617</v>
      </c>
      <c r="AE33" s="451">
        <f>'Historic Template'!AG91</f>
        <v>18561</v>
      </c>
      <c r="AF33" s="451">
        <f>'Historic Template'!AH91</f>
        <v>20323</v>
      </c>
      <c r="AG33" s="451">
        <f>'Historic Template'!AI91</f>
        <v>18702</v>
      </c>
      <c r="AH33" s="451">
        <f>'Historic Template'!AJ91</f>
        <v>20278</v>
      </c>
      <c r="AI33" s="451">
        <f>'Historic Template'!AK91</f>
        <v>18282</v>
      </c>
      <c r="AJ33" s="451">
        <f>'Historic Template'!AL91</f>
        <v>17612</v>
      </c>
      <c r="AK33" s="451">
        <f>'Historic Template'!AM91</f>
        <v>15631</v>
      </c>
      <c r="AL33" s="451"/>
      <c r="AM33" s="451"/>
      <c r="AN33" s="451"/>
      <c r="AO33" s="451"/>
      <c r="AP33" s="451"/>
      <c r="AQ33" s="451"/>
      <c r="AR33" s="451"/>
      <c r="AS33" s="451"/>
      <c r="AT33" s="398"/>
      <c r="AV33" s="378"/>
      <c r="AW33" s="378"/>
      <c r="AX33" s="378"/>
      <c r="AY33" s="378"/>
      <c r="AZ33" s="378"/>
      <c r="BA33" s="378"/>
      <c r="BB33" s="378"/>
      <c r="BC33" s="378"/>
      <c r="BD33" s="378"/>
      <c r="BE33" s="378"/>
      <c r="BF33" s="378"/>
      <c r="BG33" s="378"/>
      <c r="BH33" s="378"/>
      <c r="BI33" s="378"/>
      <c r="BJ33" s="378"/>
      <c r="BK33" s="378"/>
      <c r="BL33" s="379"/>
      <c r="BM33" s="373"/>
      <c r="BN33" s="373"/>
      <c r="BO33" s="373"/>
      <c r="BP33" s="373"/>
      <c r="BQ33" s="373"/>
      <c r="BR33" s="373"/>
      <c r="BS33" s="373"/>
      <c r="BT33" s="373"/>
      <c r="BU33" s="378"/>
      <c r="BV33" s="378"/>
      <c r="BW33" s="378"/>
      <c r="BX33" s="378"/>
      <c r="BY33" s="378"/>
      <c r="BZ33" s="378"/>
      <c r="CA33" s="378"/>
      <c r="CB33" s="378"/>
      <c r="CC33" s="378"/>
      <c r="CD33" s="378"/>
      <c r="CE33" s="378"/>
      <c r="CF33" s="378"/>
      <c r="CG33" s="378"/>
      <c r="CH33" s="378"/>
      <c r="CI33" s="378"/>
      <c r="CJ33" s="378"/>
      <c r="CK33" s="378"/>
      <c r="CL33" s="378"/>
      <c r="CM33" s="378"/>
      <c r="CN33" s="378"/>
      <c r="CO33" s="378"/>
      <c r="CP33" s="378"/>
      <c r="CQ33" s="378"/>
      <c r="CR33" s="378"/>
      <c r="CS33" s="378"/>
      <c r="CT33" s="378"/>
      <c r="CU33" s="378"/>
      <c r="CV33" s="378"/>
      <c r="CW33" s="378"/>
      <c r="CX33" s="378"/>
      <c r="CY33" s="378"/>
      <c r="CZ33" s="378"/>
      <c r="DA33" s="378"/>
      <c r="DB33" s="378"/>
      <c r="DC33" s="378"/>
      <c r="DD33" s="378"/>
      <c r="DE33" s="378"/>
      <c r="DF33" s="378"/>
      <c r="DG33" s="378"/>
      <c r="DH33" s="378"/>
      <c r="DI33" s="378"/>
      <c r="DJ33" s="378"/>
      <c r="DK33" s="378"/>
      <c r="DL33" s="378"/>
      <c r="DM33" s="378"/>
      <c r="DN33" s="378"/>
      <c r="DO33" s="378"/>
      <c r="DP33" s="378"/>
      <c r="DQ33" s="378"/>
      <c r="DR33" s="378"/>
      <c r="DS33" s="378"/>
      <c r="DT33" s="378"/>
      <c r="DU33" s="378"/>
      <c r="DV33" s="378"/>
      <c r="DW33" s="378"/>
      <c r="DX33" s="378"/>
      <c r="DY33" s="378"/>
      <c r="DZ33" s="378"/>
      <c r="EA33" s="378"/>
      <c r="EB33" s="378"/>
      <c r="EC33" s="378"/>
      <c r="ED33" s="378"/>
      <c r="EE33" s="378"/>
      <c r="EF33" s="378"/>
      <c r="EG33" s="378"/>
      <c r="EH33" s="378"/>
      <c r="EI33" s="378"/>
      <c r="EJ33" s="378"/>
      <c r="EK33" s="378"/>
      <c r="EL33" s="378"/>
      <c r="EM33" s="378"/>
      <c r="EN33" s="378"/>
      <c r="EO33" s="378"/>
      <c r="EP33" s="378"/>
      <c r="EQ33" s="378"/>
      <c r="ER33" s="378"/>
      <c r="ES33" s="378"/>
      <c r="ET33" s="378"/>
      <c r="EU33" s="378"/>
      <c r="EV33" s="378"/>
      <c r="EW33" s="378"/>
      <c r="EX33" s="378"/>
      <c r="EY33" s="378"/>
      <c r="EZ33" s="378"/>
      <c r="FA33" s="378"/>
      <c r="FB33" s="378"/>
      <c r="FC33" s="378"/>
      <c r="FD33" s="378"/>
      <c r="FE33" s="378"/>
      <c r="FF33" s="378"/>
      <c r="FG33" s="378"/>
      <c r="FH33" s="378"/>
      <c r="FI33" s="378"/>
      <c r="FJ33" s="378"/>
      <c r="FK33" s="378"/>
    </row>
    <row r="34" spans="1:167" s="404" customFormat="1" ht="13.5" thickBot="1" x14ac:dyDescent="0.25">
      <c r="A34" s="374"/>
      <c r="B34" s="380"/>
      <c r="C34" s="452"/>
      <c r="D34" s="435" t="s">
        <v>56</v>
      </c>
      <c r="E34" s="450">
        <f>'Historic Template'!G92</f>
        <v>0</v>
      </c>
      <c r="F34" s="451">
        <f>'Historic Template'!H92</f>
        <v>0</v>
      </c>
      <c r="G34" s="451">
        <f>'Historic Template'!I92</f>
        <v>0</v>
      </c>
      <c r="H34" s="451">
        <f>'Historic Template'!J92</f>
        <v>0</v>
      </c>
      <c r="I34" s="451">
        <f>'Historic Template'!K92</f>
        <v>0</v>
      </c>
      <c r="J34" s="451">
        <f>'Historic Template'!L92</f>
        <v>0</v>
      </c>
      <c r="K34" s="451">
        <f>'Historic Template'!M92</f>
        <v>0</v>
      </c>
      <c r="L34" s="451">
        <f>'Historic Template'!N92</f>
        <v>0</v>
      </c>
      <c r="M34" s="451">
        <f>'Historic Template'!O92</f>
        <v>0</v>
      </c>
      <c r="N34" s="451">
        <f>'Historic Template'!P92</f>
        <v>0</v>
      </c>
      <c r="O34" s="451">
        <f>'Historic Template'!Q92</f>
        <v>0</v>
      </c>
      <c r="P34" s="451">
        <f>'Historic Template'!R92</f>
        <v>0</v>
      </c>
      <c r="Q34" s="451">
        <f>'Historic Template'!S92</f>
        <v>0</v>
      </c>
      <c r="R34" s="451">
        <f>'Historic Template'!T92</f>
        <v>0</v>
      </c>
      <c r="S34" s="451">
        <f>'Historic Template'!U92</f>
        <v>0</v>
      </c>
      <c r="T34" s="451">
        <f>'Historic Template'!V92</f>
        <v>0</v>
      </c>
      <c r="U34" s="451">
        <f>'Historic Template'!W92</f>
        <v>0</v>
      </c>
      <c r="V34" s="451">
        <f>'Historic Template'!X92</f>
        <v>0</v>
      </c>
      <c r="W34" s="451">
        <f>'Historic Template'!Y92</f>
        <v>0</v>
      </c>
      <c r="X34" s="451">
        <f>'Historic Template'!Z92</f>
        <v>0</v>
      </c>
      <c r="Y34" s="451">
        <f>'Historic Template'!AA92</f>
        <v>0</v>
      </c>
      <c r="Z34" s="451">
        <f>'Historic Template'!AB92</f>
        <v>0</v>
      </c>
      <c r="AA34" s="451">
        <f>'Historic Template'!AC92</f>
        <v>0</v>
      </c>
      <c r="AB34" s="451">
        <f>'Historic Template'!AD92</f>
        <v>0</v>
      </c>
      <c r="AC34" s="451">
        <f>'Historic Template'!AE92</f>
        <v>0</v>
      </c>
      <c r="AD34" s="451">
        <f>'Historic Template'!AF92</f>
        <v>0</v>
      </c>
      <c r="AE34" s="451">
        <f>'Historic Template'!AG92</f>
        <v>0</v>
      </c>
      <c r="AF34" s="451">
        <f>'Historic Template'!AH92</f>
        <v>0</v>
      </c>
      <c r="AG34" s="451">
        <f>'Historic Template'!AI92</f>
        <v>0</v>
      </c>
      <c r="AH34" s="451">
        <f>'Historic Template'!AJ92</f>
        <v>0</v>
      </c>
      <c r="AI34" s="451">
        <f>'Historic Template'!AK92</f>
        <v>0</v>
      </c>
      <c r="AJ34" s="451">
        <f>'Historic Template'!AL92</f>
        <v>0</v>
      </c>
      <c r="AK34" s="451">
        <f>'Historic Template'!AM92</f>
        <v>0</v>
      </c>
      <c r="AL34" s="451"/>
      <c r="AM34" s="451"/>
      <c r="AN34" s="451"/>
      <c r="AO34" s="451"/>
      <c r="AP34" s="451"/>
      <c r="AQ34" s="451"/>
      <c r="AR34" s="451"/>
      <c r="AS34" s="451"/>
      <c r="AT34" s="398"/>
      <c r="AV34" s="378"/>
      <c r="AW34" s="378"/>
      <c r="AX34" s="378"/>
      <c r="AY34" s="378"/>
      <c r="AZ34" s="378"/>
      <c r="BA34" s="378"/>
      <c r="BB34" s="378"/>
      <c r="BC34" s="378"/>
      <c r="BD34" s="378"/>
      <c r="BE34" s="378"/>
      <c r="BF34" s="378"/>
      <c r="BG34" s="378"/>
      <c r="BH34" s="378"/>
      <c r="BI34" s="378"/>
      <c r="BJ34" s="378"/>
      <c r="BK34" s="378"/>
      <c r="BL34" s="379"/>
      <c r="BM34" s="373"/>
      <c r="BN34" s="373"/>
      <c r="BO34" s="373"/>
      <c r="BP34" s="373"/>
      <c r="BQ34" s="373"/>
      <c r="BR34" s="373"/>
      <c r="BS34" s="373"/>
      <c r="BT34" s="373"/>
      <c r="BU34" s="378"/>
      <c r="BV34" s="378"/>
      <c r="BW34" s="378"/>
      <c r="BX34" s="378"/>
      <c r="BY34" s="378"/>
      <c r="BZ34" s="378"/>
      <c r="CA34" s="378"/>
      <c r="CB34" s="378"/>
      <c r="CC34" s="378"/>
      <c r="CD34" s="378"/>
      <c r="CE34" s="378"/>
      <c r="CF34" s="378"/>
      <c r="CG34" s="378"/>
      <c r="CH34" s="378"/>
      <c r="CI34" s="378"/>
      <c r="CJ34" s="378"/>
      <c r="CK34" s="378"/>
      <c r="CL34" s="378"/>
      <c r="CM34" s="378"/>
      <c r="CN34" s="378"/>
      <c r="CO34" s="378"/>
      <c r="CP34" s="378"/>
      <c r="CQ34" s="378"/>
      <c r="CR34" s="378"/>
      <c r="CS34" s="378"/>
      <c r="CT34" s="378"/>
      <c r="CU34" s="378"/>
      <c r="CV34" s="378"/>
      <c r="CW34" s="378"/>
      <c r="CX34" s="378"/>
      <c r="CY34" s="378"/>
      <c r="CZ34" s="378"/>
      <c r="DA34" s="378"/>
      <c r="DB34" s="378"/>
      <c r="DC34" s="378"/>
      <c r="DD34" s="378"/>
      <c r="DE34" s="378"/>
      <c r="DF34" s="378"/>
      <c r="DG34" s="378"/>
      <c r="DH34" s="378"/>
      <c r="DI34" s="378"/>
      <c r="DJ34" s="378"/>
      <c r="DK34" s="378"/>
      <c r="DL34" s="378"/>
      <c r="DM34" s="378"/>
      <c r="DN34" s="378"/>
      <c r="DO34" s="378"/>
      <c r="DP34" s="378"/>
      <c r="DQ34" s="378"/>
      <c r="DR34" s="378"/>
      <c r="DS34" s="378"/>
      <c r="DT34" s="378"/>
      <c r="DU34" s="378"/>
      <c r="DV34" s="378"/>
      <c r="DW34" s="378"/>
      <c r="DX34" s="378"/>
      <c r="DY34" s="378"/>
      <c r="DZ34" s="378"/>
      <c r="EA34" s="378"/>
      <c r="EB34" s="378"/>
      <c r="EC34" s="378"/>
      <c r="ED34" s="378"/>
      <c r="EE34" s="378"/>
      <c r="EF34" s="378"/>
      <c r="EG34" s="378"/>
      <c r="EH34" s="378"/>
      <c r="EI34" s="378"/>
      <c r="EJ34" s="378"/>
      <c r="EK34" s="378"/>
      <c r="EL34" s="378"/>
      <c r="EM34" s="378"/>
      <c r="EN34" s="378"/>
      <c r="EO34" s="378"/>
      <c r="EP34" s="378"/>
      <c r="EQ34" s="378"/>
      <c r="ER34" s="378"/>
      <c r="ES34" s="378"/>
      <c r="ET34" s="378"/>
      <c r="EU34" s="378"/>
      <c r="EV34" s="378"/>
      <c r="EW34" s="378"/>
      <c r="EX34" s="378"/>
      <c r="EY34" s="378"/>
      <c r="EZ34" s="378"/>
      <c r="FA34" s="378"/>
      <c r="FB34" s="378"/>
      <c r="FC34" s="378"/>
      <c r="FD34" s="378"/>
      <c r="FE34" s="378"/>
      <c r="FF34" s="378"/>
      <c r="FG34" s="378"/>
      <c r="FH34" s="378"/>
      <c r="FI34" s="378"/>
      <c r="FJ34" s="378"/>
      <c r="FK34" s="378"/>
    </row>
    <row r="35" spans="1:167" s="419" customFormat="1" ht="13.5" thickBot="1" x14ac:dyDescent="0.25">
      <c r="A35" s="374"/>
      <c r="B35" s="380"/>
      <c r="C35" s="414" t="s">
        <v>238</v>
      </c>
      <c r="D35" s="415"/>
      <c r="E35" s="453">
        <f>'Historic Template'!G94</f>
        <v>0</v>
      </c>
      <c r="F35" s="453">
        <f>'Historic Template'!H94</f>
        <v>0</v>
      </c>
      <c r="G35" s="453">
        <f>'Historic Template'!I94</f>
        <v>0</v>
      </c>
      <c r="H35" s="453">
        <f>'Historic Template'!J94</f>
        <v>0</v>
      </c>
      <c r="I35" s="453">
        <f>'Historic Template'!K94</f>
        <v>0</v>
      </c>
      <c r="J35" s="453">
        <f>'Historic Template'!L94</f>
        <v>0</v>
      </c>
      <c r="K35" s="453">
        <f>'Historic Template'!M94</f>
        <v>0</v>
      </c>
      <c r="L35" s="453">
        <f>'Historic Template'!N94</f>
        <v>0</v>
      </c>
      <c r="M35" s="453">
        <f>'Historic Template'!O94</f>
        <v>0</v>
      </c>
      <c r="N35" s="453">
        <f>'Historic Template'!P94</f>
        <v>0</v>
      </c>
      <c r="O35" s="453">
        <f>'Historic Template'!Q94</f>
        <v>0</v>
      </c>
      <c r="P35" s="453">
        <f>'Historic Template'!R94</f>
        <v>0</v>
      </c>
      <c r="Q35" s="453">
        <f>'Historic Template'!S94</f>
        <v>0</v>
      </c>
      <c r="R35" s="453">
        <f>'Historic Template'!T94</f>
        <v>0</v>
      </c>
      <c r="S35" s="453">
        <f>'Historic Template'!U94</f>
        <v>0</v>
      </c>
      <c r="T35" s="453">
        <f>'Historic Template'!V94</f>
        <v>140.4</v>
      </c>
      <c r="U35" s="453">
        <f>'Historic Template'!W94</f>
        <v>1831.4</v>
      </c>
      <c r="V35" s="453">
        <f>'Historic Template'!X94</f>
        <v>2176.4</v>
      </c>
      <c r="W35" s="453">
        <f>'Historic Template'!Y94</f>
        <v>2681.6000000000004</v>
      </c>
      <c r="X35" s="453">
        <f>'Historic Template'!Z94</f>
        <v>2550.4</v>
      </c>
      <c r="Y35" s="453">
        <f>'Historic Template'!AA94</f>
        <v>2673</v>
      </c>
      <c r="Z35" s="453">
        <f>'Historic Template'!AB94</f>
        <v>2127</v>
      </c>
      <c r="AA35" s="453">
        <f>'Historic Template'!AC94</f>
        <v>3096.8</v>
      </c>
      <c r="AB35" s="453">
        <f>'Historic Template'!AD94</f>
        <v>4295.2</v>
      </c>
      <c r="AC35" s="453">
        <f>'Historic Template'!AE94</f>
        <v>4248.6000000000004</v>
      </c>
      <c r="AD35" s="453">
        <f>'Historic Template'!AF94</f>
        <v>3323.4</v>
      </c>
      <c r="AE35" s="453">
        <f>'Historic Template'!AG94</f>
        <v>3712.2000000000003</v>
      </c>
      <c r="AF35" s="453">
        <f>'Historic Template'!AH94</f>
        <v>4064.6000000000004</v>
      </c>
      <c r="AG35" s="453">
        <f>'Historic Template'!AI94</f>
        <v>3740.4</v>
      </c>
      <c r="AH35" s="453">
        <f>'Historic Template'!AJ94</f>
        <v>4055.6000000000004</v>
      </c>
      <c r="AI35" s="453">
        <f>'Historic Template'!AK94</f>
        <v>3656.4</v>
      </c>
      <c r="AJ35" s="453">
        <f>'Historic Template'!AL94</f>
        <v>3522.4</v>
      </c>
      <c r="AK35" s="453">
        <f>'Historic Template'!AM94</f>
        <v>0</v>
      </c>
      <c r="AL35" s="453"/>
      <c r="AM35" s="453"/>
      <c r="AN35" s="453"/>
      <c r="AO35" s="453"/>
      <c r="AP35" s="453"/>
      <c r="AQ35" s="453"/>
      <c r="AR35" s="453"/>
      <c r="AS35" s="453"/>
      <c r="AT35" s="418"/>
      <c r="AV35" s="420"/>
      <c r="AW35" s="420"/>
      <c r="AX35" s="420"/>
      <c r="AY35" s="420"/>
      <c r="AZ35" s="420"/>
      <c r="BA35" s="420"/>
      <c r="BB35" s="420"/>
      <c r="BC35" s="420"/>
      <c r="BD35" s="420"/>
      <c r="BE35" s="420"/>
      <c r="BF35" s="420"/>
      <c r="BG35" s="420"/>
      <c r="BH35" s="420"/>
      <c r="BI35" s="420"/>
      <c r="BJ35" s="420"/>
      <c r="BK35" s="420"/>
      <c r="BL35" s="379"/>
      <c r="BM35" s="373"/>
      <c r="BN35" s="373"/>
      <c r="BO35" s="373"/>
      <c r="BP35" s="373"/>
      <c r="BQ35" s="373"/>
      <c r="BR35" s="373"/>
      <c r="BS35" s="373"/>
      <c r="BT35" s="373"/>
      <c r="BU35" s="420"/>
      <c r="BV35" s="420"/>
      <c r="BW35" s="420"/>
      <c r="BX35" s="420"/>
      <c r="BY35" s="420"/>
      <c r="BZ35" s="420"/>
      <c r="CA35" s="420"/>
      <c r="CB35" s="420"/>
      <c r="CC35" s="420"/>
      <c r="CD35" s="420"/>
      <c r="CE35" s="420"/>
      <c r="CF35" s="420"/>
      <c r="CG35" s="420"/>
      <c r="CH35" s="420"/>
      <c r="CI35" s="420"/>
      <c r="CJ35" s="420"/>
      <c r="CK35" s="420"/>
      <c r="CL35" s="420"/>
      <c r="CM35" s="420"/>
      <c r="CN35" s="420"/>
      <c r="CO35" s="420"/>
      <c r="CP35" s="420"/>
      <c r="CQ35" s="420"/>
      <c r="CR35" s="420"/>
      <c r="CS35" s="420"/>
      <c r="CT35" s="420"/>
      <c r="CU35" s="420"/>
      <c r="CV35" s="420"/>
      <c r="CW35" s="420"/>
      <c r="CX35" s="420"/>
      <c r="CY35" s="420"/>
      <c r="CZ35" s="420"/>
      <c r="DA35" s="420"/>
      <c r="DB35" s="420"/>
      <c r="DC35" s="420"/>
      <c r="DD35" s="420"/>
      <c r="DE35" s="420"/>
      <c r="DF35" s="420"/>
      <c r="DG35" s="420"/>
      <c r="DH35" s="420"/>
      <c r="DI35" s="420"/>
      <c r="DJ35" s="420"/>
      <c r="DK35" s="420"/>
      <c r="DL35" s="420"/>
      <c r="DM35" s="420"/>
      <c r="DN35" s="420"/>
      <c r="DO35" s="420"/>
      <c r="DP35" s="420"/>
      <c r="DQ35" s="420"/>
      <c r="DR35" s="420"/>
      <c r="DS35" s="420"/>
      <c r="DT35" s="420"/>
      <c r="DU35" s="420"/>
      <c r="DV35" s="420"/>
      <c r="DW35" s="420"/>
      <c r="DX35" s="420"/>
      <c r="DY35" s="420"/>
      <c r="DZ35" s="420"/>
      <c r="EA35" s="420"/>
      <c r="EB35" s="420"/>
      <c r="EC35" s="420"/>
      <c r="ED35" s="420"/>
      <c r="EE35" s="420"/>
      <c r="EF35" s="420"/>
      <c r="EG35" s="420"/>
      <c r="EH35" s="420"/>
      <c r="EI35" s="420"/>
      <c r="EJ35" s="420"/>
      <c r="EK35" s="420"/>
      <c r="EL35" s="420"/>
      <c r="EM35" s="420"/>
      <c r="EN35" s="420"/>
      <c r="EO35" s="420"/>
      <c r="EP35" s="420"/>
      <c r="EQ35" s="420"/>
      <c r="ER35" s="420"/>
      <c r="ES35" s="420"/>
      <c r="ET35" s="420"/>
      <c r="EU35" s="420"/>
      <c r="EV35" s="420"/>
      <c r="EW35" s="420"/>
      <c r="EX35" s="420"/>
      <c r="EY35" s="420"/>
      <c r="EZ35" s="420"/>
      <c r="FA35" s="420"/>
      <c r="FB35" s="420"/>
      <c r="FC35" s="420"/>
      <c r="FD35" s="420"/>
      <c r="FE35" s="420"/>
      <c r="FF35" s="420"/>
      <c r="FG35" s="420"/>
      <c r="FH35" s="420"/>
      <c r="FI35" s="420"/>
      <c r="FJ35" s="420"/>
      <c r="FK35" s="420"/>
    </row>
    <row r="36" spans="1:167" ht="22.5" customHeight="1" thickBot="1" x14ac:dyDescent="0.3">
      <c r="A36" s="374"/>
      <c r="B36" s="380"/>
      <c r="C36" s="421" t="s">
        <v>245</v>
      </c>
      <c r="D36" s="392"/>
      <c r="E36" s="454"/>
      <c r="F36" s="454"/>
      <c r="G36" s="454"/>
      <c r="H36" s="454"/>
      <c r="I36" s="454"/>
      <c r="J36" s="454"/>
      <c r="K36" s="454"/>
      <c r="L36" s="454"/>
      <c r="M36" s="454"/>
      <c r="N36" s="454"/>
      <c r="O36" s="454"/>
      <c r="P36" s="454"/>
      <c r="Q36" s="454"/>
      <c r="R36" s="454"/>
      <c r="S36" s="454"/>
      <c r="T36" s="454"/>
      <c r="U36" s="454"/>
      <c r="V36" s="454"/>
      <c r="W36" s="454"/>
      <c r="X36" s="454"/>
      <c r="Y36" s="454"/>
      <c r="Z36" s="454"/>
      <c r="AA36" s="454"/>
      <c r="AB36" s="454"/>
      <c r="AC36" s="454"/>
      <c r="AD36" s="454"/>
      <c r="AE36" s="454"/>
      <c r="AF36" s="454"/>
      <c r="AG36" s="454"/>
      <c r="AH36" s="454"/>
      <c r="AI36" s="454"/>
      <c r="AJ36" s="454"/>
      <c r="AK36" s="454"/>
      <c r="AL36" s="454"/>
      <c r="AM36" s="454"/>
      <c r="AN36" s="454"/>
      <c r="AO36" s="454"/>
      <c r="AP36" s="454"/>
      <c r="AQ36" s="454"/>
      <c r="AR36" s="454"/>
      <c r="AS36" s="454"/>
      <c r="AT36" s="378"/>
      <c r="AU36"/>
      <c r="AV36" s="378"/>
      <c r="AW36" s="378"/>
      <c r="AX36" s="378"/>
      <c r="AY36" s="378"/>
      <c r="AZ36" s="378"/>
      <c r="BA36" s="378"/>
      <c r="BB36" s="378"/>
      <c r="BC36" s="378"/>
      <c r="BD36" s="378"/>
      <c r="BE36" s="378"/>
      <c r="BF36" s="378"/>
      <c r="BG36" s="378"/>
      <c r="BH36" s="378"/>
      <c r="BI36" s="378"/>
      <c r="BJ36" s="378"/>
      <c r="BK36" s="378"/>
      <c r="BL36" s="379"/>
      <c r="BU36" s="378"/>
      <c r="BV36" s="378"/>
      <c r="BW36" s="378"/>
      <c r="BX36" s="378"/>
      <c r="BY36" s="378"/>
      <c r="BZ36" s="378"/>
      <c r="CA36" s="378"/>
      <c r="CB36" s="378"/>
      <c r="CC36" s="378"/>
      <c r="CD36" s="378"/>
      <c r="CE36" s="378"/>
      <c r="CF36" s="378"/>
      <c r="CG36" s="378"/>
      <c r="CH36" s="378"/>
      <c r="CI36" s="378"/>
      <c r="CJ36" s="378"/>
      <c r="CK36" s="378"/>
      <c r="CL36" s="378"/>
      <c r="CM36" s="378"/>
      <c r="CN36" s="378"/>
      <c r="CO36" s="378"/>
      <c r="CP36" s="378"/>
      <c r="CQ36" s="378"/>
      <c r="CR36" s="378"/>
      <c r="CS36" s="378"/>
      <c r="CT36" s="378"/>
      <c r="CU36" s="378"/>
      <c r="CV36" s="378"/>
      <c r="CW36" s="378"/>
      <c r="CX36" s="378"/>
      <c r="CY36" s="378"/>
      <c r="CZ36" s="378"/>
      <c r="DA36" s="378"/>
      <c r="DB36" s="378"/>
      <c r="DC36" s="378"/>
      <c r="DD36" s="378"/>
      <c r="DE36" s="378"/>
      <c r="DF36" s="378"/>
      <c r="DG36" s="378"/>
      <c r="DH36" s="378"/>
      <c r="DI36" s="378"/>
      <c r="DJ36" s="378"/>
      <c r="DK36" s="378"/>
      <c r="DL36" s="378"/>
      <c r="DM36" s="378"/>
      <c r="DN36" s="378"/>
      <c r="DO36" s="378"/>
      <c r="DP36" s="378"/>
      <c r="DQ36" s="378"/>
      <c r="DR36" s="378"/>
      <c r="DS36" s="378"/>
      <c r="DT36" s="378"/>
      <c r="DU36" s="378"/>
      <c r="DV36" s="378"/>
      <c r="DW36" s="378"/>
      <c r="DX36" s="378"/>
      <c r="DY36" s="378"/>
      <c r="DZ36" s="378"/>
      <c r="EA36" s="378"/>
      <c r="EB36" s="378"/>
      <c r="EC36" s="378"/>
      <c r="ED36" s="378"/>
      <c r="EE36" s="378"/>
      <c r="EF36" s="378"/>
      <c r="EG36" s="378"/>
      <c r="EH36" s="378"/>
      <c r="EI36" s="378"/>
      <c r="EJ36" s="378"/>
      <c r="EK36" s="378"/>
      <c r="EL36" s="378"/>
      <c r="EM36" s="378"/>
      <c r="EN36" s="378"/>
      <c r="EO36" s="378"/>
      <c r="EP36" s="378"/>
      <c r="EQ36" s="378"/>
      <c r="ER36" s="378"/>
      <c r="ES36" s="378"/>
      <c r="ET36" s="378"/>
      <c r="EU36" s="378"/>
      <c r="EV36" s="378"/>
      <c r="EW36" s="378"/>
      <c r="EX36" s="378"/>
      <c r="EY36" s="378"/>
      <c r="EZ36" s="378"/>
      <c r="FA36" s="378"/>
      <c r="FB36" s="378"/>
      <c r="FC36" s="378"/>
      <c r="FD36" s="378"/>
      <c r="FE36" s="378"/>
      <c r="FF36" s="378"/>
      <c r="FG36" s="378"/>
      <c r="FH36" s="378"/>
      <c r="FI36" s="378"/>
      <c r="FJ36" s="378"/>
      <c r="FK36" s="378"/>
    </row>
    <row r="37" spans="1:167" s="460" customFormat="1" ht="15" x14ac:dyDescent="0.2">
      <c r="A37" s="374"/>
      <c r="B37" s="380"/>
      <c r="C37" s="455" t="s">
        <v>9</v>
      </c>
      <c r="D37" s="456" t="s">
        <v>246</v>
      </c>
      <c r="E37" s="457">
        <f>'Historic Template'!$G$180</f>
        <v>7164</v>
      </c>
      <c r="F37" s="458">
        <f>'Historic Template'!H180</f>
        <v>6920</v>
      </c>
      <c r="G37" s="458">
        <f>'Historic Template'!I180</f>
        <v>6111</v>
      </c>
      <c r="H37" s="458">
        <f>'Historic Template'!J180</f>
        <v>4032</v>
      </c>
      <c r="I37" s="458">
        <f>'Historic Template'!K180</f>
        <v>2551</v>
      </c>
      <c r="J37" s="458">
        <f>'Historic Template'!L180</f>
        <v>2761</v>
      </c>
      <c r="K37" s="458">
        <f>'Historic Template'!M180</f>
        <v>4489</v>
      </c>
      <c r="L37" s="458">
        <f>'Historic Template'!N180</f>
        <v>5850</v>
      </c>
      <c r="M37" s="458">
        <f>'Historic Template'!O180</f>
        <v>10623</v>
      </c>
      <c r="N37" s="458">
        <f>'Historic Template'!P180</f>
        <v>7762</v>
      </c>
      <c r="O37" s="458">
        <f>'Historic Template'!Q180</f>
        <v>7587</v>
      </c>
      <c r="P37" s="458">
        <f>'Historic Template'!R180</f>
        <v>3872</v>
      </c>
      <c r="Q37" s="458">
        <f>'Historic Template'!S180</f>
        <v>2204</v>
      </c>
      <c r="R37" s="458">
        <f>'Historic Template'!T180</f>
        <v>3877</v>
      </c>
      <c r="S37" s="458">
        <f>'Historic Template'!U180</f>
        <v>2987</v>
      </c>
      <c r="T37" s="458">
        <f>'Historic Template'!V180</f>
        <v>2581</v>
      </c>
      <c r="U37" s="458">
        <f>'Historic Template'!W180</f>
        <v>2035</v>
      </c>
      <c r="V37" s="458">
        <f>'Historic Template'!X180</f>
        <v>1103</v>
      </c>
      <c r="W37" s="458">
        <f>'Historic Template'!Y180</f>
        <v>1023</v>
      </c>
      <c r="X37" s="458">
        <f>'Historic Template'!Z180</f>
        <v>1254</v>
      </c>
      <c r="Y37" s="458">
        <f>'Historic Template'!AA180</f>
        <v>4145</v>
      </c>
      <c r="Z37" s="458">
        <f>'Historic Template'!AB180</f>
        <v>5397</v>
      </c>
      <c r="AA37" s="458">
        <f>'Historic Template'!AC180</f>
        <v>3905</v>
      </c>
      <c r="AB37" s="458">
        <f>'Historic Template'!AD180</f>
        <v>4065</v>
      </c>
      <c r="AC37" s="458">
        <f>'Historic Template'!AE180</f>
        <v>1900</v>
      </c>
      <c r="AD37" s="458">
        <f>'Historic Template'!AF180</f>
        <v>3470</v>
      </c>
      <c r="AE37" s="458">
        <f>'Historic Template'!AG180</f>
        <v>3775</v>
      </c>
      <c r="AF37" s="458">
        <f>'Historic Template'!AH180</f>
        <v>3890</v>
      </c>
      <c r="AG37" s="458">
        <f>'Historic Template'!AI180</f>
        <v>3950</v>
      </c>
      <c r="AH37" s="458">
        <f>'Historic Template'!AJ180</f>
        <v>5450</v>
      </c>
      <c r="AI37" s="458">
        <f>'Historic Template'!AK180</f>
        <v>5330</v>
      </c>
      <c r="AJ37" s="458">
        <f>'Historic Template'!AL180</f>
        <v>4400</v>
      </c>
      <c r="AK37" s="458">
        <f>'Historic Template'!AM180</f>
        <v>0</v>
      </c>
      <c r="AL37" s="458"/>
      <c r="AM37" s="458"/>
      <c r="AN37" s="458"/>
      <c r="AO37" s="458"/>
      <c r="AP37" s="458"/>
      <c r="AQ37" s="458"/>
      <c r="AR37" s="458"/>
      <c r="AS37" s="458"/>
      <c r="AT37" s="459"/>
      <c r="BL37" s="461"/>
      <c r="BM37" s="462"/>
      <c r="BN37" s="462"/>
      <c r="BO37" s="462"/>
      <c r="BP37" s="462"/>
      <c r="BQ37" s="462"/>
      <c r="BR37" s="462"/>
      <c r="BS37" s="462"/>
      <c r="BT37" s="462"/>
      <c r="EX37" s="463"/>
      <c r="EY37" s="463"/>
      <c r="EZ37" s="463"/>
      <c r="FA37" s="463"/>
      <c r="FB37" s="463"/>
      <c r="FC37" s="463"/>
      <c r="FD37" s="463"/>
      <c r="FE37" s="463"/>
      <c r="FF37" s="463"/>
      <c r="FG37" s="463"/>
      <c r="FH37" s="463"/>
      <c r="FI37" s="463"/>
      <c r="FJ37" s="463"/>
      <c r="FK37" s="463"/>
    </row>
    <row r="38" spans="1:167" s="460" customFormat="1" ht="15.75" thickBot="1" x14ac:dyDescent="0.25">
      <c r="A38" s="374"/>
      <c r="B38" s="380"/>
      <c r="C38" s="464"/>
      <c r="D38" s="465" t="s">
        <v>104</v>
      </c>
      <c r="E38" s="466"/>
      <c r="F38" s="467"/>
      <c r="G38" s="467"/>
      <c r="H38" s="467"/>
      <c r="I38" s="467"/>
      <c r="J38" s="467"/>
      <c r="K38" s="467"/>
      <c r="L38" s="467"/>
      <c r="M38" s="467"/>
      <c r="N38" s="467"/>
      <c r="O38" s="467"/>
      <c r="P38" s="467"/>
      <c r="Q38" s="467"/>
      <c r="R38" s="467"/>
      <c r="S38" s="467"/>
      <c r="T38" s="467"/>
      <c r="U38" s="467"/>
      <c r="V38" s="467"/>
      <c r="W38" s="467"/>
      <c r="X38" s="467"/>
      <c r="Y38" s="467"/>
      <c r="Z38" s="467"/>
      <c r="AA38" s="467"/>
      <c r="AB38" s="467"/>
      <c r="AC38" s="467"/>
      <c r="AD38" s="467"/>
      <c r="AE38" s="467"/>
      <c r="AF38" s="467"/>
      <c r="AG38" s="467"/>
      <c r="AH38" s="467"/>
      <c r="AI38" s="467"/>
      <c r="AJ38" s="467"/>
      <c r="AK38" s="467"/>
      <c r="AL38" s="467"/>
      <c r="AM38" s="467"/>
      <c r="AN38" s="467"/>
      <c r="AO38" s="467"/>
      <c r="AP38" s="467"/>
      <c r="AQ38" s="467"/>
      <c r="AR38" s="467"/>
      <c r="AS38" s="467"/>
      <c r="AT38" s="459"/>
      <c r="BL38" s="461"/>
      <c r="BM38" s="462"/>
      <c r="BN38" s="462"/>
      <c r="BO38" s="462"/>
      <c r="BP38" s="462"/>
      <c r="BQ38" s="462"/>
      <c r="BR38" s="462"/>
      <c r="BS38" s="462"/>
      <c r="BT38" s="462"/>
      <c r="EX38" s="463"/>
      <c r="EY38" s="463"/>
      <c r="EZ38" s="463"/>
      <c r="FA38" s="463"/>
      <c r="FB38" s="463"/>
      <c r="FC38" s="463"/>
      <c r="FD38" s="463"/>
      <c r="FE38" s="463"/>
      <c r="FF38" s="463"/>
      <c r="FG38" s="463"/>
      <c r="FH38" s="463"/>
      <c r="FI38" s="463"/>
      <c r="FJ38" s="463"/>
      <c r="FK38" s="463"/>
    </row>
    <row r="39" spans="1:167" s="473" customFormat="1" ht="15" x14ac:dyDescent="0.2">
      <c r="A39" s="468"/>
      <c r="B39" s="469"/>
      <c r="C39" s="470" t="s">
        <v>41</v>
      </c>
      <c r="D39" s="471" t="s">
        <v>247</v>
      </c>
      <c r="E39" s="472">
        <f>'Historic Template'!G110+'Historic Template'!G118+'Historic Template'!G127+'Historic Template'!G135+'Historic Template'!G143+'Historic Template'!G152+'Historic Template'!G160</f>
        <v>0</v>
      </c>
      <c r="F39" s="451">
        <f>'Historic Template'!H110+'Historic Template'!H118+'Historic Template'!H127+'Historic Template'!H135+'Historic Template'!H143+'Historic Template'!H152+'Historic Template'!H160</f>
        <v>0</v>
      </c>
      <c r="G39" s="451">
        <f>'Historic Template'!I110+'Historic Template'!I118+'Historic Template'!I127+'Historic Template'!I135+'Historic Template'!I143+'Historic Template'!I152+'Historic Template'!I160</f>
        <v>0</v>
      </c>
      <c r="H39" s="451">
        <f>'Historic Template'!J110+'Historic Template'!J118+'Historic Template'!J127+'Historic Template'!J135+'Historic Template'!J143+'Historic Template'!J152+'Historic Template'!J160</f>
        <v>0</v>
      </c>
      <c r="I39" s="451">
        <f>'Historic Template'!K110+'Historic Template'!K118+'Historic Template'!K127+'Historic Template'!K135+'Historic Template'!K143+'Historic Template'!K152+'Historic Template'!K160</f>
        <v>0</v>
      </c>
      <c r="J39" s="451">
        <f>'Historic Template'!L110+'Historic Template'!L118+'Historic Template'!L127+'Historic Template'!L135+'Historic Template'!L143+'Historic Template'!L152+'Historic Template'!L160</f>
        <v>0</v>
      </c>
      <c r="K39" s="451">
        <f>'Historic Template'!M110+'Historic Template'!M118+'Historic Template'!M127+'Historic Template'!M135+'Historic Template'!M143+'Historic Template'!M152+'Historic Template'!M160</f>
        <v>0</v>
      </c>
      <c r="L39" s="451">
        <f>'Historic Template'!N110+'Historic Template'!N118+'Historic Template'!N127+'Historic Template'!N135+'Historic Template'!N143+'Historic Template'!N152+'Historic Template'!N160</f>
        <v>0</v>
      </c>
      <c r="M39" s="451">
        <f>'Historic Template'!O110+'Historic Template'!O118+'Historic Template'!O127+'Historic Template'!O135+'Historic Template'!O143+'Historic Template'!O152+'Historic Template'!O160</f>
        <v>0</v>
      </c>
      <c r="N39" s="451">
        <f>'Historic Template'!P110+'Historic Template'!P118+'Historic Template'!P127+'Historic Template'!P135+'Historic Template'!P143+'Historic Template'!P152+'Historic Template'!P160</f>
        <v>0</v>
      </c>
      <c r="O39" s="451">
        <f>'Historic Template'!Q110+'Historic Template'!Q118+'Historic Template'!Q127+'Historic Template'!Q135+'Historic Template'!Q143+'Historic Template'!Q152+'Historic Template'!Q160</f>
        <v>0</v>
      </c>
      <c r="P39" s="451">
        <f>'Historic Template'!R110+'Historic Template'!R118+'Historic Template'!R127+'Historic Template'!R135+'Historic Template'!R143+'Historic Template'!R152+'Historic Template'!R160</f>
        <v>1713.5714</v>
      </c>
      <c r="Q39" s="451">
        <f>'Historic Template'!S110+'Historic Template'!S118+'Historic Template'!S127+'Historic Template'!S135+'Historic Template'!S143+'Historic Template'!S152+'Historic Template'!S160</f>
        <v>1638.41</v>
      </c>
      <c r="R39" s="451">
        <f>'Historic Template'!T110+'Historic Template'!T118+'Historic Template'!T127+'Historic Template'!T135+'Historic Template'!T143+'Historic Template'!T152+'Historic Template'!T160</f>
        <v>2326.9539999999997</v>
      </c>
      <c r="S39" s="451">
        <f>'Historic Template'!U110+'Historic Template'!U118+'Historic Template'!U127+'Historic Template'!U135+'Historic Template'!U143+'Historic Template'!U152+'Historic Template'!U160</f>
        <v>2747.1350000000002</v>
      </c>
      <c r="T39" s="451">
        <f>'Historic Template'!V110+'Historic Template'!V118+'Historic Template'!V127+'Historic Template'!V135+'Historic Template'!V143+'Historic Template'!V152+'Historic Template'!V160</f>
        <v>6903.7330000000002</v>
      </c>
      <c r="U39" s="451">
        <f>'Historic Template'!W110+'Historic Template'!W118+'Historic Template'!W127+'Historic Template'!W135+'Historic Template'!W143+'Historic Template'!W152+'Historic Template'!W160</f>
        <v>7111.3654999999999</v>
      </c>
      <c r="V39" s="451">
        <f>'Historic Template'!X110+'Historic Template'!X118+'Historic Template'!X127+'Historic Template'!X135+'Historic Template'!X143+'Historic Template'!X152+'Historic Template'!X160</f>
        <v>6470.8330000000005</v>
      </c>
      <c r="W39" s="451">
        <f>'Historic Template'!Y110+'Historic Template'!Y118+'Historic Template'!Y127+'Historic Template'!Y135+'Historic Template'!Y143+'Historic Template'!Y152+'Historic Template'!Y160</f>
        <v>6551.8439999999991</v>
      </c>
      <c r="X39" s="451">
        <f>'Historic Template'!Z110+'Historic Template'!Z118+'Historic Template'!Z127+'Historic Template'!Z135+'Historic Template'!Z143+'Historic Template'!Z152+'Historic Template'!Z160</f>
        <v>13616.5355</v>
      </c>
      <c r="Y39" s="451">
        <f>'Historic Template'!AA110+'Historic Template'!AA118+'Historic Template'!AA127+'Historic Template'!AA135+'Historic Template'!AA143+'Historic Template'!AA152+'Historic Template'!AA160</f>
        <v>15368.359999999999</v>
      </c>
      <c r="Z39" s="451">
        <f>'Historic Template'!AB110+'Historic Template'!AB118+'Historic Template'!AB127+'Historic Template'!AB135+'Historic Template'!AB143+'Historic Template'!AB152+'Historic Template'!AB160</f>
        <v>16363.542500000001</v>
      </c>
      <c r="AA39" s="451">
        <f>'Historic Template'!AC110+'Historic Template'!AC118+'Historic Template'!AC127+'Historic Template'!AC135+'Historic Template'!AC143+'Historic Template'!AC152+'Historic Template'!AC160</f>
        <v>17834.569999999996</v>
      </c>
      <c r="AB39" s="451">
        <f>'Historic Template'!AD110+'Historic Template'!AD118+'Historic Template'!AD127+'Historic Template'!AD135+'Historic Template'!AD143+'Historic Template'!AD152+'Historic Template'!AD160</f>
        <v>22697.200000000001</v>
      </c>
      <c r="AC39" s="451">
        <f>'Historic Template'!AE110+'Historic Template'!AE118+'Historic Template'!AE127+'Historic Template'!AE135+'Historic Template'!AE143+'Historic Template'!AE152+'Historic Template'!AE160</f>
        <v>17742.310000000001</v>
      </c>
      <c r="AD39" s="451">
        <f>'Historic Template'!AF110+'Historic Template'!AF118+'Historic Template'!AF127+'Historic Template'!AF135+'Historic Template'!AF143+'Historic Template'!AF152+'Historic Template'!AF160</f>
        <v>17192.669999999998</v>
      </c>
      <c r="AE39" s="451">
        <f>'Historic Template'!AG110+'Historic Template'!AG118+'Historic Template'!AG127+'Historic Template'!AG135+'Historic Template'!AG143+'Historic Template'!AG152+'Historic Template'!AG160</f>
        <v>15683.810000000001</v>
      </c>
      <c r="AF39" s="451">
        <f>'Historic Template'!AH110+'Historic Template'!AH118+'Historic Template'!AH127+'Historic Template'!AH135+'Historic Template'!AH143+'Historic Template'!AH152+'Historic Template'!AH160</f>
        <v>18149.329999999998</v>
      </c>
      <c r="AG39" s="451">
        <f>'Historic Template'!AI110+'Historic Template'!AI118+'Historic Template'!AI127+'Historic Template'!AI135+'Historic Template'!AI143+'Historic Template'!AI152+'Historic Template'!AI160</f>
        <v>12253.06</v>
      </c>
      <c r="AH39" s="451">
        <f>'Historic Template'!AJ110+'Historic Template'!AJ118+'Historic Template'!AJ127+'Historic Template'!AJ135+'Historic Template'!AJ143+'Historic Template'!AJ152+'Historic Template'!AJ160</f>
        <v>20513</v>
      </c>
      <c r="AI39" s="451">
        <f>'Historic Template'!AK110+'Historic Template'!AK118+'Historic Template'!AK127+'Historic Template'!AK135+'Historic Template'!AK143+'Historic Template'!AK152+'Historic Template'!AK160</f>
        <v>22187.03</v>
      </c>
      <c r="AJ39" s="451">
        <f>'Historic Template'!AL110+'Historic Template'!AL118+'Historic Template'!AL127+'Historic Template'!AL135+'Historic Template'!AL143+'Historic Template'!AL152+'Historic Template'!AL160</f>
        <v>21050.89</v>
      </c>
      <c r="AK39" s="451">
        <f>'Historic Template'!AM110+'Historic Template'!AM118+'Historic Template'!AM127+'Historic Template'!AM135+'Historic Template'!AM143+'Historic Template'!AM152+'Historic Template'!AM160</f>
        <v>0</v>
      </c>
      <c r="AL39" s="451"/>
      <c r="AM39" s="451"/>
      <c r="AN39" s="451"/>
      <c r="AO39" s="451"/>
      <c r="AP39" s="451"/>
      <c r="AQ39" s="451"/>
      <c r="AR39" s="451"/>
      <c r="AS39" s="451"/>
      <c r="AT39" s="459"/>
      <c r="AV39" s="463"/>
      <c r="AW39" s="463"/>
      <c r="AX39" s="463"/>
      <c r="AY39" s="463"/>
      <c r="AZ39" s="463"/>
      <c r="BA39" s="463"/>
      <c r="BB39" s="463"/>
      <c r="BC39" s="463"/>
      <c r="BD39" s="463"/>
      <c r="BE39" s="463"/>
      <c r="BF39" s="463"/>
      <c r="BG39" s="463"/>
      <c r="BH39" s="463"/>
      <c r="BI39" s="463"/>
      <c r="BJ39" s="463"/>
      <c r="BK39" s="463"/>
      <c r="BL39" s="474"/>
      <c r="BM39" s="475"/>
      <c r="BN39" s="475"/>
      <c r="BO39" s="475"/>
      <c r="BP39" s="475"/>
      <c r="BQ39" s="475"/>
      <c r="BR39" s="475"/>
      <c r="BS39" s="475"/>
      <c r="BT39" s="475"/>
      <c r="BU39" s="463"/>
      <c r="BV39" s="463"/>
      <c r="BW39" s="463"/>
      <c r="BX39" s="463"/>
      <c r="BY39" s="463"/>
      <c r="BZ39" s="463"/>
      <c r="CA39" s="463"/>
      <c r="CB39" s="463"/>
      <c r="CC39" s="463"/>
      <c r="CD39" s="463"/>
      <c r="CE39" s="463"/>
      <c r="CF39" s="463"/>
      <c r="CG39" s="463"/>
      <c r="CH39" s="463"/>
      <c r="CI39" s="463"/>
      <c r="CJ39" s="463"/>
      <c r="CK39" s="463"/>
      <c r="CL39" s="463"/>
      <c r="CM39" s="463"/>
      <c r="CN39" s="463"/>
      <c r="CO39" s="463"/>
      <c r="CP39" s="463"/>
      <c r="CQ39" s="463"/>
      <c r="CR39" s="463"/>
      <c r="CS39" s="463"/>
      <c r="CT39" s="463"/>
      <c r="CU39" s="463"/>
      <c r="CV39" s="463"/>
      <c r="CW39" s="463"/>
      <c r="CX39" s="463"/>
      <c r="CY39" s="463"/>
      <c r="CZ39" s="463"/>
      <c r="DA39" s="463"/>
      <c r="DB39" s="463"/>
      <c r="DC39" s="463"/>
      <c r="DD39" s="463"/>
      <c r="DE39" s="463"/>
      <c r="DF39" s="463"/>
      <c r="DG39" s="463"/>
      <c r="DH39" s="463"/>
      <c r="DI39" s="463"/>
      <c r="DJ39" s="463"/>
      <c r="DK39" s="463"/>
      <c r="DL39" s="463"/>
      <c r="DM39" s="463"/>
      <c r="DN39" s="463"/>
      <c r="DO39" s="463"/>
      <c r="DP39" s="463"/>
      <c r="DQ39" s="463"/>
      <c r="DR39" s="463"/>
      <c r="DS39" s="463"/>
      <c r="DT39" s="463"/>
      <c r="DU39" s="463"/>
      <c r="DV39" s="463"/>
      <c r="DW39" s="463"/>
      <c r="DX39" s="463"/>
      <c r="DY39" s="463"/>
      <c r="DZ39" s="463"/>
      <c r="EA39" s="463"/>
      <c r="EB39" s="463"/>
      <c r="EC39" s="463"/>
      <c r="ED39" s="463"/>
      <c r="EE39" s="463"/>
      <c r="EF39" s="463"/>
      <c r="EG39" s="463"/>
      <c r="EH39" s="463"/>
      <c r="EI39" s="463"/>
      <c r="EJ39" s="463"/>
      <c r="EK39" s="463"/>
      <c r="EL39" s="463"/>
      <c r="EM39" s="463"/>
      <c r="EN39" s="463"/>
      <c r="EO39" s="463"/>
      <c r="EP39" s="463"/>
      <c r="EQ39" s="463"/>
      <c r="ER39" s="463"/>
      <c r="ES39" s="463"/>
      <c r="ET39" s="463"/>
      <c r="EU39" s="463"/>
      <c r="EV39" s="463"/>
      <c r="EW39" s="463"/>
      <c r="EX39" s="463"/>
      <c r="EY39" s="463"/>
      <c r="EZ39" s="463"/>
      <c r="FA39" s="463"/>
      <c r="FB39" s="463"/>
      <c r="FC39" s="463"/>
      <c r="FD39" s="463"/>
      <c r="FE39" s="463"/>
      <c r="FF39" s="463"/>
      <c r="FG39" s="463"/>
      <c r="FH39" s="463"/>
      <c r="FI39" s="463"/>
      <c r="FJ39" s="463"/>
      <c r="FK39" s="463"/>
    </row>
    <row r="40" spans="1:167" s="473" customFormat="1" ht="15" x14ac:dyDescent="0.2">
      <c r="A40" s="468"/>
      <c r="B40" s="469"/>
      <c r="C40" s="476"/>
      <c r="D40" s="477" t="s">
        <v>54</v>
      </c>
      <c r="E40" s="450"/>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9"/>
      <c r="AV40" s="463"/>
      <c r="AW40" s="463"/>
      <c r="AX40" s="463"/>
      <c r="AY40" s="463"/>
      <c r="AZ40" s="463"/>
      <c r="BA40" s="463"/>
      <c r="BB40" s="463"/>
      <c r="BC40" s="463"/>
      <c r="BD40" s="463"/>
      <c r="BE40" s="463"/>
      <c r="BF40" s="463"/>
      <c r="BG40" s="463"/>
      <c r="BH40" s="463"/>
      <c r="BI40" s="463"/>
      <c r="BJ40" s="463"/>
      <c r="BK40" s="463"/>
      <c r="BL40" s="474"/>
      <c r="BM40" s="475"/>
      <c r="BN40" s="475"/>
      <c r="BO40" s="475"/>
      <c r="BP40" s="475"/>
      <c r="BQ40" s="475"/>
      <c r="BR40" s="475"/>
      <c r="BS40" s="475"/>
      <c r="BT40" s="475"/>
      <c r="BU40" s="463"/>
      <c r="BV40" s="463"/>
      <c r="BW40" s="463"/>
      <c r="BX40" s="463"/>
      <c r="BY40" s="463"/>
      <c r="BZ40" s="463"/>
      <c r="CA40" s="463"/>
      <c r="CB40" s="463"/>
      <c r="CC40" s="463"/>
      <c r="CD40" s="463"/>
      <c r="CE40" s="463"/>
      <c r="CF40" s="463"/>
      <c r="CG40" s="463"/>
      <c r="CH40" s="463"/>
      <c r="CI40" s="463"/>
      <c r="CJ40" s="463"/>
      <c r="CK40" s="463"/>
      <c r="CL40" s="463"/>
      <c r="CM40" s="463"/>
      <c r="CN40" s="463"/>
      <c r="CO40" s="463"/>
      <c r="CP40" s="463"/>
      <c r="CQ40" s="463"/>
      <c r="CR40" s="463"/>
      <c r="CS40" s="463"/>
      <c r="CT40" s="463"/>
      <c r="CU40" s="463"/>
      <c r="CV40" s="463"/>
      <c r="CW40" s="463"/>
      <c r="CX40" s="463"/>
      <c r="CY40" s="463"/>
      <c r="CZ40" s="463"/>
      <c r="DA40" s="463"/>
      <c r="DB40" s="463"/>
      <c r="DC40" s="463"/>
      <c r="DD40" s="463"/>
      <c r="DE40" s="463"/>
      <c r="DF40" s="463"/>
      <c r="DG40" s="463"/>
      <c r="DH40" s="463"/>
      <c r="DI40" s="463"/>
      <c r="DJ40" s="463"/>
      <c r="DK40" s="463"/>
      <c r="DL40" s="463"/>
      <c r="DM40" s="463"/>
      <c r="DN40" s="463"/>
      <c r="DO40" s="463"/>
      <c r="DP40" s="463"/>
      <c r="DQ40" s="463"/>
      <c r="DR40" s="463"/>
      <c r="DS40" s="463"/>
      <c r="DT40" s="463"/>
      <c r="DU40" s="463"/>
      <c r="DV40" s="463"/>
      <c r="DW40" s="463"/>
      <c r="DX40" s="463"/>
      <c r="DY40" s="463"/>
      <c r="DZ40" s="463"/>
      <c r="EA40" s="463"/>
      <c r="EB40" s="463"/>
      <c r="EC40" s="463"/>
      <c r="ED40" s="463"/>
      <c r="EE40" s="463"/>
      <c r="EF40" s="463"/>
      <c r="EG40" s="463"/>
      <c r="EH40" s="463"/>
      <c r="EI40" s="463"/>
      <c r="EJ40" s="463"/>
      <c r="EK40" s="463"/>
      <c r="EL40" s="463"/>
      <c r="EM40" s="463"/>
      <c r="EN40" s="463"/>
      <c r="EO40" s="463"/>
      <c r="EP40" s="463"/>
      <c r="EQ40" s="463"/>
      <c r="ER40" s="463"/>
      <c r="ES40" s="463"/>
      <c r="ET40" s="463"/>
      <c r="EU40" s="463"/>
      <c r="EV40" s="463"/>
      <c r="EW40" s="463"/>
      <c r="EX40" s="463"/>
      <c r="EY40" s="463"/>
      <c r="EZ40" s="463"/>
      <c r="FA40" s="463"/>
      <c r="FB40" s="463"/>
      <c r="FC40" s="463"/>
      <c r="FD40" s="463"/>
      <c r="FE40" s="463"/>
      <c r="FF40" s="463"/>
      <c r="FG40" s="463"/>
      <c r="FH40" s="463"/>
      <c r="FI40" s="463"/>
      <c r="FJ40" s="463"/>
      <c r="FK40" s="463"/>
    </row>
    <row r="41" spans="1:167" s="473" customFormat="1" ht="15.75" thickBot="1" x14ac:dyDescent="0.25">
      <c r="A41" s="468"/>
      <c r="B41" s="469"/>
      <c r="C41" s="476"/>
      <c r="D41" s="477" t="s">
        <v>227</v>
      </c>
      <c r="E41" s="472">
        <f>'Historic Template'!$G$178</f>
        <v>32148.964158465064</v>
      </c>
      <c r="F41" s="451">
        <f>'Historic Template'!H178</f>
        <v>31681.121786883508</v>
      </c>
      <c r="G41" s="451">
        <f>'Historic Template'!I178</f>
        <v>33472.402909932593</v>
      </c>
      <c r="H41" s="451">
        <f>'Historic Template'!J178</f>
        <v>32924.133704300439</v>
      </c>
      <c r="I41" s="451">
        <f>'Historic Template'!K178</f>
        <v>32532.294550003946</v>
      </c>
      <c r="J41" s="451">
        <f>'Historic Template'!L178</f>
        <v>31701.915774183093</v>
      </c>
      <c r="K41" s="451">
        <f>'Historic Template'!M178</f>
        <v>30465.257474530801</v>
      </c>
      <c r="L41" s="451">
        <f>'Historic Template'!N178</f>
        <v>30789.514269473548</v>
      </c>
      <c r="M41" s="451">
        <f>'Historic Template'!O178</f>
        <v>31065.530610957503</v>
      </c>
      <c r="N41" s="451">
        <f>'Historic Template'!P178</f>
        <v>30230.598844257045</v>
      </c>
      <c r="O41" s="451">
        <f>'Historic Template'!Q178</f>
        <v>32348.844812847325</v>
      </c>
      <c r="P41" s="451">
        <f>'Historic Template'!R178</f>
        <v>30896.479380248449</v>
      </c>
      <c r="Q41" s="451">
        <f>'Historic Template'!S178</f>
        <v>30322.492215317237</v>
      </c>
      <c r="R41" s="451">
        <f>'Historic Template'!T178</f>
        <v>30168.946784484673</v>
      </c>
      <c r="S41" s="451">
        <f>'Historic Template'!U178</f>
        <v>28736.185380652863</v>
      </c>
      <c r="T41" s="451">
        <f>'Historic Template'!V178</f>
        <v>21898.490692576273</v>
      </c>
      <c r="U41" s="451">
        <f>'Historic Template'!W178</f>
        <v>19718.740740740755</v>
      </c>
      <c r="V41" s="451">
        <f>'Historic Template'!X178</f>
        <v>22243.518518518533</v>
      </c>
      <c r="W41" s="451">
        <f>'Historic Template'!Y178</f>
        <v>22163.886666666665</v>
      </c>
      <c r="X41" s="451">
        <f>'Historic Template'!Z178</f>
        <v>4046</v>
      </c>
      <c r="Y41" s="451">
        <f>'Historic Template'!AA178</f>
        <v>4019.23</v>
      </c>
      <c r="Z41" s="451">
        <f>'Historic Template'!AB178</f>
        <v>4244.78</v>
      </c>
      <c r="AA41" s="451">
        <f>'Historic Template'!AC178</f>
        <v>4244.78</v>
      </c>
      <c r="AB41" s="451">
        <f>'Historic Template'!AD178</f>
        <v>4244.78</v>
      </c>
      <c r="AC41" s="451">
        <f>'Historic Template'!AE178</f>
        <v>4244.78</v>
      </c>
      <c r="AD41" s="451">
        <f>'Historic Template'!AF178</f>
        <v>4244.78</v>
      </c>
      <c r="AE41" s="451">
        <f>'Historic Template'!AG178</f>
        <v>0</v>
      </c>
      <c r="AF41" s="451">
        <f>'Historic Template'!AH178</f>
        <v>0</v>
      </c>
      <c r="AG41" s="451">
        <f>'Historic Template'!AI178</f>
        <v>0</v>
      </c>
      <c r="AH41" s="451">
        <f>'Historic Template'!AJ178</f>
        <v>0</v>
      </c>
      <c r="AI41" s="451">
        <f>'Historic Template'!AK178</f>
        <v>0</v>
      </c>
      <c r="AJ41" s="451">
        <f>'Historic Template'!AL178</f>
        <v>0</v>
      </c>
      <c r="AK41" s="451">
        <f>'Historic Template'!AM178</f>
        <v>0</v>
      </c>
      <c r="AL41" s="451"/>
      <c r="AM41" s="451"/>
      <c r="AN41" s="451"/>
      <c r="AO41" s="451"/>
      <c r="AP41" s="451"/>
      <c r="AQ41" s="451"/>
      <c r="AR41" s="451"/>
      <c r="AS41" s="451"/>
      <c r="AT41" s="459"/>
      <c r="AV41" s="463"/>
      <c r="AW41" s="463"/>
      <c r="AX41" s="463"/>
      <c r="AY41" s="463"/>
      <c r="AZ41" s="463"/>
      <c r="BA41" s="463"/>
      <c r="BB41" s="463"/>
      <c r="BC41" s="463"/>
      <c r="BD41" s="463"/>
      <c r="BE41" s="463"/>
      <c r="BF41" s="463"/>
      <c r="BG41" s="463"/>
      <c r="BH41" s="463"/>
      <c r="BI41" s="463"/>
      <c r="BJ41" s="463"/>
      <c r="BK41" s="463"/>
      <c r="BL41" s="474"/>
      <c r="BM41" s="475"/>
      <c r="BN41" s="475"/>
      <c r="BO41" s="475"/>
      <c r="BP41" s="475"/>
      <c r="BQ41" s="475"/>
      <c r="BR41" s="475"/>
      <c r="BS41" s="475"/>
      <c r="BT41" s="475"/>
      <c r="BU41" s="463"/>
      <c r="BV41" s="463"/>
      <c r="BW41" s="463"/>
      <c r="BX41" s="463"/>
      <c r="BY41" s="463"/>
      <c r="BZ41" s="463"/>
      <c r="CA41" s="463"/>
      <c r="CB41" s="463"/>
      <c r="CC41" s="463"/>
      <c r="CD41" s="463"/>
      <c r="CE41" s="463"/>
      <c r="CF41" s="463"/>
      <c r="CG41" s="463"/>
      <c r="CH41" s="463"/>
      <c r="CI41" s="463"/>
      <c r="CJ41" s="463"/>
      <c r="CK41" s="463"/>
      <c r="CL41" s="463"/>
      <c r="CM41" s="463"/>
      <c r="CN41" s="463"/>
      <c r="CO41" s="463"/>
      <c r="CP41" s="463"/>
      <c r="CQ41" s="463"/>
      <c r="CR41" s="463"/>
      <c r="CS41" s="463"/>
      <c r="CT41" s="463"/>
      <c r="CU41" s="463"/>
      <c r="CV41" s="463"/>
      <c r="CW41" s="463"/>
      <c r="CX41" s="463"/>
      <c r="CY41" s="463"/>
      <c r="CZ41" s="463"/>
      <c r="DA41" s="463"/>
      <c r="DB41" s="463"/>
      <c r="DC41" s="463"/>
      <c r="DD41" s="463"/>
      <c r="DE41" s="463"/>
      <c r="DF41" s="463"/>
      <c r="DG41" s="463"/>
      <c r="DH41" s="463"/>
      <c r="DI41" s="463"/>
      <c r="DJ41" s="463"/>
      <c r="DK41" s="463"/>
      <c r="DL41" s="463"/>
      <c r="DM41" s="463"/>
      <c r="DN41" s="463"/>
      <c r="DO41" s="463"/>
      <c r="DP41" s="463"/>
      <c r="DQ41" s="463"/>
      <c r="DR41" s="463"/>
      <c r="DS41" s="463"/>
      <c r="DT41" s="463"/>
      <c r="DU41" s="463"/>
      <c r="DV41" s="463"/>
      <c r="DW41" s="463"/>
      <c r="DX41" s="463"/>
      <c r="DY41" s="463"/>
      <c r="DZ41" s="463"/>
      <c r="EA41" s="463"/>
      <c r="EB41" s="463"/>
      <c r="EC41" s="463"/>
      <c r="ED41" s="463"/>
      <c r="EE41" s="463"/>
      <c r="EF41" s="463"/>
      <c r="EG41" s="463"/>
      <c r="EH41" s="463"/>
      <c r="EI41" s="463"/>
      <c r="EJ41" s="463"/>
      <c r="EK41" s="463"/>
      <c r="EL41" s="463"/>
      <c r="EM41" s="463"/>
      <c r="EN41" s="463"/>
      <c r="EO41" s="463"/>
      <c r="EP41" s="463"/>
      <c r="EQ41" s="463"/>
      <c r="ER41" s="463"/>
      <c r="ES41" s="463"/>
      <c r="ET41" s="463"/>
      <c r="EU41" s="463"/>
      <c r="EV41" s="463"/>
      <c r="EW41" s="463"/>
      <c r="EX41" s="463"/>
      <c r="EY41" s="463"/>
      <c r="EZ41" s="463"/>
      <c r="FA41" s="463"/>
      <c r="FB41" s="463"/>
      <c r="FC41" s="463"/>
      <c r="FD41" s="463"/>
      <c r="FE41" s="463"/>
      <c r="FF41" s="463"/>
      <c r="FG41" s="463"/>
      <c r="FH41" s="463"/>
      <c r="FI41" s="463"/>
      <c r="FJ41" s="463"/>
      <c r="FK41" s="463"/>
    </row>
    <row r="42" spans="1:167" s="481" customFormat="1" ht="15" x14ac:dyDescent="0.2">
      <c r="A42" s="468"/>
      <c r="B42" s="469"/>
      <c r="C42" s="476"/>
      <c r="D42" s="477" t="s">
        <v>43</v>
      </c>
      <c r="E42" s="478"/>
      <c r="F42" s="479"/>
      <c r="G42" s="479"/>
      <c r="H42" s="479"/>
      <c r="I42" s="479"/>
      <c r="J42" s="479"/>
      <c r="K42" s="479"/>
      <c r="L42" s="479"/>
      <c r="M42" s="479"/>
      <c r="N42" s="479"/>
      <c r="O42" s="479"/>
      <c r="P42" s="479"/>
      <c r="Q42" s="479"/>
      <c r="R42" s="479"/>
      <c r="S42" s="479"/>
      <c r="T42" s="479"/>
      <c r="U42" s="479"/>
      <c r="V42" s="479"/>
      <c r="W42" s="479"/>
      <c r="X42" s="479"/>
      <c r="Y42" s="479"/>
      <c r="Z42" s="479"/>
      <c r="AA42" s="479"/>
      <c r="AB42" s="479"/>
      <c r="AC42" s="479"/>
      <c r="AD42" s="479"/>
      <c r="AE42" s="479"/>
      <c r="AF42" s="479"/>
      <c r="AG42" s="479"/>
      <c r="AH42" s="479"/>
      <c r="AI42" s="479"/>
      <c r="AJ42" s="479"/>
      <c r="AK42" s="479"/>
      <c r="AL42" s="479"/>
      <c r="AM42" s="479"/>
      <c r="AN42" s="479"/>
      <c r="AO42" s="479"/>
      <c r="AP42" s="479"/>
      <c r="AQ42" s="479"/>
      <c r="AR42" s="479"/>
      <c r="AS42" s="479"/>
      <c r="AT42" s="480"/>
      <c r="AV42" s="482"/>
      <c r="AW42" s="482"/>
      <c r="AX42" s="482"/>
      <c r="AY42" s="482"/>
      <c r="AZ42" s="482"/>
      <c r="BA42" s="482"/>
      <c r="BB42" s="482"/>
      <c r="BC42" s="482"/>
      <c r="BD42" s="482"/>
      <c r="BE42" s="482"/>
      <c r="BF42" s="482"/>
      <c r="BG42" s="482"/>
      <c r="BH42" s="482"/>
      <c r="BI42" s="482"/>
      <c r="BJ42" s="482"/>
      <c r="BK42" s="482"/>
      <c r="BL42" s="474"/>
      <c r="BM42" s="475"/>
      <c r="BN42" s="475"/>
      <c r="BO42" s="475"/>
      <c r="BP42" s="475"/>
      <c r="BQ42" s="475"/>
      <c r="BR42" s="475"/>
      <c r="BS42" s="475"/>
      <c r="BT42" s="475"/>
      <c r="BU42" s="482"/>
      <c r="BV42" s="482"/>
      <c r="BW42" s="482"/>
      <c r="BX42" s="482"/>
      <c r="BY42" s="482"/>
      <c r="BZ42" s="482"/>
      <c r="CA42" s="482"/>
      <c r="CB42" s="482"/>
      <c r="CC42" s="482"/>
      <c r="CD42" s="482"/>
      <c r="CE42" s="482"/>
      <c r="CF42" s="482"/>
      <c r="CG42" s="482"/>
      <c r="CH42" s="482"/>
      <c r="CI42" s="482"/>
      <c r="CJ42" s="482"/>
      <c r="CK42" s="482"/>
      <c r="CL42" s="482"/>
      <c r="CM42" s="482"/>
      <c r="CN42" s="482"/>
      <c r="CO42" s="482"/>
      <c r="CP42" s="482"/>
      <c r="CQ42" s="482"/>
      <c r="CR42" s="482"/>
      <c r="CS42" s="482"/>
      <c r="CT42" s="482"/>
      <c r="CU42" s="482"/>
      <c r="CV42" s="482"/>
      <c r="CW42" s="482"/>
      <c r="CX42" s="482"/>
      <c r="CY42" s="482"/>
      <c r="CZ42" s="482"/>
      <c r="DA42" s="482"/>
      <c r="DB42" s="482"/>
      <c r="DC42" s="482"/>
      <c r="DD42" s="482"/>
      <c r="DE42" s="482"/>
      <c r="DF42" s="482"/>
      <c r="DG42" s="482"/>
      <c r="DH42" s="482"/>
      <c r="DI42" s="482"/>
      <c r="DJ42" s="482"/>
      <c r="DK42" s="482"/>
      <c r="DL42" s="482"/>
      <c r="DM42" s="482"/>
      <c r="DN42" s="482"/>
      <c r="DO42" s="482"/>
      <c r="DP42" s="482"/>
      <c r="DQ42" s="482"/>
      <c r="DR42" s="482"/>
      <c r="DS42" s="482"/>
      <c r="DT42" s="482"/>
      <c r="DU42" s="482"/>
      <c r="DV42" s="482"/>
      <c r="DW42" s="482"/>
      <c r="DX42" s="482"/>
      <c r="DY42" s="482"/>
      <c r="DZ42" s="482"/>
      <c r="EA42" s="482"/>
      <c r="EB42" s="482"/>
      <c r="EC42" s="482"/>
      <c r="ED42" s="482"/>
      <c r="EE42" s="482"/>
      <c r="EF42" s="482"/>
      <c r="EG42" s="482"/>
      <c r="EH42" s="482"/>
      <c r="EI42" s="482"/>
      <c r="EJ42" s="482"/>
      <c r="EK42" s="482"/>
      <c r="EL42" s="482"/>
      <c r="EM42" s="482"/>
      <c r="EN42" s="482"/>
      <c r="EO42" s="482"/>
      <c r="EP42" s="482"/>
      <c r="EQ42" s="482"/>
      <c r="ER42" s="482"/>
      <c r="ES42" s="482"/>
      <c r="ET42" s="482"/>
      <c r="EU42" s="482"/>
      <c r="EV42" s="482"/>
      <c r="EW42" s="482"/>
      <c r="EX42" s="482"/>
      <c r="EY42" s="482"/>
      <c r="EZ42" s="482"/>
      <c r="FA42" s="482"/>
      <c r="FB42" s="482"/>
      <c r="FC42" s="482"/>
      <c r="FD42" s="482"/>
      <c r="FE42" s="482"/>
      <c r="FF42" s="482"/>
      <c r="FG42" s="482"/>
      <c r="FH42" s="482"/>
      <c r="FI42" s="482"/>
      <c r="FJ42" s="482"/>
      <c r="FK42" s="482"/>
    </row>
    <row r="43" spans="1:167" s="484" customFormat="1" ht="15" x14ac:dyDescent="0.2">
      <c r="A43" s="468"/>
      <c r="B43" s="469"/>
      <c r="C43" s="476"/>
      <c r="D43" s="477" t="s">
        <v>248</v>
      </c>
      <c r="E43" s="478">
        <f>'Historic Template'!G125</f>
        <v>0</v>
      </c>
      <c r="F43" s="479">
        <f>'Historic Template'!H125</f>
        <v>0</v>
      </c>
      <c r="G43" s="479">
        <f>'Historic Template'!I125</f>
        <v>0</v>
      </c>
      <c r="H43" s="479">
        <f>'Historic Template'!J125</f>
        <v>0</v>
      </c>
      <c r="I43" s="479">
        <f>'Historic Template'!K125</f>
        <v>0</v>
      </c>
      <c r="J43" s="479">
        <f>'Historic Template'!L125</f>
        <v>0</v>
      </c>
      <c r="K43" s="479">
        <f>'Historic Template'!M125</f>
        <v>0</v>
      </c>
      <c r="L43" s="479">
        <f>'Historic Template'!N125</f>
        <v>0</v>
      </c>
      <c r="M43" s="479">
        <f>'Historic Template'!O125</f>
        <v>0</v>
      </c>
      <c r="N43" s="479">
        <f>'Historic Template'!P125</f>
        <v>0</v>
      </c>
      <c r="O43" s="479">
        <f>'Historic Template'!Q125</f>
        <v>0</v>
      </c>
      <c r="P43" s="479">
        <f>'Historic Template'!R125</f>
        <v>0</v>
      </c>
      <c r="Q43" s="479">
        <f>'Historic Template'!S125</f>
        <v>0</v>
      </c>
      <c r="R43" s="479">
        <f>'Historic Template'!T125</f>
        <v>0</v>
      </c>
      <c r="S43" s="479">
        <f>'Historic Template'!U125</f>
        <v>0</v>
      </c>
      <c r="T43" s="479">
        <f>'Historic Template'!V125</f>
        <v>360</v>
      </c>
      <c r="U43" s="479">
        <f>'Historic Template'!W125</f>
        <v>549.79999999999995</v>
      </c>
      <c r="V43" s="479">
        <f>'Historic Template'!X125</f>
        <v>518</v>
      </c>
      <c r="W43" s="479">
        <f>'Historic Template'!Y125</f>
        <v>634.20000000000005</v>
      </c>
      <c r="X43" s="479">
        <f>'Historic Template'!Z125</f>
        <v>1948.8</v>
      </c>
      <c r="Y43" s="479">
        <f>'Historic Template'!AA125</f>
        <v>2005.5</v>
      </c>
      <c r="Z43" s="479">
        <f>'Historic Template'!AB125</f>
        <v>2116</v>
      </c>
      <c r="AA43" s="479">
        <f>'Historic Template'!AC125</f>
        <v>2284</v>
      </c>
      <c r="AB43" s="479">
        <f>'Historic Template'!AD125</f>
        <v>2142.1</v>
      </c>
      <c r="AC43" s="479">
        <f>'Historic Template'!AE125</f>
        <v>2918</v>
      </c>
      <c r="AD43" s="479">
        <f>'Historic Template'!AF125</f>
        <v>3818.3</v>
      </c>
      <c r="AE43" s="479">
        <f>'Historic Template'!AG125</f>
        <v>4103.91</v>
      </c>
      <c r="AF43" s="479">
        <f>'Historic Template'!AH125</f>
        <v>3968.13</v>
      </c>
      <c r="AG43" s="479">
        <f>'Historic Template'!AI125</f>
        <v>3878.95</v>
      </c>
      <c r="AH43" s="479">
        <f>'Historic Template'!AJ125</f>
        <v>3946</v>
      </c>
      <c r="AI43" s="479">
        <f>'Historic Template'!AK125</f>
        <v>3995.32</v>
      </c>
      <c r="AJ43" s="479">
        <f>'Historic Template'!AL125</f>
        <v>4011.75</v>
      </c>
      <c r="AK43" s="479">
        <f>'Historic Template'!AM125</f>
        <v>0</v>
      </c>
      <c r="AL43" s="479"/>
      <c r="AM43" s="479"/>
      <c r="AN43" s="479"/>
      <c r="AO43" s="479"/>
      <c r="AP43" s="479"/>
      <c r="AQ43" s="479"/>
      <c r="AR43" s="479"/>
      <c r="AS43" s="479"/>
      <c r="AT43" s="483"/>
      <c r="AV43" s="475"/>
      <c r="AW43" s="475"/>
      <c r="AX43" s="475"/>
      <c r="AY43" s="475"/>
      <c r="AZ43" s="475"/>
      <c r="BA43" s="475"/>
      <c r="BB43" s="475"/>
      <c r="BC43" s="475"/>
      <c r="BD43" s="475"/>
      <c r="BE43" s="475"/>
      <c r="BF43" s="475"/>
      <c r="BG43" s="475"/>
      <c r="BH43" s="475"/>
      <c r="BI43" s="475"/>
      <c r="BJ43" s="475"/>
      <c r="BK43" s="475"/>
      <c r="BL43" s="474"/>
      <c r="BM43" s="475"/>
      <c r="BN43" s="475"/>
      <c r="BO43" s="475"/>
      <c r="BP43" s="475"/>
      <c r="BQ43" s="475"/>
      <c r="BR43" s="475"/>
      <c r="BS43" s="475"/>
      <c r="BT43" s="475"/>
      <c r="BU43" s="475"/>
      <c r="BV43" s="475"/>
      <c r="BW43" s="475"/>
      <c r="BX43" s="475"/>
      <c r="BY43" s="475"/>
      <c r="BZ43" s="475"/>
      <c r="CA43" s="475"/>
      <c r="CB43" s="475"/>
      <c r="CC43" s="475"/>
      <c r="CD43" s="475"/>
      <c r="CE43" s="475"/>
      <c r="CF43" s="475"/>
      <c r="CG43" s="475"/>
      <c r="CH43" s="475"/>
      <c r="CI43" s="475"/>
      <c r="CJ43" s="475"/>
      <c r="CK43" s="475"/>
      <c r="CL43" s="475"/>
      <c r="CM43" s="475"/>
      <c r="CN43" s="475"/>
      <c r="CO43" s="475"/>
      <c r="CP43" s="475"/>
      <c r="CQ43" s="475"/>
      <c r="CR43" s="475"/>
      <c r="CS43" s="475"/>
      <c r="CT43" s="475"/>
      <c r="CU43" s="475"/>
      <c r="CV43" s="475"/>
      <c r="CW43" s="475"/>
      <c r="CX43" s="475"/>
      <c r="CY43" s="475"/>
      <c r="CZ43" s="475"/>
      <c r="DA43" s="475"/>
      <c r="DB43" s="475"/>
      <c r="DC43" s="475"/>
      <c r="DD43" s="475"/>
      <c r="DE43" s="475"/>
      <c r="DF43" s="475"/>
      <c r="DG43" s="475"/>
      <c r="DH43" s="475"/>
      <c r="DI43" s="475"/>
      <c r="DJ43" s="475"/>
      <c r="DK43" s="475"/>
      <c r="DL43" s="475"/>
      <c r="DM43" s="475"/>
      <c r="DN43" s="475"/>
      <c r="DO43" s="475"/>
      <c r="DP43" s="475"/>
      <c r="DQ43" s="475"/>
      <c r="DR43" s="475"/>
      <c r="DS43" s="475"/>
      <c r="DT43" s="475"/>
      <c r="DU43" s="475"/>
      <c r="DV43" s="475"/>
      <c r="DW43" s="475"/>
      <c r="DX43" s="475"/>
      <c r="DY43" s="475"/>
      <c r="DZ43" s="475"/>
      <c r="EA43" s="475"/>
      <c r="EB43" s="475"/>
      <c r="EC43" s="475"/>
      <c r="ED43" s="475"/>
      <c r="EE43" s="475"/>
      <c r="EF43" s="475"/>
      <c r="EG43" s="475"/>
      <c r="EH43" s="475"/>
      <c r="EI43" s="475"/>
      <c r="EJ43" s="475"/>
      <c r="EK43" s="475"/>
      <c r="EL43" s="475"/>
      <c r="EM43" s="475"/>
      <c r="EN43" s="475"/>
      <c r="EO43" s="475"/>
      <c r="EP43" s="475"/>
      <c r="EQ43" s="475"/>
      <c r="ER43" s="475"/>
      <c r="ES43" s="475"/>
      <c r="ET43" s="475"/>
      <c r="EU43" s="475"/>
      <c r="EV43" s="475"/>
      <c r="EW43" s="475"/>
      <c r="EX43" s="475"/>
      <c r="EY43" s="475"/>
      <c r="EZ43" s="475"/>
      <c r="FA43" s="475"/>
      <c r="FB43" s="475"/>
      <c r="FC43" s="475"/>
      <c r="FD43" s="475"/>
      <c r="FE43" s="475"/>
      <c r="FF43" s="475"/>
      <c r="FG43" s="475"/>
      <c r="FH43" s="475"/>
      <c r="FI43" s="475"/>
      <c r="FJ43" s="475"/>
      <c r="FK43" s="475"/>
    </row>
    <row r="44" spans="1:167" s="484" customFormat="1" ht="15" x14ac:dyDescent="0.2">
      <c r="A44" s="468"/>
      <c r="B44" s="469"/>
      <c r="C44" s="476"/>
      <c r="D44" s="477" t="s">
        <v>228</v>
      </c>
      <c r="E44" s="450">
        <f>'Historic Template'!G179</f>
        <v>3656.5859999999998</v>
      </c>
      <c r="F44" s="451">
        <f>'Historic Template'!H179</f>
        <v>3656.5859999999998</v>
      </c>
      <c r="G44" s="451">
        <f>'Historic Template'!I179</f>
        <v>3656.5859999999998</v>
      </c>
      <c r="H44" s="451">
        <f>'Historic Template'!J179</f>
        <v>3656.5859999999998</v>
      </c>
      <c r="I44" s="451">
        <f>'Historic Template'!K179</f>
        <v>3656.5859999999998</v>
      </c>
      <c r="J44" s="451">
        <f>'Historic Template'!L179</f>
        <v>3656.5859999999998</v>
      </c>
      <c r="K44" s="451">
        <f>'Historic Template'!M179</f>
        <v>3656.5859999999998</v>
      </c>
      <c r="L44" s="451">
        <f>'Historic Template'!N179</f>
        <v>3656.5859999999998</v>
      </c>
      <c r="M44" s="451">
        <f>'Historic Template'!O179</f>
        <v>3656.5859999999998</v>
      </c>
      <c r="N44" s="451">
        <f>'Historic Template'!P179</f>
        <v>3656.5859999999998</v>
      </c>
      <c r="O44" s="451">
        <f>'Historic Template'!Q179</f>
        <v>3656.5859999999998</v>
      </c>
      <c r="P44" s="451">
        <f>'Historic Template'!R179</f>
        <v>3656.5859999999998</v>
      </c>
      <c r="Q44" s="451">
        <f>'Historic Template'!S179</f>
        <v>3656.5859999999998</v>
      </c>
      <c r="R44" s="451">
        <f>'Historic Template'!T179</f>
        <v>3656.5859999999998</v>
      </c>
      <c r="S44" s="451">
        <f>'Historic Template'!U179</f>
        <v>3656.5859999999998</v>
      </c>
      <c r="T44" s="451">
        <f>'Historic Template'!V179</f>
        <v>3656.5859999999998</v>
      </c>
      <c r="U44" s="451">
        <f>'Historic Template'!W179</f>
        <v>3656.5859999999998</v>
      </c>
      <c r="V44" s="451">
        <f>'Historic Template'!X179</f>
        <v>3656.5859999999998</v>
      </c>
      <c r="W44" s="451">
        <f>'Historic Template'!Y179</f>
        <v>3656.5859999999998</v>
      </c>
      <c r="X44" s="451">
        <f>'Historic Template'!Z179</f>
        <v>3656.5859999999998</v>
      </c>
      <c r="Y44" s="451">
        <f>'Historic Template'!AA179</f>
        <v>3656.5859999999998</v>
      </c>
      <c r="Z44" s="451">
        <f>'Historic Template'!AB179</f>
        <v>3656.5859999999998</v>
      </c>
      <c r="AA44" s="451">
        <f>'Historic Template'!AC179</f>
        <v>3656.5859999999998</v>
      </c>
      <c r="AB44" s="451">
        <f>'Historic Template'!AD179</f>
        <v>3656.5859999999998</v>
      </c>
      <c r="AC44" s="451">
        <f>'Historic Template'!AE179</f>
        <v>3656.5859999999998</v>
      </c>
      <c r="AD44" s="451">
        <f>'Historic Template'!AF179</f>
        <v>3656.5859999999998</v>
      </c>
      <c r="AE44" s="451">
        <f>'Historic Template'!AG179</f>
        <v>3657</v>
      </c>
      <c r="AF44" s="451">
        <f>'Historic Template'!AH179</f>
        <v>3657</v>
      </c>
      <c r="AG44" s="451">
        <f>'Historic Template'!AI179</f>
        <v>3657</v>
      </c>
      <c r="AH44" s="451">
        <f>'Historic Template'!AJ179</f>
        <v>3657</v>
      </c>
      <c r="AI44" s="451">
        <f>'Historic Template'!AK179</f>
        <v>3657</v>
      </c>
      <c r="AJ44" s="451">
        <f>'Historic Template'!AL179</f>
        <v>3657</v>
      </c>
      <c r="AK44" s="451">
        <f>'Historic Template'!AM179</f>
        <v>0</v>
      </c>
      <c r="AL44" s="451"/>
      <c r="AM44" s="451"/>
      <c r="AN44" s="451"/>
      <c r="AO44" s="451"/>
      <c r="AP44" s="451"/>
      <c r="AQ44" s="451"/>
      <c r="AR44" s="451"/>
      <c r="AS44" s="451"/>
      <c r="AT44" s="483"/>
      <c r="AV44" s="475"/>
      <c r="AW44" s="475"/>
      <c r="AX44" s="475"/>
      <c r="AY44" s="475"/>
      <c r="AZ44" s="475"/>
      <c r="BA44" s="475"/>
      <c r="BB44" s="475"/>
      <c r="BC44" s="475"/>
      <c r="BD44" s="475"/>
      <c r="BE44" s="475"/>
      <c r="BF44" s="475"/>
      <c r="BG44" s="475"/>
      <c r="BH44" s="475"/>
      <c r="BI44" s="475"/>
      <c r="BJ44" s="475"/>
      <c r="BK44" s="475"/>
      <c r="BL44" s="474"/>
      <c r="BM44" s="475"/>
      <c r="BN44" s="475"/>
      <c r="BO44" s="475"/>
      <c r="BP44" s="475"/>
      <c r="BQ44" s="475"/>
      <c r="BR44" s="475"/>
      <c r="BS44" s="475"/>
      <c r="BT44" s="475"/>
      <c r="BU44" s="475"/>
      <c r="BV44" s="475"/>
      <c r="BW44" s="475"/>
      <c r="BX44" s="475"/>
      <c r="BY44" s="475"/>
      <c r="BZ44" s="475"/>
      <c r="CA44" s="475"/>
      <c r="CB44" s="475"/>
      <c r="CC44" s="475"/>
      <c r="CD44" s="475"/>
      <c r="CE44" s="475"/>
      <c r="CF44" s="475"/>
      <c r="CG44" s="475"/>
      <c r="CH44" s="475"/>
      <c r="CI44" s="475"/>
      <c r="CJ44" s="475"/>
      <c r="CK44" s="475"/>
      <c r="CL44" s="475"/>
      <c r="CM44" s="475"/>
      <c r="CN44" s="475"/>
      <c r="CO44" s="475"/>
      <c r="CP44" s="475"/>
      <c r="CQ44" s="475"/>
      <c r="CR44" s="475"/>
      <c r="CS44" s="475"/>
      <c r="CT44" s="475"/>
      <c r="CU44" s="475"/>
      <c r="CV44" s="475"/>
      <c r="CW44" s="475"/>
      <c r="CX44" s="475"/>
      <c r="CY44" s="475"/>
      <c r="CZ44" s="475"/>
      <c r="DA44" s="475"/>
      <c r="DB44" s="475"/>
      <c r="DC44" s="475"/>
      <c r="DD44" s="475"/>
      <c r="DE44" s="475"/>
      <c r="DF44" s="475"/>
      <c r="DG44" s="475"/>
      <c r="DH44" s="475"/>
      <c r="DI44" s="475"/>
      <c r="DJ44" s="475"/>
      <c r="DK44" s="475"/>
      <c r="DL44" s="475"/>
      <c r="DM44" s="475"/>
      <c r="DN44" s="475"/>
      <c r="DO44" s="475"/>
      <c r="DP44" s="475"/>
      <c r="DQ44" s="475"/>
      <c r="DR44" s="475"/>
      <c r="DS44" s="475"/>
      <c r="DT44" s="475"/>
      <c r="DU44" s="475"/>
      <c r="DV44" s="475"/>
      <c r="DW44" s="475"/>
      <c r="DX44" s="475"/>
      <c r="DY44" s="475"/>
      <c r="DZ44" s="475"/>
      <c r="EA44" s="475"/>
      <c r="EB44" s="475"/>
      <c r="EC44" s="475"/>
      <c r="ED44" s="475"/>
      <c r="EE44" s="475"/>
      <c r="EF44" s="475"/>
      <c r="EG44" s="475"/>
      <c r="EH44" s="475"/>
      <c r="EI44" s="475"/>
      <c r="EJ44" s="475"/>
      <c r="EK44" s="475"/>
      <c r="EL44" s="475"/>
      <c r="EM44" s="475"/>
      <c r="EN44" s="475"/>
      <c r="EO44" s="475"/>
      <c r="EP44" s="475"/>
      <c r="EQ44" s="475"/>
      <c r="ER44" s="475"/>
      <c r="ES44" s="475"/>
      <c r="ET44" s="475"/>
      <c r="EU44" s="475"/>
      <c r="EV44" s="475"/>
      <c r="EW44" s="475"/>
      <c r="EX44" s="475"/>
      <c r="EY44" s="475"/>
      <c r="EZ44" s="475"/>
      <c r="FA44" s="475"/>
      <c r="FB44" s="475"/>
      <c r="FC44" s="475"/>
      <c r="FD44" s="475"/>
      <c r="FE44" s="475"/>
      <c r="FF44" s="475"/>
      <c r="FG44" s="475"/>
      <c r="FH44" s="475"/>
      <c r="FI44" s="475"/>
      <c r="FJ44" s="475"/>
      <c r="FK44" s="475"/>
    </row>
    <row r="45" spans="1:167" s="484" customFormat="1" ht="15" x14ac:dyDescent="0.2">
      <c r="A45" s="468"/>
      <c r="B45" s="469"/>
      <c r="C45" s="476"/>
      <c r="D45" s="477" t="s">
        <v>220</v>
      </c>
      <c r="E45" s="450">
        <f>'Historic Template'!G172</f>
        <v>0</v>
      </c>
      <c r="F45" s="451">
        <f>'Historic Template'!H172</f>
        <v>0</v>
      </c>
      <c r="G45" s="451">
        <f>'Historic Template'!I172</f>
        <v>0</v>
      </c>
      <c r="H45" s="451">
        <f>'Historic Template'!J172</f>
        <v>0</v>
      </c>
      <c r="I45" s="451">
        <f>'Historic Template'!K172</f>
        <v>0</v>
      </c>
      <c r="J45" s="451">
        <f>'Historic Template'!L172</f>
        <v>0</v>
      </c>
      <c r="K45" s="451">
        <f>'Historic Template'!M172</f>
        <v>0</v>
      </c>
      <c r="L45" s="451">
        <f>'Historic Template'!N172</f>
        <v>0</v>
      </c>
      <c r="M45" s="451">
        <f>'Historic Template'!O172</f>
        <v>0</v>
      </c>
      <c r="N45" s="451">
        <f>'Historic Template'!P172</f>
        <v>0</v>
      </c>
      <c r="O45" s="451">
        <f>'Historic Template'!Q172</f>
        <v>0</v>
      </c>
      <c r="P45" s="451">
        <f>'Historic Template'!R172</f>
        <v>4.1399999999999997</v>
      </c>
      <c r="Q45" s="451">
        <f>'Historic Template'!S172</f>
        <v>6.98</v>
      </c>
      <c r="R45" s="451">
        <f>'Historic Template'!T172</f>
        <v>14.77</v>
      </c>
      <c r="S45" s="451">
        <f>'Historic Template'!U172</f>
        <v>516.48</v>
      </c>
      <c r="T45" s="451">
        <f>'Historic Template'!V172</f>
        <v>856.32</v>
      </c>
      <c r="U45" s="451">
        <f>'Historic Template'!W172</f>
        <v>6373.07</v>
      </c>
      <c r="V45" s="451">
        <f>'Historic Template'!X172</f>
        <v>7041.04</v>
      </c>
      <c r="W45" s="451">
        <f>'Historic Template'!Y172</f>
        <v>7326.04</v>
      </c>
      <c r="X45" s="451">
        <f>'Historic Template'!Z172</f>
        <v>8077.33</v>
      </c>
      <c r="Y45" s="451">
        <f>'Historic Template'!AA172</f>
        <v>8743.09</v>
      </c>
      <c r="Z45" s="451">
        <f>'Historic Template'!AB172</f>
        <v>10495.55</v>
      </c>
      <c r="AA45" s="451">
        <f>'Historic Template'!AC172</f>
        <v>6560.75</v>
      </c>
      <c r="AB45" s="451">
        <f>'Historic Template'!AD172</f>
        <v>4401.88</v>
      </c>
      <c r="AC45" s="451">
        <f>'Historic Template'!AE172</f>
        <v>5334.09</v>
      </c>
      <c r="AD45" s="451">
        <f>'Historic Template'!AF172</f>
        <v>3523.18</v>
      </c>
      <c r="AE45" s="451">
        <f>'Historic Template'!AG172</f>
        <v>3514.69</v>
      </c>
      <c r="AF45" s="451">
        <f>'Historic Template'!AH172</f>
        <v>3020.69</v>
      </c>
      <c r="AG45" s="451">
        <f>'Historic Template'!AI172</f>
        <v>2933.03</v>
      </c>
      <c r="AH45" s="451">
        <f>'Historic Template'!AJ172</f>
        <v>2957.38</v>
      </c>
      <c r="AI45" s="451">
        <f>'Historic Template'!AK172</f>
        <v>2527.2800000000002</v>
      </c>
      <c r="AJ45" s="451">
        <f>'Historic Template'!AL172</f>
        <v>2539.9299999999998</v>
      </c>
      <c r="AK45" s="451">
        <f>'Historic Template'!AM172</f>
        <v>0</v>
      </c>
      <c r="AL45" s="451"/>
      <c r="AM45" s="451"/>
      <c r="AN45" s="451"/>
      <c r="AO45" s="451"/>
      <c r="AP45" s="451"/>
      <c r="AQ45" s="451"/>
      <c r="AR45" s="451"/>
      <c r="AS45" s="451"/>
      <c r="AT45" s="483"/>
      <c r="AV45" s="475"/>
      <c r="AW45" s="475"/>
      <c r="AX45" s="475"/>
      <c r="AY45" s="475"/>
      <c r="AZ45" s="475"/>
      <c r="BA45" s="475"/>
      <c r="BB45" s="475"/>
      <c r="BC45" s="475"/>
      <c r="BD45" s="475"/>
      <c r="BE45" s="475"/>
      <c r="BF45" s="475"/>
      <c r="BG45" s="475"/>
      <c r="BH45" s="475"/>
      <c r="BI45" s="475"/>
      <c r="BJ45" s="475"/>
      <c r="BK45" s="475"/>
      <c r="BL45" s="474"/>
      <c r="BM45" s="475"/>
      <c r="BN45" s="475"/>
      <c r="BO45" s="475"/>
      <c r="BP45" s="475"/>
      <c r="BQ45" s="475"/>
      <c r="BR45" s="475"/>
      <c r="BS45" s="475"/>
      <c r="BT45" s="475"/>
      <c r="BU45" s="475"/>
      <c r="BV45" s="475"/>
      <c r="BW45" s="475"/>
      <c r="BX45" s="475"/>
      <c r="BY45" s="475"/>
      <c r="BZ45" s="475"/>
      <c r="CA45" s="475"/>
      <c r="CB45" s="475"/>
      <c r="CC45" s="475"/>
      <c r="CD45" s="475"/>
      <c r="CE45" s="475"/>
      <c r="CF45" s="475"/>
      <c r="CG45" s="475"/>
      <c r="CH45" s="475"/>
      <c r="CI45" s="475"/>
      <c r="CJ45" s="475"/>
      <c r="CK45" s="475"/>
      <c r="CL45" s="475"/>
      <c r="CM45" s="475"/>
      <c r="CN45" s="475"/>
      <c r="CO45" s="475"/>
      <c r="CP45" s="475"/>
      <c r="CQ45" s="475"/>
      <c r="CR45" s="475"/>
      <c r="CS45" s="475"/>
      <c r="CT45" s="475"/>
      <c r="CU45" s="475"/>
      <c r="CV45" s="475"/>
      <c r="CW45" s="475"/>
      <c r="CX45" s="475"/>
      <c r="CY45" s="475"/>
      <c r="CZ45" s="475"/>
      <c r="DA45" s="475"/>
      <c r="DB45" s="475"/>
      <c r="DC45" s="475"/>
      <c r="DD45" s="475"/>
      <c r="DE45" s="475"/>
      <c r="DF45" s="475"/>
      <c r="DG45" s="475"/>
      <c r="DH45" s="475"/>
      <c r="DI45" s="475"/>
      <c r="DJ45" s="475"/>
      <c r="DK45" s="475"/>
      <c r="DL45" s="475"/>
      <c r="DM45" s="475"/>
      <c r="DN45" s="475"/>
      <c r="DO45" s="475"/>
      <c r="DP45" s="475"/>
      <c r="DQ45" s="475"/>
      <c r="DR45" s="475"/>
      <c r="DS45" s="475"/>
      <c r="DT45" s="475"/>
      <c r="DU45" s="475"/>
      <c r="DV45" s="475"/>
      <c r="DW45" s="475"/>
      <c r="DX45" s="475"/>
      <c r="DY45" s="475"/>
      <c r="DZ45" s="475"/>
      <c r="EA45" s="475"/>
      <c r="EB45" s="475"/>
      <c r="EC45" s="475"/>
      <c r="ED45" s="475"/>
      <c r="EE45" s="475"/>
      <c r="EF45" s="475"/>
      <c r="EG45" s="475"/>
      <c r="EH45" s="475"/>
      <c r="EI45" s="475"/>
      <c r="EJ45" s="475"/>
      <c r="EK45" s="475"/>
      <c r="EL45" s="475"/>
      <c r="EM45" s="475"/>
      <c r="EN45" s="475"/>
      <c r="EO45" s="475"/>
      <c r="EP45" s="475"/>
      <c r="EQ45" s="475"/>
      <c r="ER45" s="475"/>
      <c r="ES45" s="475"/>
      <c r="ET45" s="475"/>
      <c r="EU45" s="475"/>
      <c r="EV45" s="475"/>
      <c r="EW45" s="475"/>
      <c r="EX45" s="475"/>
      <c r="EY45" s="475"/>
      <c r="EZ45" s="475"/>
      <c r="FA45" s="475"/>
      <c r="FB45" s="475"/>
      <c r="FC45" s="475"/>
      <c r="FD45" s="475"/>
      <c r="FE45" s="475"/>
      <c r="FF45" s="475"/>
      <c r="FG45" s="475"/>
      <c r="FH45" s="475"/>
      <c r="FI45" s="475"/>
      <c r="FJ45" s="475"/>
      <c r="FK45" s="475"/>
    </row>
    <row r="46" spans="1:167" s="489" customFormat="1" ht="12.75" customHeight="1" thickBot="1" x14ac:dyDescent="0.25">
      <c r="A46" s="374"/>
      <c r="B46" s="380"/>
      <c r="C46" s="485"/>
      <c r="D46" s="486" t="s">
        <v>249</v>
      </c>
      <c r="E46" s="487">
        <f>'Historic Template'!G97+'Historic Template'!G101+'Historic Template'!G176-'Historic Template'!G177</f>
        <v>173730</v>
      </c>
      <c r="F46" s="488">
        <f>'Historic Template'!H97+'Historic Template'!H101+'Historic Template'!H176-'Historic Template'!H177</f>
        <v>148892</v>
      </c>
      <c r="G46" s="488">
        <f>'Historic Template'!I97+'Historic Template'!I101+'Historic Template'!I176-'Historic Template'!I177</f>
        <v>130741</v>
      </c>
      <c r="H46" s="488">
        <f>'Historic Template'!J97+'Historic Template'!J101+'Historic Template'!J176-'Historic Template'!J177</f>
        <v>114065</v>
      </c>
      <c r="I46" s="488">
        <f>'Historic Template'!K97+'Historic Template'!K101+'Historic Template'!K176-'Historic Template'!K177</f>
        <v>102088</v>
      </c>
      <c r="J46" s="488">
        <f>'Historic Template'!L97+'Historic Template'!L101+'Historic Template'!L176-'Historic Template'!L177</f>
        <v>132386</v>
      </c>
      <c r="K46" s="488">
        <f>'Historic Template'!M97+'Historic Template'!M101+'Historic Template'!M176-'Historic Template'!M177</f>
        <v>150065</v>
      </c>
      <c r="L46" s="488">
        <f>'Historic Template'!N97+'Historic Template'!N101+'Historic Template'!N176-'Historic Template'!N177</f>
        <v>154131</v>
      </c>
      <c r="M46" s="488">
        <f>'Historic Template'!O97+'Historic Template'!O101+'Historic Template'!O176-'Historic Template'!O177</f>
        <v>357551</v>
      </c>
      <c r="N46" s="488">
        <f>'Historic Template'!P97+'Historic Template'!P101+'Historic Template'!P176-'Historic Template'!P177</f>
        <v>131277</v>
      </c>
      <c r="O46" s="488">
        <f>'Historic Template'!Q97+'Historic Template'!Q101+'Historic Template'!Q176-'Historic Template'!Q177</f>
        <v>148152</v>
      </c>
      <c r="P46" s="488">
        <f>'Historic Template'!R97+'Historic Template'!R101+'Historic Template'!R176-'Historic Template'!R177</f>
        <v>103083</v>
      </c>
      <c r="Q46" s="488">
        <f>'Historic Template'!S97+'Historic Template'!S101+'Historic Template'!S176-'Historic Template'!S177</f>
        <v>91612</v>
      </c>
      <c r="R46" s="488">
        <f>'Historic Template'!T97+'Historic Template'!T101+'Historic Template'!T176-'Historic Template'!T177</f>
        <v>162821</v>
      </c>
      <c r="S46" s="488">
        <f>'Historic Template'!U97+'Historic Template'!U101+'Historic Template'!U176-'Historic Template'!U177</f>
        <v>126483</v>
      </c>
      <c r="T46" s="488">
        <f>'Historic Template'!V97+'Historic Template'!V101+'Historic Template'!V176-'Historic Template'!V177</f>
        <v>217133</v>
      </c>
      <c r="U46" s="488">
        <f>'Historic Template'!W97+'Historic Template'!W101+'Historic Template'!W176-'Historic Template'!W177</f>
        <v>97934</v>
      </c>
      <c r="V46" s="488">
        <f>'Historic Template'!X97+'Historic Template'!X101+'Historic Template'!X176-'Historic Template'!X177</f>
        <v>90523</v>
      </c>
      <c r="W46" s="488">
        <f>'Historic Template'!Y97+'Historic Template'!Y101+'Historic Template'!Y176-'Historic Template'!Y177</f>
        <v>139307</v>
      </c>
      <c r="X46" s="488">
        <f>'Historic Template'!Z97+'Historic Template'!Z101+'Historic Template'!Z176-'Historic Template'!Z177</f>
        <v>118167</v>
      </c>
      <c r="Y46" s="488">
        <f>'Historic Template'!AA97+'Historic Template'!AA101+'Historic Template'!AA176-'Historic Template'!AA177</f>
        <v>156121</v>
      </c>
      <c r="Z46" s="488">
        <f>'Historic Template'!AB97+'Historic Template'!AB101+'Historic Template'!AB176-'Historic Template'!AB177</f>
        <v>188194</v>
      </c>
      <c r="AA46" s="488">
        <f>'Historic Template'!AC97+'Historic Template'!AC101+'Historic Template'!AC176-'Historic Template'!AC177</f>
        <v>136151</v>
      </c>
      <c r="AB46" s="488">
        <f>'Historic Template'!AD97+'Historic Template'!AD101+'Historic Template'!AD176-'Historic Template'!AD177</f>
        <v>133331</v>
      </c>
      <c r="AC46" s="488">
        <f>'Historic Template'!AE97+'Historic Template'!AE101+'Historic Template'!AE176-'Historic Template'!AE177</f>
        <v>88632</v>
      </c>
      <c r="AD46" s="488">
        <f>'Historic Template'!AF97+'Historic Template'!AF101+'Historic Template'!AF176-'Historic Template'!AF177</f>
        <v>129716</v>
      </c>
      <c r="AE46" s="488">
        <f>'Historic Template'!AG97+'Historic Template'!AG101+'Historic Template'!AG176-'Historic Template'!AG177</f>
        <v>132367</v>
      </c>
      <c r="AF46" s="488">
        <f>'Historic Template'!AH97+'Historic Template'!AH101+'Historic Template'!AH176-'Historic Template'!AH177</f>
        <v>155788</v>
      </c>
      <c r="AG46" s="488">
        <f>'Historic Template'!AI97+'Historic Template'!AI101+'Historic Template'!AI176-'Historic Template'!AI177</f>
        <v>166202</v>
      </c>
      <c r="AH46" s="488">
        <f>'Historic Template'!AJ97+'Historic Template'!AJ101+'Historic Template'!AJ176-'Historic Template'!AJ177</f>
        <v>111006</v>
      </c>
      <c r="AI46" s="488">
        <f>'Historic Template'!AK97+'Historic Template'!AK101+'Historic Template'!AK176-'Historic Template'!AK177</f>
        <v>114703</v>
      </c>
      <c r="AJ46" s="488">
        <f>'Historic Template'!AL97+'Historic Template'!AL101+'Historic Template'!AL176-'Historic Template'!AL177</f>
        <v>104727</v>
      </c>
      <c r="AK46" s="488">
        <f>'Historic Template'!AM97+'Historic Template'!AM101+'Historic Template'!AM176-'Historic Template'!AM177</f>
        <v>0</v>
      </c>
      <c r="AL46" s="488"/>
      <c r="AM46" s="488"/>
      <c r="AN46" s="488"/>
      <c r="AO46" s="488"/>
      <c r="AP46" s="488"/>
      <c r="AQ46" s="488"/>
      <c r="AR46" s="488"/>
      <c r="AS46" s="488"/>
      <c r="AT46" s="413"/>
      <c r="AV46" s="373"/>
      <c r="AW46" s="373"/>
      <c r="AX46" s="373"/>
      <c r="AY46" s="373"/>
      <c r="AZ46" s="373"/>
      <c r="BA46" s="373"/>
      <c r="BB46" s="373"/>
      <c r="BC46" s="373"/>
      <c r="BD46" s="373"/>
      <c r="BE46" s="373"/>
      <c r="BF46" s="373"/>
      <c r="BG46" s="373"/>
      <c r="BH46" s="373"/>
      <c r="BI46" s="373"/>
      <c r="BJ46" s="373"/>
      <c r="BK46" s="373"/>
      <c r="BL46" s="379"/>
      <c r="BM46" s="373"/>
      <c r="BN46" s="373"/>
      <c r="BO46" s="373"/>
      <c r="BP46" s="373"/>
      <c r="BQ46" s="373"/>
      <c r="BR46" s="373"/>
      <c r="BS46" s="373"/>
      <c r="BT46" s="373"/>
      <c r="BU46" s="373"/>
      <c r="BV46" s="373"/>
      <c r="BW46" s="373"/>
      <c r="BX46" s="373"/>
      <c r="BY46" s="373"/>
      <c r="BZ46" s="373"/>
      <c r="CA46" s="373"/>
      <c r="CB46" s="373"/>
      <c r="CC46" s="373"/>
      <c r="CD46" s="373"/>
      <c r="CE46" s="373"/>
      <c r="CF46" s="373"/>
      <c r="CG46" s="373"/>
      <c r="CH46" s="373"/>
      <c r="CI46" s="373"/>
      <c r="CJ46" s="373"/>
      <c r="CK46" s="373"/>
      <c r="CL46" s="373"/>
      <c r="CM46" s="373"/>
      <c r="CN46" s="373"/>
      <c r="CO46" s="373"/>
      <c r="CP46" s="373"/>
      <c r="CQ46" s="373"/>
      <c r="CR46" s="373"/>
      <c r="CS46" s="373"/>
      <c r="CT46" s="373"/>
      <c r="CU46" s="373"/>
      <c r="CV46" s="373"/>
      <c r="CW46" s="373"/>
      <c r="CX46" s="373"/>
      <c r="CY46" s="373"/>
      <c r="CZ46" s="373"/>
      <c r="DA46" s="373"/>
      <c r="DB46" s="373"/>
      <c r="DC46" s="373"/>
      <c r="DD46" s="373"/>
      <c r="DE46" s="373"/>
      <c r="DF46" s="373"/>
      <c r="DG46" s="373"/>
      <c r="DH46" s="373"/>
      <c r="DI46" s="373"/>
      <c r="DJ46" s="373"/>
      <c r="DK46" s="373"/>
      <c r="DL46" s="373"/>
      <c r="DM46" s="373"/>
      <c r="DN46" s="373"/>
      <c r="DO46" s="373"/>
      <c r="DP46" s="373"/>
      <c r="DQ46" s="373"/>
      <c r="DR46" s="373"/>
      <c r="DS46" s="373"/>
      <c r="DT46" s="373"/>
      <c r="DU46" s="373"/>
      <c r="DV46" s="373"/>
      <c r="DW46" s="373"/>
      <c r="DX46" s="373"/>
      <c r="DY46" s="373"/>
      <c r="DZ46" s="373"/>
      <c r="EA46" s="373"/>
      <c r="EB46" s="373"/>
      <c r="EC46" s="373"/>
      <c r="ED46" s="373"/>
      <c r="EE46" s="373"/>
      <c r="EF46" s="373"/>
      <c r="EG46" s="373"/>
      <c r="EH46" s="373"/>
      <c r="EI46" s="373"/>
      <c r="EJ46" s="373"/>
      <c r="EK46" s="373"/>
      <c r="EL46" s="373"/>
      <c r="EM46" s="373"/>
      <c r="EN46" s="373"/>
      <c r="EO46" s="373"/>
      <c r="EP46" s="373"/>
      <c r="EQ46" s="373"/>
      <c r="ER46" s="373"/>
      <c r="ES46" s="373"/>
      <c r="ET46" s="373"/>
      <c r="EU46" s="373"/>
      <c r="EV46" s="373"/>
      <c r="EW46" s="373"/>
      <c r="EX46" s="373"/>
      <c r="EY46" s="373"/>
      <c r="EZ46" s="373"/>
      <c r="FA46" s="373"/>
      <c r="FB46" s="373"/>
      <c r="FC46" s="373"/>
      <c r="FD46" s="373"/>
      <c r="FE46" s="373"/>
      <c r="FF46" s="373"/>
      <c r="FG46" s="373"/>
      <c r="FH46" s="373"/>
      <c r="FI46" s="373"/>
      <c r="FJ46" s="373"/>
      <c r="FK46" s="373"/>
    </row>
    <row r="47" spans="1:167" s="494" customFormat="1" ht="17.25" customHeight="1" thickBot="1" x14ac:dyDescent="0.25">
      <c r="A47" s="374"/>
      <c r="B47" s="380"/>
      <c r="C47" s="490"/>
      <c r="D47" s="491"/>
      <c r="E47" s="492"/>
      <c r="F47" s="492"/>
      <c r="G47" s="492"/>
      <c r="H47" s="492"/>
      <c r="I47" s="492"/>
      <c r="J47" s="492"/>
      <c r="K47" s="492"/>
      <c r="L47" s="492"/>
      <c r="M47" s="492"/>
      <c r="N47" s="492"/>
      <c r="O47" s="492"/>
      <c r="P47" s="492"/>
      <c r="Q47" s="492"/>
      <c r="R47" s="492"/>
      <c r="S47" s="492"/>
      <c r="T47" s="492"/>
      <c r="U47" s="492"/>
      <c r="V47" s="492"/>
      <c r="W47" s="492"/>
      <c r="X47" s="492"/>
      <c r="Y47" s="492"/>
      <c r="Z47" s="492"/>
      <c r="AA47" s="492"/>
      <c r="AB47" s="492"/>
      <c r="AC47" s="492"/>
      <c r="AD47" s="492"/>
      <c r="AE47" s="492"/>
      <c r="AF47" s="492"/>
      <c r="AG47" s="492"/>
      <c r="AH47" s="492"/>
      <c r="AI47" s="492"/>
      <c r="AJ47" s="492"/>
      <c r="AK47" s="492"/>
      <c r="AL47" s="492"/>
      <c r="AM47" s="492"/>
      <c r="AN47" s="492"/>
      <c r="AO47" s="492"/>
      <c r="AP47" s="492"/>
      <c r="AQ47" s="492"/>
      <c r="AR47" s="492"/>
      <c r="AS47" s="492"/>
      <c r="AT47" s="493"/>
      <c r="AV47" s="495"/>
      <c r="AW47" s="495"/>
      <c r="AX47" s="495"/>
      <c r="AY47" s="495"/>
      <c r="AZ47" s="495"/>
      <c r="BA47" s="495"/>
      <c r="BB47" s="495"/>
      <c r="BC47" s="495"/>
      <c r="BD47" s="495"/>
      <c r="BE47" s="495"/>
      <c r="BF47" s="495"/>
      <c r="BG47" s="495"/>
      <c r="BH47" s="495"/>
      <c r="BI47" s="495"/>
      <c r="BJ47" s="495"/>
      <c r="BK47" s="495"/>
      <c r="BL47" s="379"/>
      <c r="BM47" s="373"/>
      <c r="BN47" s="373"/>
      <c r="BO47" s="373"/>
      <c r="BP47" s="373"/>
      <c r="BQ47" s="373"/>
      <c r="BR47" s="373"/>
      <c r="BS47" s="373"/>
      <c r="BT47" s="373"/>
      <c r="BU47" s="495"/>
      <c r="BV47" s="495"/>
      <c r="BW47" s="495"/>
      <c r="BX47" s="495"/>
      <c r="BY47" s="495"/>
      <c r="BZ47" s="495"/>
      <c r="CA47" s="495"/>
      <c r="CB47" s="495"/>
      <c r="CC47" s="495"/>
      <c r="CD47" s="495"/>
      <c r="CE47" s="495"/>
      <c r="CF47" s="495"/>
      <c r="CG47" s="495"/>
      <c r="CH47" s="495"/>
      <c r="CI47" s="495"/>
      <c r="CJ47" s="495"/>
      <c r="CK47" s="495"/>
      <c r="CL47" s="495"/>
      <c r="CM47" s="495"/>
      <c r="CN47" s="495"/>
      <c r="CO47" s="495"/>
      <c r="CP47" s="495"/>
      <c r="CQ47" s="495"/>
      <c r="CR47" s="495"/>
      <c r="CS47" s="495"/>
      <c r="CT47" s="495"/>
      <c r="CU47" s="495"/>
      <c r="CV47" s="495"/>
      <c r="CW47" s="495"/>
      <c r="CX47" s="495"/>
      <c r="CY47" s="495"/>
      <c r="CZ47" s="495"/>
      <c r="DA47" s="495"/>
      <c r="DB47" s="495"/>
      <c r="DC47" s="495"/>
      <c r="DD47" s="495"/>
      <c r="DE47" s="495"/>
      <c r="DF47" s="495"/>
      <c r="DG47" s="495"/>
      <c r="DH47" s="495"/>
      <c r="DI47" s="495"/>
      <c r="DJ47" s="495"/>
      <c r="DK47" s="495"/>
      <c r="DL47" s="495"/>
      <c r="DM47" s="495"/>
      <c r="DN47" s="495"/>
      <c r="DO47" s="495"/>
      <c r="DP47" s="495"/>
      <c r="DQ47" s="495"/>
      <c r="DR47" s="495"/>
      <c r="DS47" s="495"/>
      <c r="DT47" s="495"/>
      <c r="DU47" s="495"/>
      <c r="DV47" s="495"/>
      <c r="DW47" s="495"/>
      <c r="DX47" s="495"/>
      <c r="DY47" s="495"/>
      <c r="DZ47" s="495"/>
      <c r="EA47" s="495"/>
      <c r="EB47" s="495"/>
      <c r="EC47" s="495"/>
      <c r="ED47" s="495"/>
      <c r="EE47" s="495"/>
      <c r="EF47" s="495"/>
      <c r="EG47" s="495"/>
      <c r="EH47" s="495"/>
      <c r="EI47" s="495"/>
      <c r="EJ47" s="495"/>
      <c r="EK47" s="495"/>
      <c r="EL47" s="495"/>
      <c r="EM47" s="495"/>
      <c r="EN47" s="495"/>
      <c r="EO47" s="495"/>
      <c r="EP47" s="495"/>
      <c r="EQ47" s="495"/>
      <c r="ER47" s="495"/>
      <c r="ES47" s="495"/>
      <c r="ET47" s="495"/>
      <c r="EU47" s="495"/>
      <c r="EV47" s="495"/>
      <c r="EW47" s="495"/>
      <c r="EX47" s="495"/>
      <c r="EY47" s="495"/>
      <c r="EZ47" s="495"/>
      <c r="FA47" s="495"/>
      <c r="FB47" s="495"/>
      <c r="FC47" s="495"/>
      <c r="FD47" s="495"/>
      <c r="FE47" s="495"/>
      <c r="FF47" s="495"/>
      <c r="FG47" s="495"/>
      <c r="FH47" s="495"/>
      <c r="FI47" s="495"/>
      <c r="FJ47" s="495"/>
      <c r="FK47" s="495"/>
    </row>
    <row r="48" spans="1:167" s="399" customFormat="1" ht="18.75" thickBot="1" x14ac:dyDescent="0.3">
      <c r="A48" s="374"/>
      <c r="B48" s="380"/>
      <c r="C48" s="496" t="s">
        <v>250</v>
      </c>
      <c r="D48" s="497"/>
      <c r="E48" s="497"/>
      <c r="F48" s="497"/>
      <c r="G48" s="497"/>
      <c r="H48" s="497"/>
      <c r="I48" s="497"/>
      <c r="J48" s="497"/>
      <c r="K48" s="497"/>
      <c r="L48" s="497"/>
      <c r="M48" s="497"/>
      <c r="N48" s="497"/>
      <c r="O48" s="497"/>
      <c r="P48" s="497"/>
      <c r="Q48" s="497"/>
      <c r="R48" s="497"/>
      <c r="S48" s="497"/>
      <c r="T48" s="497"/>
      <c r="U48" s="497"/>
      <c r="V48" s="497"/>
      <c r="W48" s="497"/>
      <c r="X48" s="497"/>
      <c r="Y48" s="497"/>
      <c r="Z48" s="497"/>
      <c r="AA48" s="497"/>
      <c r="AB48" s="497"/>
      <c r="AC48" s="497"/>
      <c r="AD48" s="497"/>
      <c r="AE48" s="497"/>
      <c r="AF48" s="497"/>
      <c r="AG48" s="497"/>
      <c r="AH48" s="497"/>
      <c r="AI48" s="497"/>
      <c r="AJ48" s="497"/>
      <c r="AK48" s="497"/>
      <c r="AL48" s="497"/>
      <c r="AM48" s="497"/>
      <c r="AN48" s="497"/>
      <c r="AO48" s="497"/>
      <c r="AP48" s="497"/>
      <c r="AQ48" s="497"/>
      <c r="AR48" s="497"/>
      <c r="AS48" s="497"/>
      <c r="AT48" s="398"/>
      <c r="AV48" s="378"/>
      <c r="AW48" s="378"/>
      <c r="AX48" s="378"/>
      <c r="AY48" s="378"/>
      <c r="AZ48" s="378"/>
      <c r="BA48" s="378"/>
      <c r="BB48" s="378"/>
      <c r="BC48" s="378"/>
      <c r="BD48" s="378"/>
      <c r="BE48" s="378"/>
      <c r="BF48" s="378"/>
      <c r="BG48" s="378"/>
      <c r="BH48" s="378"/>
      <c r="BI48" s="378"/>
      <c r="BJ48" s="378"/>
      <c r="BK48" s="378"/>
      <c r="BL48" s="379"/>
      <c r="BM48" s="373"/>
      <c r="BN48" s="373"/>
      <c r="BO48" s="373"/>
      <c r="BP48" s="373"/>
      <c r="BQ48" s="373"/>
      <c r="BR48" s="373"/>
      <c r="BS48" s="373"/>
      <c r="BT48" s="373"/>
      <c r="BU48" s="378"/>
      <c r="BV48" s="378"/>
      <c r="BW48" s="378"/>
      <c r="BX48" s="378"/>
      <c r="BY48" s="378"/>
      <c r="BZ48" s="378"/>
      <c r="CA48" s="378"/>
      <c r="CB48" s="378"/>
      <c r="CC48" s="378"/>
      <c r="CD48" s="378"/>
      <c r="CE48" s="378"/>
      <c r="CF48" s="378"/>
      <c r="CG48" s="378"/>
      <c r="CH48" s="378"/>
      <c r="CI48" s="378"/>
      <c r="CJ48" s="378"/>
      <c r="CK48" s="378"/>
      <c r="CL48" s="378"/>
      <c r="CM48" s="378"/>
      <c r="CN48" s="378"/>
      <c r="CO48" s="378"/>
      <c r="CP48" s="378"/>
      <c r="CQ48" s="378"/>
      <c r="CR48" s="378"/>
      <c r="CS48" s="378"/>
      <c r="CT48" s="378"/>
      <c r="CU48" s="378"/>
      <c r="CV48" s="378"/>
      <c r="CW48" s="378"/>
      <c r="CX48" s="378"/>
      <c r="CY48" s="378"/>
      <c r="CZ48" s="378"/>
      <c r="DA48" s="378"/>
      <c r="DB48" s="378"/>
      <c r="DC48" s="378"/>
      <c r="DD48" s="378"/>
      <c r="DE48" s="378"/>
      <c r="DF48" s="378"/>
      <c r="DG48" s="378"/>
      <c r="DH48" s="378"/>
      <c r="DI48" s="378"/>
      <c r="DJ48" s="378"/>
      <c r="DK48" s="378"/>
      <c r="DL48" s="378"/>
      <c r="DM48" s="378"/>
      <c r="DN48" s="378"/>
      <c r="DO48" s="378"/>
      <c r="DP48" s="378"/>
      <c r="DQ48" s="378"/>
      <c r="DR48" s="378"/>
      <c r="DS48" s="378"/>
      <c r="DT48" s="378"/>
      <c r="DU48" s="378"/>
      <c r="DV48" s="378"/>
      <c r="DW48" s="378"/>
      <c r="DX48" s="378"/>
      <c r="DY48" s="378"/>
      <c r="DZ48" s="378"/>
      <c r="EA48" s="378"/>
      <c r="EB48" s="378"/>
      <c r="EC48" s="378"/>
      <c r="ED48" s="378"/>
      <c r="EE48" s="378"/>
      <c r="EF48" s="378"/>
      <c r="EG48" s="378"/>
      <c r="EH48" s="378"/>
      <c r="EI48" s="378"/>
      <c r="EJ48" s="378"/>
      <c r="EK48" s="378"/>
      <c r="EL48" s="378"/>
      <c r="EM48" s="378"/>
      <c r="EN48" s="378"/>
      <c r="EO48" s="378"/>
      <c r="EP48" s="378"/>
      <c r="EQ48" s="378"/>
      <c r="ER48" s="378"/>
      <c r="ES48" s="378"/>
      <c r="ET48" s="378"/>
      <c r="EU48" s="378"/>
      <c r="EV48" s="378"/>
      <c r="EW48" s="378"/>
      <c r="EX48" s="378"/>
      <c r="EY48" s="378"/>
      <c r="EZ48" s="378"/>
      <c r="FA48" s="378"/>
      <c r="FB48" s="378"/>
      <c r="FC48" s="378"/>
      <c r="FD48" s="378"/>
      <c r="FE48" s="378"/>
      <c r="FF48" s="378"/>
      <c r="FG48" s="378"/>
      <c r="FH48" s="378"/>
      <c r="FI48" s="378"/>
      <c r="FJ48" s="378"/>
      <c r="FK48" s="378"/>
    </row>
    <row r="49" spans="1:167" s="502" customFormat="1" ht="18.75" thickBot="1" x14ac:dyDescent="0.3">
      <c r="A49" s="374"/>
      <c r="B49" s="380"/>
      <c r="C49" s="498" t="s">
        <v>251</v>
      </c>
      <c r="D49" s="499"/>
      <c r="E49" s="500">
        <f t="shared" ref="E49:AI49" si="1">(E8+E15+E16+E23+E24+E31+E37)-(E12+E20+E28+E39+E45+E46+E44+E43)</f>
        <v>46499.561913892714</v>
      </c>
      <c r="F49" s="500">
        <f t="shared" si="1"/>
        <v>62824.763623838429</v>
      </c>
      <c r="G49" s="500">
        <f t="shared" si="1"/>
        <v>86306.069735580677</v>
      </c>
      <c r="H49" s="500">
        <f t="shared" si="1"/>
        <v>107459.99212738819</v>
      </c>
      <c r="I49" s="500">
        <f t="shared" si="1"/>
        <v>139571.29103723698</v>
      </c>
      <c r="J49" s="500">
        <f t="shared" si="1"/>
        <v>70020.64747463871</v>
      </c>
      <c r="K49" s="500">
        <f t="shared" si="1"/>
        <v>70900.488832876057</v>
      </c>
      <c r="L49" s="500">
        <f t="shared" si="1"/>
        <v>56006.457701660373</v>
      </c>
      <c r="M49" s="500">
        <f t="shared" si="1"/>
        <v>-172248.43651977502</v>
      </c>
      <c r="N49" s="500">
        <f t="shared" si="1"/>
        <v>106450.95639087254</v>
      </c>
      <c r="O49" s="500">
        <f t="shared" si="1"/>
        <v>118115.82989298966</v>
      </c>
      <c r="P49" s="500">
        <f t="shared" si="1"/>
        <v>187901.72569754795</v>
      </c>
      <c r="Q49" s="500">
        <f t="shared" si="1"/>
        <v>205039.84118210792</v>
      </c>
      <c r="R49" s="500">
        <f t="shared" si="1"/>
        <v>100587.33200634414</v>
      </c>
      <c r="S49" s="500">
        <f t="shared" si="1"/>
        <v>142724.80672811018</v>
      </c>
      <c r="T49" s="500">
        <f t="shared" si="1"/>
        <v>52482.09262006369</v>
      </c>
      <c r="U49" s="500">
        <f t="shared" si="1"/>
        <v>131992.08181391796</v>
      </c>
      <c r="V49" s="500">
        <f t="shared" si="1"/>
        <v>145300.74000777226</v>
      </c>
      <c r="W49" s="500">
        <f t="shared" si="1"/>
        <v>76840.012901626498</v>
      </c>
      <c r="X49" s="500">
        <f t="shared" si="1"/>
        <v>77772.61729548077</v>
      </c>
      <c r="Y49" s="500">
        <f t="shared" si="1"/>
        <v>21332.891689335083</v>
      </c>
      <c r="Z49" s="500">
        <f t="shared" si="1"/>
        <v>-16407.43011681069</v>
      </c>
      <c r="AA49" s="500">
        <f t="shared" si="1"/>
        <v>10303.983157043665</v>
      </c>
      <c r="AB49" s="500">
        <f t="shared" si="1"/>
        <v>26553.727610897913</v>
      </c>
      <c r="AC49" s="500">
        <f t="shared" si="1"/>
        <v>48299.93798475212</v>
      </c>
      <c r="AD49" s="500">
        <f t="shared" si="1"/>
        <v>-6977.8591024380876</v>
      </c>
      <c r="AE49" s="500">
        <f t="shared" si="1"/>
        <v>2675.3514135714795</v>
      </c>
      <c r="AF49" s="500">
        <f t="shared" si="1"/>
        <v>-21144.783400569431</v>
      </c>
      <c r="AG49" s="500">
        <f t="shared" si="1"/>
        <v>-25836.487643141096</v>
      </c>
      <c r="AH49" s="500">
        <f t="shared" si="1"/>
        <v>18707.605894533423</v>
      </c>
      <c r="AI49" s="500">
        <f t="shared" si="1"/>
        <v>5530.0476299650909</v>
      </c>
      <c r="AJ49" s="500">
        <f>(AJ8+AJ15+AJ16+AJ23+AJ24+AJ31+AJ37)-(AJ12+AJ20+AJ28+AJ39+AJ45+AJ46+AJ44+AJ43)</f>
        <v>8490.3904351345845</v>
      </c>
      <c r="AK49" s="500" t="s">
        <v>252</v>
      </c>
      <c r="AL49" s="500"/>
      <c r="AM49" s="500"/>
      <c r="AN49" s="500"/>
      <c r="AO49" s="500"/>
      <c r="AP49" s="500"/>
      <c r="AQ49" s="500"/>
      <c r="AR49" s="500"/>
      <c r="AS49" s="500"/>
      <c r="AT49" s="501"/>
      <c r="AV49" s="503"/>
      <c r="AW49" s="503"/>
      <c r="AX49" s="503"/>
      <c r="AY49" s="503"/>
      <c r="AZ49" s="503"/>
      <c r="BA49" s="503"/>
      <c r="BB49" s="503"/>
      <c r="BC49" s="503"/>
      <c r="BD49" s="503"/>
      <c r="BE49" s="503"/>
      <c r="BF49" s="503"/>
      <c r="BG49" s="503"/>
      <c r="BH49" s="503"/>
      <c r="BI49" s="503"/>
      <c r="BJ49" s="503"/>
      <c r="BK49" s="503"/>
      <c r="BL49" s="379"/>
      <c r="BM49" s="373"/>
      <c r="BN49" s="373"/>
      <c r="BO49" s="373"/>
      <c r="BP49" s="373"/>
      <c r="BQ49" s="373"/>
      <c r="BR49" s="373"/>
      <c r="BS49" s="373"/>
      <c r="BT49" s="373"/>
      <c r="BU49" s="503"/>
      <c r="BV49" s="503"/>
      <c r="BW49" s="503"/>
      <c r="BX49" s="503"/>
      <c r="BY49" s="503"/>
      <c r="BZ49" s="503"/>
      <c r="CA49" s="503"/>
      <c r="CB49" s="503"/>
      <c r="CC49" s="503"/>
      <c r="CD49" s="503"/>
      <c r="CE49" s="503"/>
      <c r="CF49" s="503"/>
      <c r="CG49" s="503"/>
      <c r="CH49" s="503"/>
      <c r="CI49" s="503"/>
      <c r="CJ49" s="503"/>
      <c r="CK49" s="503"/>
      <c r="CL49" s="503"/>
      <c r="CM49" s="503"/>
      <c r="CN49" s="503"/>
      <c r="CO49" s="503"/>
      <c r="CP49" s="503"/>
      <c r="CQ49" s="503"/>
      <c r="CR49" s="503"/>
      <c r="CS49" s="503"/>
      <c r="CT49" s="503"/>
      <c r="CU49" s="503"/>
      <c r="CV49" s="503"/>
      <c r="CW49" s="503"/>
      <c r="CX49" s="503"/>
      <c r="CY49" s="503"/>
      <c r="CZ49" s="503"/>
      <c r="DA49" s="503"/>
      <c r="DB49" s="503"/>
      <c r="DC49" s="503"/>
      <c r="DD49" s="503"/>
      <c r="DE49" s="503"/>
      <c r="DF49" s="503"/>
      <c r="DG49" s="503"/>
      <c r="DH49" s="503"/>
      <c r="DI49" s="503"/>
      <c r="DJ49" s="503"/>
      <c r="DK49" s="503"/>
      <c r="DL49" s="503"/>
      <c r="DM49" s="503"/>
      <c r="DN49" s="503"/>
      <c r="DO49" s="503"/>
      <c r="DP49" s="503"/>
      <c r="DQ49" s="503"/>
      <c r="DR49" s="503"/>
      <c r="DS49" s="503"/>
      <c r="DT49" s="503"/>
      <c r="DU49" s="503"/>
      <c r="DV49" s="503"/>
      <c r="DW49" s="503"/>
      <c r="DX49" s="503"/>
      <c r="DY49" s="503"/>
      <c r="DZ49" s="503"/>
      <c r="EA49" s="503"/>
      <c r="EB49" s="503"/>
      <c r="EC49" s="503"/>
      <c r="ED49" s="503"/>
      <c r="EE49" s="503"/>
      <c r="EF49" s="503"/>
      <c r="EG49" s="503"/>
      <c r="EH49" s="503"/>
      <c r="EI49" s="503"/>
      <c r="EJ49" s="503"/>
      <c r="EK49" s="503"/>
      <c r="EL49" s="503"/>
      <c r="EM49" s="503"/>
      <c r="EN49" s="503"/>
      <c r="EO49" s="503"/>
      <c r="EP49" s="503"/>
      <c r="EQ49" s="503"/>
      <c r="ER49" s="503"/>
      <c r="ES49" s="503"/>
      <c r="ET49" s="503"/>
      <c r="EU49" s="503"/>
      <c r="EV49" s="503"/>
      <c r="EW49" s="503"/>
      <c r="EX49" s="503"/>
      <c r="EY49" s="503"/>
      <c r="EZ49" s="503"/>
      <c r="FA49" s="503"/>
      <c r="FB49" s="503"/>
      <c r="FC49" s="503"/>
      <c r="FD49" s="503"/>
      <c r="FE49" s="503"/>
      <c r="FF49" s="503"/>
      <c r="FG49" s="503"/>
      <c r="FH49" s="503"/>
      <c r="FI49" s="503"/>
      <c r="FJ49" s="503"/>
      <c r="FK49" s="503"/>
    </row>
    <row r="50" spans="1:167" ht="23.25" customHeight="1" thickBot="1" x14ac:dyDescent="0.25">
      <c r="A50" s="374"/>
      <c r="B50" s="504"/>
      <c r="C50" s="505"/>
      <c r="D50" s="506"/>
      <c r="E50" s="507"/>
      <c r="F50" s="507"/>
      <c r="G50" s="507"/>
      <c r="H50" s="507"/>
      <c r="I50" s="507"/>
      <c r="J50" s="507"/>
      <c r="K50" s="507"/>
      <c r="L50" s="507"/>
      <c r="M50" s="507"/>
      <c r="N50" s="507"/>
      <c r="O50" s="507"/>
      <c r="P50" s="507"/>
      <c r="Q50" s="507"/>
      <c r="R50" s="507"/>
      <c r="S50" s="507"/>
      <c r="T50" s="507"/>
      <c r="U50" s="507"/>
      <c r="V50" s="507"/>
      <c r="W50" s="507"/>
      <c r="X50" s="507"/>
      <c r="Y50" s="507"/>
      <c r="Z50" s="507"/>
      <c r="AA50" s="507"/>
      <c r="AB50" s="507"/>
      <c r="AC50" s="507"/>
      <c r="AD50" s="507"/>
      <c r="AE50" s="507"/>
      <c r="AF50" s="507"/>
      <c r="AG50" s="507"/>
      <c r="AH50" s="507"/>
      <c r="AI50" s="507"/>
      <c r="AJ50" s="507"/>
      <c r="AK50" s="507"/>
      <c r="AL50" s="507"/>
      <c r="AM50" s="507"/>
      <c r="AN50" s="507"/>
      <c r="AO50" s="507"/>
      <c r="AP50" s="507"/>
      <c r="AQ50" s="507"/>
      <c r="AR50" s="507"/>
      <c r="AS50" s="507"/>
      <c r="AT50" s="398"/>
      <c r="AU50"/>
      <c r="AV50" s="378"/>
      <c r="AW50" s="378"/>
      <c r="AX50" s="378"/>
      <c r="AY50" s="378"/>
      <c r="AZ50" s="378"/>
      <c r="BA50" s="378"/>
      <c r="BB50" s="378"/>
      <c r="BC50" s="378"/>
      <c r="BD50" s="378"/>
      <c r="BE50" s="378"/>
      <c r="BF50" s="378"/>
      <c r="BG50" s="378"/>
      <c r="BH50" s="378"/>
      <c r="BI50" s="378"/>
      <c r="BJ50" s="378"/>
      <c r="BK50" s="378"/>
      <c r="BL50" s="379"/>
      <c r="BU50" s="378"/>
      <c r="BV50" s="378"/>
      <c r="BW50" s="378"/>
      <c r="BX50" s="378"/>
      <c r="BY50" s="378"/>
      <c r="BZ50" s="378"/>
      <c r="CA50" s="378"/>
      <c r="CB50" s="378"/>
      <c r="CC50" s="378"/>
      <c r="CD50" s="378"/>
      <c r="CE50" s="378"/>
      <c r="CF50" s="378"/>
      <c r="CG50" s="378"/>
      <c r="CH50" s="378"/>
      <c r="CI50" s="378"/>
      <c r="CJ50" s="378"/>
      <c r="CK50" s="378"/>
      <c r="CL50" s="378"/>
      <c r="CM50" s="378"/>
      <c r="CN50" s="378"/>
      <c r="CO50" s="378"/>
      <c r="CP50" s="378"/>
      <c r="CQ50" s="378"/>
      <c r="CR50" s="378"/>
      <c r="CS50" s="378"/>
      <c r="CT50" s="378"/>
      <c r="CU50" s="378"/>
      <c r="CV50" s="378"/>
      <c r="CW50" s="378"/>
      <c r="CX50" s="378"/>
      <c r="CY50" s="378"/>
      <c r="CZ50" s="378"/>
      <c r="DA50" s="378"/>
      <c r="DB50" s="378"/>
      <c r="DC50" s="378"/>
      <c r="DD50" s="378"/>
      <c r="DE50" s="378"/>
      <c r="DF50" s="378"/>
      <c r="DG50" s="378"/>
      <c r="DH50" s="378"/>
      <c r="DI50" s="378"/>
      <c r="DJ50" s="378"/>
      <c r="DK50" s="378"/>
      <c r="DL50" s="378"/>
      <c r="DM50" s="378"/>
      <c r="DN50" s="378"/>
      <c r="DO50" s="378"/>
      <c r="DP50" s="378"/>
      <c r="DQ50" s="378"/>
      <c r="DR50" s="378"/>
      <c r="DS50" s="378"/>
      <c r="DT50" s="378"/>
      <c r="DU50" s="378"/>
      <c r="DV50" s="378"/>
      <c r="DW50" s="378"/>
      <c r="DX50" s="378"/>
      <c r="DY50" s="378"/>
      <c r="DZ50" s="378"/>
      <c r="EA50" s="378"/>
      <c r="EB50" s="378"/>
      <c r="EC50" s="378"/>
      <c r="ED50" s="378"/>
      <c r="EE50" s="378"/>
      <c r="EF50" s="378"/>
      <c r="EG50" s="378"/>
      <c r="EH50" s="378"/>
      <c r="EI50" s="378"/>
      <c r="EJ50" s="378"/>
      <c r="EK50" s="378"/>
      <c r="EL50" s="378"/>
      <c r="EM50" s="378"/>
      <c r="EN50" s="378"/>
      <c r="EO50" s="378"/>
      <c r="EP50" s="378"/>
      <c r="EQ50" s="378"/>
      <c r="ER50" s="378"/>
      <c r="ES50" s="378"/>
      <c r="ET50" s="378"/>
      <c r="EU50" s="378"/>
      <c r="EV50" s="378"/>
      <c r="EW50" s="378"/>
      <c r="EX50" s="378"/>
      <c r="EY50" s="378"/>
      <c r="EZ50" s="378"/>
      <c r="FA50" s="378"/>
      <c r="FB50" s="378"/>
      <c r="FC50" s="378"/>
      <c r="FD50" s="378"/>
      <c r="FE50" s="378"/>
      <c r="FF50" s="378"/>
      <c r="FG50" s="378"/>
      <c r="FH50" s="378"/>
      <c r="FI50" s="378"/>
      <c r="FJ50" s="378"/>
      <c r="FK50" s="378"/>
    </row>
    <row r="51" spans="1:167" s="373" customFormat="1" x14ac:dyDescent="0.2">
      <c r="C51" s="509"/>
    </row>
    <row r="52" spans="1:167" s="373" customFormat="1" x14ac:dyDescent="0.2">
      <c r="C52" s="509"/>
    </row>
    <row r="53" spans="1:167" s="373" customFormat="1" x14ac:dyDescent="0.2">
      <c r="C53" s="509"/>
    </row>
    <row r="54" spans="1:167" s="373" customFormat="1" x14ac:dyDescent="0.2">
      <c r="C54" s="509"/>
    </row>
    <row r="55" spans="1:167" s="373" customFormat="1" x14ac:dyDescent="0.2">
      <c r="C55" s="509"/>
    </row>
    <row r="56" spans="1:167" s="373" customFormat="1" x14ac:dyDescent="0.2">
      <c r="C56" s="509"/>
    </row>
    <row r="57" spans="1:167" s="373" customFormat="1" x14ac:dyDescent="0.2">
      <c r="C57" s="509"/>
    </row>
    <row r="58" spans="1:167" s="373" customFormat="1" x14ac:dyDescent="0.2">
      <c r="C58" s="509"/>
    </row>
    <row r="59" spans="1:167" s="373" customFormat="1" x14ac:dyDescent="0.2">
      <c r="C59" s="509"/>
    </row>
    <row r="60" spans="1:167" s="373" customFormat="1" x14ac:dyDescent="0.2">
      <c r="C60" s="509"/>
    </row>
    <row r="61" spans="1:167" s="373" customFormat="1" x14ac:dyDescent="0.2">
      <c r="C61" s="509"/>
    </row>
    <row r="62" spans="1:167" s="373" customFormat="1" x14ac:dyDescent="0.2">
      <c r="C62" s="509"/>
    </row>
    <row r="63" spans="1:167" s="373" customFormat="1" x14ac:dyDescent="0.2">
      <c r="C63" s="509"/>
    </row>
    <row r="64" spans="1:167" s="373" customFormat="1" x14ac:dyDescent="0.2">
      <c r="C64" s="509"/>
    </row>
    <row r="65" spans="3:3" s="373" customFormat="1" x14ac:dyDescent="0.2">
      <c r="C65" s="509"/>
    </row>
    <row r="66" spans="3:3" s="373" customFormat="1" x14ac:dyDescent="0.2">
      <c r="C66" s="509"/>
    </row>
    <row r="67" spans="3:3" s="373" customFormat="1" x14ac:dyDescent="0.2">
      <c r="C67" s="509"/>
    </row>
    <row r="68" spans="3:3" s="373" customFormat="1" x14ac:dyDescent="0.2">
      <c r="C68" s="509"/>
    </row>
    <row r="69" spans="3:3" s="373" customFormat="1" x14ac:dyDescent="0.2">
      <c r="C69" s="509"/>
    </row>
    <row r="70" spans="3:3" s="373" customFormat="1" x14ac:dyDescent="0.2">
      <c r="C70" s="509"/>
    </row>
    <row r="71" spans="3:3" s="373" customFormat="1" x14ac:dyDescent="0.2">
      <c r="C71" s="509"/>
    </row>
    <row r="72" spans="3:3" s="373" customFormat="1" x14ac:dyDescent="0.2">
      <c r="C72" s="509"/>
    </row>
    <row r="73" spans="3:3" s="373" customFormat="1" x14ac:dyDescent="0.2">
      <c r="C73" s="509"/>
    </row>
    <row r="74" spans="3:3" s="373" customFormat="1" x14ac:dyDescent="0.2">
      <c r="C74" s="509"/>
    </row>
    <row r="75" spans="3:3" s="373" customFormat="1" x14ac:dyDescent="0.2">
      <c r="C75" s="509"/>
    </row>
    <row r="76" spans="3:3" s="373" customFormat="1" x14ac:dyDescent="0.2">
      <c r="C76" s="509"/>
    </row>
    <row r="77" spans="3:3" s="373" customFormat="1" x14ac:dyDescent="0.2">
      <c r="C77" s="509"/>
    </row>
    <row r="78" spans="3:3" s="373" customFormat="1" x14ac:dyDescent="0.2">
      <c r="C78" s="509"/>
    </row>
    <row r="79" spans="3:3" s="373" customFormat="1" x14ac:dyDescent="0.2">
      <c r="C79" s="509"/>
    </row>
    <row r="80" spans="3:3" s="373" customFormat="1" x14ac:dyDescent="0.2">
      <c r="C80" s="509"/>
    </row>
    <row r="81" spans="3:3" s="373" customFormat="1" x14ac:dyDescent="0.2">
      <c r="C81" s="509"/>
    </row>
    <row r="82" spans="3:3" s="373" customFormat="1" x14ac:dyDescent="0.2">
      <c r="C82" s="509"/>
    </row>
    <row r="83" spans="3:3" s="373" customFormat="1" x14ac:dyDescent="0.2">
      <c r="C83" s="509"/>
    </row>
    <row r="84" spans="3:3" s="373" customFormat="1" x14ac:dyDescent="0.2">
      <c r="C84" s="509"/>
    </row>
    <row r="85" spans="3:3" s="373" customFormat="1" x14ac:dyDescent="0.2">
      <c r="C85" s="509"/>
    </row>
    <row r="86" spans="3:3" s="373" customFormat="1" x14ac:dyDescent="0.2">
      <c r="C86" s="509"/>
    </row>
    <row r="87" spans="3:3" s="373" customFormat="1" x14ac:dyDescent="0.2">
      <c r="C87" s="509"/>
    </row>
    <row r="88" spans="3:3" s="373" customFormat="1" x14ac:dyDescent="0.2">
      <c r="C88" s="509"/>
    </row>
    <row r="89" spans="3:3" s="373" customFormat="1" x14ac:dyDescent="0.2">
      <c r="C89" s="509"/>
    </row>
    <row r="90" spans="3:3" s="373" customFormat="1" x14ac:dyDescent="0.2">
      <c r="C90" s="509"/>
    </row>
    <row r="91" spans="3:3" s="373" customFormat="1" x14ac:dyDescent="0.2">
      <c r="C91" s="509"/>
    </row>
    <row r="92" spans="3:3" s="373" customFormat="1" x14ac:dyDescent="0.2">
      <c r="C92" s="509"/>
    </row>
    <row r="93" spans="3:3" s="373" customFormat="1" x14ac:dyDescent="0.2">
      <c r="C93" s="509"/>
    </row>
    <row r="94" spans="3:3" s="373" customFormat="1" x14ac:dyDescent="0.2">
      <c r="C94" s="509"/>
    </row>
    <row r="95" spans="3:3" s="373" customFormat="1" x14ac:dyDescent="0.2">
      <c r="C95" s="509"/>
    </row>
    <row r="96" spans="3:3" s="373" customFormat="1" x14ac:dyDescent="0.2">
      <c r="C96" s="509"/>
    </row>
    <row r="97" spans="3:3" s="373" customFormat="1" x14ac:dyDescent="0.2">
      <c r="C97" s="509"/>
    </row>
    <row r="98" spans="3:3" s="373" customFormat="1" x14ac:dyDescent="0.2">
      <c r="C98" s="509"/>
    </row>
    <row r="99" spans="3:3" s="373" customFormat="1" x14ac:dyDescent="0.2">
      <c r="C99" s="509"/>
    </row>
    <row r="100" spans="3:3" s="373" customFormat="1" x14ac:dyDescent="0.2">
      <c r="C100" s="509"/>
    </row>
    <row r="101" spans="3:3" s="373" customFormat="1" x14ac:dyDescent="0.2">
      <c r="C101" s="509"/>
    </row>
    <row r="102" spans="3:3" s="373" customFormat="1" x14ac:dyDescent="0.2">
      <c r="C102" s="509"/>
    </row>
    <row r="103" spans="3:3" s="373" customFormat="1" x14ac:dyDescent="0.2">
      <c r="C103" s="509"/>
    </row>
    <row r="104" spans="3:3" s="373" customFormat="1" x14ac:dyDescent="0.2">
      <c r="C104" s="509"/>
    </row>
    <row r="105" spans="3:3" s="373" customFormat="1" x14ac:dyDescent="0.2">
      <c r="C105" s="509"/>
    </row>
    <row r="106" spans="3:3" s="373" customFormat="1" x14ac:dyDescent="0.2">
      <c r="C106" s="509"/>
    </row>
    <row r="107" spans="3:3" s="373" customFormat="1" x14ac:dyDescent="0.2">
      <c r="C107" s="509"/>
    </row>
    <row r="108" spans="3:3" s="373" customFormat="1" x14ac:dyDescent="0.2">
      <c r="C108" s="509"/>
    </row>
    <row r="109" spans="3:3" s="373" customFormat="1" x14ac:dyDescent="0.2">
      <c r="C109" s="509"/>
    </row>
    <row r="110" spans="3:3" s="373" customFormat="1" x14ac:dyDescent="0.2">
      <c r="C110" s="509"/>
    </row>
    <row r="111" spans="3:3" s="373" customFormat="1" x14ac:dyDescent="0.2">
      <c r="C111" s="509"/>
    </row>
    <row r="112" spans="3:3" s="373" customFormat="1" x14ac:dyDescent="0.2">
      <c r="C112" s="509"/>
    </row>
    <row r="113" spans="3:3" s="373" customFormat="1" x14ac:dyDescent="0.2">
      <c r="C113" s="509"/>
    </row>
    <row r="114" spans="3:3" s="373" customFormat="1" x14ac:dyDescent="0.2">
      <c r="C114" s="509"/>
    </row>
    <row r="115" spans="3:3" s="373" customFormat="1" x14ac:dyDescent="0.2">
      <c r="C115" s="509"/>
    </row>
    <row r="116" spans="3:3" s="373" customFormat="1" x14ac:dyDescent="0.2">
      <c r="C116" s="509"/>
    </row>
    <row r="117" spans="3:3" s="373" customFormat="1" x14ac:dyDescent="0.2">
      <c r="C117" s="509"/>
    </row>
    <row r="118" spans="3:3" s="373" customFormat="1" x14ac:dyDescent="0.2">
      <c r="C118" s="509"/>
    </row>
    <row r="119" spans="3:3" s="373" customFormat="1" x14ac:dyDescent="0.2">
      <c r="C119" s="509"/>
    </row>
    <row r="120" spans="3:3" s="373" customFormat="1" x14ac:dyDescent="0.2">
      <c r="C120" s="509"/>
    </row>
    <row r="121" spans="3:3" s="373" customFormat="1" x14ac:dyDescent="0.2">
      <c r="C121" s="509"/>
    </row>
    <row r="122" spans="3:3" s="373" customFormat="1" x14ac:dyDescent="0.2">
      <c r="C122" s="509"/>
    </row>
    <row r="123" spans="3:3" s="373" customFormat="1" x14ac:dyDescent="0.2">
      <c r="C123" s="509"/>
    </row>
    <row r="124" spans="3:3" s="373" customFormat="1" x14ac:dyDescent="0.2">
      <c r="C124" s="509"/>
    </row>
    <row r="125" spans="3:3" s="373" customFormat="1" x14ac:dyDescent="0.2">
      <c r="C125" s="509"/>
    </row>
    <row r="126" spans="3:3" s="373" customFormat="1" x14ac:dyDescent="0.2">
      <c r="C126" s="509"/>
    </row>
    <row r="127" spans="3:3" s="373" customFormat="1" x14ac:dyDescent="0.2">
      <c r="C127" s="509"/>
    </row>
    <row r="128" spans="3:3" s="373" customFormat="1" x14ac:dyDescent="0.2">
      <c r="C128" s="509"/>
    </row>
    <row r="129" spans="3:3" s="373" customFormat="1" x14ac:dyDescent="0.2">
      <c r="C129" s="509"/>
    </row>
    <row r="130" spans="3:3" s="373" customFormat="1" x14ac:dyDescent="0.2">
      <c r="C130" s="509"/>
    </row>
    <row r="131" spans="3:3" s="373" customFormat="1" x14ac:dyDescent="0.2">
      <c r="C131" s="509"/>
    </row>
    <row r="132" spans="3:3" s="373" customFormat="1" x14ac:dyDescent="0.2">
      <c r="C132" s="509"/>
    </row>
    <row r="133" spans="3:3" s="373" customFormat="1" x14ac:dyDescent="0.2">
      <c r="C133" s="509"/>
    </row>
    <row r="134" spans="3:3" s="373" customFormat="1" x14ac:dyDescent="0.2">
      <c r="C134" s="509"/>
    </row>
    <row r="135" spans="3:3" s="373" customFormat="1" x14ac:dyDescent="0.2">
      <c r="C135" s="509"/>
    </row>
    <row r="136" spans="3:3" s="373" customFormat="1" x14ac:dyDescent="0.2">
      <c r="C136" s="509"/>
    </row>
    <row r="137" spans="3:3" s="373" customFormat="1" x14ac:dyDescent="0.2">
      <c r="C137" s="509"/>
    </row>
    <row r="138" spans="3:3" s="373" customFormat="1" x14ac:dyDescent="0.2">
      <c r="C138" s="509"/>
    </row>
    <row r="139" spans="3:3" s="373" customFormat="1" x14ac:dyDescent="0.2">
      <c r="C139" s="509"/>
    </row>
    <row r="140" spans="3:3" s="373" customFormat="1" x14ac:dyDescent="0.2">
      <c r="C140" s="509"/>
    </row>
    <row r="141" spans="3:3" s="373" customFormat="1" x14ac:dyDescent="0.2">
      <c r="C141" s="509"/>
    </row>
    <row r="142" spans="3:3" s="373" customFormat="1" x14ac:dyDescent="0.2">
      <c r="C142" s="509"/>
    </row>
    <row r="143" spans="3:3" s="373" customFormat="1" x14ac:dyDescent="0.2">
      <c r="C143" s="509"/>
    </row>
    <row r="144" spans="3:3" s="373" customFormat="1" x14ac:dyDescent="0.2">
      <c r="C144" s="509"/>
    </row>
    <row r="145" spans="3:3" s="373" customFormat="1" x14ac:dyDescent="0.2">
      <c r="C145" s="509"/>
    </row>
    <row r="146" spans="3:3" s="373" customFormat="1" x14ac:dyDescent="0.2">
      <c r="C146" s="509"/>
    </row>
    <row r="147" spans="3:3" s="373" customFormat="1" x14ac:dyDescent="0.2">
      <c r="C147" s="509"/>
    </row>
    <row r="148" spans="3:3" s="373" customFormat="1" x14ac:dyDescent="0.2">
      <c r="C148" s="509"/>
    </row>
    <row r="149" spans="3:3" s="373" customFormat="1" x14ac:dyDescent="0.2">
      <c r="C149" s="509"/>
    </row>
    <row r="150" spans="3:3" s="373" customFormat="1" x14ac:dyDescent="0.2">
      <c r="C150" s="509"/>
    </row>
    <row r="151" spans="3:3" s="373" customFormat="1" x14ac:dyDescent="0.2">
      <c r="C151" s="509"/>
    </row>
    <row r="152" spans="3:3" s="373" customFormat="1" x14ac:dyDescent="0.2">
      <c r="C152" s="509"/>
    </row>
    <row r="153" spans="3:3" s="373" customFormat="1" x14ac:dyDescent="0.2">
      <c r="C153" s="509"/>
    </row>
    <row r="154" spans="3:3" s="373" customFormat="1" x14ac:dyDescent="0.2">
      <c r="C154" s="509"/>
    </row>
    <row r="155" spans="3:3" s="373" customFormat="1" x14ac:dyDescent="0.2">
      <c r="C155" s="509"/>
    </row>
    <row r="156" spans="3:3" s="373" customFormat="1" x14ac:dyDescent="0.2">
      <c r="C156" s="509"/>
    </row>
    <row r="157" spans="3:3" s="373" customFormat="1" x14ac:dyDescent="0.2">
      <c r="C157" s="509"/>
    </row>
    <row r="158" spans="3:3" s="373" customFormat="1" x14ac:dyDescent="0.2">
      <c r="C158" s="509"/>
    </row>
    <row r="159" spans="3:3" s="373" customFormat="1" x14ac:dyDescent="0.2">
      <c r="C159" s="509"/>
    </row>
    <row r="160" spans="3:3" s="373" customFormat="1" x14ac:dyDescent="0.2">
      <c r="C160" s="509"/>
    </row>
    <row r="161" spans="3:3" s="373" customFormat="1" x14ac:dyDescent="0.2">
      <c r="C161" s="509"/>
    </row>
    <row r="162" spans="3:3" s="373" customFormat="1" x14ac:dyDescent="0.2">
      <c r="C162" s="509"/>
    </row>
    <row r="163" spans="3:3" s="373" customFormat="1" x14ac:dyDescent="0.2">
      <c r="C163" s="509"/>
    </row>
    <row r="164" spans="3:3" s="373" customFormat="1" x14ac:dyDescent="0.2">
      <c r="C164" s="509"/>
    </row>
    <row r="165" spans="3:3" s="373" customFormat="1" x14ac:dyDescent="0.2">
      <c r="C165" s="509"/>
    </row>
    <row r="166" spans="3:3" s="373" customFormat="1" x14ac:dyDescent="0.2">
      <c r="C166" s="509"/>
    </row>
    <row r="167" spans="3:3" s="373" customFormat="1" x14ac:dyDescent="0.2">
      <c r="C167" s="509"/>
    </row>
    <row r="168" spans="3:3" s="373" customFormat="1" x14ac:dyDescent="0.2">
      <c r="C168" s="509"/>
    </row>
    <row r="169" spans="3:3" s="373" customFormat="1" x14ac:dyDescent="0.2">
      <c r="C169" s="509"/>
    </row>
    <row r="170" spans="3:3" s="373" customFormat="1" x14ac:dyDescent="0.2">
      <c r="C170" s="509"/>
    </row>
    <row r="171" spans="3:3" s="373" customFormat="1" x14ac:dyDescent="0.2">
      <c r="C171" s="509"/>
    </row>
    <row r="172" spans="3:3" s="373" customFormat="1" x14ac:dyDescent="0.2">
      <c r="C172" s="509"/>
    </row>
    <row r="173" spans="3:3" s="373" customFormat="1" x14ac:dyDescent="0.2">
      <c r="C173" s="509"/>
    </row>
    <row r="174" spans="3:3" s="373" customFormat="1" x14ac:dyDescent="0.2">
      <c r="C174" s="509"/>
    </row>
    <row r="175" spans="3:3" s="373" customFormat="1" x14ac:dyDescent="0.2">
      <c r="C175" s="509"/>
    </row>
    <row r="176" spans="3:3" s="373" customFormat="1" x14ac:dyDescent="0.2">
      <c r="C176" s="509"/>
    </row>
    <row r="177" spans="3:3" s="373" customFormat="1" x14ac:dyDescent="0.2">
      <c r="C177" s="509"/>
    </row>
    <row r="178" spans="3:3" s="373" customFormat="1" x14ac:dyDescent="0.2">
      <c r="C178" s="509"/>
    </row>
    <row r="179" spans="3:3" s="373" customFormat="1" x14ac:dyDescent="0.2">
      <c r="C179" s="509"/>
    </row>
    <row r="180" spans="3:3" s="373" customFormat="1" x14ac:dyDescent="0.2">
      <c r="C180" s="509"/>
    </row>
    <row r="181" spans="3:3" s="373" customFormat="1" x14ac:dyDescent="0.2">
      <c r="C181" s="509"/>
    </row>
    <row r="182" spans="3:3" s="373" customFormat="1" x14ac:dyDescent="0.2">
      <c r="C182" s="509"/>
    </row>
    <row r="183" spans="3:3" s="373" customFormat="1" x14ac:dyDescent="0.2">
      <c r="C183" s="509"/>
    </row>
    <row r="184" spans="3:3" s="373" customFormat="1" x14ac:dyDescent="0.2">
      <c r="C184" s="509"/>
    </row>
    <row r="185" spans="3:3" s="373" customFormat="1" x14ac:dyDescent="0.2">
      <c r="C185" s="509"/>
    </row>
    <row r="186" spans="3:3" s="373" customFormat="1" x14ac:dyDescent="0.2">
      <c r="C186" s="509"/>
    </row>
    <row r="187" spans="3:3" s="373" customFormat="1" x14ac:dyDescent="0.2">
      <c r="C187" s="509"/>
    </row>
    <row r="188" spans="3:3" s="373" customFormat="1" x14ac:dyDescent="0.2">
      <c r="C188" s="509"/>
    </row>
    <row r="189" spans="3:3" s="373" customFormat="1" x14ac:dyDescent="0.2">
      <c r="C189" s="509"/>
    </row>
    <row r="190" spans="3:3" s="373" customFormat="1" x14ac:dyDescent="0.2">
      <c r="C190" s="509"/>
    </row>
    <row r="191" spans="3:3" s="373" customFormat="1" x14ac:dyDescent="0.2">
      <c r="C191" s="509"/>
    </row>
    <row r="192" spans="3:3" s="373" customFormat="1" x14ac:dyDescent="0.2">
      <c r="C192" s="509"/>
    </row>
    <row r="193" spans="3:3" s="373" customFormat="1" x14ac:dyDescent="0.2">
      <c r="C193" s="509"/>
    </row>
    <row r="194" spans="3:3" s="373" customFormat="1" x14ac:dyDescent="0.2">
      <c r="C194" s="509"/>
    </row>
    <row r="195" spans="3:3" s="373" customFormat="1" x14ac:dyDescent="0.2">
      <c r="C195" s="509"/>
    </row>
    <row r="196" spans="3:3" s="373" customFormat="1" x14ac:dyDescent="0.2">
      <c r="C196" s="509"/>
    </row>
    <row r="197" spans="3:3" s="373" customFormat="1" x14ac:dyDescent="0.2">
      <c r="C197" s="509"/>
    </row>
    <row r="198" spans="3:3" s="373" customFormat="1" x14ac:dyDescent="0.2">
      <c r="C198" s="509"/>
    </row>
    <row r="199" spans="3:3" s="373" customFormat="1" x14ac:dyDescent="0.2">
      <c r="C199" s="509"/>
    </row>
    <row r="200" spans="3:3" s="373" customFormat="1" x14ac:dyDescent="0.2">
      <c r="C200" s="509"/>
    </row>
    <row r="201" spans="3:3" s="373" customFormat="1" x14ac:dyDescent="0.2">
      <c r="C201" s="509"/>
    </row>
    <row r="202" spans="3:3" s="373" customFormat="1" x14ac:dyDescent="0.2">
      <c r="C202" s="509"/>
    </row>
    <row r="203" spans="3:3" s="373" customFormat="1" x14ac:dyDescent="0.2">
      <c r="C203" s="509"/>
    </row>
    <row r="204" spans="3:3" s="373" customFormat="1" x14ac:dyDescent="0.2">
      <c r="C204" s="509"/>
    </row>
    <row r="205" spans="3:3" s="373" customFormat="1" x14ac:dyDescent="0.2">
      <c r="C205" s="509"/>
    </row>
    <row r="206" spans="3:3" s="373" customFormat="1" x14ac:dyDescent="0.2">
      <c r="C206" s="509"/>
    </row>
    <row r="207" spans="3:3" s="373" customFormat="1" x14ac:dyDescent="0.2">
      <c r="C207" s="509"/>
    </row>
    <row r="208" spans="3:3" s="373" customFormat="1" x14ac:dyDescent="0.2">
      <c r="C208" s="509"/>
    </row>
    <row r="209" spans="3:3" s="373" customFormat="1" x14ac:dyDescent="0.2">
      <c r="C209" s="509"/>
    </row>
    <row r="210" spans="3:3" s="373" customFormat="1" x14ac:dyDescent="0.2">
      <c r="C210" s="509"/>
    </row>
    <row r="211" spans="3:3" s="373" customFormat="1" x14ac:dyDescent="0.2">
      <c r="C211" s="509"/>
    </row>
    <row r="212" spans="3:3" s="373" customFormat="1" x14ac:dyDescent="0.2">
      <c r="C212" s="509"/>
    </row>
    <row r="213" spans="3:3" s="373" customFormat="1" x14ac:dyDescent="0.2">
      <c r="C213" s="509"/>
    </row>
    <row r="214" spans="3:3" s="373" customFormat="1" x14ac:dyDescent="0.2">
      <c r="C214" s="509"/>
    </row>
    <row r="215" spans="3:3" s="373" customFormat="1" x14ac:dyDescent="0.2">
      <c r="C215" s="509"/>
    </row>
    <row r="216" spans="3:3" s="373" customFormat="1" x14ac:dyDescent="0.2">
      <c r="C216" s="509"/>
    </row>
    <row r="217" spans="3:3" s="373" customFormat="1" x14ac:dyDescent="0.2">
      <c r="C217" s="509"/>
    </row>
    <row r="218" spans="3:3" s="373" customFormat="1" x14ac:dyDescent="0.2">
      <c r="C218" s="509"/>
    </row>
    <row r="219" spans="3:3" s="373" customFormat="1" x14ac:dyDescent="0.2">
      <c r="C219" s="509"/>
    </row>
    <row r="220" spans="3:3" s="373" customFormat="1" x14ac:dyDescent="0.2">
      <c r="C220" s="509"/>
    </row>
    <row r="221" spans="3:3" s="373" customFormat="1" x14ac:dyDescent="0.2">
      <c r="C221" s="509"/>
    </row>
    <row r="222" spans="3:3" s="373" customFormat="1" x14ac:dyDescent="0.2">
      <c r="C222" s="509"/>
    </row>
    <row r="223" spans="3:3" s="373" customFormat="1" x14ac:dyDescent="0.2">
      <c r="C223" s="509"/>
    </row>
    <row r="224" spans="3:3" s="373" customFormat="1" x14ac:dyDescent="0.2">
      <c r="C224" s="509"/>
    </row>
    <row r="225" spans="3:3" s="373" customFormat="1" x14ac:dyDescent="0.2">
      <c r="C225" s="509"/>
    </row>
    <row r="226" spans="3:3" s="373" customFormat="1" x14ac:dyDescent="0.2">
      <c r="C226" s="509"/>
    </row>
    <row r="227" spans="3:3" s="373" customFormat="1" x14ac:dyDescent="0.2">
      <c r="C227" s="509"/>
    </row>
    <row r="228" spans="3:3" s="373" customFormat="1" x14ac:dyDescent="0.2">
      <c r="C228" s="509"/>
    </row>
    <row r="229" spans="3:3" s="373" customFormat="1" x14ac:dyDescent="0.2">
      <c r="C229" s="509"/>
    </row>
    <row r="230" spans="3:3" s="373" customFormat="1" x14ac:dyDescent="0.2">
      <c r="C230" s="509"/>
    </row>
    <row r="231" spans="3:3" s="373" customFormat="1" x14ac:dyDescent="0.2">
      <c r="C231" s="509"/>
    </row>
    <row r="232" spans="3:3" s="373" customFormat="1" x14ac:dyDescent="0.2">
      <c r="C232" s="509"/>
    </row>
    <row r="233" spans="3:3" s="373" customFormat="1" x14ac:dyDescent="0.2">
      <c r="C233" s="509"/>
    </row>
    <row r="234" spans="3:3" s="373" customFormat="1" x14ac:dyDescent="0.2">
      <c r="C234" s="509"/>
    </row>
    <row r="235" spans="3:3" s="373" customFormat="1" x14ac:dyDescent="0.2">
      <c r="C235" s="509"/>
    </row>
    <row r="236" spans="3:3" s="373" customFormat="1" x14ac:dyDescent="0.2">
      <c r="C236" s="509"/>
    </row>
    <row r="237" spans="3:3" s="373" customFormat="1" x14ac:dyDescent="0.2">
      <c r="C237" s="509"/>
    </row>
    <row r="238" spans="3:3" s="373" customFormat="1" x14ac:dyDescent="0.2">
      <c r="C238" s="509"/>
    </row>
    <row r="239" spans="3:3" s="373" customFormat="1" x14ac:dyDescent="0.2">
      <c r="C239" s="509"/>
    </row>
    <row r="240" spans="3:3" s="373" customFormat="1" x14ac:dyDescent="0.2">
      <c r="C240" s="509"/>
    </row>
    <row r="241" spans="3:3" s="373" customFormat="1" x14ac:dyDescent="0.2">
      <c r="C241" s="509"/>
    </row>
    <row r="242" spans="3:3" s="373" customFormat="1" x14ac:dyDescent="0.2">
      <c r="C242" s="509"/>
    </row>
    <row r="243" spans="3:3" s="373" customFormat="1" x14ac:dyDescent="0.2">
      <c r="C243" s="509"/>
    </row>
    <row r="244" spans="3:3" s="373" customFormat="1" x14ac:dyDescent="0.2">
      <c r="C244" s="509"/>
    </row>
    <row r="245" spans="3:3" s="373" customFormat="1" x14ac:dyDescent="0.2">
      <c r="C245" s="509"/>
    </row>
    <row r="246" spans="3:3" s="373" customFormat="1" x14ac:dyDescent="0.2">
      <c r="C246" s="509"/>
    </row>
    <row r="247" spans="3:3" s="373" customFormat="1" x14ac:dyDescent="0.2">
      <c r="C247" s="509"/>
    </row>
    <row r="248" spans="3:3" s="373" customFormat="1" x14ac:dyDescent="0.2">
      <c r="C248" s="509"/>
    </row>
    <row r="249" spans="3:3" s="373" customFormat="1" x14ac:dyDescent="0.2">
      <c r="C249" s="509"/>
    </row>
    <row r="250" spans="3:3" s="373" customFormat="1" x14ac:dyDescent="0.2">
      <c r="C250" s="509"/>
    </row>
    <row r="251" spans="3:3" s="373" customFormat="1" x14ac:dyDescent="0.2">
      <c r="C251" s="509"/>
    </row>
    <row r="252" spans="3:3" s="373" customFormat="1" x14ac:dyDescent="0.2">
      <c r="C252" s="509"/>
    </row>
    <row r="253" spans="3:3" s="373" customFormat="1" x14ac:dyDescent="0.2">
      <c r="C253" s="509"/>
    </row>
    <row r="254" spans="3:3" s="373" customFormat="1" x14ac:dyDescent="0.2">
      <c r="C254" s="509"/>
    </row>
    <row r="255" spans="3:3" s="373" customFormat="1" x14ac:dyDescent="0.2">
      <c r="C255" s="509"/>
    </row>
    <row r="256" spans="3:3" s="373" customFormat="1" x14ac:dyDescent="0.2">
      <c r="C256" s="509"/>
    </row>
    <row r="257" spans="3:3" s="373" customFormat="1" x14ac:dyDescent="0.2">
      <c r="C257" s="509"/>
    </row>
    <row r="258" spans="3:3" s="373" customFormat="1" x14ac:dyDescent="0.2">
      <c r="C258" s="509"/>
    </row>
    <row r="259" spans="3:3" s="373" customFormat="1" x14ac:dyDescent="0.2">
      <c r="C259" s="509"/>
    </row>
    <row r="260" spans="3:3" s="373" customFormat="1" x14ac:dyDescent="0.2">
      <c r="C260" s="509"/>
    </row>
    <row r="261" spans="3:3" s="373" customFormat="1" x14ac:dyDescent="0.2">
      <c r="C261" s="509"/>
    </row>
    <row r="262" spans="3:3" s="373" customFormat="1" x14ac:dyDescent="0.2">
      <c r="C262" s="509"/>
    </row>
    <row r="263" spans="3:3" s="373" customFormat="1" x14ac:dyDescent="0.2">
      <c r="C263" s="509"/>
    </row>
    <row r="264" spans="3:3" s="373" customFormat="1" x14ac:dyDescent="0.2">
      <c r="C264" s="509"/>
    </row>
    <row r="265" spans="3:3" s="373" customFormat="1" x14ac:dyDescent="0.2">
      <c r="C265" s="509"/>
    </row>
    <row r="266" spans="3:3" s="373" customFormat="1" x14ac:dyDescent="0.2">
      <c r="C266" s="509"/>
    </row>
    <row r="267" spans="3:3" s="373" customFormat="1" x14ac:dyDescent="0.2">
      <c r="C267" s="509"/>
    </row>
    <row r="268" spans="3:3" s="373" customFormat="1" x14ac:dyDescent="0.2">
      <c r="C268" s="509"/>
    </row>
    <row r="269" spans="3:3" s="373" customFormat="1" x14ac:dyDescent="0.2">
      <c r="C269" s="509"/>
    </row>
    <row r="270" spans="3:3" s="373" customFormat="1" x14ac:dyDescent="0.2">
      <c r="C270" s="509"/>
    </row>
    <row r="271" spans="3:3" s="373" customFormat="1" x14ac:dyDescent="0.2">
      <c r="C271" s="509"/>
    </row>
    <row r="272" spans="3:3" s="373" customFormat="1" x14ac:dyDescent="0.2">
      <c r="C272" s="509"/>
    </row>
    <row r="273" spans="3:3" s="373" customFormat="1" x14ac:dyDescent="0.2">
      <c r="C273" s="509"/>
    </row>
  </sheetData>
  <mergeCells count="15">
    <mergeCell ref="C37:C38"/>
    <mergeCell ref="C39:C46"/>
    <mergeCell ref="C49:D49"/>
    <mergeCell ref="C22:D22"/>
    <mergeCell ref="C23:C27"/>
    <mergeCell ref="C28:D28"/>
    <mergeCell ref="C30:D30"/>
    <mergeCell ref="C31:C34"/>
    <mergeCell ref="C35:D35"/>
    <mergeCell ref="C7:D7"/>
    <mergeCell ref="C8:C11"/>
    <mergeCell ref="C12:D12"/>
    <mergeCell ref="C14:D14"/>
    <mergeCell ref="C15:C19"/>
    <mergeCell ref="C20:D20"/>
  </mergeCells>
  <printOptions headings="1"/>
  <pageMargins left="0.38" right="0.35" top="1" bottom="1" header="0.5" footer="0.5"/>
  <pageSetup scale="75"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F2F22024C37C4DA63AE0FBBBC5F493" ma:contentTypeVersion="7" ma:contentTypeDescription="Create a new document." ma:contentTypeScope="" ma:versionID="72b718d8179feff7d6c26191392dc078">
  <xsd:schema xmlns:xsd="http://www.w3.org/2001/XMLSchema" xmlns:xs="http://www.w3.org/2001/XMLSchema" xmlns:p="http://schemas.microsoft.com/office/2006/metadata/properties" xmlns:ns2="31f14a84-b6c7-4b42-9136-3e4acd5a507c" targetNamespace="http://schemas.microsoft.com/office/2006/metadata/properties" ma:root="true" ma:fieldsID="478b4a254a94f49220c118deabbcb5c1" ns2:_="">
    <xsd:import namespace="31f14a84-b6c7-4b42-9136-3e4acd5a50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f14a84-b6c7-4b42-9136-3e4acd5a50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6F085A-1DE4-4CCA-AADA-DE17603617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f14a84-b6c7-4b42-9136-3e4acd5a5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12D1B4-0B7F-43DC-A04B-B14A8597FA37}">
  <ds:schemaRefs>
    <ds:schemaRef ds:uri="http://schemas.microsoft.com/sharepoint/v3/contenttype/forms"/>
  </ds:schemaRefs>
</ds:datastoreItem>
</file>

<file path=customXml/itemProps3.xml><?xml version="1.0" encoding="utf-8"?>
<ds:datastoreItem xmlns:ds="http://schemas.openxmlformats.org/officeDocument/2006/customXml" ds:itemID="{64EB3E17-D8E3-40BC-B4D9-FE6B0BF90776}">
  <ds:schemaRefs>
    <ds:schemaRef ds:uri="http://schemas.microsoft.com/office/2006/metadata/properties"/>
    <ds:schemaRef ds:uri="http://purl.org/dc/dcmitype/"/>
    <ds:schemaRef ds:uri="http://purl.org/dc/terms/"/>
    <ds:schemaRef ds:uri="http://schemas.openxmlformats.org/package/2006/metadata/core-properties"/>
    <ds:schemaRef ds:uri="http://schemas.microsoft.com/office/2006/documentManagement/types"/>
    <ds:schemaRef ds:uri="http://www.w3.org/XML/1998/namespace"/>
    <ds:schemaRef ds:uri="31f14a84-b6c7-4b42-9136-3e4acd5a507c"/>
    <ds:schemaRef ds:uri="http://purl.org/dc/elements/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Historic Template</vt:lpstr>
      <vt:lpstr>Historic Summary</vt:lpstr>
      <vt:lpstr>'Historic Template'!Print_Area</vt:lpstr>
      <vt:lpstr>'Historic Summary'!Print_Titles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Natalie L. Mast</dc:creator>
  <cp:lastModifiedBy>Natalie L. Mast</cp:lastModifiedBy>
  <dcterms:created xsi:type="dcterms:W3CDTF">2019-01-14T20:50:30Z</dcterms:created>
  <dcterms:modified xsi:type="dcterms:W3CDTF">2019-01-14T21:14:26Z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0x01010025F2F22024C37C4DA63AE0FBBBC5F493</vt:lpwstr>
  </property>
</Properties>
</file>