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3238A0C6-C267-5640-B3B3-EB0FDD20DF8E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SETTINGS!$A$1:$V$1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E17" i="9" s="1"/>
  <c r="C17" i="9"/>
  <c r="D16" i="9"/>
  <c r="E16" i="9" s="1"/>
  <c r="C16" i="9"/>
  <c r="B16" i="9"/>
  <c r="E15" i="9"/>
  <c r="D15" i="9"/>
  <c r="C15" i="9"/>
  <c r="D14" i="9"/>
  <c r="E14" i="9" s="1"/>
  <c r="C14" i="9"/>
  <c r="E13" i="9"/>
  <c r="D13" i="9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D8" i="9"/>
  <c r="E8" i="9" s="1"/>
  <c r="C8" i="9"/>
  <c r="E7" i="9"/>
  <c r="D7" i="9"/>
  <c r="C7" i="9"/>
  <c r="D6" i="9"/>
  <c r="E6" i="9" s="1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F53" i="7"/>
  <c r="N53" i="7" s="1"/>
  <c r="P52" i="7"/>
  <c r="J52" i="7"/>
  <c r="H52" i="7"/>
  <c r="F52" i="7"/>
  <c r="N52" i="7" s="1"/>
  <c r="P51" i="7"/>
  <c r="J51" i="7"/>
  <c r="F51" i="7" s="1"/>
  <c r="N51" i="7" s="1"/>
  <c r="I51" i="7"/>
  <c r="H51" i="7"/>
  <c r="C51" i="7" s="1"/>
  <c r="D51" i="7" s="1"/>
  <c r="P50" i="7"/>
  <c r="J50" i="7"/>
  <c r="F50" i="7" s="1"/>
  <c r="N50" i="7" s="1"/>
  <c r="P49" i="7"/>
  <c r="J49" i="7"/>
  <c r="F49" i="7"/>
  <c r="N49" i="7" s="1"/>
  <c r="P48" i="7"/>
  <c r="J48" i="7"/>
  <c r="F48" i="7"/>
  <c r="N48" i="7" s="1"/>
  <c r="P47" i="7"/>
  <c r="J47" i="7"/>
  <c r="F47" i="7" s="1"/>
  <c r="N47" i="7" s="1"/>
  <c r="I47" i="7"/>
  <c r="H47" i="7"/>
  <c r="C47" i="7" s="1"/>
  <c r="D47" i="7" s="1"/>
  <c r="P46" i="7"/>
  <c r="J46" i="7"/>
  <c r="F46" i="7" s="1"/>
  <c r="N46" i="7" s="1"/>
  <c r="H46" i="7"/>
  <c r="P45" i="7"/>
  <c r="J45" i="7"/>
  <c r="F45" i="7"/>
  <c r="N45" i="7" s="1"/>
  <c r="P44" i="7"/>
  <c r="J44" i="7"/>
  <c r="F44" i="7"/>
  <c r="N44" i="7" s="1"/>
  <c r="P43" i="7"/>
  <c r="J43" i="7"/>
  <c r="F43" i="7" s="1"/>
  <c r="N43" i="7" s="1"/>
  <c r="I43" i="7"/>
  <c r="H43" i="7"/>
  <c r="C43" i="7" s="1"/>
  <c r="D43" i="7" s="1"/>
  <c r="P42" i="7"/>
  <c r="J42" i="7"/>
  <c r="F42" i="7" s="1"/>
  <c r="N42" i="7" s="1"/>
  <c r="P41" i="7"/>
  <c r="J41" i="7"/>
  <c r="H41" i="7"/>
  <c r="F41" i="7"/>
  <c r="N41" i="7" s="1"/>
  <c r="P40" i="7"/>
  <c r="J40" i="7"/>
  <c r="H40" i="7"/>
  <c r="F40" i="7"/>
  <c r="N40" i="7" s="1"/>
  <c r="P39" i="7"/>
  <c r="J39" i="7"/>
  <c r="F39" i="7" s="1"/>
  <c r="N39" i="7" s="1"/>
  <c r="H39" i="7"/>
  <c r="P38" i="7"/>
  <c r="J38" i="7"/>
  <c r="F38" i="7" s="1"/>
  <c r="N38" i="7" s="1"/>
  <c r="P37" i="7"/>
  <c r="J37" i="7"/>
  <c r="F37" i="7"/>
  <c r="N37" i="7" s="1"/>
  <c r="P36" i="7"/>
  <c r="F36" i="7" s="1"/>
  <c r="N36" i="7" s="1"/>
  <c r="J36" i="7"/>
  <c r="P35" i="7"/>
  <c r="J35" i="7"/>
  <c r="P34" i="7"/>
  <c r="F34" i="7" s="1"/>
  <c r="N34" i="7" s="1"/>
  <c r="J34" i="7"/>
  <c r="P33" i="7"/>
  <c r="J33" i="7"/>
  <c r="F33" i="7"/>
  <c r="N33" i="7" s="1"/>
  <c r="P32" i="7"/>
  <c r="F32" i="7" s="1"/>
  <c r="N32" i="7" s="1"/>
  <c r="J32" i="7"/>
  <c r="H32" i="7"/>
  <c r="P31" i="7"/>
  <c r="F31" i="7" s="1"/>
  <c r="N31" i="7" s="1"/>
  <c r="J31" i="7"/>
  <c r="H31" i="7"/>
  <c r="P30" i="7"/>
  <c r="F30" i="7" s="1"/>
  <c r="N30" i="7" s="1"/>
  <c r="J30" i="7"/>
  <c r="P29" i="7"/>
  <c r="F29" i="7" s="1"/>
  <c r="N29" i="7" s="1"/>
  <c r="J29" i="7"/>
  <c r="P28" i="7"/>
  <c r="F28" i="7" s="1"/>
  <c r="N28" i="7" s="1"/>
  <c r="J28" i="7"/>
  <c r="H28" i="7"/>
  <c r="P27" i="7"/>
  <c r="F27" i="7" s="1"/>
  <c r="N27" i="7" s="1"/>
  <c r="J27" i="7"/>
  <c r="P26" i="7"/>
  <c r="F26" i="7" s="1"/>
  <c r="N26" i="7" s="1"/>
  <c r="J26" i="7"/>
  <c r="P25" i="7"/>
  <c r="F25" i="7" s="1"/>
  <c r="N25" i="7" s="1"/>
  <c r="J25" i="7"/>
  <c r="P24" i="7"/>
  <c r="F24" i="7" s="1"/>
  <c r="N24" i="7" s="1"/>
  <c r="J24" i="7"/>
  <c r="P23" i="7"/>
  <c r="J23" i="7"/>
  <c r="H23" i="7"/>
  <c r="P22" i="7"/>
  <c r="F22" i="7" s="1"/>
  <c r="N22" i="7" s="1"/>
  <c r="J22" i="7"/>
  <c r="P21" i="7"/>
  <c r="F21" i="7" s="1"/>
  <c r="N21" i="7" s="1"/>
  <c r="J21" i="7"/>
  <c r="P20" i="7"/>
  <c r="F20" i="7" s="1"/>
  <c r="N20" i="7" s="1"/>
  <c r="J20" i="7"/>
  <c r="H20" i="7"/>
  <c r="P19" i="7"/>
  <c r="J19" i="7"/>
  <c r="P18" i="7"/>
  <c r="F18" i="7" s="1"/>
  <c r="N18" i="7" s="1"/>
  <c r="J18" i="7"/>
  <c r="I18" i="7"/>
  <c r="H18" i="7"/>
  <c r="C18" i="7" s="1"/>
  <c r="D18" i="7" s="1"/>
  <c r="P17" i="7"/>
  <c r="F17" i="7" s="1"/>
  <c r="N17" i="7" s="1"/>
  <c r="J17" i="7"/>
  <c r="P16" i="7"/>
  <c r="F16" i="7" s="1"/>
  <c r="N16" i="7" s="1"/>
  <c r="J16" i="7"/>
  <c r="P15" i="7"/>
  <c r="J15" i="7"/>
  <c r="P14" i="7"/>
  <c r="F14" i="7" s="1"/>
  <c r="N14" i="7" s="1"/>
  <c r="J14" i="7"/>
  <c r="P13" i="7"/>
  <c r="F13" i="7" s="1"/>
  <c r="N13" i="7" s="1"/>
  <c r="J13" i="7"/>
  <c r="H13" i="7"/>
  <c r="P12" i="7"/>
  <c r="N12" i="7"/>
  <c r="J12" i="7"/>
  <c r="F12" i="7"/>
  <c r="P11" i="7"/>
  <c r="F11" i="7" s="1"/>
  <c r="N11" i="7" s="1"/>
  <c r="J11" i="7"/>
  <c r="H11" i="7"/>
  <c r="P10" i="7"/>
  <c r="N10" i="7"/>
  <c r="J10" i="7"/>
  <c r="H10" i="7"/>
  <c r="F10" i="7"/>
  <c r="P9" i="7"/>
  <c r="J9" i="7"/>
  <c r="H9" i="7"/>
  <c r="P8" i="7"/>
  <c r="J8" i="7"/>
  <c r="H8" i="7"/>
  <c r="F8" i="7"/>
  <c r="N8" i="7" s="1"/>
  <c r="P7" i="7"/>
  <c r="F7" i="7" s="1"/>
  <c r="N7" i="7" s="1"/>
  <c r="J7" i="7"/>
  <c r="P6" i="7"/>
  <c r="J6" i="7"/>
  <c r="F6" i="7"/>
  <c r="N6" i="7" s="1"/>
  <c r="P5" i="7"/>
  <c r="F5" i="7" s="1"/>
  <c r="N5" i="7" s="1"/>
  <c r="J5" i="7"/>
  <c r="H5" i="7"/>
  <c r="P4" i="7"/>
  <c r="F4" i="7" s="1"/>
  <c r="N4" i="7" s="1"/>
  <c r="J4" i="7"/>
  <c r="H4" i="7"/>
  <c r="P3" i="7"/>
  <c r="F3" i="7" s="1"/>
  <c r="N3" i="7" s="1"/>
  <c r="J3" i="7"/>
  <c r="P2" i="7"/>
  <c r="N2" i="7"/>
  <c r="J2" i="7"/>
  <c r="F2" i="7"/>
  <c r="H16" i="6"/>
  <c r="H15" i="6" s="1"/>
  <c r="H14" i="6"/>
  <c r="H13" i="6" s="1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" i="6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E38" i="4"/>
  <c r="D38" i="4"/>
  <c r="A38" i="4"/>
  <c r="F37" i="4"/>
  <c r="D37" i="4"/>
  <c r="A37" i="4"/>
  <c r="F36" i="4"/>
  <c r="D36" i="4"/>
  <c r="A36" i="4"/>
  <c r="F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S152" i="2"/>
  <c r="AP152" i="2"/>
  <c r="AI152" i="2"/>
  <c r="T152" i="2"/>
  <c r="S152" i="2"/>
  <c r="R152" i="2"/>
  <c r="Q152" i="2"/>
  <c r="CS151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W149" i="2"/>
  <c r="CK149" i="2"/>
  <c r="CF149" i="2"/>
  <c r="BU149" i="2"/>
  <c r="AP149" i="2"/>
  <c r="AI149" i="2"/>
  <c r="X149" i="2"/>
  <c r="T149" i="2"/>
  <c r="S149" i="2"/>
  <c r="R149" i="2"/>
  <c r="Q149" i="2"/>
  <c r="CW148" i="2"/>
  <c r="CM148" i="2"/>
  <c r="CK148" i="2"/>
  <c r="CF148" i="2"/>
  <c r="CE148" i="2"/>
  <c r="BU148" i="2"/>
  <c r="AQ148" i="2"/>
  <c r="AI148" i="2"/>
  <c r="X148" i="2"/>
  <c r="T148" i="2"/>
  <c r="S148" i="2"/>
  <c r="R148" i="2"/>
  <c r="CW147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W146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W145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W144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W143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W142" i="2"/>
  <c r="CS142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W141" i="2"/>
  <c r="CV141" i="2"/>
  <c r="CS141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W140" i="2"/>
  <c r="CV140" i="2"/>
  <c r="CS140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W139" i="2"/>
  <c r="CV139" i="2"/>
  <c r="CS139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W138" i="2"/>
  <c r="CV138" i="2"/>
  <c r="CU138" i="2"/>
  <c r="CS138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W137" i="2"/>
  <c r="CV137" i="2"/>
  <c r="CU137" i="2"/>
  <c r="CS137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W136" i="2"/>
  <c r="CV136" i="2"/>
  <c r="CU136" i="2"/>
  <c r="CS136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W135" i="2"/>
  <c r="CV135" i="2"/>
  <c r="CU135" i="2"/>
  <c r="CS135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W134" i="2"/>
  <c r="CV134" i="2"/>
  <c r="CU134" i="2"/>
  <c r="CS134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W133" i="2"/>
  <c r="CV133" i="2"/>
  <c r="CU133" i="2"/>
  <c r="CS133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W132" i="2"/>
  <c r="CV132" i="2"/>
  <c r="CU132" i="2"/>
  <c r="CT132" i="2"/>
  <c r="CS132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W131" i="2"/>
  <c r="CV131" i="2"/>
  <c r="CU131" i="2"/>
  <c r="CT131" i="2"/>
  <c r="CS131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W130" i="2"/>
  <c r="CV130" i="2"/>
  <c r="CU130" i="2"/>
  <c r="CT130" i="2"/>
  <c r="CS130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W129" i="2"/>
  <c r="CV129" i="2"/>
  <c r="CU129" i="2"/>
  <c r="CT129" i="2"/>
  <c r="CS129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I14" i="7" s="1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I48" i="7" s="1"/>
  <c r="N22" i="2"/>
  <c r="M22" i="2"/>
  <c r="L22" i="2"/>
  <c r="K22" i="2"/>
  <c r="J22" i="2"/>
  <c r="I22" i="2"/>
  <c r="H22" i="2"/>
  <c r="G22" i="2"/>
  <c r="I10" i="7" s="1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R35" i="1" s="1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I93" i="1" s="1"/>
  <c r="C93" i="4" s="1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R77" i="1" s="1"/>
  <c r="L77" i="1" s="1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I21" i="1" s="1"/>
  <c r="C21" i="4" s="1"/>
  <c r="AB20" i="2"/>
  <c r="AA20" i="2"/>
  <c r="Z20" i="2"/>
  <c r="Y20" i="2"/>
  <c r="X20" i="2"/>
  <c r="W20" i="2"/>
  <c r="V20" i="2"/>
  <c r="U20" i="2"/>
  <c r="I73" i="1" s="1"/>
  <c r="C73" i="4" s="1"/>
  <c r="T20" i="2"/>
  <c r="S20" i="2"/>
  <c r="R20" i="2"/>
  <c r="Q20" i="2"/>
  <c r="P20" i="2"/>
  <c r="O20" i="2"/>
  <c r="N20" i="2"/>
  <c r="M20" i="2"/>
  <c r="R106" i="1" s="1"/>
  <c r="L106" i="1" s="1"/>
  <c r="L20" i="2"/>
  <c r="K20" i="2"/>
  <c r="J20" i="2"/>
  <c r="I20" i="2"/>
  <c r="H20" i="2"/>
  <c r="G20" i="2"/>
  <c r="F20" i="2"/>
  <c r="E20" i="2"/>
  <c r="R66" i="1" s="1"/>
  <c r="L66" i="1" s="1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I81" i="1" s="1"/>
  <c r="C81" i="4" s="1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R6" i="1" s="1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R19" i="1" s="1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R80" i="1" s="1"/>
  <c r="Z18" i="2"/>
  <c r="Y18" i="2"/>
  <c r="X18" i="2"/>
  <c r="W18" i="2"/>
  <c r="V18" i="2"/>
  <c r="U18" i="2"/>
  <c r="T18" i="2"/>
  <c r="S18" i="2"/>
  <c r="I71" i="1" s="1"/>
  <c r="C71" i="4" s="1"/>
  <c r="R18" i="2"/>
  <c r="Q18" i="2"/>
  <c r="P18" i="2"/>
  <c r="O18" i="2"/>
  <c r="N18" i="2"/>
  <c r="M18" i="2"/>
  <c r="L18" i="2"/>
  <c r="K18" i="2"/>
  <c r="R95" i="1" s="1"/>
  <c r="L95" i="1" s="1"/>
  <c r="J18" i="2"/>
  <c r="I18" i="2"/>
  <c r="H18" i="2"/>
  <c r="G18" i="2"/>
  <c r="F18" i="2"/>
  <c r="E18" i="2"/>
  <c r="D18" i="2"/>
  <c r="C18" i="2"/>
  <c r="C99" i="1" s="1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I6" i="1" s="1"/>
  <c r="C6" i="4" s="1"/>
  <c r="BV16" i="2"/>
  <c r="BU16" i="2"/>
  <c r="R4" i="1" s="1"/>
  <c r="BT16" i="2"/>
  <c r="BS16" i="2"/>
  <c r="I20" i="1" s="1"/>
  <c r="C20" i="4" s="1"/>
  <c r="BR16" i="2"/>
  <c r="BQ16" i="2"/>
  <c r="BP16" i="2"/>
  <c r="BO16" i="2"/>
  <c r="R15" i="1" s="1"/>
  <c r="BN16" i="2"/>
  <c r="BM16" i="2"/>
  <c r="I13" i="1" s="1"/>
  <c r="C13" i="4" s="1"/>
  <c r="BL16" i="2"/>
  <c r="BK16" i="2"/>
  <c r="BJ16" i="2"/>
  <c r="BI16" i="2"/>
  <c r="BH16" i="2"/>
  <c r="BG16" i="2"/>
  <c r="BF16" i="2"/>
  <c r="BE16" i="2"/>
  <c r="R114" i="1" s="1"/>
  <c r="L114" i="1" s="1"/>
  <c r="BD16" i="2"/>
  <c r="BC16" i="2"/>
  <c r="I112" i="1" s="1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I64" i="1" s="1"/>
  <c r="C64" i="4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I75" i="1" s="1"/>
  <c r="C75" i="4" s="1"/>
  <c r="V16" i="2"/>
  <c r="U16" i="2"/>
  <c r="T16" i="2"/>
  <c r="S16" i="2"/>
  <c r="R16" i="2"/>
  <c r="Q16" i="2"/>
  <c r="P16" i="2"/>
  <c r="O16" i="2"/>
  <c r="N16" i="2"/>
  <c r="M16" i="2"/>
  <c r="L16" i="2"/>
  <c r="K16" i="2"/>
  <c r="I95" i="1" s="1"/>
  <c r="C95" i="4" s="1"/>
  <c r="J16" i="2"/>
  <c r="I16" i="2"/>
  <c r="H16" i="2"/>
  <c r="G16" i="2"/>
  <c r="F16" i="2"/>
  <c r="E16" i="2"/>
  <c r="D16" i="2"/>
  <c r="C16" i="2"/>
  <c r="B16" i="2"/>
  <c r="CW15" i="2"/>
  <c r="CV15" i="2"/>
  <c r="CU15" i="2"/>
  <c r="R92" i="1" s="1"/>
  <c r="L92" i="1" s="1"/>
  <c r="CT15" i="2"/>
  <c r="CS15" i="2"/>
  <c r="CR15" i="2"/>
  <c r="CQ15" i="2"/>
  <c r="I57" i="1" s="1"/>
  <c r="C57" i="4" s="1"/>
  <c r="CP15" i="2"/>
  <c r="CO15" i="2"/>
  <c r="R98" i="1" s="1"/>
  <c r="CN15" i="2"/>
  <c r="CM15" i="2"/>
  <c r="R96" i="1" s="1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R78" i="1" s="1"/>
  <c r="L78" i="1" s="1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R11" i="1" s="1"/>
  <c r="L11" i="1" s="1"/>
  <c r="BS4" i="2"/>
  <c r="BR4" i="2"/>
  <c r="I97" i="1" s="1"/>
  <c r="C97" i="4" s="1"/>
  <c r="BQ4" i="2"/>
  <c r="BP4" i="2"/>
  <c r="BO4" i="2"/>
  <c r="BN4" i="2"/>
  <c r="BM4" i="2"/>
  <c r="BL4" i="2"/>
  <c r="I12" i="1" s="1"/>
  <c r="C12" i="4" s="1"/>
  <c r="BK4" i="2"/>
  <c r="BJ4" i="2"/>
  <c r="I65" i="1" s="1"/>
  <c r="C65" i="4" s="1"/>
  <c r="BI4" i="2"/>
  <c r="BH4" i="2"/>
  <c r="BG4" i="2"/>
  <c r="BF4" i="2"/>
  <c r="BE4" i="2"/>
  <c r="BD4" i="2"/>
  <c r="I39" i="1" s="1"/>
  <c r="C39" i="4" s="1"/>
  <c r="BC4" i="2"/>
  <c r="BB4" i="2"/>
  <c r="I111" i="1" s="1"/>
  <c r="BA4" i="2"/>
  <c r="AZ4" i="2"/>
  <c r="AY4" i="2"/>
  <c r="AX4" i="2"/>
  <c r="AW4" i="2"/>
  <c r="AV4" i="2"/>
  <c r="AU4" i="2"/>
  <c r="AT4" i="2"/>
  <c r="R22" i="1" s="1"/>
  <c r="AS4" i="2"/>
  <c r="AR4" i="2"/>
  <c r="AQ4" i="2"/>
  <c r="AP4" i="2"/>
  <c r="AO4" i="2"/>
  <c r="AN4" i="2"/>
  <c r="I10" i="1" s="1"/>
  <c r="C10" i="4" s="1"/>
  <c r="AM4" i="2"/>
  <c r="AL4" i="2"/>
  <c r="AK4" i="2"/>
  <c r="AJ4" i="2"/>
  <c r="AI4" i="2"/>
  <c r="AH4" i="2"/>
  <c r="AG4" i="2"/>
  <c r="AF4" i="2"/>
  <c r="I55" i="1" s="1"/>
  <c r="C55" i="4" s="1"/>
  <c r="AE4" i="2"/>
  <c r="AD4" i="2"/>
  <c r="AC4" i="2"/>
  <c r="AB4" i="2"/>
  <c r="AA4" i="2"/>
  <c r="Z4" i="2"/>
  <c r="Y4" i="2"/>
  <c r="X4" i="2"/>
  <c r="I76" i="1" s="1"/>
  <c r="C76" i="4" s="1"/>
  <c r="W4" i="2"/>
  <c r="V4" i="2"/>
  <c r="I74" i="1" s="1"/>
  <c r="C74" i="4" s="1"/>
  <c r="U4" i="2"/>
  <c r="T4" i="2"/>
  <c r="S4" i="2"/>
  <c r="R4" i="2"/>
  <c r="Q4" i="2"/>
  <c r="P4" i="2"/>
  <c r="O4" i="2"/>
  <c r="N4" i="2"/>
  <c r="R33" i="1" s="1"/>
  <c r="L33" i="1" s="1"/>
  <c r="M4" i="2"/>
  <c r="L4" i="2"/>
  <c r="K4" i="2"/>
  <c r="J4" i="2"/>
  <c r="I4" i="2"/>
  <c r="H4" i="2"/>
  <c r="R60" i="1" s="1"/>
  <c r="G4" i="2"/>
  <c r="F4" i="2"/>
  <c r="R85" i="1" s="1"/>
  <c r="L85" i="1" s="1"/>
  <c r="E4" i="2"/>
  <c r="D4" i="2"/>
  <c r="C4" i="2"/>
  <c r="B4" i="2"/>
  <c r="CW3" i="2"/>
  <c r="CV3" i="2"/>
  <c r="I31" i="1" s="1"/>
  <c r="C31" i="4" s="1"/>
  <c r="CU3" i="2"/>
  <c r="CT3" i="2"/>
  <c r="I9" i="1" s="1"/>
  <c r="C9" i="4" s="1"/>
  <c r="CS3" i="2"/>
  <c r="CR3" i="2"/>
  <c r="CQ3" i="2"/>
  <c r="CP3" i="2"/>
  <c r="CO3" i="2"/>
  <c r="CN3" i="2"/>
  <c r="I59" i="1" s="1"/>
  <c r="C59" i="4" s="1"/>
  <c r="CM3" i="2"/>
  <c r="CL3" i="2"/>
  <c r="I36" i="1" s="1"/>
  <c r="C36" i="4" s="1"/>
  <c r="CK3" i="2"/>
  <c r="CJ3" i="2"/>
  <c r="CI3" i="2"/>
  <c r="CH3" i="2"/>
  <c r="CG3" i="2"/>
  <c r="CF3" i="2"/>
  <c r="I23" i="1" s="1"/>
  <c r="C23" i="4" s="1"/>
  <c r="CE3" i="2"/>
  <c r="CD3" i="2"/>
  <c r="I54" i="1" s="1"/>
  <c r="C54" i="4" s="1"/>
  <c r="CC3" i="2"/>
  <c r="I53" i="1" s="1"/>
  <c r="C53" i="4" s="1"/>
  <c r="CB3" i="2"/>
  <c r="CA3" i="2"/>
  <c r="BZ3" i="2"/>
  <c r="BY3" i="2"/>
  <c r="BX3" i="2"/>
  <c r="BW3" i="2"/>
  <c r="BV3" i="2"/>
  <c r="I5" i="1" s="1"/>
  <c r="C5" i="4" s="1"/>
  <c r="BU3" i="2"/>
  <c r="BT3" i="2"/>
  <c r="BS3" i="2"/>
  <c r="BR3" i="2"/>
  <c r="BQ3" i="2"/>
  <c r="BP3" i="2"/>
  <c r="I16" i="1" s="1"/>
  <c r="C16" i="4" s="1"/>
  <c r="BO3" i="2"/>
  <c r="BN3" i="2"/>
  <c r="I14" i="1" s="1"/>
  <c r="C14" i="4" s="1"/>
  <c r="BM3" i="2"/>
  <c r="BL3" i="2"/>
  <c r="BK3" i="2"/>
  <c r="BJ3" i="2"/>
  <c r="BI3" i="2"/>
  <c r="BH3" i="2"/>
  <c r="I105" i="1" s="1"/>
  <c r="C105" i="4" s="1"/>
  <c r="BG3" i="2"/>
  <c r="BF3" i="2"/>
  <c r="I27" i="1" s="1"/>
  <c r="C27" i="4" s="1"/>
  <c r="BE3" i="2"/>
  <c r="I114" i="1" s="1"/>
  <c r="BD3" i="2"/>
  <c r="BC3" i="2"/>
  <c r="BB3" i="2"/>
  <c r="BA3" i="2"/>
  <c r="R109" i="1" s="1"/>
  <c r="AZ3" i="2"/>
  <c r="I103" i="1" s="1"/>
  <c r="C103" i="4" s="1"/>
  <c r="AY3" i="2"/>
  <c r="AX3" i="2"/>
  <c r="AW3" i="2"/>
  <c r="R43" i="1" s="1"/>
  <c r="AV3" i="2"/>
  <c r="AU3" i="2"/>
  <c r="AT3" i="2"/>
  <c r="I22" i="1" s="1"/>
  <c r="C22" i="4" s="1"/>
  <c r="AS3" i="2"/>
  <c r="AR3" i="2"/>
  <c r="AQ3" i="2"/>
  <c r="AP3" i="2"/>
  <c r="C5" i="7" s="1"/>
  <c r="D5" i="7" s="1"/>
  <c r="AO3" i="2"/>
  <c r="AN3" i="2"/>
  <c r="AM3" i="2"/>
  <c r="AL3" i="2"/>
  <c r="AK3" i="2"/>
  <c r="AJ3" i="2"/>
  <c r="AI3" i="2"/>
  <c r="AH3" i="2"/>
  <c r="R62" i="1" s="1"/>
  <c r="AG3" i="2"/>
  <c r="AF3" i="2"/>
  <c r="AE3" i="2"/>
  <c r="AD3" i="2"/>
  <c r="AC3" i="2"/>
  <c r="AB3" i="2"/>
  <c r="AA3" i="2"/>
  <c r="Z3" i="2"/>
  <c r="I104" i="1" s="1"/>
  <c r="C104" i="4" s="1"/>
  <c r="Y3" i="2"/>
  <c r="X3" i="2"/>
  <c r="W3" i="2"/>
  <c r="V3" i="2"/>
  <c r="U3" i="2"/>
  <c r="T3" i="2"/>
  <c r="I72" i="1" s="1"/>
  <c r="C72" i="4" s="1"/>
  <c r="S3" i="2"/>
  <c r="R3" i="2"/>
  <c r="R70" i="1" s="1"/>
  <c r="Q3" i="2"/>
  <c r="P3" i="2"/>
  <c r="O3" i="2"/>
  <c r="N3" i="2"/>
  <c r="M3" i="2"/>
  <c r="I106" i="1" s="1"/>
  <c r="L3" i="2"/>
  <c r="I83" i="1" s="1"/>
  <c r="C83" i="4" s="1"/>
  <c r="K3" i="2"/>
  <c r="J3" i="2"/>
  <c r="C9" i="7" s="1"/>
  <c r="D9" i="7" s="1"/>
  <c r="I3" i="2"/>
  <c r="I94" i="1" s="1"/>
  <c r="C94" i="4" s="1"/>
  <c r="H3" i="2"/>
  <c r="G3" i="2"/>
  <c r="F3" i="2"/>
  <c r="E3" i="2"/>
  <c r="I66" i="1" s="1"/>
  <c r="C66" i="4" s="1"/>
  <c r="D3" i="2"/>
  <c r="I30" i="1" s="1"/>
  <c r="C30" i="4" s="1"/>
  <c r="C3" i="2"/>
  <c r="B3" i="2"/>
  <c r="I17" i="1" s="1"/>
  <c r="C17" i="4" s="1"/>
  <c r="CW2" i="2"/>
  <c r="CU2" i="2"/>
  <c r="CT2" i="2"/>
  <c r="CS2" i="2"/>
  <c r="R48" i="1" s="1"/>
  <c r="CQ2" i="2"/>
  <c r="CP2" i="2"/>
  <c r="R8" i="1" s="1"/>
  <c r="CO2" i="2"/>
  <c r="CN2" i="2"/>
  <c r="H59" i="1" s="1"/>
  <c r="C59" i="1" s="1"/>
  <c r="CM2" i="2"/>
  <c r="H96" i="1" s="1"/>
  <c r="C96" i="1" s="1"/>
  <c r="CL2" i="2"/>
  <c r="CK2" i="2"/>
  <c r="CJ2" i="2"/>
  <c r="CI2" i="2"/>
  <c r="R42" i="1" s="1"/>
  <c r="CH2" i="2"/>
  <c r="R44" i="1" s="1"/>
  <c r="CG2" i="2"/>
  <c r="CE2" i="2"/>
  <c r="R24" i="1" s="1"/>
  <c r="CD2" i="2"/>
  <c r="CC2" i="2"/>
  <c r="CB2" i="2"/>
  <c r="CA2" i="2"/>
  <c r="BY2" i="2"/>
  <c r="BX2" i="2"/>
  <c r="H7" i="1" s="1"/>
  <c r="C7" i="1" s="1"/>
  <c r="BW2" i="2"/>
  <c r="BV2" i="2"/>
  <c r="H5" i="1" s="1"/>
  <c r="C5" i="1" s="1"/>
  <c r="BU2" i="2"/>
  <c r="BT2" i="2"/>
  <c r="BS2" i="2"/>
  <c r="BR2" i="2"/>
  <c r="H97" i="1" s="1"/>
  <c r="C97" i="1" s="1"/>
  <c r="BQ2" i="2"/>
  <c r="BP2" i="2"/>
  <c r="BO2" i="2"/>
  <c r="BN2" i="2"/>
  <c r="H14" i="1" s="1"/>
  <c r="C14" i="1" s="1"/>
  <c r="BM2" i="2"/>
  <c r="BL2" i="2"/>
  <c r="BK2" i="2"/>
  <c r="BJ2" i="2"/>
  <c r="H65" i="1" s="1"/>
  <c r="BH2" i="2"/>
  <c r="BG2" i="2"/>
  <c r="R34" i="1" s="1"/>
  <c r="BF2" i="2"/>
  <c r="BD2" i="2"/>
  <c r="R39" i="1" s="1"/>
  <c r="BC2" i="2"/>
  <c r="BB2" i="2"/>
  <c r="BA2" i="2"/>
  <c r="H49" i="7" s="1"/>
  <c r="C49" i="7" s="1"/>
  <c r="D49" i="7" s="1"/>
  <c r="AZ2" i="2"/>
  <c r="AY2" i="2"/>
  <c r="H37" i="7" s="1"/>
  <c r="C37" i="7" s="1"/>
  <c r="D37" i="7" s="1"/>
  <c r="AX2" i="2"/>
  <c r="AW2" i="2"/>
  <c r="H15" i="7" s="1"/>
  <c r="C15" i="7" s="1"/>
  <c r="D15" i="7" s="1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AN2" i="2"/>
  <c r="H3" i="7" s="1"/>
  <c r="C3" i="7" s="1"/>
  <c r="D3" i="7" s="1"/>
  <c r="AM2" i="2"/>
  <c r="AL2" i="2"/>
  <c r="H35" i="7" s="1"/>
  <c r="C35" i="7" s="1"/>
  <c r="D35" i="7" s="1"/>
  <c r="AK2" i="2"/>
  <c r="R46" i="1" s="1"/>
  <c r="AJ2" i="2"/>
  <c r="R87" i="1" s="1"/>
  <c r="AI2" i="2"/>
  <c r="AH2" i="2"/>
  <c r="H21" i="7" s="1"/>
  <c r="C21" i="7" s="1"/>
  <c r="D21" i="7" s="1"/>
  <c r="AG2" i="2"/>
  <c r="AF2" i="2"/>
  <c r="H19" i="7" s="1"/>
  <c r="C19" i="7" s="1"/>
  <c r="D19" i="7" s="1"/>
  <c r="AE2" i="2"/>
  <c r="H16" i="7" s="1"/>
  <c r="C16" i="7" s="1"/>
  <c r="D16" i="7" s="1"/>
  <c r="AD2" i="2"/>
  <c r="H17" i="7" s="1"/>
  <c r="C17" i="7" s="1"/>
  <c r="D17" i="7" s="1"/>
  <c r="AC2" i="2"/>
  <c r="R21" i="1" s="1"/>
  <c r="AB2" i="2"/>
  <c r="AA2" i="2"/>
  <c r="Z2" i="2"/>
  <c r="H45" i="7" s="1"/>
  <c r="C45" i="7" s="1"/>
  <c r="D45" i="7" s="1"/>
  <c r="Y2" i="2"/>
  <c r="H38" i="7" s="1"/>
  <c r="C38" i="7" s="1"/>
  <c r="D38" i="7" s="1"/>
  <c r="W2" i="2"/>
  <c r="V2" i="2"/>
  <c r="H74" i="1" s="1"/>
  <c r="U2" i="2"/>
  <c r="T2" i="2"/>
  <c r="H72" i="1" s="1"/>
  <c r="S2" i="2"/>
  <c r="R2" i="2"/>
  <c r="Q2" i="2"/>
  <c r="H25" i="7" s="1"/>
  <c r="C25" i="7" s="1"/>
  <c r="D25" i="7" s="1"/>
  <c r="P2" i="2"/>
  <c r="O2" i="2"/>
  <c r="R117" i="1"/>
  <c r="Q117" i="1"/>
  <c r="P117" i="1"/>
  <c r="F117" i="1" s="1"/>
  <c r="N117" i="1" s="1"/>
  <c r="J117" i="1"/>
  <c r="Q116" i="1"/>
  <c r="P116" i="1"/>
  <c r="F116" i="1" s="1"/>
  <c r="N116" i="1" s="1"/>
  <c r="J116" i="1"/>
  <c r="R115" i="1"/>
  <c r="Q115" i="1"/>
  <c r="P115" i="1"/>
  <c r="J115" i="1"/>
  <c r="I115" i="1"/>
  <c r="H115" i="1"/>
  <c r="C115" i="1" s="1"/>
  <c r="D115" i="1" s="1"/>
  <c r="Q114" i="1"/>
  <c r="P114" i="1"/>
  <c r="F114" i="1" s="1"/>
  <c r="N114" i="1" s="1"/>
  <c r="J114" i="1"/>
  <c r="H114" i="1"/>
  <c r="R113" i="1"/>
  <c r="Q113" i="1"/>
  <c r="P113" i="1"/>
  <c r="J113" i="1"/>
  <c r="I113" i="1"/>
  <c r="H113" i="1"/>
  <c r="F113" i="1"/>
  <c r="N113" i="1" s="1"/>
  <c r="C113" i="1"/>
  <c r="D113" i="1" s="1"/>
  <c r="Q112" i="1"/>
  <c r="P112" i="1"/>
  <c r="J112" i="1"/>
  <c r="H112" i="1"/>
  <c r="F112" i="1"/>
  <c r="N112" i="1" s="1"/>
  <c r="C112" i="1"/>
  <c r="D112" i="1" s="1"/>
  <c r="R111" i="1"/>
  <c r="Q111" i="1"/>
  <c r="P111" i="1"/>
  <c r="J111" i="1"/>
  <c r="F111" i="1"/>
  <c r="N111" i="1" s="1"/>
  <c r="R110" i="1"/>
  <c r="Q110" i="1"/>
  <c r="P110" i="1"/>
  <c r="J110" i="1"/>
  <c r="I110" i="1"/>
  <c r="H110" i="1"/>
  <c r="C110" i="1" s="1"/>
  <c r="D110" i="1" s="1"/>
  <c r="F110" i="1"/>
  <c r="N110" i="1" s="1"/>
  <c r="Q109" i="1"/>
  <c r="P109" i="1"/>
  <c r="J109" i="1"/>
  <c r="F109" i="1" s="1"/>
  <c r="N109" i="1" s="1"/>
  <c r="I109" i="1"/>
  <c r="H109" i="1"/>
  <c r="D109" i="1"/>
  <c r="C109" i="1"/>
  <c r="Q108" i="1"/>
  <c r="P108" i="1"/>
  <c r="J108" i="1"/>
  <c r="I108" i="1"/>
  <c r="R107" i="1"/>
  <c r="Q107" i="1"/>
  <c r="P107" i="1"/>
  <c r="F107" i="1" s="1"/>
  <c r="N107" i="1" s="1"/>
  <c r="J107" i="1"/>
  <c r="I107" i="1"/>
  <c r="H107" i="1"/>
  <c r="C107" i="1" s="1"/>
  <c r="D107" i="1"/>
  <c r="Q106" i="1"/>
  <c r="P106" i="1"/>
  <c r="F106" i="1" s="1"/>
  <c r="N106" i="1" s="1"/>
  <c r="J106" i="1"/>
  <c r="H106" i="1"/>
  <c r="C106" i="1"/>
  <c r="D106" i="1" s="1"/>
  <c r="Q105" i="1"/>
  <c r="P105" i="1"/>
  <c r="F105" i="1" s="1"/>
  <c r="J105" i="1"/>
  <c r="H105" i="1"/>
  <c r="C105" i="1"/>
  <c r="R104" i="1"/>
  <c r="Q104" i="1"/>
  <c r="P104" i="1"/>
  <c r="J104" i="1"/>
  <c r="H104" i="1"/>
  <c r="F104" i="1"/>
  <c r="E104" i="4" s="1"/>
  <c r="D104" i="1"/>
  <c r="C104" i="1"/>
  <c r="B104" i="4" s="1"/>
  <c r="Q103" i="1"/>
  <c r="P103" i="1"/>
  <c r="J103" i="1"/>
  <c r="H103" i="1"/>
  <c r="F103" i="1"/>
  <c r="E103" i="4" s="1"/>
  <c r="C103" i="1"/>
  <c r="R102" i="1"/>
  <c r="Q102" i="1"/>
  <c r="P102" i="1"/>
  <c r="J102" i="1"/>
  <c r="I102" i="1"/>
  <c r="C102" i="4" s="1"/>
  <c r="H102" i="1"/>
  <c r="F102" i="1"/>
  <c r="E102" i="4" s="1"/>
  <c r="D102" i="1"/>
  <c r="C102" i="1"/>
  <c r="B102" i="4" s="1"/>
  <c r="Q101" i="1"/>
  <c r="P101" i="1"/>
  <c r="F101" i="1" s="1"/>
  <c r="J101" i="1"/>
  <c r="I101" i="1"/>
  <c r="C101" i="4" s="1"/>
  <c r="H101" i="1"/>
  <c r="C101" i="1" s="1"/>
  <c r="R100" i="1"/>
  <c r="Q100" i="1"/>
  <c r="P100" i="1"/>
  <c r="J100" i="1"/>
  <c r="F100" i="1" s="1"/>
  <c r="I100" i="1"/>
  <c r="C100" i="4" s="1"/>
  <c r="H100" i="1"/>
  <c r="C100" i="1"/>
  <c r="B100" i="4" s="1"/>
  <c r="Q99" i="1"/>
  <c r="P99" i="1"/>
  <c r="J99" i="1"/>
  <c r="H99" i="1"/>
  <c r="Q98" i="1"/>
  <c r="P98" i="1"/>
  <c r="F98" i="1" s="1"/>
  <c r="J98" i="1"/>
  <c r="H98" i="1"/>
  <c r="C98" i="1" s="1"/>
  <c r="B98" i="4" s="1"/>
  <c r="D98" i="1"/>
  <c r="Q97" i="1"/>
  <c r="P97" i="1"/>
  <c r="F97" i="1" s="1"/>
  <c r="J97" i="1"/>
  <c r="Q96" i="1"/>
  <c r="P96" i="1"/>
  <c r="F96" i="1" s="1"/>
  <c r="J96" i="1"/>
  <c r="Q95" i="1"/>
  <c r="P95" i="1"/>
  <c r="F95" i="1" s="1"/>
  <c r="J95" i="1"/>
  <c r="H95" i="1"/>
  <c r="C95" i="1"/>
  <c r="B95" i="4" s="1"/>
  <c r="Q94" i="1"/>
  <c r="P94" i="1"/>
  <c r="F94" i="1" s="1"/>
  <c r="E94" i="4" s="1"/>
  <c r="J94" i="1"/>
  <c r="H94" i="1"/>
  <c r="C94" i="1"/>
  <c r="B94" i="4" s="1"/>
  <c r="R93" i="1"/>
  <c r="L93" i="1" s="1"/>
  <c r="Q93" i="1"/>
  <c r="P93" i="1"/>
  <c r="J93" i="1"/>
  <c r="H93" i="1"/>
  <c r="F93" i="1"/>
  <c r="C93" i="1"/>
  <c r="Q92" i="1"/>
  <c r="P92" i="1"/>
  <c r="J92" i="1"/>
  <c r="H92" i="1"/>
  <c r="F92" i="1"/>
  <c r="E92" i="4" s="1"/>
  <c r="Q91" i="1"/>
  <c r="P91" i="1"/>
  <c r="J91" i="1"/>
  <c r="I91" i="1"/>
  <c r="C91" i="4" s="1"/>
  <c r="H91" i="1"/>
  <c r="C91" i="1" s="1"/>
  <c r="Q90" i="1"/>
  <c r="P90" i="1"/>
  <c r="J90" i="1"/>
  <c r="H90" i="1"/>
  <c r="C90" i="1" s="1"/>
  <c r="F90" i="1"/>
  <c r="E90" i="4" s="1"/>
  <c r="Q89" i="1"/>
  <c r="P89" i="1"/>
  <c r="J89" i="1"/>
  <c r="I89" i="1"/>
  <c r="C89" i="4" s="1"/>
  <c r="F89" i="1"/>
  <c r="Q88" i="1"/>
  <c r="P88" i="1"/>
  <c r="J88" i="1"/>
  <c r="I88" i="1"/>
  <c r="C88" i="4" s="1"/>
  <c r="H88" i="1"/>
  <c r="C88" i="1" s="1"/>
  <c r="F88" i="1"/>
  <c r="E88" i="4" s="1"/>
  <c r="Q87" i="1"/>
  <c r="P87" i="1"/>
  <c r="J87" i="1"/>
  <c r="F87" i="1" s="1"/>
  <c r="I87" i="1"/>
  <c r="C87" i="4" s="1"/>
  <c r="Q86" i="1"/>
  <c r="P86" i="1"/>
  <c r="F86" i="1" s="1"/>
  <c r="J86" i="1"/>
  <c r="I86" i="1"/>
  <c r="C86" i="4" s="1"/>
  <c r="H86" i="1"/>
  <c r="C86" i="1" s="1"/>
  <c r="Q85" i="1"/>
  <c r="P85" i="1"/>
  <c r="J85" i="1"/>
  <c r="F85" i="1" s="1"/>
  <c r="E85" i="4" s="1"/>
  <c r="H85" i="1"/>
  <c r="R84" i="1"/>
  <c r="Q84" i="1"/>
  <c r="P84" i="1"/>
  <c r="F84" i="1" s="1"/>
  <c r="J84" i="1"/>
  <c r="I84" i="1"/>
  <c r="C84" i="4" s="1"/>
  <c r="H84" i="1"/>
  <c r="C84" i="1"/>
  <c r="B84" i="4" s="1"/>
  <c r="Q83" i="1"/>
  <c r="P83" i="1"/>
  <c r="F83" i="1" s="1"/>
  <c r="J83" i="1"/>
  <c r="H83" i="1"/>
  <c r="C83" i="1"/>
  <c r="R82" i="1"/>
  <c r="Q82" i="1"/>
  <c r="P82" i="1"/>
  <c r="J82" i="1"/>
  <c r="I82" i="1"/>
  <c r="C82" i="4" s="1"/>
  <c r="H82" i="1"/>
  <c r="F82" i="1"/>
  <c r="E82" i="4" s="1"/>
  <c r="D82" i="1"/>
  <c r="C82" i="1"/>
  <c r="B82" i="4" s="1"/>
  <c r="Q81" i="1"/>
  <c r="P81" i="1"/>
  <c r="J81" i="1"/>
  <c r="H81" i="1"/>
  <c r="F81" i="1"/>
  <c r="C81" i="1"/>
  <c r="Q80" i="1"/>
  <c r="P80" i="1"/>
  <c r="J80" i="1"/>
  <c r="I80" i="1"/>
  <c r="C80" i="4" s="1"/>
  <c r="F80" i="1"/>
  <c r="Q79" i="1"/>
  <c r="P79" i="1"/>
  <c r="J79" i="1"/>
  <c r="I79" i="1"/>
  <c r="C79" i="4" s="1"/>
  <c r="H79" i="1"/>
  <c r="Q78" i="1"/>
  <c r="P78" i="1"/>
  <c r="F78" i="1" s="1"/>
  <c r="J78" i="1"/>
  <c r="I78" i="1"/>
  <c r="C78" i="4" s="1"/>
  <c r="H78" i="1"/>
  <c r="C78" i="1" s="1"/>
  <c r="Q77" i="1"/>
  <c r="P77" i="1"/>
  <c r="N77" i="1"/>
  <c r="J77" i="1"/>
  <c r="F77" i="1" s="1"/>
  <c r="E77" i="4" s="1"/>
  <c r="H77" i="1"/>
  <c r="Q76" i="1"/>
  <c r="P76" i="1"/>
  <c r="F76" i="1" s="1"/>
  <c r="J76" i="1"/>
  <c r="H76" i="1"/>
  <c r="C76" i="1"/>
  <c r="B76" i="4" s="1"/>
  <c r="Q75" i="1"/>
  <c r="P75" i="1"/>
  <c r="F75" i="1" s="1"/>
  <c r="J75" i="1"/>
  <c r="H75" i="1"/>
  <c r="C75" i="1"/>
  <c r="R74" i="1"/>
  <c r="Q74" i="1"/>
  <c r="P74" i="1"/>
  <c r="J74" i="1"/>
  <c r="F74" i="1"/>
  <c r="E74" i="4" s="1"/>
  <c r="C74" i="1"/>
  <c r="Q73" i="1"/>
  <c r="P73" i="1"/>
  <c r="J73" i="1"/>
  <c r="H73" i="1"/>
  <c r="F73" i="1"/>
  <c r="E73" i="4" s="1"/>
  <c r="C73" i="1"/>
  <c r="R72" i="1"/>
  <c r="Q72" i="1"/>
  <c r="P72" i="1"/>
  <c r="J72" i="1"/>
  <c r="F72" i="1"/>
  <c r="E72" i="4" s="1"/>
  <c r="D72" i="1"/>
  <c r="C72" i="1"/>
  <c r="B72" i="4" s="1"/>
  <c r="Q71" i="1"/>
  <c r="P71" i="1"/>
  <c r="J71" i="1"/>
  <c r="H71" i="1"/>
  <c r="F71" i="1"/>
  <c r="C71" i="1"/>
  <c r="Q70" i="1"/>
  <c r="P70" i="1"/>
  <c r="J70" i="1"/>
  <c r="I70" i="1"/>
  <c r="C70" i="4" s="1"/>
  <c r="F70" i="1"/>
  <c r="Q69" i="1"/>
  <c r="P69" i="1"/>
  <c r="J69" i="1"/>
  <c r="I69" i="1"/>
  <c r="C69" i="4" s="1"/>
  <c r="H69" i="1"/>
  <c r="C69" i="1" s="1"/>
  <c r="F69" i="1"/>
  <c r="Q68" i="1"/>
  <c r="P68" i="1"/>
  <c r="J68" i="1"/>
  <c r="I68" i="1"/>
  <c r="C68" i="4" s="1"/>
  <c r="F68" i="1"/>
  <c r="R67" i="1"/>
  <c r="Q67" i="1"/>
  <c r="P67" i="1"/>
  <c r="L67" i="1"/>
  <c r="J67" i="1"/>
  <c r="I67" i="1"/>
  <c r="C67" i="4" s="1"/>
  <c r="H67" i="1"/>
  <c r="C67" i="1"/>
  <c r="B67" i="4" s="1"/>
  <c r="Q66" i="1"/>
  <c r="P66" i="1"/>
  <c r="F66" i="1" s="1"/>
  <c r="E66" i="4" s="1"/>
  <c r="J66" i="1"/>
  <c r="H66" i="1"/>
  <c r="C66" i="1"/>
  <c r="R65" i="1"/>
  <c r="Q65" i="1"/>
  <c r="P65" i="1"/>
  <c r="J65" i="1"/>
  <c r="F65" i="1"/>
  <c r="E65" i="4" s="1"/>
  <c r="C65" i="1"/>
  <c r="Q64" i="1"/>
  <c r="P64" i="1"/>
  <c r="F64" i="1" s="1"/>
  <c r="E64" i="4" s="1"/>
  <c r="J64" i="1"/>
  <c r="R63" i="1"/>
  <c r="L63" i="1" s="1"/>
  <c r="Q63" i="1"/>
  <c r="P63" i="1"/>
  <c r="J63" i="1"/>
  <c r="I63" i="1"/>
  <c r="C63" i="4" s="1"/>
  <c r="H63" i="1"/>
  <c r="C63" i="1" s="1"/>
  <c r="F63" i="1"/>
  <c r="Q62" i="1"/>
  <c r="P62" i="1"/>
  <c r="J62" i="1"/>
  <c r="F62" i="1" s="1"/>
  <c r="I62" i="1"/>
  <c r="C62" i="4" s="1"/>
  <c r="H62" i="1"/>
  <c r="C62" i="1"/>
  <c r="B62" i="4" s="1"/>
  <c r="Q61" i="1"/>
  <c r="P61" i="1"/>
  <c r="F61" i="1" s="1"/>
  <c r="J61" i="1"/>
  <c r="I61" i="1"/>
  <c r="C61" i="4" s="1"/>
  <c r="H61" i="1"/>
  <c r="C61" i="1" s="1"/>
  <c r="Q60" i="1"/>
  <c r="P60" i="1"/>
  <c r="N60" i="1"/>
  <c r="L60" i="1"/>
  <c r="J60" i="1"/>
  <c r="F60" i="1" s="1"/>
  <c r="E60" i="4" s="1"/>
  <c r="H60" i="1"/>
  <c r="Q59" i="1"/>
  <c r="P59" i="1"/>
  <c r="F59" i="1" s="1"/>
  <c r="J59" i="1"/>
  <c r="R58" i="1"/>
  <c r="Q58" i="1"/>
  <c r="P58" i="1"/>
  <c r="F58" i="1" s="1"/>
  <c r="E58" i="4" s="1"/>
  <c r="J58" i="1"/>
  <c r="I58" i="1"/>
  <c r="C58" i="4" s="1"/>
  <c r="H58" i="1"/>
  <c r="C58" i="1" s="1"/>
  <c r="B58" i="4" s="1"/>
  <c r="R57" i="1"/>
  <c r="Q57" i="1"/>
  <c r="P57" i="1"/>
  <c r="F57" i="1" s="1"/>
  <c r="J57" i="1"/>
  <c r="H57" i="1"/>
  <c r="C57" i="1" s="1"/>
  <c r="R56" i="1"/>
  <c r="Q56" i="1"/>
  <c r="P56" i="1"/>
  <c r="F56" i="1" s="1"/>
  <c r="J56" i="1"/>
  <c r="H56" i="1"/>
  <c r="C56" i="1" s="1"/>
  <c r="B56" i="4" s="1"/>
  <c r="R55" i="1"/>
  <c r="Q55" i="1"/>
  <c r="P55" i="1"/>
  <c r="F55" i="1" s="1"/>
  <c r="J55" i="1"/>
  <c r="H55" i="1"/>
  <c r="C55" i="1" s="1"/>
  <c r="R54" i="1"/>
  <c r="Q54" i="1"/>
  <c r="P54" i="1"/>
  <c r="F54" i="1" s="1"/>
  <c r="J54" i="1"/>
  <c r="H54" i="1"/>
  <c r="C54" i="1" s="1"/>
  <c r="B54" i="4" s="1"/>
  <c r="R53" i="1"/>
  <c r="Q53" i="1"/>
  <c r="P53" i="1"/>
  <c r="F53" i="1" s="1"/>
  <c r="J53" i="1"/>
  <c r="H53" i="1"/>
  <c r="C53" i="1" s="1"/>
  <c r="R52" i="1"/>
  <c r="Q52" i="1"/>
  <c r="P52" i="1"/>
  <c r="F52" i="1" s="1"/>
  <c r="J52" i="1"/>
  <c r="H52" i="1"/>
  <c r="C52" i="1" s="1"/>
  <c r="B52" i="4" s="1"/>
  <c r="R51" i="1"/>
  <c r="Q51" i="1"/>
  <c r="P51" i="1"/>
  <c r="F51" i="1" s="1"/>
  <c r="J51" i="1"/>
  <c r="I51" i="1"/>
  <c r="C51" i="4" s="1"/>
  <c r="H51" i="1"/>
  <c r="C51" i="1" s="1"/>
  <c r="R50" i="1"/>
  <c r="L50" i="1" s="1"/>
  <c r="Q50" i="1"/>
  <c r="P50" i="1"/>
  <c r="F50" i="1" s="1"/>
  <c r="J50" i="1"/>
  <c r="I50" i="1"/>
  <c r="C50" i="4" s="1"/>
  <c r="H50" i="1"/>
  <c r="C50" i="1"/>
  <c r="R49" i="1"/>
  <c r="L49" i="1" s="1"/>
  <c r="Q49" i="1"/>
  <c r="P49" i="1"/>
  <c r="J49" i="1"/>
  <c r="I49" i="1"/>
  <c r="C49" i="4" s="1"/>
  <c r="H49" i="1"/>
  <c r="F49" i="1"/>
  <c r="Q48" i="1"/>
  <c r="P48" i="1"/>
  <c r="J48" i="1"/>
  <c r="I48" i="1"/>
  <c r="C48" i="4" s="1"/>
  <c r="H48" i="1"/>
  <c r="C48" i="1" s="1"/>
  <c r="B48" i="4" s="1"/>
  <c r="D48" i="1"/>
  <c r="Q47" i="1"/>
  <c r="P47" i="1"/>
  <c r="J47" i="1"/>
  <c r="H47" i="1"/>
  <c r="C47" i="1" s="1"/>
  <c r="F47" i="1"/>
  <c r="Q46" i="1"/>
  <c r="P46" i="1"/>
  <c r="J46" i="1"/>
  <c r="I46" i="1"/>
  <c r="C46" i="4" s="1"/>
  <c r="H46" i="1"/>
  <c r="C46" i="1" s="1"/>
  <c r="B46" i="4" s="1"/>
  <c r="Q45" i="1"/>
  <c r="P45" i="1"/>
  <c r="J45" i="1"/>
  <c r="H45" i="1"/>
  <c r="C45" i="1" s="1"/>
  <c r="F45" i="1"/>
  <c r="Q44" i="1"/>
  <c r="P44" i="1"/>
  <c r="J44" i="1"/>
  <c r="I44" i="1"/>
  <c r="C44" i="4" s="1"/>
  <c r="H44" i="1"/>
  <c r="C44" i="1" s="1"/>
  <c r="B44" i="4" s="1"/>
  <c r="D44" i="1"/>
  <c r="Q43" i="1"/>
  <c r="P43" i="1"/>
  <c r="J43" i="1"/>
  <c r="H43" i="1"/>
  <c r="C43" i="1" s="1"/>
  <c r="F43" i="1"/>
  <c r="Q42" i="1"/>
  <c r="P42" i="1"/>
  <c r="J42" i="1"/>
  <c r="I42" i="1"/>
  <c r="C42" i="4" s="1"/>
  <c r="H42" i="1"/>
  <c r="C42" i="1" s="1"/>
  <c r="B42" i="4" s="1"/>
  <c r="Q41" i="1"/>
  <c r="P41" i="1"/>
  <c r="F41" i="1" s="1"/>
  <c r="J41" i="1"/>
  <c r="I41" i="1"/>
  <c r="C41" i="4" s="1"/>
  <c r="H41" i="1"/>
  <c r="R40" i="1"/>
  <c r="Q40" i="1"/>
  <c r="P40" i="1"/>
  <c r="N40" i="1"/>
  <c r="J40" i="1"/>
  <c r="F40" i="1" s="1"/>
  <c r="E40" i="4" s="1"/>
  <c r="I40" i="1"/>
  <c r="C40" i="4" s="1"/>
  <c r="H40" i="1"/>
  <c r="C40" i="1"/>
  <c r="B40" i="4" s="1"/>
  <c r="Q39" i="1"/>
  <c r="P39" i="1"/>
  <c r="F39" i="1" s="1"/>
  <c r="E39" i="4" s="1"/>
  <c r="J39" i="1"/>
  <c r="R38" i="1"/>
  <c r="L38" i="1" s="1"/>
  <c r="C38" i="1" s="1"/>
  <c r="Q38" i="1"/>
  <c r="P38" i="1"/>
  <c r="N38" i="1"/>
  <c r="J38" i="1"/>
  <c r="H38" i="1"/>
  <c r="R37" i="1"/>
  <c r="Q37" i="1"/>
  <c r="P37" i="1"/>
  <c r="J37" i="1"/>
  <c r="I37" i="1"/>
  <c r="C37" i="4" s="1"/>
  <c r="H37" i="1"/>
  <c r="F37" i="1"/>
  <c r="E37" i="4" s="1"/>
  <c r="C37" i="1"/>
  <c r="R36" i="1"/>
  <c r="L36" i="1" s="1"/>
  <c r="Q36" i="1"/>
  <c r="P36" i="1"/>
  <c r="J36" i="1"/>
  <c r="H36" i="1"/>
  <c r="F36" i="1"/>
  <c r="Q35" i="1"/>
  <c r="P35" i="1"/>
  <c r="F35" i="1" s="1"/>
  <c r="J35" i="1"/>
  <c r="H35" i="1"/>
  <c r="D35" i="1"/>
  <c r="C35" i="1"/>
  <c r="B35" i="4" s="1"/>
  <c r="Q34" i="1"/>
  <c r="P34" i="1"/>
  <c r="J34" i="1"/>
  <c r="H34" i="1"/>
  <c r="C34" i="1" s="1"/>
  <c r="B34" i="4" s="1"/>
  <c r="F34" i="1"/>
  <c r="D34" i="1"/>
  <c r="Q33" i="1"/>
  <c r="P33" i="1"/>
  <c r="J33" i="1"/>
  <c r="I33" i="1"/>
  <c r="C33" i="4" s="1"/>
  <c r="H33" i="1"/>
  <c r="F33" i="1"/>
  <c r="Q32" i="1"/>
  <c r="P32" i="1"/>
  <c r="J32" i="1"/>
  <c r="I32" i="1"/>
  <c r="C32" i="4" s="1"/>
  <c r="H32" i="1"/>
  <c r="C32" i="1" s="1"/>
  <c r="F32" i="1"/>
  <c r="E32" i="4" s="1"/>
  <c r="Q31" i="1"/>
  <c r="P31" i="1"/>
  <c r="J31" i="1"/>
  <c r="F31" i="1" s="1"/>
  <c r="H31" i="1"/>
  <c r="Q30" i="1"/>
  <c r="P30" i="1"/>
  <c r="F30" i="1" s="1"/>
  <c r="J30" i="1"/>
  <c r="H30" i="1"/>
  <c r="Q29" i="1"/>
  <c r="P29" i="1"/>
  <c r="F29" i="1" s="1"/>
  <c r="E29" i="4" s="1"/>
  <c r="N29" i="1"/>
  <c r="J29" i="1"/>
  <c r="H29" i="1"/>
  <c r="C29" i="1"/>
  <c r="R28" i="1"/>
  <c r="L28" i="1" s="1"/>
  <c r="Q28" i="1"/>
  <c r="P28" i="1"/>
  <c r="N28" i="1"/>
  <c r="J28" i="1"/>
  <c r="H28" i="1"/>
  <c r="F28" i="1"/>
  <c r="E28" i="4" s="1"/>
  <c r="R27" i="1"/>
  <c r="Q27" i="1"/>
  <c r="P27" i="1"/>
  <c r="F27" i="1" s="1"/>
  <c r="J27" i="1"/>
  <c r="H27" i="1"/>
  <c r="C27" i="1"/>
  <c r="B27" i="4" s="1"/>
  <c r="R26" i="1"/>
  <c r="L26" i="1" s="1"/>
  <c r="Q26" i="1"/>
  <c r="P26" i="1"/>
  <c r="J26" i="1"/>
  <c r="H26" i="1"/>
  <c r="F26" i="1"/>
  <c r="C26" i="1"/>
  <c r="R25" i="1"/>
  <c r="Q25" i="1"/>
  <c r="P25" i="1"/>
  <c r="J25" i="1"/>
  <c r="I25" i="1"/>
  <c r="C25" i="4" s="1"/>
  <c r="H25" i="1"/>
  <c r="F25" i="1"/>
  <c r="D25" i="1"/>
  <c r="C25" i="1"/>
  <c r="B25" i="4" s="1"/>
  <c r="Q24" i="1"/>
  <c r="P24" i="1"/>
  <c r="J24" i="1"/>
  <c r="I24" i="1"/>
  <c r="C24" i="4" s="1"/>
  <c r="H24" i="1"/>
  <c r="C24" i="1" s="1"/>
  <c r="F24" i="1"/>
  <c r="E24" i="4" s="1"/>
  <c r="Q23" i="1"/>
  <c r="P23" i="1"/>
  <c r="F23" i="1" s="1"/>
  <c r="J23" i="1"/>
  <c r="H23" i="1"/>
  <c r="C23" i="1" s="1"/>
  <c r="Q22" i="1"/>
  <c r="P22" i="1"/>
  <c r="F22" i="1" s="1"/>
  <c r="L22" i="1"/>
  <c r="J22" i="1"/>
  <c r="H22" i="1"/>
  <c r="C22" i="1"/>
  <c r="B22" i="4" s="1"/>
  <c r="Q21" i="1"/>
  <c r="P21" i="1"/>
  <c r="F21" i="1" s="1"/>
  <c r="J21" i="1"/>
  <c r="R20" i="1"/>
  <c r="Q20" i="1"/>
  <c r="P20" i="1"/>
  <c r="J20" i="1"/>
  <c r="H20" i="1"/>
  <c r="F20" i="1"/>
  <c r="E20" i="4" s="1"/>
  <c r="C20" i="1"/>
  <c r="B20" i="4" s="1"/>
  <c r="Q19" i="1"/>
  <c r="P19" i="1"/>
  <c r="J19" i="1"/>
  <c r="I19" i="1"/>
  <c r="C19" i="4" s="1"/>
  <c r="H19" i="1"/>
  <c r="C19" i="1" s="1"/>
  <c r="F19" i="1"/>
  <c r="Q18" i="1"/>
  <c r="P18" i="1"/>
  <c r="J18" i="1"/>
  <c r="F18" i="1" s="1"/>
  <c r="H18" i="1"/>
  <c r="Q17" i="1"/>
  <c r="P17" i="1"/>
  <c r="F17" i="1" s="1"/>
  <c r="E17" i="4" s="1"/>
  <c r="N17" i="1"/>
  <c r="J17" i="1"/>
  <c r="H17" i="1"/>
  <c r="C17" i="1"/>
  <c r="R16" i="1"/>
  <c r="L16" i="1" s="1"/>
  <c r="Q16" i="1"/>
  <c r="P16" i="1"/>
  <c r="J16" i="1"/>
  <c r="H16" i="1"/>
  <c r="F16" i="1"/>
  <c r="Q15" i="1"/>
  <c r="P15" i="1"/>
  <c r="J15" i="1"/>
  <c r="F15" i="1" s="1"/>
  <c r="I15" i="1"/>
  <c r="C15" i="4" s="1"/>
  <c r="H15" i="1"/>
  <c r="C15" i="1" s="1"/>
  <c r="Q14" i="1"/>
  <c r="P14" i="1"/>
  <c r="J14" i="1"/>
  <c r="R13" i="1"/>
  <c r="Q13" i="1"/>
  <c r="P13" i="1"/>
  <c r="F13" i="1" s="1"/>
  <c r="J13" i="1"/>
  <c r="H13" i="1"/>
  <c r="C13" i="1"/>
  <c r="R12" i="1"/>
  <c r="Q12" i="1"/>
  <c r="P12" i="1"/>
  <c r="J12" i="1"/>
  <c r="H12" i="1"/>
  <c r="C12" i="1" s="1"/>
  <c r="B12" i="4" s="1"/>
  <c r="F12" i="1"/>
  <c r="Q11" i="1"/>
  <c r="P11" i="1"/>
  <c r="F11" i="1" s="1"/>
  <c r="J11" i="1"/>
  <c r="I11" i="1"/>
  <c r="C11" i="4" s="1"/>
  <c r="H11" i="1"/>
  <c r="Q10" i="1"/>
  <c r="P10" i="1"/>
  <c r="F10" i="1" s="1"/>
  <c r="E10" i="4" s="1"/>
  <c r="N10" i="1"/>
  <c r="J10" i="1"/>
  <c r="H10" i="1"/>
  <c r="C10" i="1"/>
  <c r="B10" i="4" s="1"/>
  <c r="R9" i="1"/>
  <c r="Q9" i="1"/>
  <c r="P9" i="1"/>
  <c r="J9" i="1"/>
  <c r="H9" i="1"/>
  <c r="F9" i="1"/>
  <c r="E9" i="4" s="1"/>
  <c r="D9" i="1"/>
  <c r="C9" i="1"/>
  <c r="B9" i="4" s="1"/>
  <c r="Q8" i="1"/>
  <c r="P8" i="1"/>
  <c r="J8" i="1"/>
  <c r="I8" i="1"/>
  <c r="C8" i="4" s="1"/>
  <c r="H8" i="1"/>
  <c r="C8" i="1" s="1"/>
  <c r="F8" i="1"/>
  <c r="Q7" i="1"/>
  <c r="P7" i="1"/>
  <c r="J7" i="1"/>
  <c r="I7" i="1"/>
  <c r="C7" i="4" s="1"/>
  <c r="Q6" i="1"/>
  <c r="P6" i="1"/>
  <c r="F6" i="1" s="1"/>
  <c r="E6" i="4" s="1"/>
  <c r="N6" i="1"/>
  <c r="J6" i="1"/>
  <c r="H6" i="1"/>
  <c r="C6" i="1"/>
  <c r="B6" i="4" s="1"/>
  <c r="R5" i="1"/>
  <c r="Q5" i="1"/>
  <c r="P5" i="1"/>
  <c r="J5" i="1"/>
  <c r="F5" i="1"/>
  <c r="E5" i="4" s="1"/>
  <c r="Q4" i="1"/>
  <c r="P4" i="1"/>
  <c r="J4" i="1"/>
  <c r="I4" i="1"/>
  <c r="C4" i="4" s="1"/>
  <c r="H4" i="1"/>
  <c r="C4" i="1" s="1"/>
  <c r="F4" i="1"/>
  <c r="Q3" i="1"/>
  <c r="P3" i="1"/>
  <c r="F3" i="1" s="1"/>
  <c r="J3" i="1"/>
  <c r="I3" i="1"/>
  <c r="C3" i="4" s="1"/>
  <c r="R2" i="1"/>
  <c r="Q2" i="1"/>
  <c r="P2" i="1"/>
  <c r="F2" i="1" s="1"/>
  <c r="E2" i="4" s="1"/>
  <c r="N2" i="1"/>
  <c r="J2" i="1"/>
  <c r="I2" i="1"/>
  <c r="C2" i="4" s="1"/>
  <c r="H2" i="1"/>
  <c r="C2" i="1"/>
  <c r="B2" i="4" s="1"/>
  <c r="B5" i="4" l="1"/>
  <c r="D5" i="1"/>
  <c r="C16" i="1"/>
  <c r="E30" i="4"/>
  <c r="N30" i="1"/>
  <c r="E84" i="4"/>
  <c r="N84" i="1"/>
  <c r="E54" i="4"/>
  <c r="N54" i="1"/>
  <c r="E4" i="4"/>
  <c r="N4" i="1"/>
  <c r="B8" i="4"/>
  <c r="D8" i="1"/>
  <c r="D12" i="1"/>
  <c r="E19" i="4"/>
  <c r="N19" i="1"/>
  <c r="B32" i="4"/>
  <c r="D32" i="1"/>
  <c r="E36" i="4"/>
  <c r="N36" i="1"/>
  <c r="E68" i="4"/>
  <c r="N68" i="1"/>
  <c r="B86" i="4"/>
  <c r="D86" i="1"/>
  <c r="B4" i="4"/>
  <c r="D4" i="1"/>
  <c r="E12" i="4"/>
  <c r="N12" i="1"/>
  <c r="B15" i="4"/>
  <c r="D15" i="1"/>
  <c r="B19" i="4"/>
  <c r="D19" i="1"/>
  <c r="E47" i="4"/>
  <c r="N47" i="1"/>
  <c r="E55" i="4"/>
  <c r="N55" i="1"/>
  <c r="B57" i="4"/>
  <c r="D57" i="1"/>
  <c r="N58" i="1"/>
  <c r="E61" i="4"/>
  <c r="N61" i="1"/>
  <c r="E63" i="4"/>
  <c r="N63" i="1"/>
  <c r="B71" i="4"/>
  <c r="D71" i="1"/>
  <c r="B78" i="4"/>
  <c r="D78" i="1"/>
  <c r="E81" i="4"/>
  <c r="N81" i="1"/>
  <c r="B91" i="4"/>
  <c r="D91" i="1"/>
  <c r="E105" i="4"/>
  <c r="N105" i="1"/>
  <c r="B96" i="4"/>
  <c r="D96" i="1"/>
  <c r="B51" i="4"/>
  <c r="D51" i="1"/>
  <c r="D101" i="1"/>
  <c r="B101" i="4"/>
  <c r="C11" i="1"/>
  <c r="E15" i="4"/>
  <c r="N15" i="1"/>
  <c r="B26" i="4"/>
  <c r="D26" i="1"/>
  <c r="E31" i="4"/>
  <c r="N31" i="1"/>
  <c r="B38" i="4"/>
  <c r="D38" i="1"/>
  <c r="E41" i="4"/>
  <c r="N41" i="1"/>
  <c r="E43" i="4"/>
  <c r="N43" i="1"/>
  <c r="D46" i="1"/>
  <c r="B50" i="4"/>
  <c r="D50" i="1"/>
  <c r="E57" i="4"/>
  <c r="N57" i="1"/>
  <c r="E80" i="4"/>
  <c r="N80" i="1"/>
  <c r="E86" i="4"/>
  <c r="N86" i="1"/>
  <c r="B47" i="4"/>
  <c r="D47" i="1"/>
  <c r="E76" i="4"/>
  <c r="N76" i="1"/>
  <c r="E78" i="4"/>
  <c r="N78" i="1"/>
  <c r="E13" i="4"/>
  <c r="N13" i="1"/>
  <c r="B99" i="4"/>
  <c r="D99" i="1"/>
  <c r="F7" i="1"/>
  <c r="B17" i="4"/>
  <c r="D17" i="1"/>
  <c r="E22" i="4"/>
  <c r="N22" i="1"/>
  <c r="B24" i="4"/>
  <c r="D24" i="1"/>
  <c r="E33" i="4"/>
  <c r="N33" i="1"/>
  <c r="N39" i="1"/>
  <c r="D42" i="1"/>
  <c r="C49" i="1"/>
  <c r="E51" i="4"/>
  <c r="N51" i="1"/>
  <c r="B53" i="4"/>
  <c r="D53" i="1"/>
  <c r="N66" i="1"/>
  <c r="E69" i="4"/>
  <c r="N69" i="1"/>
  <c r="E75" i="4"/>
  <c r="N75" i="1"/>
  <c r="N85" i="1"/>
  <c r="B90" i="4"/>
  <c r="D90" i="1"/>
  <c r="E96" i="4"/>
  <c r="N96" i="1"/>
  <c r="E98" i="4"/>
  <c r="N98" i="1"/>
  <c r="E101" i="4"/>
  <c r="N101" i="1"/>
  <c r="E23" i="4"/>
  <c r="N23" i="1"/>
  <c r="B63" i="4"/>
  <c r="D63" i="1"/>
  <c r="E71" i="4"/>
  <c r="N71" i="1"/>
  <c r="B88" i="4"/>
  <c r="D88" i="1"/>
  <c r="B14" i="4"/>
  <c r="D14" i="1"/>
  <c r="E18" i="4"/>
  <c r="N18" i="1"/>
  <c r="E25" i="4"/>
  <c r="N25" i="1"/>
  <c r="E49" i="4"/>
  <c r="N49" i="1"/>
  <c r="B74" i="4"/>
  <c r="D74" i="1"/>
  <c r="E93" i="4"/>
  <c r="N93" i="1"/>
  <c r="B7" i="4"/>
  <c r="D7" i="1"/>
  <c r="E3" i="4"/>
  <c r="N3" i="1"/>
  <c r="E11" i="4"/>
  <c r="N11" i="1"/>
  <c r="E52" i="4"/>
  <c r="N52" i="1"/>
  <c r="E83" i="4"/>
  <c r="N83" i="1"/>
  <c r="E95" i="4"/>
  <c r="N95" i="1"/>
  <c r="B59" i="4"/>
  <c r="D59" i="1"/>
  <c r="E26" i="4"/>
  <c r="N26" i="1"/>
  <c r="E34" i="4"/>
  <c r="N34" i="1"/>
  <c r="B43" i="4"/>
  <c r="D43" i="1"/>
  <c r="B65" i="4"/>
  <c r="D65" i="1"/>
  <c r="E70" i="4"/>
  <c r="N70" i="1"/>
  <c r="B37" i="4"/>
  <c r="D37" i="1"/>
  <c r="E45" i="4"/>
  <c r="N45" i="1"/>
  <c r="E56" i="4"/>
  <c r="N56" i="1"/>
  <c r="E59" i="4"/>
  <c r="N59" i="1"/>
  <c r="B61" i="4"/>
  <c r="D61" i="1"/>
  <c r="E62" i="4"/>
  <c r="N62" i="1"/>
  <c r="B69" i="4"/>
  <c r="D69" i="1"/>
  <c r="B73" i="4"/>
  <c r="D73" i="1"/>
  <c r="E87" i="4"/>
  <c r="N87" i="1"/>
  <c r="E100" i="4"/>
  <c r="N100" i="1"/>
  <c r="B97" i="4"/>
  <c r="D97" i="1"/>
  <c r="E8" i="4"/>
  <c r="N8" i="1"/>
  <c r="B13" i="4"/>
  <c r="D13" i="1"/>
  <c r="F14" i="1"/>
  <c r="E16" i="4"/>
  <c r="N16" i="1"/>
  <c r="D20" i="1"/>
  <c r="E21" i="4"/>
  <c r="N21" i="1"/>
  <c r="B23" i="4"/>
  <c r="D23" i="1"/>
  <c r="D45" i="1"/>
  <c r="B45" i="4"/>
  <c r="E50" i="4"/>
  <c r="N50" i="1"/>
  <c r="E53" i="4"/>
  <c r="N53" i="1"/>
  <c r="B55" i="4"/>
  <c r="D55" i="1"/>
  <c r="C92" i="1"/>
  <c r="B66" i="4"/>
  <c r="D66" i="1"/>
  <c r="H22" i="7"/>
  <c r="C22" i="7" s="1"/>
  <c r="D22" i="7" s="1"/>
  <c r="R64" i="1"/>
  <c r="L64" i="1" s="1"/>
  <c r="C11" i="7"/>
  <c r="D11" i="7" s="1"/>
  <c r="I35" i="1"/>
  <c r="C35" i="4" s="1"/>
  <c r="N88" i="1"/>
  <c r="N90" i="1"/>
  <c r="D94" i="1"/>
  <c r="D95" i="1"/>
  <c r="R97" i="1"/>
  <c r="F108" i="1"/>
  <c r="N108" i="1" s="1"/>
  <c r="C114" i="1"/>
  <c r="D114" i="1" s="1"/>
  <c r="H48" i="7"/>
  <c r="C48" i="7" s="1"/>
  <c r="D48" i="7" s="1"/>
  <c r="R108" i="1"/>
  <c r="L108" i="1" s="1"/>
  <c r="R75" i="1"/>
  <c r="R105" i="1"/>
  <c r="H53" i="7"/>
  <c r="C53" i="7" s="1"/>
  <c r="D53" i="7" s="1"/>
  <c r="H117" i="1"/>
  <c r="C117" i="1" s="1"/>
  <c r="D117" i="1" s="1"/>
  <c r="R73" i="1"/>
  <c r="I77" i="1"/>
  <c r="C77" i="4" s="1"/>
  <c r="I117" i="1"/>
  <c r="R29" i="1"/>
  <c r="I98" i="1"/>
  <c r="C98" i="4" s="1"/>
  <c r="I38" i="1"/>
  <c r="C38" i="4" s="1"/>
  <c r="I20" i="7"/>
  <c r="I24" i="7"/>
  <c r="I19" i="7"/>
  <c r="I3" i="7"/>
  <c r="I2" i="7"/>
  <c r="H7" i="7"/>
  <c r="C7" i="7" s="1"/>
  <c r="D7" i="7" s="1"/>
  <c r="D52" i="1"/>
  <c r="D54" i="1"/>
  <c r="D56" i="1"/>
  <c r="D58" i="1"/>
  <c r="R59" i="1"/>
  <c r="H64" i="1"/>
  <c r="F67" i="1"/>
  <c r="D76" i="1"/>
  <c r="R76" i="1"/>
  <c r="L76" i="1" s="1"/>
  <c r="R83" i="1"/>
  <c r="L83" i="1" s="1"/>
  <c r="R14" i="1"/>
  <c r="H21" i="1"/>
  <c r="C21" i="1" s="1"/>
  <c r="C28" i="1"/>
  <c r="R30" i="1"/>
  <c r="L30" i="1" s="1"/>
  <c r="D40" i="1"/>
  <c r="F42" i="1"/>
  <c r="F44" i="1"/>
  <c r="F46" i="1"/>
  <c r="F48" i="1"/>
  <c r="F91" i="1"/>
  <c r="N92" i="1"/>
  <c r="N102" i="1"/>
  <c r="H24" i="7"/>
  <c r="C24" i="7" s="1"/>
  <c r="D24" i="7" s="1"/>
  <c r="H68" i="1"/>
  <c r="C68" i="1" s="1"/>
  <c r="H33" i="7"/>
  <c r="C33" i="7" s="1"/>
  <c r="D33" i="7" s="1"/>
  <c r="R86" i="1"/>
  <c r="H36" i="7"/>
  <c r="C36" i="7" s="1"/>
  <c r="D36" i="7" s="1"/>
  <c r="H89" i="1"/>
  <c r="H44" i="7"/>
  <c r="C44" i="7" s="1"/>
  <c r="D44" i="7" s="1"/>
  <c r="R103" i="1"/>
  <c r="R116" i="1"/>
  <c r="I85" i="1"/>
  <c r="C85" i="4" s="1"/>
  <c r="C13" i="7"/>
  <c r="D13" i="7" s="1"/>
  <c r="I47" i="1"/>
  <c r="C47" i="4" s="1"/>
  <c r="R88" i="1"/>
  <c r="I116" i="1"/>
  <c r="R99" i="1"/>
  <c r="L99" i="1" s="1"/>
  <c r="I90" i="1"/>
  <c r="C90" i="4" s="1"/>
  <c r="I34" i="1"/>
  <c r="C34" i="4" s="1"/>
  <c r="I39" i="7"/>
  <c r="I25" i="7"/>
  <c r="I38" i="7"/>
  <c r="I33" i="7"/>
  <c r="I36" i="7"/>
  <c r="I15" i="7"/>
  <c r="I52" i="7"/>
  <c r="I8" i="7"/>
  <c r="I22" i="7"/>
  <c r="D2" i="1"/>
  <c r="D6" i="1"/>
  <c r="D10" i="1"/>
  <c r="R10" i="1"/>
  <c r="R17" i="1"/>
  <c r="L17" i="1" s="1"/>
  <c r="D22" i="1"/>
  <c r="N24" i="1"/>
  <c r="I26" i="1"/>
  <c r="C26" i="4" s="1"/>
  <c r="D27" i="1"/>
  <c r="D29" i="1"/>
  <c r="B29" i="4"/>
  <c r="C30" i="1"/>
  <c r="N32" i="1"/>
  <c r="R3" i="1"/>
  <c r="R7" i="1"/>
  <c r="R18" i="1"/>
  <c r="L18" i="1" s="1"/>
  <c r="R23" i="1"/>
  <c r="L23" i="1" s="1"/>
  <c r="R31" i="1"/>
  <c r="L31" i="1" s="1"/>
  <c r="E35" i="4"/>
  <c r="N35" i="1"/>
  <c r="H39" i="1"/>
  <c r="C39" i="1" s="1"/>
  <c r="D84" i="1"/>
  <c r="D100" i="1"/>
  <c r="N103" i="1"/>
  <c r="B75" i="4"/>
  <c r="D75" i="1"/>
  <c r="B83" i="4"/>
  <c r="D83" i="1"/>
  <c r="F99" i="1"/>
  <c r="B105" i="4"/>
  <c r="D105" i="1"/>
  <c r="F115" i="1"/>
  <c r="N115" i="1" s="1"/>
  <c r="H29" i="7"/>
  <c r="C29" i="7" s="1"/>
  <c r="D29" i="7" s="1"/>
  <c r="R79" i="1"/>
  <c r="L79" i="1" s="1"/>
  <c r="C79" i="1" s="1"/>
  <c r="I16" i="7"/>
  <c r="D67" i="1"/>
  <c r="N72" i="1"/>
  <c r="F79" i="1"/>
  <c r="N5" i="1"/>
  <c r="N9" i="1"/>
  <c r="C18" i="1"/>
  <c r="N20" i="1"/>
  <c r="I29" i="1"/>
  <c r="C29" i="4" s="1"/>
  <c r="C33" i="1"/>
  <c r="N37" i="1"/>
  <c r="R41" i="1"/>
  <c r="L41" i="1" s="1"/>
  <c r="C41" i="1" s="1"/>
  <c r="R45" i="1"/>
  <c r="R47" i="1"/>
  <c r="C60" i="1"/>
  <c r="D62" i="1"/>
  <c r="N64" i="1"/>
  <c r="N65" i="1"/>
  <c r="R68" i="1"/>
  <c r="N73" i="1"/>
  <c r="N74" i="1"/>
  <c r="C77" i="1"/>
  <c r="N82" i="1"/>
  <c r="C85" i="1"/>
  <c r="R89" i="1"/>
  <c r="L89" i="1" s="1"/>
  <c r="R90" i="1"/>
  <c r="R91" i="1"/>
  <c r="N104" i="1"/>
  <c r="H70" i="1"/>
  <c r="C70" i="1" s="1"/>
  <c r="H26" i="7"/>
  <c r="C26" i="7" s="1"/>
  <c r="D26" i="7" s="1"/>
  <c r="H80" i="1"/>
  <c r="C80" i="1" s="1"/>
  <c r="H30" i="7"/>
  <c r="C30" i="7" s="1"/>
  <c r="D30" i="7" s="1"/>
  <c r="H42" i="7"/>
  <c r="C42" i="7" s="1"/>
  <c r="D42" i="7" s="1"/>
  <c r="R101" i="1"/>
  <c r="H111" i="1"/>
  <c r="C111" i="1" s="1"/>
  <c r="D111" i="1" s="1"/>
  <c r="H50" i="7"/>
  <c r="C50" i="7" s="1"/>
  <c r="D50" i="7" s="1"/>
  <c r="I60" i="1"/>
  <c r="C60" i="4" s="1"/>
  <c r="I52" i="1"/>
  <c r="C52" i="4" s="1"/>
  <c r="I56" i="1"/>
  <c r="C56" i="4" s="1"/>
  <c r="E97" i="4"/>
  <c r="N97" i="1"/>
  <c r="C36" i="1"/>
  <c r="H3" i="1"/>
  <c r="C3" i="1" s="1"/>
  <c r="I18" i="1"/>
  <c r="C18" i="4" s="1"/>
  <c r="E27" i="4"/>
  <c r="N27" i="1"/>
  <c r="C31" i="1"/>
  <c r="N94" i="1"/>
  <c r="I99" i="1"/>
  <c r="C99" i="4" s="1"/>
  <c r="H108" i="1"/>
  <c r="C108" i="1" s="1"/>
  <c r="D108" i="1" s="1"/>
  <c r="H116" i="1"/>
  <c r="C116" i="1" s="1"/>
  <c r="D116" i="1" s="1"/>
  <c r="H27" i="7"/>
  <c r="C27" i="7" s="1"/>
  <c r="D27" i="7" s="1"/>
  <c r="R71" i="1"/>
  <c r="H12" i="7"/>
  <c r="C12" i="7" s="1"/>
  <c r="D12" i="7" s="1"/>
  <c r="R32" i="1"/>
  <c r="H34" i="7"/>
  <c r="C34" i="7" s="1"/>
  <c r="D34" i="7" s="1"/>
  <c r="H87" i="1"/>
  <c r="C87" i="1" s="1"/>
  <c r="R112" i="1"/>
  <c r="R94" i="1"/>
  <c r="L94" i="1" s="1"/>
  <c r="R69" i="1"/>
  <c r="I43" i="1"/>
  <c r="C43" i="4" s="1"/>
  <c r="R81" i="1"/>
  <c r="I11" i="7"/>
  <c r="I31" i="7"/>
  <c r="I12" i="7"/>
  <c r="I34" i="7"/>
  <c r="I42" i="7"/>
  <c r="I44" i="7"/>
  <c r="B81" i="4"/>
  <c r="D81" i="1"/>
  <c r="E89" i="4"/>
  <c r="N89" i="1"/>
  <c r="B93" i="4"/>
  <c r="D93" i="1"/>
  <c r="B103" i="4"/>
  <c r="D103" i="1"/>
  <c r="I96" i="1"/>
  <c r="C96" i="4" s="1"/>
  <c r="I92" i="1"/>
  <c r="C92" i="4" s="1"/>
  <c r="I28" i="1"/>
  <c r="C28" i="4" s="1"/>
  <c r="I45" i="1"/>
  <c r="C45" i="4" s="1"/>
  <c r="R61" i="1"/>
  <c r="I23" i="7"/>
  <c r="I46" i="7"/>
  <c r="I7" i="7"/>
  <c r="I28" i="7"/>
  <c r="I49" i="7"/>
  <c r="I53" i="7"/>
  <c r="I4" i="7"/>
  <c r="F19" i="7"/>
  <c r="N19" i="7" s="1"/>
  <c r="F9" i="7"/>
  <c r="N9" i="7" s="1"/>
  <c r="C10" i="7"/>
  <c r="D10" i="7" s="1"/>
  <c r="I9" i="7"/>
  <c r="I26" i="7"/>
  <c r="I45" i="7"/>
  <c r="I21" i="7"/>
  <c r="I5" i="7"/>
  <c r="I29" i="7"/>
  <c r="F35" i="7"/>
  <c r="N35" i="7" s="1"/>
  <c r="I41" i="7"/>
  <c r="I40" i="7"/>
  <c r="I27" i="7"/>
  <c r="I30" i="7"/>
  <c r="I6" i="7"/>
  <c r="I37" i="7"/>
  <c r="C8" i="7"/>
  <c r="D8" i="7" s="1"/>
  <c r="F23" i="7"/>
  <c r="N23" i="7" s="1"/>
  <c r="C46" i="7"/>
  <c r="D46" i="7" s="1"/>
  <c r="C4" i="7"/>
  <c r="D4" i="7" s="1"/>
  <c r="I32" i="7"/>
  <c r="I13" i="7"/>
  <c r="I17" i="7"/>
  <c r="I35" i="7"/>
  <c r="I50" i="7"/>
  <c r="F15" i="7"/>
  <c r="N15" i="7" s="1"/>
  <c r="C41" i="7"/>
  <c r="D41" i="7" s="1"/>
  <c r="C20" i="7"/>
  <c r="D20" i="7" s="1"/>
  <c r="C28" i="7"/>
  <c r="D28" i="7" s="1"/>
  <c r="C32" i="7"/>
  <c r="D32" i="7" s="1"/>
  <c r="C40" i="7"/>
  <c r="D40" i="7" s="1"/>
  <c r="C52" i="7"/>
  <c r="D52" i="7" s="1"/>
  <c r="C23" i="7"/>
  <c r="D23" i="7" s="1"/>
  <c r="C31" i="7"/>
  <c r="D31" i="7" s="1"/>
  <c r="C39" i="7"/>
  <c r="D39" i="7" s="1"/>
  <c r="B41" i="4" l="1"/>
  <c r="D41" i="1"/>
  <c r="B79" i="4"/>
  <c r="D79" i="1"/>
  <c r="B87" i="4"/>
  <c r="D87" i="1"/>
  <c r="B31" i="4"/>
  <c r="D31" i="1"/>
  <c r="B80" i="4"/>
  <c r="D80" i="1"/>
  <c r="B18" i="4"/>
  <c r="D18" i="1"/>
  <c r="B70" i="4"/>
  <c r="D70" i="1"/>
  <c r="E67" i="4"/>
  <c r="N67" i="1"/>
  <c r="B49" i="4"/>
  <c r="D49" i="1"/>
  <c r="E79" i="4"/>
  <c r="N79" i="1"/>
  <c r="C64" i="1"/>
  <c r="B3" i="4"/>
  <c r="D3" i="1"/>
  <c r="E99" i="4"/>
  <c r="N99" i="1"/>
  <c r="B39" i="4"/>
  <c r="D39" i="1"/>
  <c r="B28" i="4"/>
  <c r="D28" i="1"/>
  <c r="B36" i="4"/>
  <c r="D36" i="1"/>
  <c r="D33" i="1"/>
  <c r="B33" i="4"/>
  <c r="B30" i="4"/>
  <c r="D30" i="1"/>
  <c r="C89" i="1"/>
  <c r="E91" i="4"/>
  <c r="N91" i="1"/>
  <c r="D21" i="1"/>
  <c r="B21" i="4"/>
  <c r="E7" i="4"/>
  <c r="N7" i="1"/>
  <c r="B11" i="4"/>
  <c r="D11" i="1"/>
  <c r="E48" i="4"/>
  <c r="N48" i="1"/>
  <c r="B85" i="4"/>
  <c r="D85" i="1"/>
  <c r="E46" i="4"/>
  <c r="N46" i="1"/>
  <c r="B16" i="4"/>
  <c r="D16" i="1"/>
  <c r="B60" i="4"/>
  <c r="D60" i="1"/>
  <c r="E44" i="4"/>
  <c r="N44" i="1"/>
  <c r="B92" i="4"/>
  <c r="D92" i="1"/>
  <c r="E14" i="4"/>
  <c r="N14" i="1"/>
  <c r="B77" i="4"/>
  <c r="D77" i="1"/>
  <c r="B68" i="4"/>
  <c r="D68" i="1"/>
  <c r="E42" i="4"/>
  <c r="N42" i="1"/>
  <c r="B64" i="4" l="1"/>
  <c r="D64" i="1"/>
  <c r="B89" i="4"/>
  <c r="D89" i="1"/>
</calcChain>
</file>

<file path=xl/sharedStrings.xml><?xml version="1.0" encoding="utf-8"?>
<sst xmlns="http://schemas.openxmlformats.org/spreadsheetml/2006/main" count="1674" uniqueCount="512">
  <si>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</si>
  <si>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</si>
  <si>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</si>
  <si>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</si>
  <si>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</si>
  <si>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</si>
  <si>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</si>
  <si>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</si>
  <si>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</si>
  <si>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</si>
  <si>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</si>
  <si>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</si>
  <si>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</si>
  <si>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</si>
  <si>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</si>
  <si>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</si>
  <si>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</si>
  <si>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</si>
  <si>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</si>
  <si>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</si>
  <si>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</si>
  <si>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</si>
  <si>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</si>
  <si>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</si>
  <si>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</si>
  <si>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</si>
  <si>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</si>
  <si>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</si>
  <si>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</si>
  <si>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</si>
  <si>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</si>
  <si>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</si>
  <si>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</si>
  <si>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</si>
  <si>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</si>
  <si>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</si>
  <si>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</si>
  <si>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</si>
  <si>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</si>
  <si>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</si>
  <si>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</si>
  <si>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</si>
  <si>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</si>
  <si>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Vol4Ch4img268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</si>
  <si>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</si>
  <si>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</si>
  <si>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</si>
  <si>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</si>
  <si>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</si>
  <si>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</si>
  <si>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</si>
  <si>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</si>
  <si>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</si>
  <si>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</si>
  <si>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</si>
  <si>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</si>
  <si>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</si>
  <si>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</si>
  <si>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</si>
  <si>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</si>
  <si>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</si>
  <si>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</si>
  <si>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</si>
  <si>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</si>
  <si>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</si>
  <si>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</si>
  <si>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Baki4 - Baki-dou1</t>
  </si>
  <si>
    <t>Baki5</t>
  </si>
  <si>
    <t>Baki-Dou (2018)</t>
  </si>
  <si>
    <t>Vol2Ch14img15</t>
  </si>
  <si>
    <t>Baki5 -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</si>
  <si>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</si>
  <si>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</si>
  <si>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</si>
  <si>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</si>
  <si>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</si>
  <si>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</si>
  <si>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</si>
  <si>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</si>
  <si>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</si>
  <si>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</si>
  <si>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</si>
  <si>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</si>
  <si>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</si>
  <si>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</si>
  <si>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</si>
  <si>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</si>
  <si>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</si>
  <si>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</si>
  <si>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</si>
  <si>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</si>
  <si>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</si>
  <si>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</si>
  <si>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</si>
  <si>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</si>
  <si>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</si>
  <si>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</si>
  <si>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</si>
  <si>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</si>
  <si>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</si>
  <si>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</si>
  <si>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</si>
  <si>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</si>
  <si>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</si>
  <si>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</si>
  <si>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</si>
  <si>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</si>
  <si>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</si>
  <si>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</si>
  <si>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</si>
  <si>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</si>
  <si>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</si>
  <si>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</si>
  <si>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Dandadan</t>
  </si>
  <si>
    <t>https://en.wikipedia.org/wiki/Dandadan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</si>
  <si>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</si>
  <si>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</si>
  <si>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</si>
  <si>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</si>
  <si>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</si>
  <si>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</si>
  <si>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</si>
  <si>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</si>
  <si>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</si>
  <si>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</si>
  <si>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</si>
  <si>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</si>
  <si>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</si>
  <si>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</si>
  <si>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</si>
  <si>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</si>
  <si>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</si>
  <si>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</si>
  <si>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Me and the Devil Blues</t>
  </si>
  <si>
    <t>https://kc.kodansha.co.jp/title?code=1000000140</t>
  </si>
  <si>
    <t>DNA2</t>
  </si>
  <si>
    <t>DNA^2</t>
  </si>
  <si>
    <t>DouseiJidai</t>
  </si>
  <si>
    <t>Dousei Jidaidousei Jidai</t>
  </si>
  <si>
    <t>✅</t>
  </si>
  <si>
    <t>Dousei Jidai (+)</t>
  </si>
  <si>
    <t>https://comick.app/comic/dousei-jidai/covers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</si>
  <si>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</si>
  <si>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</si>
  <si>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</si>
  <si>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</si>
  <si>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</si>
  <si>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</si>
  <si>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</si>
  <si>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</si>
  <si>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</si>
  <si>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</si>
  <si>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</si>
  <si>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</si>
  <si>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</si>
  <si>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</si>
  <si>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</si>
  <si>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</si>
  <si>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</si>
  <si>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</si>
  <si>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</si>
  <si>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</si>
  <si>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</si>
  <si>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</si>
  <si>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</si>
  <si>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</si>
  <si>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</si>
  <si>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GoldenBoy</t>
  </si>
  <si>
    <t>Golden Boy</t>
  </si>
  <si>
    <t>Tome 1/2 à faire à la main</t>
  </si>
  <si>
    <t>Golden Boy (+)</t>
  </si>
  <si>
    <t>https://goldenboy.fandom.com/wiki/Chapters</t>
  </si>
  <si>
    <t>GoldenKamuy</t>
  </si>
  <si>
    <t>Golden Kamuy</t>
  </si>
  <si>
    <t>GrandBlue</t>
  </si>
  <si>
    <t>Grand Blue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</si>
  <si>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</si>
  <si>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</si>
  <si>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</si>
  <si>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</si>
  <si>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</si>
  <si>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</si>
  <si>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</si>
  <si>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</si>
  <si>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</si>
  <si>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</si>
  <si>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</si>
  <si>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</si>
  <si>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</si>
  <si>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</si>
  <si>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</si>
  <si>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</si>
  <si>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</si>
  <si>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Hinamatsuri</t>
  </si>
  <si>
    <t>HokutoNoKen</t>
  </si>
  <si>
    <t>Hokuto no Ken</t>
  </si>
  <si>
    <t>Mangajar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</si>
  <si>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</si>
  <si>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</si>
  <si>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</si>
  <si>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</si>
  <si>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</si>
  <si>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</si>
  <si>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</si>
  <si>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</si>
  <si>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</si>
  <si>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</si>
  <si>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</si>
  <si>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</si>
  <si>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</si>
  <si>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</si>
  <si>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</si>
  <si>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</si>
  <si>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</si>
  <si>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</si>
  <si>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</si>
  <si>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</si>
  <si>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</si>
  <si>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</si>
  <si>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</si>
  <si>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JJK0</t>
  </si>
  <si>
    <t>Jujutsu Kaisen 0</t>
  </si>
  <si>
    <t>Jojo1</t>
  </si>
  <si>
    <t>JoJo’s Bizarre Adventure</t>
  </si>
  <si>
    <t>Jojo1 - Phantom Blood</t>
  </si>
  <si>
    <t>Jojo</t>
  </si>
  <si>
    <t>https://jojo.fandom.com/wiki/List_of_JoJo's_Bizarre_Adventure_chapters</t>
  </si>
  <si>
    <t>Jojo2</t>
  </si>
  <si>
    <t>Jojo2 - Battle Tendency</t>
  </si>
  <si>
    <t>Jojo3</t>
  </si>
  <si>
    <t>Jojo3 - Stardust Crusaders</t>
  </si>
  <si>
    <t>Jojo4</t>
  </si>
  <si>
    <t>Jojo4 - Diamond is Unbreakable</t>
  </si>
  <si>
    <t>Jojo5</t>
  </si>
  <si>
    <t>DL jusqu'au 594 !</t>
  </si>
  <si>
    <t>Jojo5 - Vento Aureo</t>
  </si>
  <si>
    <t>Jojo6</t>
  </si>
  <si>
    <t>JoJo's Bizarre Adventure - Part 6 - Stone Ocean</t>
  </si>
  <si>
    <t>Jojo6 - Stone Ocean</t>
  </si>
  <si>
    <t>Jojo7</t>
  </si>
  <si>
    <t>JoJo's Bizarre Adventure - Part 7 - Steel Ball Run</t>
  </si>
  <si>
    <t>Jojo7 - Steel Ball Run</t>
  </si>
  <si>
    <t>Jojo8</t>
  </si>
  <si>
    <t>JoJo's Bizarre Adventure - Part 8 - Jojolion</t>
  </si>
  <si>
    <t>Jojo8 - JoJolion</t>
  </si>
  <si>
    <t>Jojo9</t>
  </si>
  <si>
    <t>JoJo's Bizarre Adventure - Part 9 - The JOJOLands</t>
  </si>
  <si>
    <t>Jojo9 - Jojolands</t>
  </si>
  <si>
    <t>Kaiju8</t>
  </si>
  <si>
    <t>Kaiju No. 8</t>
  </si>
  <si>
    <t>https://kaiju-no-8.fandom.com/wiki/Kaiju_No._8_(manga)</t>
  </si>
  <si>
    <t>Kakegurui</t>
  </si>
  <si>
    <t>Kakegurui - Compulsive Gambler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</si>
  <si>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</si>
  <si>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</si>
  <si>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</si>
  <si>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</si>
  <si>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</si>
  <si>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</si>
  <si>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</si>
  <si>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</si>
  <si>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</si>
  <si>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</si>
  <si>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</si>
  <si>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</si>
  <si>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</si>
  <si>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Mattaku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</si>
  <si>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</si>
  <si>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</si>
  <si>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</si>
  <si>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</si>
  <si>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</si>
  <si>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</si>
  <si>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</si>
  <si>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</si>
  <si>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</si>
  <si>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</si>
  <si>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</si>
  <si>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</si>
  <si>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</si>
  <si>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</si>
  <si>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</si>
  <si>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</si>
  <si>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</si>
  <si>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</si>
  <si>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</si>
  <si>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Nobunaga</t>
  </si>
  <si>
    <t>Nobunaga no Chef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</si>
  <si>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</si>
  <si>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</si>
  <si>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</si>
  <si>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</si>
  <si>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</si>
  <si>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</si>
  <si>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</si>
  <si>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</si>
  <si>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</si>
  <si>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</si>
  <si>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</si>
  <si>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</si>
  <si>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</si>
  <si>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</si>
  <si>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</si>
  <si>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</si>
  <si>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</si>
  <si>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</si>
  <si>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</si>
  <si>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</si>
  <si>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</si>
  <si>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</si>
  <si>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</si>
  <si>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</si>
  <si>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</si>
  <si>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</si>
  <si>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</si>
  <si>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</si>
  <si>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</si>
  <si>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</si>
  <si>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</si>
  <si>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</si>
  <si>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</si>
  <si>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</si>
  <si>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</si>
  <si>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</si>
  <si>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</si>
  <si>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</si>
  <si>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</si>
  <si>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</si>
  <si>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</si>
  <si>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</si>
  <si>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</si>
  <si>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</si>
  <si>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</si>
  <si>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</si>
  <si>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TKJack</t>
  </si>
  <si>
    <t>Tokyo Ghoul - Jack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</si>
  <si>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</si>
  <si>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</si>
  <si>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</si>
  <si>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</si>
  <si>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</si>
  <si>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</si>
  <si>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</si>
  <si>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</si>
  <si>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</si>
  <si>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</si>
  <si>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Yarimachita</t>
  </si>
  <si>
    <t>Bokutachi ga Yarimachita</t>
  </si>
  <si>
    <t>Yomawari</t>
  </si>
  <si>
    <t>Yomawari Sensei</t>
  </si>
  <si>
    <t>YuGiOh</t>
  </si>
  <si>
    <t>Yu-Gi-Oh ! – Edition Double</t>
  </si>
  <si>
    <t>Sushi scans</t>
  </si>
  <si>
    <t>Yu-Gi-Oh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</si>
  <si>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</si>
  <si>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</si>
  <si>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</si>
  <si>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</si>
  <si>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</si>
  <si>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</si>
  <si>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</si>
  <si>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</si>
  <si>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</si>
  <si>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</si>
  <si>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</si>
  <si>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</si>
  <si>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</si>
  <si>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</si>
  <si>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</si>
  <si>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</si>
  <si>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</si>
  <si>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</si>
  <si>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</si>
  <si>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</si>
  <si>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</si>
  <si>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</si>
  <si>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</si>
  <si>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</si>
  <si>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</si>
  <si>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</si>
  <si>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</si>
  <si>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</si>
  <si>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</si>
  <si>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</si>
  <si>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</si>
  <si>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</si>
  <si>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</si>
  <si>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</si>
  <si>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</si>
  <si>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</si>
  <si>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</si>
  <si>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</si>
  <si>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</si>
  <si>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</si>
  <si>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</si>
  <si>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</si>
  <si>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</si>
  <si>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</si>
  <si>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</si>
  <si>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</si>
  <si>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</si>
  <si>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</si>
  <si>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</si>
  <si>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</si>
  <si>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</si>
  <si>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</si>
  <si>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</si>
  <si>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</si>
  <si>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</si>
  <si>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</si>
  <si>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</si>
  <si>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</si>
  <si>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</si>
  <si>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</si>
  <si>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</si>
  <si>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</si>
  <si>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</si>
  <si>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</si>
  <si>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</si>
  <si>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</si>
  <si>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</si>
  <si>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</si>
  <si>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</si>
  <si>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</si>
  <si>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</si>
  <si>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</si>
  <si>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</si>
  <si>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</si>
  <si>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</si>
  <si>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</si>
  <si>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</si>
  <si>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</si>
  <si>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</si>
  <si>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</si>
  <si>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</si>
  <si>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</si>
  <si>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</si>
  <si>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</si>
  <si>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</si>
  <si>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</si>
  <si>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</si>
  <si>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</si>
  <si>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</si>
  <si>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</si>
  <si>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</si>
  <si>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</si>
  <si>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</si>
  <si>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</si>
  <si>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</si>
  <si>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</si>
  <si>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</si>
  <si>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</si>
  <si>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</si>
  <si>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</si>
  <si>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</si>
  <si>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</si>
  <si>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</si>
  <si>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</si>
  <si>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</si>
  <si>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</si>
  <si>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</si>
  <si>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</si>
  <si>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</si>
  <si>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</si>
  <si>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</si>
  <si>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</si>
  <si>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</si>
  <si>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</si>
  <si>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</si>
  <si>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</si>
  <si>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</si>
  <si>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</si>
  <si>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</si>
  <si>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</si>
  <si>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</si>
  <si>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</si>
  <si>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</si>
  <si>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</si>
  <si>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</si>
  <si>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</si>
  <si>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</si>
  <si>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https://comicvine.gamespot.com/nobunaga-no-chef/4050-98285/</t>
  </si>
  <si>
    <t>https://comicvine.gamespot.com/dandadan/4050-138036/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</si>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</sst>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  <font>
      <b/>
      <sz val="1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center" vertical="center"/>
    </xf>
    <xf numFmtId="0" fontId="26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andadan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gintama.fandom.com/wiki/Lessons_and_Volumes" TargetMode="External"/><Relationship Id="rId47" Type="http://schemas.openxmlformats.org/officeDocument/2006/relationships/hyperlink" Target="https://en.wikipedia.org/wiki/List_of_City_Hunter_chapters" TargetMode="External"/><Relationship Id="rId63" Type="http://schemas.openxmlformats.org/officeDocument/2006/relationships/hyperlink" Target="https://jojo.fandom.com/wiki/List_of_JoJo's_Bizarre_Adventure_chapters" TargetMode="External"/><Relationship Id="rId68" Type="http://schemas.openxmlformats.org/officeDocument/2006/relationships/hyperlink" Target="https://jojo.fandom.com/wiki/List_of_JoJo's_Bizarre_Adventure_chapters" TargetMode="External"/><Relationship Id="rId84" Type="http://schemas.openxmlformats.org/officeDocument/2006/relationships/hyperlink" Target="https://nanatsu-no-taizai.fandom.com/wiki/Manga" TargetMode="External"/><Relationship Id="rId89" Type="http://schemas.openxmlformats.org/officeDocument/2006/relationships/hyperlink" Target="https://baki.fandom.com/wiki/Baki_the_Grappler_(franchise)" TargetMode="External"/><Relationship Id="rId16" Type="http://schemas.openxmlformats.org/officeDocument/2006/relationships/hyperlink" Target="https://bleach.fandom.com/wiki/Chapters" TargetMode="External"/><Relationship Id="rId107" Type="http://schemas.openxmlformats.org/officeDocument/2006/relationships/hyperlink" Target="https://baki.fandom.com/wiki/Baki_the_Grappler_(franchise)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baki.fandom.com/wiki/Baki_the_Grappler_(franchise)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baki.fandom.com/wiki/Baki_the_Grappler_(franchise)" TargetMode="External"/><Relationship Id="rId58" Type="http://schemas.openxmlformats.org/officeDocument/2006/relationships/hyperlink" Target="https://en.wikipedia.org/wiki/List_of_Hajime_no_Ippo_manga_volumes" TargetMode="External"/><Relationship Id="rId74" Type="http://schemas.openxmlformats.org/officeDocument/2006/relationships/hyperlink" Target="https://kurokonobasuke.fandom.com/wiki/Chapters" TargetMode="External"/><Relationship Id="rId79" Type="http://schemas.openxmlformats.org/officeDocument/2006/relationships/hyperlink" Target="https://myheroacademia.fandom.com/wiki/Chapters_and_Volumes" TargetMode="External"/><Relationship Id="rId102" Type="http://schemas.openxmlformats.org/officeDocument/2006/relationships/hyperlink" Target="https://tokyoghoul.fandom.com/wiki/Tokyo_Ghoul:re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prison-school.fandom.com/wiki/List_of_Chapters_%26_Volumes" TargetMode="External"/><Relationship Id="rId95" Type="http://schemas.openxmlformats.org/officeDocument/2006/relationships/hyperlink" Target="https://attackontitan.fandom.com/wiki/List_of_Attack_on_Titan_chapters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manga_chapters" TargetMode="External"/><Relationship Id="rId43" Type="http://schemas.openxmlformats.org/officeDocument/2006/relationships/hyperlink" Target="https://goldenboy.fandom.com/wiki/Chapters" TargetMode="External"/><Relationship Id="rId48" Type="http://schemas.openxmlformats.org/officeDocument/2006/relationships/hyperlink" Target="https://en.wikipedia.org/wiki/List_of_City_Hunter_chapters" TargetMode="External"/><Relationship Id="rId64" Type="http://schemas.openxmlformats.org/officeDocument/2006/relationships/hyperlink" Target="https://jojo.fandom.com/wiki/List_of_JoJo's_Bizarre_Adventure_chapters" TargetMode="External"/><Relationship Id="rId69" Type="http://schemas.openxmlformats.org/officeDocument/2006/relationships/hyperlink" Target="https://jojo.fandom.com/wiki/List_of_JoJo's_Bizarre_Adventure_chapters" TargetMode="External"/><Relationship Id="rId80" Type="http://schemas.openxmlformats.org/officeDocument/2006/relationships/hyperlink" Target="https://mob-psycho-100.fandom.com/wiki/Chapters" TargetMode="External"/><Relationship Id="rId85" Type="http://schemas.openxmlformats.org/officeDocument/2006/relationships/hyperlink" Target="https://baki.fandom.com/wiki/Baki_the_Grappler_(franchise)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33" Type="http://schemas.openxmlformats.org/officeDocument/2006/relationships/hyperlink" Target="https://comick.app/comic/dousei-jidai/covers" TargetMode="External"/><Relationship Id="rId38" Type="http://schemas.openxmlformats.org/officeDocument/2006/relationships/hyperlink" Target="https://fma.fandom.com/wiki/Chapters_and_Volumes" TargetMode="External"/><Relationship Id="rId59" Type="http://schemas.openxmlformats.org/officeDocument/2006/relationships/hyperlink" Target="https://jagaaaaaan.fandom.com/wiki/Jagaaaaaan_(manga)" TargetMode="External"/><Relationship Id="rId103" Type="http://schemas.openxmlformats.org/officeDocument/2006/relationships/hyperlink" Target="https://baki.fandom.com/wiki/Baki_the_Grappler_(franchise)" TargetMode="External"/><Relationship Id="rId108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en.wikipedia.org/wiki/List_of_Gantz_chapters" TargetMode="External"/><Relationship Id="rId54" Type="http://schemas.openxmlformats.org/officeDocument/2006/relationships/hyperlink" Target="https://baki.fandom.com/wiki/Baki_the_Grappler_(franchise)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jojo.fandom.com/wiki/List_of_JoJo's_Bizarre_Adventure_chapters" TargetMode="External"/><Relationship Id="rId75" Type="http://schemas.openxmlformats.org/officeDocument/2006/relationships/hyperlink" Target="https://baki.fandom.com/wiki/Baki_the_Grappler_(franchise)" TargetMode="External"/><Relationship Id="rId83" Type="http://schemas.openxmlformats.org/officeDocument/2006/relationships/hyperlink" Target="https://naruto.fandom.com/wiki/List_of_Volumes" TargetMode="External"/><Relationship Id="rId88" Type="http://schemas.openxmlformats.org/officeDocument/2006/relationships/hyperlink" Target="https://onepunchman.fandom.com/wiki/Chapters_and_Volumes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souleater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ragonball.fandom.com/wiki/List_of_Dragon_Ball_Super_manga_chapters" TargetMode="External"/><Relationship Id="rId36" Type="http://schemas.openxmlformats.org/officeDocument/2006/relationships/hyperlink" Target="https://fire-force.fandom.com/wiki/List_of_Volumes" TargetMode="External"/><Relationship Id="rId49" Type="http://schemas.openxmlformats.org/officeDocument/2006/relationships/hyperlink" Target="https://en.wikipedia.org/wiki/List_of_City_Hunter_chapters" TargetMode="External"/><Relationship Id="rId57" Type="http://schemas.openxmlformats.org/officeDocument/2006/relationships/hyperlink" Target="https://en.wikipedia.org/wiki/List_of_Blade_of_the_Immortal_chapters" TargetMode="External"/><Relationship Id="rId106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kc.kodansha.co.jp/title?code=1000000140" TargetMode="External"/><Relationship Id="rId44" Type="http://schemas.openxmlformats.org/officeDocument/2006/relationships/hyperlink" Target="https://baki.fandom.com/wiki/Baki_the_Grappler_(franchise)" TargetMode="External"/><Relationship Id="rId52" Type="http://schemas.openxmlformats.org/officeDocument/2006/relationships/hyperlink" Target="https://baki.fandom.com/wiki/Baki_the_Grappler_(franchise)" TargetMode="External"/><Relationship Id="rId60" Type="http://schemas.openxmlformats.org/officeDocument/2006/relationships/hyperlink" Target="https://jujutsu-kaisen.fandom.com/wiki/Volumes_%26_Chapters" TargetMode="External"/><Relationship Id="rId65" Type="http://schemas.openxmlformats.org/officeDocument/2006/relationships/hyperlink" Target="https://jojo.fandom.com/wiki/List_of_JoJo's_Bizarre_Adventure_chapters" TargetMode="External"/><Relationship Id="rId73" Type="http://schemas.openxmlformats.org/officeDocument/2006/relationships/hyperlink" Target="https://kingdom.fandom.com/wiki/Volumes_and_Chapter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obluda.fandom.com/wiki/Monster_(Manga)" TargetMode="External"/><Relationship Id="rId86" Type="http://schemas.openxmlformats.org/officeDocument/2006/relationships/hyperlink" Target="https://en.wikipedia.org/wiki/List_of_Noragami_chapters" TargetMode="External"/><Relationship Id="rId94" Type="http://schemas.openxmlformats.org/officeDocument/2006/relationships/hyperlink" Target="https://manga.fandom.com/wiki/List_of_Slam_Dunk_chapters" TargetMode="External"/><Relationship Id="rId99" Type="http://schemas.openxmlformats.org/officeDocument/2006/relationships/hyperlink" Target="https://gokushufudou.fandom.com/wiki/Gokushufudou:_The_Way_of_the_House_Husband_(manga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baki.fandom.com/wiki/Baki_the_Grappler_(franchise)" TargetMode="External"/><Relationship Id="rId34" Type="http://schemas.openxmlformats.org/officeDocument/2006/relationships/hyperlink" Target="https://dr-stone.fandom.com/wiki/Chapters_and_Volumes" TargetMode="External"/><Relationship Id="rId50" Type="http://schemas.openxmlformats.org/officeDocument/2006/relationships/hyperlink" Target="https://jigokuraku.fandom.com/wiki/Jigokuraku_(manga)" TargetMode="External"/><Relationship Id="rId55" Type="http://schemas.openxmlformats.org/officeDocument/2006/relationships/hyperlink" Target="https://hunterxhunter.fandom.com/wiki/List_of_Volumes_and_Chapters" TargetMode="External"/><Relationship Id="rId76" Type="http://schemas.openxmlformats.org/officeDocument/2006/relationships/hyperlink" Target="https://baki.fandom.com/wiki/Baki_the_Grappler_(franchise)" TargetMode="External"/><Relationship Id="rId97" Type="http://schemas.openxmlformats.org/officeDocument/2006/relationships/hyperlink" Target="https://spy-x-family.fandom.com/wiki/Chapters_and_Volumes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kaiju-no-8.fandom.com/wiki/Kaiju_No._8_(manga)" TargetMode="External"/><Relationship Id="rId92" Type="http://schemas.openxmlformats.org/officeDocument/2006/relationships/hyperlink" Target="https://sakamoto-days.fandom.com/wiki/Chapters_and_Volumes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deathnote.fandom.com/wiki/List_of_Death_Note_chapter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amaran.fandom.com/wiki/Volumes_and_Chapters" TargetMode="External"/><Relationship Id="rId45" Type="http://schemas.openxmlformats.org/officeDocument/2006/relationships/hyperlink" Target="https://baki.fandom.com/wiki/Baki_the_Grappler_(franchise)" TargetMode="External"/><Relationship Id="rId66" Type="http://schemas.openxmlformats.org/officeDocument/2006/relationships/hyperlink" Target="https://jojo.fandom.com/wiki/List_of_JoJo's_Bizarre_Adventure_chapters" TargetMode="External"/><Relationship Id="rId87" Type="http://schemas.openxmlformats.org/officeDocument/2006/relationships/hyperlink" Target="https://onepiece.fandom.com/wiki/Chapters_and_Volumes/Volumes" TargetMode="External"/><Relationship Id="rId61" Type="http://schemas.openxmlformats.org/officeDocument/2006/relationships/hyperlink" Target="https://baki.fandom.com/wiki/Baki_the_Grappler_(franchise)" TargetMode="External"/><Relationship Id="rId82" Type="http://schemas.openxmlformats.org/officeDocument/2006/relationships/hyperlink" Target="https://moriarty-the-patriot.fandom.com/wiki/MORIARTY_THE_PATRIOT_(manga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imetsu-no-yaiba.fandom.com/wiki/Chapters_and_Volumes" TargetMode="External"/><Relationship Id="rId35" Type="http://schemas.openxmlformats.org/officeDocument/2006/relationships/hyperlink" Target="https://dr-stone.fandom.com/wiki/Dr._STONE_reboot:_Byakuya" TargetMode="External"/><Relationship Id="rId56" Type="http://schemas.openxmlformats.org/officeDocument/2006/relationships/hyperlink" Target="https://en.wikipedia.org/wiki/List_of_Ikigami:_The_Ultimate_Limit_chapters" TargetMode="External"/><Relationship Id="rId77" Type="http://schemas.openxmlformats.org/officeDocument/2006/relationships/hyperlink" Target="https://mashle.fandom.com/wiki/Volumes_%26_Chapters" TargetMode="External"/><Relationship Id="rId100" Type="http://schemas.openxmlformats.org/officeDocument/2006/relationships/hyperlink" Target="https://fr.wikipedia.org/wiki/Liste_des_chapitres_de_Tokyo_Ghoul" TargetMode="External"/><Relationship Id="rId105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ikaru_no_Go_chapters" TargetMode="External"/><Relationship Id="rId72" Type="http://schemas.openxmlformats.org/officeDocument/2006/relationships/hyperlink" Target="https://baki.fandom.com/wiki/Baki_the_Grappler_(franchise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en.wikipedia.org/wiki/List_of_Saint_Seiya:_The_Lost_Canvas_chapters" TargetMode="External"/><Relationship Id="rId3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en.wikipedia.org/wiki/List_of_Case_Closed_volumes" TargetMode="External"/><Relationship Id="rId46" Type="http://schemas.openxmlformats.org/officeDocument/2006/relationships/hyperlink" Target="https://great-teacher-onizuka-gto.fandom.com/wiki/GTO_Manga" TargetMode="External"/><Relationship Id="rId67" Type="http://schemas.openxmlformats.org/officeDocument/2006/relationships/hyperlink" Target="https://jojo.fandom.com/wiki/List_of_JoJo's_Bizarre_Adventure_chapter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49" Type="http://schemas.openxmlformats.org/officeDocument/2006/relationships/hyperlink" Target="https://comicvine.gamespot.com/dandadan/4050-138036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48" Type="http://schemas.openxmlformats.org/officeDocument/2006/relationships/hyperlink" Target="https://comicvine.gamespot.com/nobunaga-no-chef/4050-98285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4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4" t="str">
        <f t="shared" ref="F2:F37" si="1">IF(AND(OR(P2=TRUE,K2&lt;&gt;""),J2=TRUE),"✅","❌")</f>
        <v>❌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0</v>
      </c>
      <c r="J2" s="82" t="b">
        <f>IFERROR(IF(MATCH(SETTINGS!S2,COVER!$A:$A,0),TRUE,FALSE),FALSE)</f>
        <v>1</v>
      </c>
      <c r="L2" s="71" t="s">
        <v>24</v>
      </c>
      <c r="N2" s="78" t="b">
        <f t="shared" ref="N2:N33" si="2">IF(F2&lt;&gt;"",F2="✅","")</f>
        <v>0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4" t="str">
        <f t="shared" si="1"/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4" t="str">
        <f t="shared" si="1"/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4" t="str">
        <f t="shared" si="1"/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4" t="str">
        <f t="shared" si="1"/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4" t="str">
        <f t="shared" si="1"/>
        <v>✅</v>
      </c>
      <c r="G7" s="48" t="s">
        <v>43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44</v>
      </c>
      <c r="U7" s="74" t="s">
        <v>26</v>
      </c>
    </row>
    <row r="8" spans="1:21" x14ac:dyDescent="0.2">
      <c r="A8" s="75" t="s">
        <v>45</v>
      </c>
      <c r="B8" s="50" t="s">
        <v>46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4" t="str">
        <f t="shared" si="1"/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46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45</v>
      </c>
      <c r="T8" s="122" t="s">
        <v>25</v>
      </c>
      <c r="U8" s="74" t="s">
        <v>26</v>
      </c>
    </row>
    <row r="9" spans="1:21" x14ac:dyDescent="0.2">
      <c r="A9" s="75" t="s">
        <v>47</v>
      </c>
      <c r="B9" s="50" t="s">
        <v>48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4" t="str">
        <f t="shared" si="1"/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48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47</v>
      </c>
      <c r="T9" s="122" t="s">
        <v>25</v>
      </c>
      <c r="U9" s="74" t="s">
        <v>26</v>
      </c>
    </row>
    <row r="10" spans="1:21" x14ac:dyDescent="0.2">
      <c r="A10" s="75" t="s">
        <v>49</v>
      </c>
      <c r="B10" s="50" t="s">
        <v>49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4" t="str">
        <f t="shared" si="1"/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49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49</v>
      </c>
      <c r="T10" s="93" t="s">
        <v>50</v>
      </c>
      <c r="U10" s="74" t="s">
        <v>26</v>
      </c>
    </row>
    <row r="11" spans="1:21" x14ac:dyDescent="0.2">
      <c r="A11" s="75" t="s">
        <v>51</v>
      </c>
      <c r="B11" s="50" t="s">
        <v>51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4" t="str">
        <f t="shared" si="1"/>
        <v>✅</v>
      </c>
      <c r="G11" s="48" t="s">
        <v>52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>R11</f>
        <v>157</v>
      </c>
      <c r="M11" s="71" t="s">
        <v>53</v>
      </c>
      <c r="N11" s="78" t="b">
        <f t="shared" si="2"/>
        <v>1</v>
      </c>
      <c r="O11" s="79" t="s">
        <v>51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51</v>
      </c>
      <c r="T11" s="122" t="s">
        <v>25</v>
      </c>
      <c r="U11" s="74" t="s">
        <v>26</v>
      </c>
    </row>
    <row r="12" spans="1:21" x14ac:dyDescent="0.2">
      <c r="A12" s="75" t="s">
        <v>54</v>
      </c>
      <c r="B12" s="50" t="s">
        <v>55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29</v>
      </c>
      <c r="F12" s="144" t="str">
        <f t="shared" si="1"/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53</v>
      </c>
      <c r="N12" s="78" t="b">
        <f t="shared" si="2"/>
        <v>1</v>
      </c>
      <c r="O12" s="79" t="s">
        <v>56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54</v>
      </c>
      <c r="T12" s="123" t="s">
        <v>57</v>
      </c>
      <c r="U12" s="74" t="s">
        <v>26</v>
      </c>
    </row>
    <row r="13" spans="1:21" x14ac:dyDescent="0.2">
      <c r="A13" s="75" t="s">
        <v>58</v>
      </c>
      <c r="B13" s="50" t="s">
        <v>59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 t="shared" si="0"/>
        <v>F</v>
      </c>
      <c r="E13" s="14" t="s">
        <v>29</v>
      </c>
      <c r="F13" s="144" t="str">
        <f t="shared" si="1"/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53</v>
      </c>
      <c r="N13" s="78" t="b">
        <f t="shared" si="2"/>
        <v>1</v>
      </c>
      <c r="O13" s="79" t="s">
        <v>60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58</v>
      </c>
      <c r="T13" s="123" t="s">
        <v>57</v>
      </c>
      <c r="U13" s="74" t="s">
        <v>26</v>
      </c>
    </row>
    <row r="14" spans="1:21" x14ac:dyDescent="0.2">
      <c r="A14" s="75" t="s">
        <v>61</v>
      </c>
      <c r="B14" s="50" t="s">
        <v>62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 t="shared" si="0"/>
        <v>F</v>
      </c>
      <c r="E14" s="14" t="s">
        <v>29</v>
      </c>
      <c r="F14" s="144" t="str">
        <f t="shared" si="1"/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53</v>
      </c>
      <c r="N14" s="78" t="b">
        <f t="shared" si="2"/>
        <v>1</v>
      </c>
      <c r="O14" s="79" t="s">
        <v>63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61</v>
      </c>
      <c r="T14" s="123" t="s">
        <v>57</v>
      </c>
      <c r="U14" s="74" t="s">
        <v>26</v>
      </c>
    </row>
    <row r="15" spans="1:21" x14ac:dyDescent="0.2">
      <c r="A15" s="75" t="s">
        <v>64</v>
      </c>
      <c r="B15" s="50" t="s">
        <v>65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29</v>
      </c>
      <c r="F15" s="144" t="str">
        <f t="shared" si="1"/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53</v>
      </c>
      <c r="N15" s="78" t="b">
        <f t="shared" si="2"/>
        <v>1</v>
      </c>
      <c r="O15" s="79" t="s">
        <v>66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64</v>
      </c>
      <c r="T15" s="123" t="s">
        <v>57</v>
      </c>
      <c r="U15" s="74" t="s">
        <v>26</v>
      </c>
    </row>
    <row r="16" spans="1:21" x14ac:dyDescent="0.2">
      <c r="A16" s="75" t="s">
        <v>67</v>
      </c>
      <c r="B16" s="50" t="s">
        <v>68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4" t="str">
        <f t="shared" si="1"/>
        <v>✅</v>
      </c>
      <c r="G16" s="48" t="s">
        <v>69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>R16</f>
        <v>151</v>
      </c>
      <c r="M16" s="72" t="s">
        <v>53</v>
      </c>
      <c r="N16" s="78" t="b">
        <f t="shared" si="2"/>
        <v>1</v>
      </c>
      <c r="O16" s="79" t="s">
        <v>70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67</v>
      </c>
      <c r="T16" s="123" t="s">
        <v>57</v>
      </c>
      <c r="U16" s="74" t="s">
        <v>26</v>
      </c>
    </row>
    <row r="17" spans="1:21" x14ac:dyDescent="0.2">
      <c r="A17" s="33" t="s">
        <v>71</v>
      </c>
      <c r="B17" s="33" t="s">
        <v>72</v>
      </c>
      <c r="C17" s="13">
        <f>IF(OR(ISNUMBER(IFERROR(MATCH(A17,UPDATE!$1:$1,0),TRUE))=FALSE,H17=FALSE),L17,_xlfn.AGGREGATE(4,6,INDEX(UPDATE!$A:$DC,,MATCH(A17,UPDATE!$1:$1,0))))</f>
        <v>368</v>
      </c>
      <c r="D17" s="19" t="str">
        <f t="shared" si="0"/>
        <v>x</v>
      </c>
      <c r="E17" s="14" t="s">
        <v>29</v>
      </c>
      <c r="F17" s="144" t="str">
        <f t="shared" si="1"/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>R17</f>
        <v>368</v>
      </c>
      <c r="M17" s="72" t="s">
        <v>53</v>
      </c>
      <c r="N17" s="78" t="b">
        <f t="shared" si="2"/>
        <v>1</v>
      </c>
      <c r="O17" s="79" t="s">
        <v>72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71</v>
      </c>
      <c r="T17" s="93" t="s">
        <v>73</v>
      </c>
      <c r="U17" s="74" t="s">
        <v>26</v>
      </c>
    </row>
    <row r="18" spans="1:21" x14ac:dyDescent="0.2">
      <c r="A18" s="75" t="s">
        <v>74</v>
      </c>
      <c r="B18" s="50" t="s">
        <v>74</v>
      </c>
      <c r="C18" s="13">
        <f>IF(OR(ISNUMBER(IFERROR(MATCH(A18,UPDATE!$1:$1,0),TRUE))=FALSE,H18=FALSE),L18,_xlfn.AGGREGATE(4,6,INDEX(UPDATE!$A:$DC,,MATCH(A18,UPDATE!$1:$1,0))))</f>
        <v>374</v>
      </c>
      <c r="D18" s="19" t="str">
        <f t="shared" si="0"/>
        <v>x</v>
      </c>
      <c r="E18" s="14" t="s">
        <v>29</v>
      </c>
      <c r="F18" s="144" t="str">
        <f t="shared" si="1"/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>R18</f>
        <v>374</v>
      </c>
      <c r="M18" s="71" t="s">
        <v>53</v>
      </c>
      <c r="N18" s="78" t="b">
        <f t="shared" si="2"/>
        <v>1</v>
      </c>
      <c r="O18" s="79" t="s">
        <v>74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74</v>
      </c>
      <c r="T18" s="93" t="s">
        <v>75</v>
      </c>
      <c r="U18" s="74" t="s">
        <v>26</v>
      </c>
    </row>
    <row r="19" spans="1:21" x14ac:dyDescent="0.2">
      <c r="A19" s="75" t="s">
        <v>76</v>
      </c>
      <c r="B19" s="50" t="s">
        <v>76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4" t="str">
        <f t="shared" si="1"/>
        <v>✅</v>
      </c>
      <c r="G19" s="48" t="s">
        <v>77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78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74</v>
      </c>
      <c r="T19" s="93" t="s">
        <v>75</v>
      </c>
      <c r="U19" s="74" t="s">
        <v>26</v>
      </c>
    </row>
    <row r="20" spans="1:21" x14ac:dyDescent="0.2">
      <c r="A20" s="75" t="s">
        <v>79</v>
      </c>
      <c r="B20" s="50" t="s">
        <v>80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4" t="str">
        <f t="shared" si="1"/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80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79</v>
      </c>
      <c r="T20" s="123" t="s">
        <v>81</v>
      </c>
      <c r="U20" s="74" t="s">
        <v>26</v>
      </c>
    </row>
    <row r="21" spans="1:21" x14ac:dyDescent="0.2">
      <c r="A21" s="33" t="s">
        <v>82</v>
      </c>
      <c r="B21" s="33" t="s">
        <v>82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4" t="str">
        <f t="shared" si="1"/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82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82</v>
      </c>
      <c r="T21" s="93" t="s">
        <v>83</v>
      </c>
      <c r="U21" s="74" t="s">
        <v>26</v>
      </c>
    </row>
    <row r="22" spans="1:21" x14ac:dyDescent="0.2">
      <c r="A22" s="33" t="s">
        <v>84</v>
      </c>
      <c r="B22" s="33" t="s">
        <v>85</v>
      </c>
      <c r="C22" s="13">
        <f>IF(OR(ISNUMBER(IFERROR(MATCH(A22,UPDATE!$1:$1,0),TRUE))=FALSE,H22=FALSE),L22,_xlfn.AGGREGATE(4,6,INDEX(UPDATE!$A:$DC,,MATCH(A22,UPDATE!$1:$1,0))))</f>
        <v>233</v>
      </c>
      <c r="D22" s="19" t="str">
        <f t="shared" si="0"/>
        <v>x</v>
      </c>
      <c r="E22" s="14" t="s">
        <v>29</v>
      </c>
      <c r="F22" s="144" t="str">
        <f t="shared" si="1"/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53</v>
      </c>
      <c r="N22" s="78" t="b">
        <f t="shared" si="2"/>
        <v>1</v>
      </c>
      <c r="O22" s="79" t="s">
        <v>85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84</v>
      </c>
      <c r="T22" s="93" t="s">
        <v>86</v>
      </c>
      <c r="U22" s="74" t="s">
        <v>26</v>
      </c>
    </row>
    <row r="23" spans="1:21" x14ac:dyDescent="0.2">
      <c r="A23" s="75" t="s">
        <v>87</v>
      </c>
      <c r="B23" s="50" t="s">
        <v>88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4" t="str">
        <f t="shared" si="1"/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53</v>
      </c>
      <c r="N23" s="78" t="b">
        <f t="shared" si="2"/>
        <v>1</v>
      </c>
      <c r="O23" s="79" t="s">
        <v>89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87</v>
      </c>
      <c r="T23" s="123" t="s">
        <v>90</v>
      </c>
      <c r="U23" s="74" t="s">
        <v>26</v>
      </c>
    </row>
    <row r="24" spans="1:21" x14ac:dyDescent="0.2">
      <c r="A24" s="75" t="s">
        <v>91</v>
      </c>
      <c r="B24" s="50" t="s">
        <v>92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4" t="str">
        <f t="shared" si="1"/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92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91</v>
      </c>
      <c r="T24" s="122" t="s">
        <v>25</v>
      </c>
      <c r="U24" s="74" t="s">
        <v>26</v>
      </c>
    </row>
    <row r="25" spans="1:21" x14ac:dyDescent="0.2">
      <c r="A25" s="75" t="s">
        <v>93</v>
      </c>
      <c r="B25" s="50" t="s">
        <v>94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4" t="str">
        <f t="shared" si="1"/>
        <v>✅</v>
      </c>
      <c r="G25" s="48" t="s">
        <v>95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96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93</v>
      </c>
      <c r="T25" s="122" t="s">
        <v>25</v>
      </c>
      <c r="U25" s="74" t="s">
        <v>26</v>
      </c>
    </row>
    <row r="26" spans="1:21" x14ac:dyDescent="0.2">
      <c r="A26" s="33" t="s">
        <v>97</v>
      </c>
      <c r="B26" s="33" t="s">
        <v>98</v>
      </c>
      <c r="C26" s="13">
        <f>IF(OR(ISNUMBER(IFERROR(MATCH(A26,UPDATE!$1:$1,0),TRUE))=FALSE,H26=FALSE),L26,_xlfn.AGGREGATE(4,6,INDEX(UPDATE!$A:$DC,,MATCH(A26,UPDATE!$1:$1,0))))</f>
        <v>146</v>
      </c>
      <c r="D26" s="19" t="str">
        <f t="shared" si="0"/>
        <v>x</v>
      </c>
      <c r="E26" s="14" t="s">
        <v>29</v>
      </c>
      <c r="F26" s="144" t="str">
        <f t="shared" si="1"/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146</v>
      </c>
      <c r="M26" s="72" t="s">
        <v>53</v>
      </c>
      <c r="N26" s="78" t="b">
        <f t="shared" si="2"/>
        <v>1</v>
      </c>
      <c r="O26" s="79" t="s">
        <v>98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146</v>
      </c>
      <c r="S26" s="84" t="s">
        <v>97</v>
      </c>
      <c r="T26" s="93" t="s">
        <v>99</v>
      </c>
      <c r="U26" s="74" t="s">
        <v>26</v>
      </c>
    </row>
    <row r="27" spans="1:21" x14ac:dyDescent="0.2">
      <c r="A27" s="75" t="s">
        <v>100</v>
      </c>
      <c r="B27" s="50" t="s">
        <v>101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4" t="str">
        <f t="shared" si="1"/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101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100</v>
      </c>
      <c r="T27" s="123" t="s">
        <v>102</v>
      </c>
      <c r="U27" s="74" t="s">
        <v>26</v>
      </c>
    </row>
    <row r="28" spans="1:21" x14ac:dyDescent="0.2">
      <c r="A28" s="33" t="s">
        <v>103</v>
      </c>
      <c r="B28" s="33" t="s">
        <v>104</v>
      </c>
      <c r="C28" s="13">
        <f>IF(OR(ISNUMBER(IFERROR(MATCH(A28,UPDATE!$1:$1,0),TRUE))=FALSE,H28=FALSE),L28,_xlfn.AGGREGATE(4,6,INDEX(UPDATE!$A:$DC,,MATCH(A28,UPDATE!$1:$1,0))))</f>
        <v>42</v>
      </c>
      <c r="D28" s="19" t="str">
        <f t="shared" si="0"/>
        <v>x</v>
      </c>
      <c r="E28" s="14" t="s">
        <v>29</v>
      </c>
      <c r="F28" s="144" t="str">
        <f t="shared" si="1"/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42</v>
      </c>
      <c r="M28" s="72" t="s">
        <v>53</v>
      </c>
      <c r="N28" s="78" t="b">
        <f t="shared" si="2"/>
        <v>1</v>
      </c>
      <c r="O28" s="79" t="s">
        <v>104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42</v>
      </c>
      <c r="S28" s="84" t="s">
        <v>103</v>
      </c>
      <c r="T28" s="93" t="s">
        <v>105</v>
      </c>
      <c r="U28" s="74" t="s">
        <v>26</v>
      </c>
    </row>
    <row r="29" spans="1:21" x14ac:dyDescent="0.2">
      <c r="A29" s="75" t="s">
        <v>106</v>
      </c>
      <c r="B29" s="50" t="s">
        <v>106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4" t="str">
        <f t="shared" si="1"/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106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106</v>
      </c>
      <c r="T29" s="123" t="s">
        <v>107</v>
      </c>
      <c r="U29" s="74" t="s">
        <v>26</v>
      </c>
    </row>
    <row r="30" spans="1:21" x14ac:dyDescent="0.2">
      <c r="A30" s="33" t="s">
        <v>108</v>
      </c>
      <c r="B30" s="33" t="s">
        <v>109</v>
      </c>
      <c r="C30" s="13">
        <f>IF(OR(ISNUMBER(IFERROR(MATCH(A30,UPDATE!$1:$1,0),TRUE))=FALSE,H30=FALSE),L30,_xlfn.AGGREGATE(4,6,INDEX(UPDATE!$A:$DC,,MATCH(A30,UPDATE!$1:$1,0))))</f>
        <v>1118</v>
      </c>
      <c r="D30" s="19" t="str">
        <f t="shared" si="0"/>
        <v>x</v>
      </c>
      <c r="E30" s="14" t="s">
        <v>110</v>
      </c>
      <c r="F30" s="144" t="str">
        <f t="shared" si="1"/>
        <v>✅</v>
      </c>
      <c r="G30" s="48" t="s">
        <v>111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53</v>
      </c>
      <c r="N30" s="78" t="b">
        <f t="shared" si="2"/>
        <v>1</v>
      </c>
      <c r="O30" s="79" t="s">
        <v>109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108</v>
      </c>
      <c r="T30" s="93" t="s">
        <v>112</v>
      </c>
      <c r="U30" s="74" t="s">
        <v>26</v>
      </c>
    </row>
    <row r="31" spans="1:21" x14ac:dyDescent="0.2">
      <c r="A31" s="75" t="s">
        <v>113</v>
      </c>
      <c r="B31" s="33" t="s">
        <v>113</v>
      </c>
      <c r="C31" s="13">
        <f>IF(OR(ISNUMBER(IFERROR(MATCH(A31,UPDATE!$1:$1,0),TRUE))=FALSE,H31=FALSE),L31,_xlfn.AGGREGATE(4,6,INDEX(UPDATE!$A:$DC,,MATCH(A31,UPDATE!$1:$1,0))))</f>
        <v>122</v>
      </c>
      <c r="D31" s="19" t="str">
        <f t="shared" si="0"/>
        <v>x</v>
      </c>
      <c r="E31" s="14" t="s">
        <v>29</v>
      </c>
      <c r="F31" s="144" t="str">
        <f t="shared" si="1"/>
        <v>✅</v>
      </c>
      <c r="H31" s="138" t="b">
        <f>IF(ISNUMBER(INDEX(UPDATE!$A:$DC,2,MATCH(SETTINGS!A31,UPDATE!$1:$1,0)))=TRUE,TRUE,FALSE)</f>
        <v>1</v>
      </c>
      <c r="I31" s="82">
        <f>IFERROR(INDEX(UPDATE!A:A,MATCH(_xlfn.AGGREGATE(4,6,INDEX(UPDATE!$A$3:$DC$160,,MATCH(A31,UPDATE!$1:$1,0))),INDEX(UPDATE!$A:$DC,,MATCH(A31,UPDATE!$1:$1,0)),0)),K31)</f>
        <v>11</v>
      </c>
      <c r="J31" s="82" t="b">
        <f>IFERROR(IF(MATCH(SETTINGS!S31,COVER!$A:$A,0),TRUE,FALSE),FALSE)</f>
        <v>1</v>
      </c>
      <c r="L31" s="71">
        <f>R31</f>
        <v>122</v>
      </c>
      <c r="M31" s="71" t="s">
        <v>53</v>
      </c>
      <c r="N31" s="78" t="b">
        <f t="shared" si="2"/>
        <v>1</v>
      </c>
      <c r="O31" s="79" t="s">
        <v>113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122</v>
      </c>
      <c r="S31" s="84" t="s">
        <v>113</v>
      </c>
      <c r="T31" s="123" t="s">
        <v>114</v>
      </c>
      <c r="U31" s="74" t="s">
        <v>26</v>
      </c>
    </row>
    <row r="32" spans="1:21" x14ac:dyDescent="0.2">
      <c r="A32" s="33" t="s">
        <v>115</v>
      </c>
      <c r="B32" s="33" t="s">
        <v>116</v>
      </c>
      <c r="C32" s="13" t="str">
        <f>IF(OR(ISNUMBER(IFERROR(MATCH(A32,UPDATE!$1:$1,0),TRUE))=FALSE,H32=FALSE),L32,_xlfn.AGGREGATE(4,6,INDEX(UPDATE!$A:$DC,,MATCH(A32,UPDATE!$1:$1,0))))</f>
        <v>F</v>
      </c>
      <c r="D32" s="19" t="str">
        <f t="shared" si="0"/>
        <v>F</v>
      </c>
      <c r="E32" s="14" t="s">
        <v>117</v>
      </c>
      <c r="F32" s="144" t="str">
        <f t="shared" si="1"/>
        <v>✅</v>
      </c>
      <c r="H32" s="138" t="b">
        <f>IF(ISNUMBER(INDEX(UPDATE!$A:$DC,2,MATCH(SETTINGS!A32,UPDATE!$1:$1,0)))=TRUE,TRUE,FALSE)</f>
        <v>0</v>
      </c>
      <c r="I32" s="82">
        <f>IFERROR(INDEX(UPDATE!A:A,MATCH(_xlfn.AGGREGATE(4,6,INDEX(UPDATE!$A$3:$DC$160,,MATCH(A32,UPDATE!$1:$1,0))),INDEX(UPDATE!$A:$DC,,MATCH(A32,UPDATE!$1:$1,0)),0)),K32)</f>
        <v>42</v>
      </c>
      <c r="J32" s="82" t="b">
        <f>IFERROR(IF(MATCH(SETTINGS!S32,COVER!$A:$A,0),TRUE,FALSE),FALSE)</f>
        <v>1</v>
      </c>
      <c r="L32" s="71" t="s">
        <v>24</v>
      </c>
      <c r="N32" s="78" t="b">
        <f t="shared" si="2"/>
        <v>1</v>
      </c>
      <c r="O32" s="79" t="s">
        <v>116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520</v>
      </c>
      <c r="S32" s="84" t="s">
        <v>115</v>
      </c>
      <c r="T32" s="93" t="s">
        <v>118</v>
      </c>
      <c r="U32" s="74" t="s">
        <v>119</v>
      </c>
    </row>
    <row r="33" spans="1:21" x14ac:dyDescent="0.2">
      <c r="A33" s="33" t="s">
        <v>120</v>
      </c>
      <c r="B33" s="33" t="s">
        <v>121</v>
      </c>
      <c r="C33" s="13">
        <f>IF(OR(ISNUMBER(IFERROR(MATCH(A33,UPDATE!$1:$1,0),TRUE))=FALSE,H33=FALSE),L33,_xlfn.AGGREGATE(4,6,INDEX(UPDATE!$A:$DC,,MATCH(A33,UPDATE!$1:$1,0))))</f>
        <v>89</v>
      </c>
      <c r="D33" s="19" t="str">
        <f t="shared" si="0"/>
        <v>x</v>
      </c>
      <c r="E33" s="14" t="s">
        <v>117</v>
      </c>
      <c r="F33" s="144" t="str">
        <f t="shared" si="1"/>
        <v>✅</v>
      </c>
      <c r="G33" s="48" t="s">
        <v>122</v>
      </c>
      <c r="H33" s="138" t="b">
        <f>IF(ISNUMBER(INDEX(UPDATE!$A:$DC,2,MATCH(SETTINGS!A33,UPDATE!$1:$1,0)))=TRUE,TRUE,FALSE)</f>
        <v>1</v>
      </c>
      <c r="I33" s="82">
        <f>IFERROR(INDEX(UPDATE!A:A,MATCH(_xlfn.AGGREGATE(4,6,INDEX(UPDATE!$A$3:$DC$160,,MATCH(A33,UPDATE!$1:$1,0))),INDEX(UPDATE!$A:$DC,,MATCH(A33,UPDATE!$1:$1,0)),0)),K33)</f>
        <v>19</v>
      </c>
      <c r="J33" s="82" t="b">
        <f>IFERROR(IF(MATCH(SETTINGS!S33,COVER!$A:$A,0),TRUE,FALSE),FALSE)</f>
        <v>1</v>
      </c>
      <c r="L33" s="71">
        <f>R33</f>
        <v>89</v>
      </c>
      <c r="M33" s="72" t="s">
        <v>53</v>
      </c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89</v>
      </c>
      <c r="S33" s="84" t="s">
        <v>120</v>
      </c>
      <c r="T33" s="93" t="s">
        <v>123</v>
      </c>
      <c r="U33" s="74" t="s">
        <v>26</v>
      </c>
    </row>
    <row r="34" spans="1:21" x14ac:dyDescent="0.2">
      <c r="A34" s="75" t="s">
        <v>124</v>
      </c>
      <c r="B34" s="50" t="s">
        <v>125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14" t="s">
        <v>29</v>
      </c>
      <c r="F34" s="144" t="str">
        <f t="shared" si="1"/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12</v>
      </c>
      <c r="J34" s="82" t="b">
        <f>IFERROR(IF(MATCH(SETTINGS!S34,COVER!$A:$A,0),TRUE,FALSE),FALSE)</f>
        <v>1</v>
      </c>
      <c r="L34" s="71" t="s">
        <v>24</v>
      </c>
      <c r="M34" s="72"/>
      <c r="N34" s="78" t="b">
        <f t="shared" ref="N34:N65" si="4">IF(F34&lt;&gt;"",F34="✅","")</f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108</v>
      </c>
      <c r="S34" s="84" t="s">
        <v>124</v>
      </c>
      <c r="T34" s="93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14" t="s">
        <v>29</v>
      </c>
      <c r="F35" s="144" t="str">
        <f t="shared" si="1"/>
        <v>✅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23</v>
      </c>
      <c r="J35" s="82" t="b">
        <f>IFERROR(IF(MATCH(SETTINGS!S35,COVER!$A:$A,0),TRUE,FALSE),FALSE)</f>
        <v>1</v>
      </c>
      <c r="L35" s="71" t="s">
        <v>24</v>
      </c>
      <c r="N35" s="78" t="b">
        <f t="shared" si="4"/>
        <v>1</v>
      </c>
      <c r="O35" s="79" t="s">
        <v>129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205</v>
      </c>
      <c r="S35" s="84" t="s">
        <v>127</v>
      </c>
      <c r="T35" s="123" t="s">
        <v>130</v>
      </c>
      <c r="U35" s="74" t="s">
        <v>26</v>
      </c>
    </row>
    <row r="36" spans="1:21" x14ac:dyDescent="0.2">
      <c r="A36" s="75" t="s">
        <v>131</v>
      </c>
      <c r="B36" s="50" t="s">
        <v>132</v>
      </c>
      <c r="C36" s="13">
        <f>IF(OR(ISNUMBER(IFERROR(MATCH(A36,UPDATE!$1:$1,0),TRUE))=FALSE,H36=FALSE),L36,_xlfn.AGGREGATE(4,6,INDEX(UPDATE!$A:$DC,,MATCH(A36,UPDATE!$1:$1,0))))</f>
        <v>34</v>
      </c>
      <c r="D36" s="19" t="str">
        <f t="shared" si="3"/>
        <v>x</v>
      </c>
      <c r="E36" s="14" t="s">
        <v>29</v>
      </c>
      <c r="F36" s="144" t="str">
        <f t="shared" si="1"/>
        <v>❌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0</v>
      </c>
      <c r="L36" s="71">
        <f>R36</f>
        <v>34</v>
      </c>
      <c r="M36" s="72" t="s">
        <v>53</v>
      </c>
      <c r="N36" s="78" t="b">
        <f t="shared" si="4"/>
        <v>0</v>
      </c>
      <c r="O36" s="79" t="s">
        <v>133</v>
      </c>
      <c r="P36" s="78" t="b">
        <f>IF(IFERROR(HLOOKUP(A36,UPDATE!$1:$1,1,FALSE),FALSE)&lt;&gt;FALSE,TRUE,FALSE)</f>
        <v>1</v>
      </c>
      <c r="Q36" s="84" t="b">
        <f>TRUE</f>
        <v>1</v>
      </c>
      <c r="R36" s="84">
        <f>IFERROR(_xlfn.AGGREGATE(4,6,INDEX(UPDATE!$A:$DC,,MATCH(A36,UPDATE!$1:$1,0))),NA())</f>
        <v>34</v>
      </c>
      <c r="S36" s="84" t="s">
        <v>131</v>
      </c>
      <c r="T36" s="123" t="s">
        <v>134</v>
      </c>
      <c r="U36" s="74" t="s">
        <v>26</v>
      </c>
    </row>
    <row r="37" spans="1:21" x14ac:dyDescent="0.2">
      <c r="A37" s="75" t="s">
        <v>135</v>
      </c>
      <c r="B37" s="50" t="s">
        <v>136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14" t="s">
        <v>23</v>
      </c>
      <c r="F37" s="144" t="str">
        <f t="shared" si="1"/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5</v>
      </c>
      <c r="J37" s="82" t="b">
        <f>IFERROR(IF(MATCH(SETTINGS!S37,COVER!$A:$A,0),TRUE,FALSE),FALSE)</f>
        <v>1</v>
      </c>
      <c r="K37" s="71">
        <v>5</v>
      </c>
      <c r="L37" s="71" t="s">
        <v>24</v>
      </c>
      <c r="M37" s="72"/>
      <c r="N37" s="78" t="b">
        <f t="shared" si="4"/>
        <v>1</v>
      </c>
      <c r="O37" s="79" t="s">
        <v>135</v>
      </c>
      <c r="P37" s="78" t="b">
        <f>IF(IFERROR(HLOOKUP(A37,UPDATE!$1:$1,1,FALSE),FALSE)&lt;&gt;FALSE,TRUE,FALSE)</f>
        <v>0</v>
      </c>
      <c r="Q37" s="84" t="b">
        <f>TRUE</f>
        <v>1</v>
      </c>
      <c r="R37" s="84" t="e">
        <f>IFERROR(_xlfn.AGGREGATE(4,6,INDEX(UPDATE!$A:$DC,,MATCH(A37,UPDATE!$1:$1,0))),NA())</f>
        <v>#N/A</v>
      </c>
      <c r="S37" s="84" t="s">
        <v>135</v>
      </c>
      <c r="T37" s="122" t="s">
        <v>25</v>
      </c>
      <c r="U37" s="74" t="s">
        <v>26</v>
      </c>
    </row>
    <row r="38" spans="1:21" x14ac:dyDescent="0.2">
      <c r="A38" s="75" t="s">
        <v>137</v>
      </c>
      <c r="B38" s="33" t="s">
        <v>138</v>
      </c>
      <c r="C38" s="13">
        <f>IF(OR(ISNUMBER(IFERROR(MATCH(A38,UPDATE!$1:$1,0),TRUE))=FALSE,H38=FALSE),L38,_xlfn.AGGREGATE(4,6,INDEX(UPDATE!$A:$DC,,MATCH(A38,UPDATE!$1:$1,0))))</f>
        <v>24</v>
      </c>
      <c r="D38" s="19" t="str">
        <f t="shared" si="3"/>
        <v>x</v>
      </c>
      <c r="E38" s="14" t="s">
        <v>29</v>
      </c>
      <c r="F38" s="144" t="s">
        <v>139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3</v>
      </c>
      <c r="J38" s="82" t="b">
        <f>IFERROR(IF(MATCH(SETTINGS!S38,COVER!$A:$A,0),TRUE,FALSE),FALSE)</f>
        <v>0</v>
      </c>
      <c r="L38" s="71">
        <f>R38</f>
        <v>24</v>
      </c>
      <c r="M38" s="71" t="s">
        <v>53</v>
      </c>
      <c r="N38" s="78" t="b">
        <f t="shared" si="4"/>
        <v>1</v>
      </c>
      <c r="O38" s="79" t="s">
        <v>140</v>
      </c>
      <c r="P38" s="78" t="b">
        <f>IF(IFERROR(HLOOKUP(A38,UPDATE!$1:$1,1,FALSE),FALSE)&lt;&gt;FALSE,TRUE,FALSE)</f>
        <v>1</v>
      </c>
      <c r="Q38" s="84" t="b">
        <f>TRUE</f>
        <v>1</v>
      </c>
      <c r="R38" s="84">
        <f>IFERROR(_xlfn.AGGREGATE(4,6,INDEX(UPDATE!$A:$DC,,MATCH(A38,UPDATE!$1:$1,0))),NA())</f>
        <v>24</v>
      </c>
      <c r="S38" s="84"/>
      <c r="T38" s="123" t="s">
        <v>141</v>
      </c>
      <c r="U38" s="74" t="s">
        <v>26</v>
      </c>
    </row>
    <row r="39" spans="1:21" x14ac:dyDescent="0.2">
      <c r="A39" s="75" t="s">
        <v>142</v>
      </c>
      <c r="B39" s="50" t="s">
        <v>143</v>
      </c>
      <c r="C39" s="13" t="str">
        <f>IF(OR(ISNUMBER(IFERROR(MATCH(A39,UPDATE!$1:$1,0),TRUE))=FALSE,H39=FALSE),L39,_xlfn.AGGREGATE(4,6,INDEX(UPDATE!$A:$DC,,MATCH(A39,UPDATE!$1:$1,0))))</f>
        <v>F</v>
      </c>
      <c r="D39" s="19" t="str">
        <f t="shared" si="3"/>
        <v>F</v>
      </c>
      <c r="E39" s="14" t="s">
        <v>29</v>
      </c>
      <c r="F39" s="144" t="str">
        <f t="shared" ref="F39:F70" si="5">IF(AND(OR(P39=TRUE,K39&lt;&gt;""),J39=TRUE),"✅","❌")</f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26</v>
      </c>
      <c r="J39" s="82" t="b">
        <f>IFERROR(IF(MATCH(SETTINGS!S39,COVER!$A:$A,0),TRUE,FALSE),FALSE)</f>
        <v>1</v>
      </c>
      <c r="L39" s="71" t="s">
        <v>24</v>
      </c>
      <c r="M39" s="72"/>
      <c r="N39" s="78" t="b">
        <f t="shared" si="4"/>
        <v>1</v>
      </c>
      <c r="O39" s="79" t="s">
        <v>144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232</v>
      </c>
      <c r="S39" s="84" t="s">
        <v>142</v>
      </c>
      <c r="T39" s="93" t="s">
        <v>145</v>
      </c>
      <c r="U39" s="74" t="s">
        <v>26</v>
      </c>
    </row>
    <row r="40" spans="1:21" x14ac:dyDescent="0.2">
      <c r="A40" s="97" t="s">
        <v>146</v>
      </c>
      <c r="B40" s="50" t="s">
        <v>147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3"/>
        <v>F</v>
      </c>
      <c r="E40" s="14" t="s">
        <v>29</v>
      </c>
      <c r="F40" s="144" t="str">
        <f t="shared" si="5"/>
        <v>❌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0</v>
      </c>
      <c r="J40" s="82" t="b">
        <f>IFERROR(IF(MATCH(SETTINGS!S40,COVER!$A:$A,0),TRUE,FALSE),FALSE)</f>
        <v>1</v>
      </c>
      <c r="L40" s="71" t="s">
        <v>24</v>
      </c>
      <c r="M40" s="72"/>
      <c r="N40" s="78" t="b">
        <f t="shared" si="4"/>
        <v>0</v>
      </c>
      <c r="O40" s="79" t="s">
        <v>148</v>
      </c>
      <c r="P40" s="78" t="b">
        <f>IF(IFERROR(HLOOKUP(A40,UPDATE!$1:$1,1,FALSE),FALSE)&lt;&gt;FALSE,TRUE,FALSE)</f>
        <v>0</v>
      </c>
      <c r="Q40" s="84" t="b">
        <f>TRUE</f>
        <v>1</v>
      </c>
      <c r="R40" s="84" t="e">
        <f>IFERROR(_xlfn.AGGREGATE(4,6,INDEX(UPDATE!$A:$DC,,MATCH(A40,UPDATE!$1:$1,0))),NA())</f>
        <v>#N/A</v>
      </c>
      <c r="S40" s="84" t="s">
        <v>146</v>
      </c>
      <c r="T40" s="93" t="s">
        <v>149</v>
      </c>
      <c r="U40" s="74" t="s">
        <v>26</v>
      </c>
    </row>
    <row r="41" spans="1:21" x14ac:dyDescent="0.2">
      <c r="A41" s="33" t="s">
        <v>150</v>
      </c>
      <c r="B41" s="33" t="s">
        <v>151</v>
      </c>
      <c r="C41" s="13">
        <f>IF(OR(ISNUMBER(IFERROR(MATCH(A41,UPDATE!$1:$1,0),TRUE))=FALSE,H41=FALSE),L41,_xlfn.AGGREGATE(4,6,INDEX(UPDATE!$A:$DC,,MATCH(A41,UPDATE!$1:$1,0))))</f>
        <v>304</v>
      </c>
      <c r="D41" s="19" t="str">
        <f t="shared" si="3"/>
        <v>x</v>
      </c>
      <c r="E41" s="14" t="s">
        <v>29</v>
      </c>
      <c r="F41" s="144" t="str">
        <f t="shared" si="5"/>
        <v>✅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34</v>
      </c>
      <c r="J41" s="82" t="b">
        <f>IFERROR(IF(MATCH(SETTINGS!S41,COVER!$A:$A,0),TRUE,FALSE),FALSE)</f>
        <v>1</v>
      </c>
      <c r="L41" s="71">
        <f>R41</f>
        <v>304</v>
      </c>
      <c r="M41" s="72" t="s">
        <v>53</v>
      </c>
      <c r="N41" s="78" t="b">
        <f t="shared" si="4"/>
        <v>1</v>
      </c>
      <c r="O41" s="79" t="s">
        <v>151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304</v>
      </c>
      <c r="S41" s="84" t="s">
        <v>150</v>
      </c>
      <c r="T41" s="93" t="s">
        <v>152</v>
      </c>
      <c r="U41" s="74" t="s">
        <v>26</v>
      </c>
    </row>
    <row r="42" spans="1:21" x14ac:dyDescent="0.2">
      <c r="A42" s="75" t="s">
        <v>153</v>
      </c>
      <c r="B42" s="50" t="s">
        <v>154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14" t="s">
        <v>29</v>
      </c>
      <c r="F42" s="144" t="str">
        <f t="shared" si="5"/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8</v>
      </c>
      <c r="J42" s="82" t="b">
        <f>IFERROR(IF(MATCH(SETTINGS!S42,COVER!$A:$A,0),TRUE,FALSE),FALSE)</f>
        <v>1</v>
      </c>
      <c r="L42" s="71" t="s">
        <v>24</v>
      </c>
      <c r="N42" s="78" t="b">
        <f t="shared" si="4"/>
        <v>1</v>
      </c>
      <c r="O42" s="79" t="s">
        <v>154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83</v>
      </c>
      <c r="S42" s="84" t="s">
        <v>153</v>
      </c>
      <c r="T42" s="122" t="s">
        <v>25</v>
      </c>
      <c r="U42" s="74" t="s">
        <v>26</v>
      </c>
    </row>
    <row r="43" spans="1:21" x14ac:dyDescent="0.2">
      <c r="A43" s="33" t="s">
        <v>155</v>
      </c>
      <c r="B43" s="33" t="s">
        <v>156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14" t="s">
        <v>110</v>
      </c>
      <c r="F43" s="144" t="str">
        <f t="shared" si="5"/>
        <v>✅</v>
      </c>
      <c r="G43" s="48" t="s">
        <v>157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27</v>
      </c>
      <c r="J43" s="82" t="b">
        <f>IFERROR(IF(MATCH(SETTINGS!S43,COVER!$A:$A,0),TRUE,FALSE),FALSE)</f>
        <v>1</v>
      </c>
      <c r="L43" s="71" t="s">
        <v>24</v>
      </c>
      <c r="N43" s="78" t="b">
        <f t="shared" si="4"/>
        <v>1</v>
      </c>
      <c r="O43" s="79" t="s">
        <v>158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108</v>
      </c>
      <c r="S43" s="84" t="s">
        <v>155</v>
      </c>
      <c r="T43" s="93" t="s">
        <v>159</v>
      </c>
      <c r="U43" s="74" t="s">
        <v>26</v>
      </c>
    </row>
    <row r="44" spans="1:21" x14ac:dyDescent="0.2">
      <c r="A44" s="75" t="s">
        <v>160</v>
      </c>
      <c r="B44" s="50" t="s">
        <v>160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3"/>
        <v>F</v>
      </c>
      <c r="E44" s="14" t="s">
        <v>29</v>
      </c>
      <c r="F44" s="144" t="str">
        <f t="shared" si="5"/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12</v>
      </c>
      <c r="J44" s="82" t="b">
        <f>IFERROR(IF(MATCH(SETTINGS!S44,COVER!$A:$A,0),TRUE,FALSE),FALSE)</f>
        <v>1</v>
      </c>
      <c r="L44" s="71" t="s">
        <v>24</v>
      </c>
      <c r="N44" s="78" t="b">
        <f t="shared" si="4"/>
        <v>1</v>
      </c>
      <c r="O44" s="79" t="s">
        <v>160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82</v>
      </c>
      <c r="S44" s="84" t="s">
        <v>160</v>
      </c>
      <c r="T44" s="122" t="s">
        <v>25</v>
      </c>
      <c r="U44" s="74" t="s">
        <v>26</v>
      </c>
    </row>
    <row r="45" spans="1:21" x14ac:dyDescent="0.2">
      <c r="A45" s="33" t="s">
        <v>161</v>
      </c>
      <c r="B45" s="33" t="s">
        <v>161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4" t="str">
        <f t="shared" si="5"/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22</v>
      </c>
      <c r="J45" s="82" t="b">
        <f>IFERROR(IF(MATCH(SETTINGS!S45,COVER!$A:$A,0),TRUE,FALSE),FALSE)</f>
        <v>1</v>
      </c>
      <c r="L45" s="71" t="s">
        <v>24</v>
      </c>
      <c r="N45" s="78" t="b">
        <f t="shared" si="4"/>
        <v>1</v>
      </c>
      <c r="O45" s="79" t="s">
        <v>161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194</v>
      </c>
      <c r="S45" s="84" t="s">
        <v>161</v>
      </c>
      <c r="T45" s="93" t="s">
        <v>162</v>
      </c>
      <c r="U45" s="74" t="s">
        <v>26</v>
      </c>
    </row>
    <row r="46" spans="1:21" x14ac:dyDescent="0.2">
      <c r="A46" s="97" t="s">
        <v>163</v>
      </c>
      <c r="B46" s="50" t="s">
        <v>163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3"/>
        <v>F</v>
      </c>
      <c r="E46" s="14" t="s">
        <v>29</v>
      </c>
      <c r="F46" s="144" t="str">
        <f t="shared" si="5"/>
        <v>✅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37</v>
      </c>
      <c r="J46" s="82" t="b">
        <f>IFERROR(IF(MATCH(SETTINGS!S46,COVER!$A:$A,0),TRUE,FALSE),FALSE)</f>
        <v>1</v>
      </c>
      <c r="L46" s="71" t="s">
        <v>24</v>
      </c>
      <c r="M46" s="72"/>
      <c r="N46" s="78" t="b">
        <f t="shared" si="4"/>
        <v>1</v>
      </c>
      <c r="O46" s="79" t="s">
        <v>163</v>
      </c>
      <c r="P46" s="78" t="b">
        <f>IF(IFERROR(HLOOKUP(A46,UPDATE!$1:$1,1,FALSE),FALSE)&lt;&gt;FALSE,TRUE,FALSE)</f>
        <v>1</v>
      </c>
      <c r="Q46" s="84" t="b">
        <f>TRUE</f>
        <v>1</v>
      </c>
      <c r="R46" s="84">
        <f>IFERROR(_xlfn.AGGREGATE(4,6,INDEX(UPDATE!$A:$DC,,MATCH(A46,UPDATE!$1:$1,0))),NA())</f>
        <v>383</v>
      </c>
      <c r="S46" s="84" t="s">
        <v>163</v>
      </c>
      <c r="T46" s="93" t="s">
        <v>164</v>
      </c>
      <c r="U46" s="74" t="s">
        <v>26</v>
      </c>
    </row>
    <row r="47" spans="1:21" x14ac:dyDescent="0.2">
      <c r="A47" s="96" t="s">
        <v>165</v>
      </c>
      <c r="B47" s="33" t="s">
        <v>165</v>
      </c>
      <c r="C47" s="13" t="str">
        <f>IF(OR(ISNUMBER(IFERROR(MATCH(A47,UPDATE!$1:$1,0),TRUE))=FALSE,H47=FALSE),L47,_xlfn.AGGREGATE(4,6,INDEX(UPDATE!$A:$DC,,MATCH(A47,UPDATE!$1:$1,0))))</f>
        <v>F</v>
      </c>
      <c r="D47" s="19" t="str">
        <f t="shared" si="3"/>
        <v>F</v>
      </c>
      <c r="E47" s="14" t="s">
        <v>29</v>
      </c>
      <c r="F47" s="144" t="str">
        <f t="shared" si="5"/>
        <v>✅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77</v>
      </c>
      <c r="J47" s="82" t="b">
        <f>IFERROR(IF(MATCH(SETTINGS!S47,COVER!$A:$A,0),TRUE,FALSE),FALSE)</f>
        <v>1</v>
      </c>
      <c r="L47" s="71" t="s">
        <v>24</v>
      </c>
      <c r="N47" s="78" t="b">
        <f t="shared" si="4"/>
        <v>1</v>
      </c>
      <c r="O47" s="79" t="s">
        <v>165</v>
      </c>
      <c r="P47" s="78" t="b">
        <f>IF(IFERROR(HLOOKUP(A47,UPDATE!$1:$1,1,FALSE),FALSE)&lt;&gt;FALSE,TRUE,FALSE)</f>
        <v>1</v>
      </c>
      <c r="Q47" s="84" t="b">
        <f>TRUE</f>
        <v>1</v>
      </c>
      <c r="R47" s="84">
        <f>IFERROR(_xlfn.AGGREGATE(4,6,INDEX(UPDATE!$A:$DC,,MATCH(A47,UPDATE!$1:$1,0))),NA())</f>
        <v>704</v>
      </c>
      <c r="S47" s="84" t="s">
        <v>165</v>
      </c>
      <c r="T47" s="93" t="s">
        <v>166</v>
      </c>
      <c r="U47" s="74" t="s">
        <v>26</v>
      </c>
    </row>
    <row r="48" spans="1:21" x14ac:dyDescent="0.2">
      <c r="A48" s="75" t="s">
        <v>167</v>
      </c>
      <c r="B48" s="50" t="s">
        <v>168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3"/>
        <v>F</v>
      </c>
      <c r="E48" s="14" t="s">
        <v>29</v>
      </c>
      <c r="F48" s="144" t="str">
        <f t="shared" si="5"/>
        <v>✅</v>
      </c>
      <c r="G48" s="48" t="s">
        <v>169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10</v>
      </c>
      <c r="J48" s="82" t="b">
        <f>IFERROR(IF(MATCH(SETTINGS!S48,COVER!$A:$A,0),TRUE,FALSE),FALSE)</f>
        <v>1</v>
      </c>
      <c r="L48" s="71" t="s">
        <v>24</v>
      </c>
      <c r="N48" s="78" t="b">
        <f t="shared" si="4"/>
        <v>1</v>
      </c>
      <c r="O48" s="79" t="s">
        <v>170</v>
      </c>
      <c r="P48" s="78" t="b">
        <f>IF(IFERROR(HLOOKUP(A48,UPDATE!$1:$1,1,FALSE),FALSE)&lt;&gt;FALSE,TRUE,FALSE)</f>
        <v>1</v>
      </c>
      <c r="Q48" s="84" t="b">
        <f>TRUE</f>
        <v>1</v>
      </c>
      <c r="R48" s="84">
        <f>IFERROR(_xlfn.AGGREGATE(4,6,INDEX(UPDATE!$A:$DC,,MATCH(A48,UPDATE!$1:$1,0))),NA())</f>
        <v>94</v>
      </c>
      <c r="S48" s="84" t="s">
        <v>167</v>
      </c>
      <c r="T48" s="123" t="s">
        <v>171</v>
      </c>
      <c r="U48" s="74" t="s">
        <v>26</v>
      </c>
    </row>
    <row r="49" spans="1:21" x14ac:dyDescent="0.2">
      <c r="A49" s="75" t="s">
        <v>172</v>
      </c>
      <c r="B49" s="33" t="s">
        <v>173</v>
      </c>
      <c r="C49" s="13" t="e">
        <f>IF(OR(ISNUMBER(IFERROR(MATCH(A49,UPDATE!$1:$1,0),TRUE))=FALSE,H49=FALSE),L49,_xlfn.AGGREGATE(4,6,INDEX(UPDATE!$A:$DC,,MATCH(A49,UPDATE!$1:$1,0))))</f>
        <v>#N/A</v>
      </c>
      <c r="D49" s="19" t="e">
        <f t="shared" si="3"/>
        <v>#N/A</v>
      </c>
      <c r="E49" s="14" t="s">
        <v>29</v>
      </c>
      <c r="F49" s="144" t="str">
        <f t="shared" si="5"/>
        <v>❌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0</v>
      </c>
      <c r="J49" s="82" t="b">
        <f>IFERROR(IF(MATCH(SETTINGS!S49,COVER!$A:$A,0),TRUE,FALSE),FALSE)</f>
        <v>1</v>
      </c>
      <c r="L49" s="71" t="e">
        <f>R49</f>
        <v>#N/A</v>
      </c>
      <c r="M49" s="71" t="s">
        <v>53</v>
      </c>
      <c r="N49" s="78" t="b">
        <f t="shared" si="4"/>
        <v>0</v>
      </c>
      <c r="O49" s="79" t="s">
        <v>173</v>
      </c>
      <c r="P49" s="78" t="b">
        <f>IF(IFERROR(HLOOKUP(A49,UPDATE!$1:$1,1,FALSE),FALSE)&lt;&gt;FALSE,TRUE,FALSE)</f>
        <v>0</v>
      </c>
      <c r="Q49" s="84" t="b">
        <f>TRUE</f>
        <v>1</v>
      </c>
      <c r="R49" s="84" t="e">
        <f>IFERROR(_xlfn.AGGREGATE(4,6,INDEX(UPDATE!$A:$DC,,MATCH(A49,UPDATE!$1:$1,0))),NA())</f>
        <v>#N/A</v>
      </c>
      <c r="S49" s="84" t="s">
        <v>172</v>
      </c>
      <c r="T49" s="122" t="s">
        <v>25</v>
      </c>
      <c r="U49" s="74" t="s">
        <v>26</v>
      </c>
    </row>
    <row r="50" spans="1:21" x14ac:dyDescent="0.2">
      <c r="A50" s="97" t="s">
        <v>174</v>
      </c>
      <c r="B50" s="50" t="s">
        <v>175</v>
      </c>
      <c r="C50" s="13" t="e">
        <f>IF(OR(ISNUMBER(IFERROR(MATCH(A50,UPDATE!$1:$1,0),TRUE))=FALSE,H50=FALSE),L50,_xlfn.AGGREGATE(4,6,INDEX(UPDATE!$A:$DC,,MATCH(A50,UPDATE!$1:$1,0))))</f>
        <v>#N/A</v>
      </c>
      <c r="D50" s="19" t="e">
        <f t="shared" si="3"/>
        <v>#N/A</v>
      </c>
      <c r="E50" s="14" t="s">
        <v>29</v>
      </c>
      <c r="F50" s="144" t="str">
        <f t="shared" si="5"/>
        <v>❌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0</v>
      </c>
      <c r="J50" s="82" t="b">
        <f>IFERROR(IF(MATCH(SETTINGS!S50,COVER!$A:$A,0),TRUE,FALSE),FALSE)</f>
        <v>1</v>
      </c>
      <c r="L50" s="71" t="e">
        <f>R50</f>
        <v>#N/A</v>
      </c>
      <c r="M50" s="71" t="s">
        <v>53</v>
      </c>
      <c r="N50" s="78" t="b">
        <f t="shared" si="4"/>
        <v>0</v>
      </c>
      <c r="O50" s="79" t="s">
        <v>175</v>
      </c>
      <c r="P50" s="78" t="b">
        <f>IF(IFERROR(HLOOKUP(A50,UPDATE!$1:$1,1,FALSE),FALSE)&lt;&gt;FALSE,TRUE,FALSE)</f>
        <v>0</v>
      </c>
      <c r="Q50" s="84" t="b">
        <f>TRUE</f>
        <v>1</v>
      </c>
      <c r="R50" s="84" t="e">
        <f>IFERROR(_xlfn.AGGREGATE(4,6,INDEX(UPDATE!$A:$DC,,MATCH(A50,UPDATE!$1:$1,0))),NA())</f>
        <v>#N/A</v>
      </c>
      <c r="S50" s="84" t="s">
        <v>174</v>
      </c>
      <c r="T50" s="122" t="s">
        <v>25</v>
      </c>
      <c r="U50" s="74" t="s">
        <v>26</v>
      </c>
    </row>
    <row r="51" spans="1:21" x14ac:dyDescent="0.2">
      <c r="A51" s="33" t="s">
        <v>176</v>
      </c>
      <c r="B51" s="33" t="s">
        <v>176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23</v>
      </c>
      <c r="F51" s="144" t="str">
        <f t="shared" si="5"/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25</v>
      </c>
      <c r="J51" s="82" t="b">
        <f>IFERROR(IF(MATCH(SETTINGS!S51,COVER!$A:$A,0),TRUE,FALSE),FALSE)</f>
        <v>1</v>
      </c>
      <c r="K51" s="71">
        <v>25</v>
      </c>
      <c r="L51" s="71" t="s">
        <v>24</v>
      </c>
      <c r="N51" s="78" t="b">
        <f t="shared" si="4"/>
        <v>1</v>
      </c>
      <c r="O51" s="79" t="s">
        <v>176</v>
      </c>
      <c r="P51" s="78" t="b">
        <f>IF(IFERROR(HLOOKUP(A51,UPDATE!$1:$1,1,FALSE),FALSE)&lt;&gt;FALSE,TRUE,FALSE)</f>
        <v>0</v>
      </c>
      <c r="Q51" s="84" t="b">
        <f>TRUE</f>
        <v>1</v>
      </c>
      <c r="R51" s="84" t="e">
        <f>IFERROR(_xlfn.AGGREGATE(4,6,INDEX(UPDATE!$A:$DC,,MATCH(A51,UPDATE!$1:$1,0))),NA())</f>
        <v>#N/A</v>
      </c>
      <c r="S51" s="84" t="s">
        <v>176</v>
      </c>
      <c r="T51" s="93" t="s">
        <v>177</v>
      </c>
      <c r="U51" s="74" t="s">
        <v>26</v>
      </c>
    </row>
    <row r="52" spans="1:21" x14ac:dyDescent="0.2">
      <c r="A52" s="75" t="s">
        <v>178</v>
      </c>
      <c r="B52" s="50" t="s">
        <v>179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3"/>
        <v>F</v>
      </c>
      <c r="E52" s="14" t="s">
        <v>29</v>
      </c>
      <c r="F52" s="144" t="str">
        <f t="shared" si="5"/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9</v>
      </c>
      <c r="J52" s="82" t="b">
        <f>IFERROR(IF(MATCH(SETTINGS!S52,COVER!$A:$A,0),TRUE,FALSE),FALSE)</f>
        <v>1</v>
      </c>
      <c r="L52" s="71" t="s">
        <v>24</v>
      </c>
      <c r="N52" s="78" t="b">
        <f t="shared" si="4"/>
        <v>1</v>
      </c>
      <c r="O52" s="79" t="s">
        <v>178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51</v>
      </c>
      <c r="S52" s="84" t="s">
        <v>178</v>
      </c>
      <c r="T52" s="123" t="s">
        <v>102</v>
      </c>
      <c r="U52" s="74" t="s">
        <v>26</v>
      </c>
    </row>
    <row r="53" spans="1:21" x14ac:dyDescent="0.2">
      <c r="A53" s="75" t="s">
        <v>180</v>
      </c>
      <c r="B53" s="50" t="s">
        <v>181</v>
      </c>
      <c r="C53" s="13" t="str">
        <f>IF(OR(ISNUMBER(IFERROR(MATCH(A53,UPDATE!$1:$1,0),TRUE))=FALSE,H53=FALSE),L53,_xlfn.AGGREGATE(4,6,INDEX(UPDATE!$A:$DC,,MATCH(A53,UPDATE!$1:$1,0))))</f>
        <v>F</v>
      </c>
      <c r="D53" s="19" t="str">
        <f t="shared" si="3"/>
        <v>F</v>
      </c>
      <c r="E53" s="14" t="s">
        <v>29</v>
      </c>
      <c r="F53" s="144" t="str">
        <f t="shared" si="5"/>
        <v>✅</v>
      </c>
      <c r="H53" s="138" t="b">
        <f>IF(ISNUMBER(INDEX(UPDATE!$A:$DC,2,MATCH(SETTINGS!A53,UPDATE!$1:$1,0)))=TRUE,TRUE,FALSE)</f>
        <v>0</v>
      </c>
      <c r="I53" s="82">
        <f>IFERROR(INDEX(UPDATE!A:A,MATCH(_xlfn.AGGREGATE(4,6,INDEX(UPDATE!$A$3:$DC$160,,MATCH(A53,UPDATE!$1:$1,0))),INDEX(UPDATE!$A:$DC,,MATCH(A53,UPDATE!$1:$1,0)),0)),K53)</f>
        <v>19</v>
      </c>
      <c r="J53" s="82" t="b">
        <f>IFERROR(IF(MATCH(SETTINGS!S53,COVER!$A:$A,0),TRUE,FALSE),FALSE)</f>
        <v>1</v>
      </c>
      <c r="L53" s="71" t="s">
        <v>24</v>
      </c>
      <c r="N53" s="78" t="b">
        <f t="shared" si="4"/>
        <v>1</v>
      </c>
      <c r="O53" s="79" t="s">
        <v>182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124</v>
      </c>
      <c r="S53" s="84" t="s">
        <v>180</v>
      </c>
      <c r="T53" s="123" t="s">
        <v>102</v>
      </c>
      <c r="U53" s="74" t="s">
        <v>26</v>
      </c>
    </row>
    <row r="54" spans="1:21" x14ac:dyDescent="0.2">
      <c r="A54" s="75" t="s">
        <v>183</v>
      </c>
      <c r="B54" s="50" t="s">
        <v>184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3"/>
        <v>F</v>
      </c>
      <c r="E54" s="14" t="s">
        <v>29</v>
      </c>
      <c r="F54" s="144" t="str">
        <f t="shared" si="5"/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9</v>
      </c>
      <c r="J54" s="82" t="b">
        <f>IFERROR(IF(MATCH(SETTINGS!S54,COVER!$A:$A,0),TRUE,FALSE),FALSE)</f>
        <v>1</v>
      </c>
      <c r="L54" s="71" t="s">
        <v>24</v>
      </c>
      <c r="N54" s="78" t="b">
        <f t="shared" si="4"/>
        <v>1</v>
      </c>
      <c r="O54" s="79" t="s">
        <v>185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46</v>
      </c>
      <c r="S54" s="84" t="s">
        <v>183</v>
      </c>
      <c r="T54" s="123" t="s">
        <v>102</v>
      </c>
      <c r="U54" s="74" t="s">
        <v>26</v>
      </c>
    </row>
    <row r="55" spans="1:21" x14ac:dyDescent="0.2">
      <c r="A55" s="33" t="s">
        <v>186</v>
      </c>
      <c r="B55" s="33" t="s">
        <v>187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3"/>
        <v>F</v>
      </c>
      <c r="E55" s="14" t="s">
        <v>29</v>
      </c>
      <c r="F55" s="144" t="str">
        <f t="shared" si="5"/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13</v>
      </c>
      <c r="J55" s="82" t="b">
        <f>IFERROR(IF(MATCH(SETTINGS!S55,COVER!$A:$A,0),TRUE,FALSE),FALSE)</f>
        <v>1</v>
      </c>
      <c r="L55" s="71" t="s">
        <v>24</v>
      </c>
      <c r="N55" s="78" t="b">
        <f t="shared" si="4"/>
        <v>1</v>
      </c>
      <c r="O55" s="79" t="s">
        <v>188</v>
      </c>
      <c r="P55" s="78" t="b">
        <f>IF(IFERROR(HLOOKUP(A55,UPDATE!$1:$1,1,FALSE),FALSE)&lt;&gt;FALSE,TRUE,FALSE)</f>
        <v>1</v>
      </c>
      <c r="Q55" s="84" t="b">
        <f>TRUE</f>
        <v>1</v>
      </c>
      <c r="R55" s="84">
        <f>IFERROR(_xlfn.AGGREGATE(4,6,INDEX(UPDATE!$A:$DC,,MATCH(A55,UPDATE!$1:$1,0))),NA())</f>
        <v>127</v>
      </c>
      <c r="S55" s="84" t="s">
        <v>186</v>
      </c>
      <c r="T55" s="93" t="s">
        <v>189</v>
      </c>
      <c r="U55" s="74" t="s">
        <v>26</v>
      </c>
    </row>
    <row r="56" spans="1:21" x14ac:dyDescent="0.2">
      <c r="A56" s="75" t="s">
        <v>190</v>
      </c>
      <c r="B56" s="50" t="s">
        <v>191</v>
      </c>
      <c r="C56" s="13" t="str">
        <f>IF(OR(ISNUMBER(IFERROR(MATCH(A56,UPDATE!$1:$1,0),TRUE))=FALSE,H56=FALSE),L56,_xlfn.AGGREGATE(4,6,INDEX(UPDATE!$A:$DC,,MATCH(A56,UPDATE!$1:$1,0))))</f>
        <v>F</v>
      </c>
      <c r="D56" s="19" t="str">
        <f t="shared" si="3"/>
        <v>F</v>
      </c>
      <c r="E56" s="14" t="s">
        <v>29</v>
      </c>
      <c r="F56" s="144" t="str">
        <f t="shared" si="5"/>
        <v>✅</v>
      </c>
      <c r="H56" s="138" t="b">
        <f>IF(ISNUMBER(INDEX(UPDATE!$A:$DC,2,MATCH(SETTINGS!A56,UPDATE!$1:$1,0)))=TRUE,TRUE,FALSE)</f>
        <v>0</v>
      </c>
      <c r="I56" s="82">
        <f>IFERROR(INDEX(UPDATE!A:A,MATCH(_xlfn.AGGREGATE(4,6,INDEX(UPDATE!$A$3:$DC$160,,MATCH(A56,UPDATE!$1:$1,0))),INDEX(UPDATE!$A:$DC,,MATCH(A56,UPDATE!$1:$1,0)),0)),K56)</f>
        <v>23</v>
      </c>
      <c r="J56" s="82" t="b">
        <f>IFERROR(IF(MATCH(SETTINGS!S56,COVER!$A:$A,0),TRUE,FALSE),FALSE)</f>
        <v>1</v>
      </c>
      <c r="L56" s="71" t="s">
        <v>24</v>
      </c>
      <c r="M56" s="72"/>
      <c r="N56" s="78" t="b">
        <f t="shared" si="4"/>
        <v>1</v>
      </c>
      <c r="O56" s="79" t="s">
        <v>191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189</v>
      </c>
      <c r="S56" s="84" t="s">
        <v>190</v>
      </c>
      <c r="T56" s="123" t="s">
        <v>192</v>
      </c>
      <c r="U56" s="74" t="s">
        <v>26</v>
      </c>
    </row>
    <row r="57" spans="1:21" x14ac:dyDescent="0.2">
      <c r="A57" s="75" t="s">
        <v>193</v>
      </c>
      <c r="B57" s="50" t="s">
        <v>193</v>
      </c>
      <c r="C57" s="13" t="str">
        <f>IF(OR(ISNUMBER(IFERROR(MATCH(A57,UPDATE!$1:$1,0),TRUE))=FALSE,H57=FALSE),L57,_xlfn.AGGREGATE(4,6,INDEX(UPDATE!$A:$DC,,MATCH(A57,UPDATE!$1:$1,0))))</f>
        <v>F</v>
      </c>
      <c r="D57" s="19" t="str">
        <f t="shared" si="3"/>
        <v>F</v>
      </c>
      <c r="E57" s="14" t="s">
        <v>29</v>
      </c>
      <c r="F57" s="144" t="str">
        <f t="shared" si="5"/>
        <v>✅</v>
      </c>
      <c r="H57" s="138" t="b">
        <f>IF(ISNUMBER(INDEX(UPDATE!$A:$DC,2,MATCH(SETTINGS!A57,UPDATE!$1:$1,0)))=TRUE,TRUE,FALSE)</f>
        <v>0</v>
      </c>
      <c r="I57" s="82">
        <f>IFERROR(INDEX(UPDATE!A:A,MATCH(_xlfn.AGGREGATE(4,6,INDEX(UPDATE!$A$3:$DC$160,,MATCH(A57,UPDATE!$1:$1,0))),INDEX(UPDATE!$A:$DC,,MATCH(A57,UPDATE!$1:$1,0)),0)),K57)</f>
        <v>19</v>
      </c>
      <c r="J57" s="82" t="b">
        <f>IFERROR(IF(MATCH(SETTINGS!S57,COVER!$A:$A,0),TRUE,FALSE),FALSE)</f>
        <v>1</v>
      </c>
      <c r="L57" s="71" t="s">
        <v>24</v>
      </c>
      <c r="N57" s="78" t="b">
        <f t="shared" si="4"/>
        <v>1</v>
      </c>
      <c r="O57" s="79" t="s">
        <v>193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100</v>
      </c>
      <c r="S57" s="84" t="s">
        <v>193</v>
      </c>
      <c r="T57" s="122" t="s">
        <v>25</v>
      </c>
      <c r="U57" s="74" t="s">
        <v>26</v>
      </c>
    </row>
    <row r="58" spans="1:21" x14ac:dyDescent="0.2">
      <c r="A58" s="75" t="s">
        <v>194</v>
      </c>
      <c r="B58" s="50" t="s">
        <v>195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3"/>
        <v>F</v>
      </c>
      <c r="E58" s="14" t="s">
        <v>196</v>
      </c>
      <c r="F58" s="144" t="str">
        <f t="shared" si="5"/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27</v>
      </c>
      <c r="J58" s="82" t="b">
        <f>IFERROR(IF(MATCH(SETTINGS!S58,COVER!$A:$A,0),TRUE,FALSE),FALSE)</f>
        <v>1</v>
      </c>
      <c r="K58" s="71">
        <v>27</v>
      </c>
      <c r="L58" s="71" t="s">
        <v>24</v>
      </c>
      <c r="N58" s="78" t="b">
        <f t="shared" si="4"/>
        <v>1</v>
      </c>
      <c r="O58" s="79" t="s">
        <v>195</v>
      </c>
      <c r="P58" s="78" t="b">
        <f>IF(IFERROR(HLOOKUP(A58,UPDATE!$1:$1,1,FALSE),FALSE)&lt;&gt;FALSE,TRUE,FALSE)</f>
        <v>0</v>
      </c>
      <c r="Q58" s="84" t="b">
        <f>TRUE</f>
        <v>1</v>
      </c>
      <c r="R58" s="84" t="e">
        <f>IFERROR(_xlfn.AGGREGATE(4,6,INDEX(UPDATE!$A:$DC,,MATCH(A58,UPDATE!$1:$1,0))),NA())</f>
        <v>#N/A</v>
      </c>
      <c r="S58" s="84" t="s">
        <v>194</v>
      </c>
      <c r="T58" s="122" t="s">
        <v>25</v>
      </c>
      <c r="U58" s="74" t="s">
        <v>26</v>
      </c>
    </row>
    <row r="59" spans="1:21" x14ac:dyDescent="0.2">
      <c r="A59" s="75" t="s">
        <v>197</v>
      </c>
      <c r="B59" s="50" t="s">
        <v>197</v>
      </c>
      <c r="C59" s="13" t="str">
        <f>IF(OR(ISNUMBER(IFERROR(MATCH(A59,UPDATE!$1:$1,0),TRUE))=FALSE,H59=FALSE),L59,_xlfn.AGGREGATE(4,6,INDEX(UPDATE!$A:$DC,,MATCH(A59,UPDATE!$1:$1,0))))</f>
        <v>F</v>
      </c>
      <c r="D59" s="19" t="str">
        <f t="shared" si="3"/>
        <v>F</v>
      </c>
      <c r="E59" s="14" t="s">
        <v>29</v>
      </c>
      <c r="F59" s="144" t="str">
        <f t="shared" si="5"/>
        <v>✅</v>
      </c>
      <c r="H59" s="138" t="b">
        <f>IF(ISNUMBER(INDEX(UPDATE!$A:$DC,2,MATCH(SETTINGS!A59,UPDATE!$1:$1,0)))=TRUE,TRUE,FALSE)</f>
        <v>0</v>
      </c>
      <c r="I59" s="82">
        <f>IFERROR(INDEX(UPDATE!A:A,MATCH(_xlfn.AGGREGATE(4,6,INDEX(UPDATE!$A$3:$DC$160,,MATCH(A59,UPDATE!$1:$1,0))),INDEX(UPDATE!$A:$DC,,MATCH(A59,UPDATE!$1:$1,0)),0)),K59)</f>
        <v>15</v>
      </c>
      <c r="J59" s="82" t="b">
        <f>IFERROR(IF(MATCH(SETTINGS!S59,COVER!$A:$A,0),TRUE,FALSE),FALSE)</f>
        <v>1</v>
      </c>
      <c r="L59" s="71" t="s">
        <v>24</v>
      </c>
      <c r="M59" s="72"/>
      <c r="N59" s="78" t="b">
        <f t="shared" si="4"/>
        <v>1</v>
      </c>
      <c r="O59" s="79" t="s">
        <v>197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15</v>
      </c>
      <c r="S59" s="84" t="s">
        <v>197</v>
      </c>
      <c r="T59" s="122" t="s">
        <v>25</v>
      </c>
      <c r="U59" s="74" t="s">
        <v>26</v>
      </c>
    </row>
    <row r="60" spans="1:21" x14ac:dyDescent="0.2">
      <c r="A60" s="33" t="s">
        <v>198</v>
      </c>
      <c r="B60" s="33" t="s">
        <v>199</v>
      </c>
      <c r="C60" s="13">
        <f>IF(OR(ISNUMBER(IFERROR(MATCH(A60,UPDATE!$1:$1,0),TRUE))=FALSE,H60=FALSE),L60,_xlfn.AGGREGATE(4,6,INDEX(UPDATE!$A:$DC,,MATCH(A60,UPDATE!$1:$1,0))))</f>
        <v>400</v>
      </c>
      <c r="D60" s="19" t="str">
        <f t="shared" si="3"/>
        <v>x</v>
      </c>
      <c r="E60" s="14" t="s">
        <v>29</v>
      </c>
      <c r="F60" s="144" t="str">
        <f t="shared" si="5"/>
        <v>✅</v>
      </c>
      <c r="H60" s="138" t="b">
        <f>IF(ISNUMBER(INDEX(UPDATE!$A:$DC,2,MATCH(SETTINGS!A60,UPDATE!$1:$1,0)))=TRUE,TRUE,FALSE)</f>
        <v>1</v>
      </c>
      <c r="I60" s="82">
        <f>IFERROR(INDEX(UPDATE!A:A,MATCH(_xlfn.AGGREGATE(4,6,INDEX(UPDATE!$A$3:$DC$160,,MATCH(A60,UPDATE!$1:$1,0))),INDEX(UPDATE!$A:$DC,,MATCH(A60,UPDATE!$1:$1,0)),0)),K60)</f>
        <v>37</v>
      </c>
      <c r="J60" s="82" t="b">
        <f>IFERROR(IF(MATCH(SETTINGS!S60,COVER!$A:$A,0),TRUE,FALSE),FALSE)</f>
        <v>1</v>
      </c>
      <c r="L60" s="71">
        <f>R60</f>
        <v>400</v>
      </c>
      <c r="M60" s="72" t="s">
        <v>53</v>
      </c>
      <c r="N60" s="78" t="b">
        <f t="shared" si="4"/>
        <v>1</v>
      </c>
      <c r="O60" s="79" t="s">
        <v>200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400</v>
      </c>
      <c r="S60" s="84" t="s">
        <v>198</v>
      </c>
      <c r="T60" s="93" t="s">
        <v>201</v>
      </c>
      <c r="U60" s="74" t="s">
        <v>26</v>
      </c>
    </row>
    <row r="61" spans="1:21" x14ac:dyDescent="0.2">
      <c r="A61" s="75" t="s">
        <v>202</v>
      </c>
      <c r="B61" s="50" t="s">
        <v>203</v>
      </c>
      <c r="C61" s="13" t="str">
        <f>IF(OR(ISNUMBER(IFERROR(MATCH(A61,UPDATE!$1:$1,0),TRUE))=FALSE,H61=FALSE),L61,_xlfn.AGGREGATE(4,6,INDEX(UPDATE!$A:$DC,,MATCH(A61,UPDATE!$1:$1,0))))</f>
        <v>F</v>
      </c>
      <c r="D61" s="19" t="str">
        <f t="shared" si="3"/>
        <v>F</v>
      </c>
      <c r="E61" s="14" t="s">
        <v>29</v>
      </c>
      <c r="F61" s="144" t="str">
        <f t="shared" si="5"/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10</v>
      </c>
      <c r="J61" s="82" t="b">
        <f>IFERROR(IF(MATCH(SETTINGS!S61,COVER!$A:$A,0),TRUE,FALSE),FALSE)</f>
        <v>1</v>
      </c>
      <c r="L61" s="71" t="s">
        <v>24</v>
      </c>
      <c r="M61" s="72" t="s">
        <v>53</v>
      </c>
      <c r="N61" s="78" t="b">
        <f t="shared" si="4"/>
        <v>1</v>
      </c>
      <c r="O61" s="79" t="s">
        <v>202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60</v>
      </c>
      <c r="S61" s="84" t="s">
        <v>202</v>
      </c>
      <c r="T61" s="123" t="s">
        <v>204</v>
      </c>
      <c r="U61" s="74" t="s">
        <v>26</v>
      </c>
    </row>
    <row r="62" spans="1:21" x14ac:dyDescent="0.2">
      <c r="A62" s="33" t="s">
        <v>205</v>
      </c>
      <c r="B62" s="33" t="s">
        <v>206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3"/>
        <v>F</v>
      </c>
      <c r="E62" s="14" t="s">
        <v>29</v>
      </c>
      <c r="F62" s="144" t="str">
        <f t="shared" si="5"/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30</v>
      </c>
      <c r="J62" s="82" t="b">
        <f>IFERROR(IF(MATCH(SETTINGS!S62,COVER!$A:$A,0),TRUE,FALSE),FALSE)</f>
        <v>1</v>
      </c>
      <c r="L62" s="71" t="s">
        <v>24</v>
      </c>
      <c r="N62" s="78" t="b">
        <f t="shared" si="4"/>
        <v>1</v>
      </c>
      <c r="O62" s="79" t="s">
        <v>206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206</v>
      </c>
      <c r="S62" s="84" t="s">
        <v>205</v>
      </c>
      <c r="T62" s="93" t="s">
        <v>207</v>
      </c>
      <c r="U62" s="74" t="s">
        <v>26</v>
      </c>
    </row>
    <row r="63" spans="1:21" x14ac:dyDescent="0.2">
      <c r="A63" s="143" t="s">
        <v>208</v>
      </c>
      <c r="B63" s="50" t="s">
        <v>209</v>
      </c>
      <c r="C63" s="13">
        <f>IF(OR(ISNUMBER(IFERROR(MATCH(A63,UPDATE!$1:$1,0),TRUE))=FALSE,H63=FALSE),L63,_xlfn.AGGREGATE(4,6,INDEX(UPDATE!$A:$DC,,MATCH(A63,UPDATE!$1:$1,0))))</f>
        <v>1436</v>
      </c>
      <c r="D63" s="19" t="str">
        <f t="shared" si="3"/>
        <v>x</v>
      </c>
      <c r="E63" s="14" t="s">
        <v>29</v>
      </c>
      <c r="F63" s="144" t="str">
        <f t="shared" si="5"/>
        <v>✅</v>
      </c>
      <c r="H63" s="138" t="b">
        <f>IF(ISNUMBER(INDEX(UPDATE!$A:$DC,2,MATCH(SETTINGS!A63,UPDATE!$1:$1,0)))=TRUE,TRUE,FALSE)</f>
        <v>1</v>
      </c>
      <c r="I63" s="82">
        <f>IFERROR(INDEX(UPDATE!A:A,MATCH(_xlfn.AGGREGATE(4,6,INDEX(UPDATE!$A$3:$DC$160,,MATCH(A63,UPDATE!$1:$1,0))),INDEX(UPDATE!$A:$DC,,MATCH(A63,UPDATE!$1:$1,0)),0)),K63)</f>
        <v>138</v>
      </c>
      <c r="J63" s="82" t="b">
        <f>IFERROR(IF(MATCH(SETTINGS!S63,COVER!$A:$A,0),TRUE,FALSE),FALSE)</f>
        <v>1</v>
      </c>
      <c r="L63" s="71">
        <f>R63</f>
        <v>1436</v>
      </c>
      <c r="M63" s="71" t="s">
        <v>53</v>
      </c>
      <c r="N63" s="78" t="b">
        <f t="shared" si="4"/>
        <v>1</v>
      </c>
      <c r="O63" s="79" t="s">
        <v>209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1436</v>
      </c>
      <c r="S63" s="84" t="s">
        <v>208</v>
      </c>
      <c r="T63" s="123" t="s">
        <v>210</v>
      </c>
      <c r="U63" s="74" t="s">
        <v>26</v>
      </c>
    </row>
    <row r="64" spans="1:21" x14ac:dyDescent="0.2">
      <c r="A64" s="97" t="s">
        <v>211</v>
      </c>
      <c r="B64" s="50" t="s">
        <v>211</v>
      </c>
      <c r="C64" s="13">
        <f>IF(OR(ISNUMBER(IFERROR(MATCH(A64,UPDATE!$1:$1,0),TRUE))=FALSE,H64=FALSE),L64,_xlfn.AGGREGATE(4,6,INDEX(UPDATE!$A:$DC,,MATCH(A64,UPDATE!$1:$1,0))))</f>
        <v>41</v>
      </c>
      <c r="D64" s="19" t="str">
        <f t="shared" si="3"/>
        <v>x</v>
      </c>
      <c r="E64" s="14" t="s">
        <v>110</v>
      </c>
      <c r="F64" s="144" t="str">
        <f t="shared" si="5"/>
        <v>✅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9</v>
      </c>
      <c r="J64" s="82" t="b">
        <f>IFERROR(IF(MATCH(SETTINGS!S64,COVER!$A:$A,0),TRUE,FALSE),FALSE)</f>
        <v>1</v>
      </c>
      <c r="L64" s="71">
        <f>R64</f>
        <v>41</v>
      </c>
      <c r="M64" s="72" t="s">
        <v>53</v>
      </c>
      <c r="N64" s="78" t="b">
        <f t="shared" si="4"/>
        <v>1</v>
      </c>
      <c r="O64" s="79" t="s">
        <v>211</v>
      </c>
      <c r="P64" s="78" t="b">
        <f>IF(IFERROR(HLOOKUP(A64,UPDATE!$1:$1,1,FALSE),FALSE)&lt;&gt;FALSE,TRUE,FALSE)</f>
        <v>1</v>
      </c>
      <c r="Q64" s="84" t="b">
        <f>TRUE</f>
        <v>1</v>
      </c>
      <c r="R64" s="84">
        <f>IFERROR(_xlfn.AGGREGATE(4,6,INDEX(UPDATE!$A:$DC,,MATCH(A64,UPDATE!$1:$1,0))),NA())</f>
        <v>41</v>
      </c>
      <c r="S64" s="84" t="s">
        <v>211</v>
      </c>
      <c r="T64" s="122" t="s">
        <v>212</v>
      </c>
      <c r="U64" s="74" t="s">
        <v>26</v>
      </c>
    </row>
    <row r="65" spans="1:21" x14ac:dyDescent="0.2">
      <c r="A65" s="75" t="s">
        <v>213</v>
      </c>
      <c r="B65" s="50" t="s">
        <v>214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3"/>
        <v>F</v>
      </c>
      <c r="E65" s="14" t="s">
        <v>29</v>
      </c>
      <c r="F65" s="144" t="str">
        <f t="shared" si="5"/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14</v>
      </c>
      <c r="J65" s="82" t="b">
        <f>IFERROR(IF(MATCH(SETTINGS!S65,COVER!$A:$A,0),TRUE,FALSE),FALSE)</f>
        <v>1</v>
      </c>
      <c r="L65" s="71" t="s">
        <v>24</v>
      </c>
      <c r="M65" s="72"/>
      <c r="N65" s="78" t="b">
        <f t="shared" si="4"/>
        <v>1</v>
      </c>
      <c r="O65" s="79" t="s">
        <v>215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163</v>
      </c>
      <c r="S65" s="84" t="s">
        <v>213</v>
      </c>
      <c r="T65" s="123" t="s">
        <v>216</v>
      </c>
      <c r="U65" s="74" t="s">
        <v>26</v>
      </c>
    </row>
    <row r="66" spans="1:21" x14ac:dyDescent="0.2">
      <c r="A66" s="33" t="s">
        <v>217</v>
      </c>
      <c r="B66" s="33" t="s">
        <v>218</v>
      </c>
      <c r="C66" s="13">
        <f>IF(OR(ISNUMBER(IFERROR(MATCH(A66,UPDATE!$1:$1,0),TRUE))=FALSE,H66=FALSE),L66,_xlfn.AGGREGATE(4,6,INDEX(UPDATE!$A:$DC,,MATCH(A66,UPDATE!$1:$1,0))))</f>
        <v>239</v>
      </c>
      <c r="D66" s="19" t="str">
        <f t="shared" ref="D66:D97" si="6">IF(C66="F","F",M66)</f>
        <v>x</v>
      </c>
      <c r="E66" s="14" t="s">
        <v>29</v>
      </c>
      <c r="F66" s="144" t="str">
        <f t="shared" si="5"/>
        <v>✅</v>
      </c>
      <c r="H66" s="138" t="b">
        <f>IF(ISNUMBER(INDEX(UPDATE!$A:$DC,2,MATCH(SETTINGS!A66,UPDATE!$1:$1,0)))=TRUE,TRUE,FALSE)</f>
        <v>1</v>
      </c>
      <c r="I66" s="82">
        <f>IFERROR(INDEX(UPDATE!A:A,MATCH(_xlfn.AGGREGATE(4,6,INDEX(UPDATE!$A$3:$DC$160,,MATCH(A66,UPDATE!$1:$1,0))),INDEX(UPDATE!$A:$DC,,MATCH(A66,UPDATE!$1:$1,0)),0)),K66)</f>
        <v>23</v>
      </c>
      <c r="J66" s="82" t="b">
        <f>IFERROR(IF(MATCH(SETTINGS!S66,COVER!$A:$A,0),TRUE,FALSE),FALSE)</f>
        <v>1</v>
      </c>
      <c r="L66" s="71">
        <f>R66</f>
        <v>239</v>
      </c>
      <c r="M66" s="72" t="s">
        <v>53</v>
      </c>
      <c r="N66" s="78" t="b">
        <f t="shared" ref="N66:N97" si="7">IF(F66&lt;&gt;"",F66="✅","")</f>
        <v>1</v>
      </c>
      <c r="O66" s="79" t="s">
        <v>218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239</v>
      </c>
      <c r="S66" s="84" t="s">
        <v>217</v>
      </c>
      <c r="T66" s="93" t="s">
        <v>219</v>
      </c>
      <c r="U66" s="74" t="s">
        <v>26</v>
      </c>
    </row>
    <row r="67" spans="1:21" x14ac:dyDescent="0.2">
      <c r="A67" s="97" t="s">
        <v>220</v>
      </c>
      <c r="B67" s="50" t="s">
        <v>221</v>
      </c>
      <c r="C67" s="13" t="e">
        <f>IF(OR(ISNUMBER(IFERROR(MATCH(A67,UPDATE!$1:$1,0),TRUE))=FALSE,H67=FALSE),L67,_xlfn.AGGREGATE(4,6,INDEX(UPDATE!$A:$DC,,MATCH(A67,UPDATE!$1:$1,0))))</f>
        <v>#N/A</v>
      </c>
      <c r="D67" s="19" t="e">
        <f t="shared" si="6"/>
        <v>#N/A</v>
      </c>
      <c r="E67" s="14" t="s">
        <v>29</v>
      </c>
      <c r="F67" s="144" t="str">
        <f t="shared" si="5"/>
        <v>❌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0</v>
      </c>
      <c r="J67" s="82" t="b">
        <f>IFERROR(IF(MATCH(SETTINGS!S67,COVER!$A:$A,0),TRUE,FALSE),FALSE)</f>
        <v>0</v>
      </c>
      <c r="L67" s="71" t="e">
        <f>R67</f>
        <v>#N/A</v>
      </c>
      <c r="M67" s="71" t="s">
        <v>53</v>
      </c>
      <c r="N67" s="78" t="b">
        <f t="shared" si="7"/>
        <v>0</v>
      </c>
      <c r="O67" s="79" t="s">
        <v>221</v>
      </c>
      <c r="P67" s="78" t="b">
        <f>IF(IFERROR(HLOOKUP(A67,UPDATE!$1:$1,1,FALSE),FALSE)&lt;&gt;FALSE,TRUE,FALSE)</f>
        <v>0</v>
      </c>
      <c r="Q67" s="84" t="b">
        <f>TRUE</f>
        <v>1</v>
      </c>
      <c r="R67" s="84" t="e">
        <f>IFERROR(_xlfn.AGGREGATE(4,6,INDEX(UPDATE!$A:$DC,,MATCH(A67,UPDATE!$1:$1,0))),NA())</f>
        <v>#N/A</v>
      </c>
      <c r="S67" s="84" t="s">
        <v>220</v>
      </c>
      <c r="T67" s="122" t="s">
        <v>25</v>
      </c>
      <c r="U67" s="74" t="s">
        <v>26</v>
      </c>
    </row>
    <row r="68" spans="1:21" x14ac:dyDescent="0.2">
      <c r="A68" s="33" t="s">
        <v>222</v>
      </c>
      <c r="B68" s="33" t="s">
        <v>223</v>
      </c>
      <c r="C68" s="13" t="str">
        <f>IF(OR(ISNUMBER(IFERROR(MATCH(A68,UPDATE!$1:$1,0),TRUE))=FALSE,H68=FALSE),L68,_xlfn.AGGREGATE(4,6,INDEX(UPDATE!$A:$DC,,MATCH(A68,UPDATE!$1:$1,0))))</f>
        <v>F</v>
      </c>
      <c r="D68" s="19" t="str">
        <f t="shared" si="6"/>
        <v>F</v>
      </c>
      <c r="E68" s="14" t="s">
        <v>117</v>
      </c>
      <c r="F68" s="144" t="str">
        <f t="shared" si="5"/>
        <v>✅</v>
      </c>
      <c r="H68" s="138" t="b">
        <f>IF(ISNUMBER(INDEX(UPDATE!$A:$DC,2,MATCH(SETTINGS!A68,UPDATE!$1:$1,0)))=TRUE,TRUE,FALSE)</f>
        <v>0</v>
      </c>
      <c r="I68" s="82">
        <f>IFERROR(INDEX(UPDATE!A:A,MATCH(_xlfn.AGGREGATE(4,6,INDEX(UPDATE!$A$3:$DC$160,,MATCH(A68,UPDATE!$1:$1,0))),INDEX(UPDATE!$A:$DC,,MATCH(A68,UPDATE!$1:$1,0)),0)),K68)</f>
        <v>5</v>
      </c>
      <c r="J68" s="82" t="b">
        <f>IFERROR(IF(MATCH(SETTINGS!S68,COVER!$A:$A,0),TRUE,FALSE),FALSE)</f>
        <v>1</v>
      </c>
      <c r="L68" s="71" t="s">
        <v>24</v>
      </c>
      <c r="N68" s="78" t="b">
        <f t="shared" si="7"/>
        <v>1</v>
      </c>
      <c r="O68" s="79" t="s">
        <v>224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44</v>
      </c>
      <c r="S68" s="84" t="s">
        <v>225</v>
      </c>
      <c r="T68" s="93" t="s">
        <v>226</v>
      </c>
      <c r="U68" s="74" t="s">
        <v>26</v>
      </c>
    </row>
    <row r="69" spans="1:21" x14ac:dyDescent="0.2">
      <c r="A69" s="33" t="s">
        <v>227</v>
      </c>
      <c r="B69" s="33" t="s">
        <v>223</v>
      </c>
      <c r="C69" s="13" t="str">
        <f>IF(OR(ISNUMBER(IFERROR(MATCH(A69,UPDATE!$1:$1,0),TRUE))=FALSE,H69=FALSE),L69,_xlfn.AGGREGATE(4,6,INDEX(UPDATE!$A:$DC,,MATCH(A69,UPDATE!$1:$1,0))))</f>
        <v>F</v>
      </c>
      <c r="D69" s="19" t="str">
        <f t="shared" si="6"/>
        <v>F</v>
      </c>
      <c r="E69" s="14" t="s">
        <v>117</v>
      </c>
      <c r="F69" s="144" t="str">
        <f t="shared" si="5"/>
        <v>✅</v>
      </c>
      <c r="H69" s="138" t="b">
        <f>IF(ISNUMBER(INDEX(UPDATE!$A:$DC,2,MATCH(SETTINGS!A69,UPDATE!$1:$1,0)))=TRUE,TRUE,FALSE)</f>
        <v>0</v>
      </c>
      <c r="I69" s="82">
        <f>IFERROR(INDEX(UPDATE!A:A,MATCH(_xlfn.AGGREGATE(4,6,INDEX(UPDATE!$A$3:$DC$160,,MATCH(A69,UPDATE!$1:$1,0))),INDEX(UPDATE!$A:$DC,,MATCH(A69,UPDATE!$1:$1,0)),0)),K69)</f>
        <v>12</v>
      </c>
      <c r="J69" s="82" t="b">
        <f>IFERROR(IF(MATCH(SETTINGS!S69,COVER!$A:$A,0),TRUE,FALSE),FALSE)</f>
        <v>1</v>
      </c>
      <c r="L69" s="71" t="s">
        <v>24</v>
      </c>
      <c r="N69" s="78" t="b">
        <f t="shared" si="7"/>
        <v>1</v>
      </c>
      <c r="O69" s="79" t="s">
        <v>228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113</v>
      </c>
      <c r="S69" s="84" t="s">
        <v>225</v>
      </c>
      <c r="T69" s="93" t="s">
        <v>226</v>
      </c>
      <c r="U69" s="74" t="s">
        <v>26</v>
      </c>
    </row>
    <row r="70" spans="1:21" x14ac:dyDescent="0.2">
      <c r="A70" s="33" t="s">
        <v>229</v>
      </c>
      <c r="B70" s="33" t="s">
        <v>223</v>
      </c>
      <c r="C70" s="13" t="str">
        <f>IF(OR(ISNUMBER(IFERROR(MATCH(A70,UPDATE!$1:$1,0),TRUE))=FALSE,H70=FALSE),L70,_xlfn.AGGREGATE(4,6,INDEX(UPDATE!$A:$DC,,MATCH(A70,UPDATE!$1:$1,0))))</f>
        <v>F</v>
      </c>
      <c r="D70" s="19" t="str">
        <f t="shared" si="6"/>
        <v>F</v>
      </c>
      <c r="E70" s="14" t="s">
        <v>117</v>
      </c>
      <c r="F70" s="144" t="str">
        <f t="shared" si="5"/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28</v>
      </c>
      <c r="J70" s="82" t="b">
        <f>IFERROR(IF(MATCH(SETTINGS!S70,COVER!$A:$A,0),TRUE,FALSE),FALSE)</f>
        <v>1</v>
      </c>
      <c r="L70" s="71" t="s">
        <v>24</v>
      </c>
      <c r="N70" s="78" t="b">
        <f t="shared" si="7"/>
        <v>1</v>
      </c>
      <c r="O70" s="79" t="s">
        <v>230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265</v>
      </c>
      <c r="S70" s="84" t="s">
        <v>225</v>
      </c>
      <c r="T70" s="93" t="s">
        <v>226</v>
      </c>
      <c r="U70" s="74" t="s">
        <v>26</v>
      </c>
    </row>
    <row r="71" spans="1:21" x14ac:dyDescent="0.2">
      <c r="A71" s="33" t="s">
        <v>231</v>
      </c>
      <c r="B71" s="33" t="s">
        <v>223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6"/>
        <v>F</v>
      </c>
      <c r="E71" s="14" t="s">
        <v>117</v>
      </c>
      <c r="F71" s="144" t="str">
        <f t="shared" ref="F71:F102" si="8">IF(AND(OR(P71=TRUE,K71&lt;&gt;""),J71=TRUE),"✅","❌")</f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46</v>
      </c>
      <c r="J71" s="82" t="b">
        <f>IFERROR(IF(MATCH(SETTINGS!S71,COVER!$A:$A,0),TRUE,FALSE),FALSE)</f>
        <v>1</v>
      </c>
      <c r="L71" s="71" t="s">
        <v>24</v>
      </c>
      <c r="N71" s="78" t="b">
        <f t="shared" si="7"/>
        <v>1</v>
      </c>
      <c r="O71" s="79" t="s">
        <v>232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439</v>
      </c>
      <c r="S71" s="84" t="s">
        <v>225</v>
      </c>
      <c r="T71" s="93" t="s">
        <v>226</v>
      </c>
      <c r="U71" s="74" t="s">
        <v>26</v>
      </c>
    </row>
    <row r="72" spans="1:21" x14ac:dyDescent="0.2">
      <c r="A72" s="33" t="s">
        <v>233</v>
      </c>
      <c r="B72" s="33" t="s">
        <v>223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6"/>
        <v>F</v>
      </c>
      <c r="E72" s="14" t="s">
        <v>117</v>
      </c>
      <c r="F72" s="144" t="str">
        <f t="shared" si="8"/>
        <v>✅</v>
      </c>
      <c r="G72" s="48" t="s">
        <v>234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63</v>
      </c>
      <c r="J72" s="82" t="b">
        <f>IFERROR(IF(MATCH(SETTINGS!S72,COVER!$A:$A,0),TRUE,FALSE),FALSE)</f>
        <v>1</v>
      </c>
      <c r="L72" s="71" t="s">
        <v>24</v>
      </c>
      <c r="N72" s="78" t="b">
        <f t="shared" si="7"/>
        <v>1</v>
      </c>
      <c r="O72" s="79" t="s">
        <v>235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594</v>
      </c>
      <c r="S72" s="84" t="s">
        <v>225</v>
      </c>
      <c r="T72" s="93" t="s">
        <v>226</v>
      </c>
      <c r="U72" s="74" t="s">
        <v>26</v>
      </c>
    </row>
    <row r="73" spans="1:21" x14ac:dyDescent="0.2">
      <c r="A73" s="33" t="s">
        <v>236</v>
      </c>
      <c r="B73" s="33" t="s">
        <v>237</v>
      </c>
      <c r="C73" s="13" t="str">
        <f>IF(OR(ISNUMBER(IFERROR(MATCH(A73,UPDATE!$1:$1,0),TRUE))=FALSE,H73=FALSE),L73,_xlfn.AGGREGATE(4,6,INDEX(UPDATE!$A:$DC,,MATCH(A73,UPDATE!$1:$1,0))))</f>
        <v>F</v>
      </c>
      <c r="D73" s="19" t="str">
        <f t="shared" si="6"/>
        <v>F</v>
      </c>
      <c r="E73" s="14" t="s">
        <v>29</v>
      </c>
      <c r="F73" s="144" t="str">
        <f t="shared" si="8"/>
        <v>✅</v>
      </c>
      <c r="H73" s="138" t="b">
        <f>IF(ISNUMBER(INDEX(UPDATE!$A:$DC,2,MATCH(SETTINGS!A73,UPDATE!$1:$1,0)))=TRUE,TRUE,FALSE)</f>
        <v>0</v>
      </c>
      <c r="I73" s="82">
        <f>IFERROR(INDEX(UPDATE!A:A,MATCH(_xlfn.AGGREGATE(4,6,INDEX(UPDATE!$A$3:$DC$160,,MATCH(A73,UPDATE!$1:$1,0))),INDEX(UPDATE!$A:$DC,,MATCH(A73,UPDATE!$1:$1,0)),0)),K73)</f>
        <v>17</v>
      </c>
      <c r="J73" s="82" t="b">
        <f>IFERROR(IF(MATCH(SETTINGS!S73,COVER!$A:$A,0),TRUE,FALSE),FALSE)</f>
        <v>1</v>
      </c>
      <c r="L73" s="71" t="s">
        <v>24</v>
      </c>
      <c r="N73" s="78" t="b">
        <f t="shared" si="7"/>
        <v>1</v>
      </c>
      <c r="O73" s="79" t="s">
        <v>238</v>
      </c>
      <c r="P73" s="78" t="b">
        <f>IF(IFERROR(HLOOKUP(A73,UPDATE!$1:$1,1,FALSE),FALSE)&lt;&gt;FALSE,TRUE,FALSE)</f>
        <v>1</v>
      </c>
      <c r="Q73" s="84" t="b">
        <f>TRUE</f>
        <v>1</v>
      </c>
      <c r="R73" s="84">
        <f>IFERROR(_xlfn.AGGREGATE(4,6,INDEX(UPDATE!$A:$DC,,MATCH(A73,UPDATE!$1:$1,0))),NA())</f>
        <v>158</v>
      </c>
      <c r="S73" s="84" t="s">
        <v>236</v>
      </c>
      <c r="T73" s="93" t="s">
        <v>226</v>
      </c>
      <c r="U73" s="74" t="s">
        <v>26</v>
      </c>
    </row>
    <row r="74" spans="1:21" x14ac:dyDescent="0.2">
      <c r="A74" s="33" t="s">
        <v>239</v>
      </c>
      <c r="B74" s="33" t="s">
        <v>240</v>
      </c>
      <c r="C74" s="13" t="str">
        <f>IF(OR(ISNUMBER(IFERROR(MATCH(A74,UPDATE!$1:$1,0),TRUE))=FALSE,H74=FALSE),L74,_xlfn.AGGREGATE(4,6,INDEX(UPDATE!$A:$DC,,MATCH(A74,UPDATE!$1:$1,0))))</f>
        <v>F</v>
      </c>
      <c r="D74" s="19" t="str">
        <f t="shared" si="6"/>
        <v>F</v>
      </c>
      <c r="E74" s="14" t="s">
        <v>29</v>
      </c>
      <c r="F74" s="144" t="str">
        <f t="shared" si="8"/>
        <v>✅</v>
      </c>
      <c r="H74" s="138" t="b">
        <f>IF(ISNUMBER(INDEX(UPDATE!$A:$DC,2,MATCH(SETTINGS!A74,UPDATE!$1:$1,0)))=TRUE,TRUE,FALSE)</f>
        <v>0</v>
      </c>
      <c r="I74" s="82">
        <f>IFERROR(INDEX(UPDATE!A:A,MATCH(_xlfn.AGGREGATE(4,6,INDEX(UPDATE!$A$3:$DC$160,,MATCH(A74,UPDATE!$1:$1,0))),INDEX(UPDATE!$A:$DC,,MATCH(A74,UPDATE!$1:$1,0)),0)),K74)</f>
        <v>24</v>
      </c>
      <c r="J74" s="82" t="b">
        <f>IFERROR(IF(MATCH(SETTINGS!S74,COVER!$A:$A,0),TRUE,FALSE),FALSE)</f>
        <v>1</v>
      </c>
      <c r="L74" s="71" t="s">
        <v>24</v>
      </c>
      <c r="N74" s="78" t="b">
        <f t="shared" si="7"/>
        <v>1</v>
      </c>
      <c r="O74" s="79" t="s">
        <v>241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95</v>
      </c>
      <c r="S74" s="84" t="s">
        <v>239</v>
      </c>
      <c r="T74" s="93" t="s">
        <v>226</v>
      </c>
      <c r="U74" s="74" t="s">
        <v>26</v>
      </c>
    </row>
    <row r="75" spans="1:21" x14ac:dyDescent="0.2">
      <c r="A75" s="33" t="s">
        <v>242</v>
      </c>
      <c r="B75" s="33" t="s">
        <v>243</v>
      </c>
      <c r="C75" s="13" t="str">
        <f>IF(OR(ISNUMBER(IFERROR(MATCH(A75,UPDATE!$1:$1,0),TRUE))=FALSE,H75=FALSE),L75,_xlfn.AGGREGATE(4,6,INDEX(UPDATE!$A:$DC,,MATCH(A75,UPDATE!$1:$1,0))))</f>
        <v>F</v>
      </c>
      <c r="D75" s="19" t="str">
        <f t="shared" si="6"/>
        <v>F</v>
      </c>
      <c r="E75" s="14" t="s">
        <v>29</v>
      </c>
      <c r="F75" s="144" t="str">
        <f t="shared" si="8"/>
        <v>✅</v>
      </c>
      <c r="H75" s="138" t="b">
        <f>IF(ISNUMBER(INDEX(UPDATE!$A:$DC,2,MATCH(SETTINGS!A75,UPDATE!$1:$1,0)))=TRUE,TRUE,FALSE)</f>
        <v>0</v>
      </c>
      <c r="I75" s="82">
        <f>IFERROR(INDEX(UPDATE!A:A,MATCH(_xlfn.AGGREGATE(4,6,INDEX(UPDATE!$A$3:$DC$160,,MATCH(A75,UPDATE!$1:$1,0))),INDEX(UPDATE!$A:$DC,,MATCH(A75,UPDATE!$1:$1,0)),0)),K75)</f>
        <v>27</v>
      </c>
      <c r="J75" s="82" t="b">
        <f>IFERROR(IF(MATCH(SETTINGS!S75,COVER!$A:$A,0),TRUE,FALSE),FALSE)</f>
        <v>1</v>
      </c>
      <c r="L75" s="71" t="s">
        <v>24</v>
      </c>
      <c r="N75" s="78" t="b">
        <f t="shared" si="7"/>
        <v>1</v>
      </c>
      <c r="O75" s="79" t="s">
        <v>244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110</v>
      </c>
      <c r="S75" s="84" t="s">
        <v>242</v>
      </c>
      <c r="T75" s="93" t="s">
        <v>226</v>
      </c>
      <c r="U75" s="74" t="s">
        <v>26</v>
      </c>
    </row>
    <row r="76" spans="1:21" x14ac:dyDescent="0.2">
      <c r="A76" s="33" t="s">
        <v>245</v>
      </c>
      <c r="B76" s="33" t="s">
        <v>246</v>
      </c>
      <c r="C76" s="13">
        <f>IF(OR(ISNUMBER(IFERROR(MATCH(A76,UPDATE!$1:$1,0),TRUE))=FALSE,H76=FALSE),L76,_xlfn.AGGREGATE(4,6,INDEX(UPDATE!$A:$DC,,MATCH(A76,UPDATE!$1:$1,0))))</f>
        <v>8</v>
      </c>
      <c r="D76" s="19" t="str">
        <f t="shared" si="6"/>
        <v>x</v>
      </c>
      <c r="E76" s="14" t="s">
        <v>29</v>
      </c>
      <c r="F76" s="144" t="str">
        <f t="shared" si="8"/>
        <v>✅</v>
      </c>
      <c r="H76" s="138" t="b">
        <f>IF(ISNUMBER(INDEX(UPDATE!$A:$DC,2,MATCH(SETTINGS!A76,UPDATE!$1:$1,0)))=TRUE,TRUE,FALSE)</f>
        <v>1</v>
      </c>
      <c r="I76" s="82">
        <f>IFERROR(INDEX(UPDATE!A:A,MATCH(_xlfn.AGGREGATE(4,6,INDEX(UPDATE!$A$3:$DC$160,,MATCH(A76,UPDATE!$1:$1,0))),INDEX(UPDATE!$A:$DC,,MATCH(A76,UPDATE!$1:$1,0)),0)),K76)</f>
        <v>1</v>
      </c>
      <c r="J76" s="82" t="b">
        <f>IFERROR(IF(MATCH(SETTINGS!S76,COVER!$A:$A,0),TRUE,FALSE),FALSE)</f>
        <v>1</v>
      </c>
      <c r="L76" s="71">
        <f>R76</f>
        <v>8</v>
      </c>
      <c r="M76" s="72" t="s">
        <v>53</v>
      </c>
      <c r="N76" s="78" t="b">
        <f t="shared" si="7"/>
        <v>1</v>
      </c>
      <c r="O76" s="79" t="s">
        <v>247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8</v>
      </c>
      <c r="S76" s="84" t="s">
        <v>245</v>
      </c>
      <c r="T76" s="93" t="s">
        <v>226</v>
      </c>
      <c r="U76" s="74" t="s">
        <v>26</v>
      </c>
    </row>
    <row r="77" spans="1:21" x14ac:dyDescent="0.2">
      <c r="A77" s="33" t="s">
        <v>248</v>
      </c>
      <c r="B77" s="33" t="s">
        <v>249</v>
      </c>
      <c r="C77" s="13">
        <f>IF(OR(ISNUMBER(IFERROR(MATCH(A77,UPDATE!$1:$1,0),TRUE))=FALSE,H77=FALSE),L77,_xlfn.AGGREGATE(4,6,INDEX(UPDATE!$A:$DC,,MATCH(A77,UPDATE!$1:$1,0))))</f>
        <v>95</v>
      </c>
      <c r="D77" s="19" t="str">
        <f t="shared" si="6"/>
        <v>x</v>
      </c>
      <c r="E77" s="14" t="s">
        <v>29</v>
      </c>
      <c r="F77" s="144" t="str">
        <f t="shared" si="8"/>
        <v>✅</v>
      </c>
      <c r="H77" s="138" t="b">
        <f>IF(ISNUMBER(INDEX(UPDATE!$A:$DC,2,MATCH(SETTINGS!A77,UPDATE!$1:$1,0)))=TRUE,TRUE,FALSE)</f>
        <v>1</v>
      </c>
      <c r="I77" s="82">
        <f>IFERROR(INDEX(UPDATE!A:A,MATCH(_xlfn.AGGREGATE(4,6,INDEX(UPDATE!$A$3:$DC$160,,MATCH(A77,UPDATE!$1:$1,0))),INDEX(UPDATE!$A:$DC,,MATCH(A77,UPDATE!$1:$1,0)),0)),K77)</f>
        <v>10</v>
      </c>
      <c r="J77" s="82" t="b">
        <f>IFERROR(IF(MATCH(SETTINGS!S77,COVER!$A:$A,0),TRUE,FALSE),FALSE)</f>
        <v>1</v>
      </c>
      <c r="L77" s="71">
        <f>R77</f>
        <v>95</v>
      </c>
      <c r="M77" s="72" t="s">
        <v>53</v>
      </c>
      <c r="N77" s="78" t="b">
        <f t="shared" si="7"/>
        <v>1</v>
      </c>
      <c r="O77" s="79" t="s">
        <v>249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95</v>
      </c>
      <c r="S77" s="84" t="s">
        <v>248</v>
      </c>
      <c r="T77" s="93" t="s">
        <v>250</v>
      </c>
      <c r="U77" s="74" t="s">
        <v>26</v>
      </c>
    </row>
    <row r="78" spans="1:21" x14ac:dyDescent="0.2">
      <c r="A78" s="75" t="s">
        <v>251</v>
      </c>
      <c r="B78" s="50" t="s">
        <v>252</v>
      </c>
      <c r="C78" s="13">
        <f>IF(OR(ISNUMBER(IFERROR(MATCH(A78,UPDATE!$1:$1,0),TRUE))=FALSE,H78=FALSE),L78,_xlfn.AGGREGATE(4,6,INDEX(UPDATE!$A:$DC,,MATCH(A78,UPDATE!$1:$1,0))))</f>
        <v>105</v>
      </c>
      <c r="D78" s="19" t="str">
        <f t="shared" si="6"/>
        <v>x</v>
      </c>
      <c r="E78" s="14" t="s">
        <v>29</v>
      </c>
      <c r="F78" s="144" t="str">
        <f t="shared" si="8"/>
        <v>✅</v>
      </c>
      <c r="H78" s="138" t="b">
        <f>IF(ISNUMBER(INDEX(UPDATE!$A:$DC,2,MATCH(SETTINGS!A78,UPDATE!$1:$1,0)))=TRUE,TRUE,FALSE)</f>
        <v>1</v>
      </c>
      <c r="I78" s="82">
        <f>IFERROR(INDEX(UPDATE!A:A,MATCH(_xlfn.AGGREGATE(4,6,INDEX(UPDATE!$A$3:$DC$160,,MATCH(A78,UPDATE!$1:$1,0))),INDEX(UPDATE!$A:$DC,,MATCH(A78,UPDATE!$1:$1,0)),0)),K78)</f>
        <v>17</v>
      </c>
      <c r="J78" s="82" t="b">
        <f>IFERROR(IF(MATCH(SETTINGS!S78,COVER!$A:$A,0),TRUE,FALSE),FALSE)</f>
        <v>1</v>
      </c>
      <c r="L78" s="71">
        <f>R78</f>
        <v>105</v>
      </c>
      <c r="M78" s="71" t="s">
        <v>53</v>
      </c>
      <c r="N78" s="78" t="b">
        <f t="shared" si="7"/>
        <v>1</v>
      </c>
      <c r="O78" s="79" t="s">
        <v>251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105</v>
      </c>
      <c r="S78" s="84" t="s">
        <v>251</v>
      </c>
      <c r="T78" s="122" t="s">
        <v>25</v>
      </c>
      <c r="U78" s="74" t="s">
        <v>26</v>
      </c>
    </row>
    <row r="79" spans="1:21" x14ac:dyDescent="0.2">
      <c r="A79" s="33" t="s">
        <v>253</v>
      </c>
      <c r="B79" s="33" t="s">
        <v>253</v>
      </c>
      <c r="C79" s="13">
        <f>IF(OR(ISNUMBER(IFERROR(MATCH(A79,UPDATE!$1:$1,0),TRUE))=FALSE,H79=FALSE),L79,_xlfn.AGGREGATE(4,6,INDEX(UPDATE!$A:$DC,,MATCH(A79,UPDATE!$1:$1,0))))</f>
        <v>779</v>
      </c>
      <c r="D79" s="19" t="str">
        <f t="shared" si="6"/>
        <v>x</v>
      </c>
      <c r="E79" s="14" t="s">
        <v>29</v>
      </c>
      <c r="F79" s="144" t="str">
        <f t="shared" si="8"/>
        <v>✅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71</v>
      </c>
      <c r="J79" s="82" t="b">
        <f>IFERROR(IF(MATCH(SETTINGS!S79,COVER!$A:$A,0),TRUE,FALSE),FALSE)</f>
        <v>1</v>
      </c>
      <c r="L79" s="71">
        <f>R79</f>
        <v>779</v>
      </c>
      <c r="M79" s="72" t="s">
        <v>53</v>
      </c>
      <c r="N79" s="78" t="b">
        <f t="shared" si="7"/>
        <v>1</v>
      </c>
      <c r="O79" s="79" t="s">
        <v>253</v>
      </c>
      <c r="P79" s="78" t="b">
        <f>IF(IFERROR(HLOOKUP(A79,UPDATE!$1:$1,1,FALSE),FALSE)&lt;&gt;FALSE,TRUE,FALSE)</f>
        <v>1</v>
      </c>
      <c r="Q79" s="84" t="b">
        <f>TRUE</f>
        <v>1</v>
      </c>
      <c r="R79" s="84">
        <f>IFERROR(_xlfn.AGGREGATE(4,6,INDEX(UPDATE!$A:$DC,,MATCH(A79,UPDATE!$1:$1,0))),NA())</f>
        <v>779</v>
      </c>
      <c r="S79" s="84" t="s">
        <v>253</v>
      </c>
      <c r="T79" s="93" t="s">
        <v>254</v>
      </c>
      <c r="U79" s="74" t="s">
        <v>26</v>
      </c>
    </row>
    <row r="80" spans="1:21" x14ac:dyDescent="0.2">
      <c r="A80" s="33" t="s">
        <v>255</v>
      </c>
      <c r="B80" s="33" t="s">
        <v>256</v>
      </c>
      <c r="C80" s="13" t="str">
        <f>IF(OR(ISNUMBER(IFERROR(MATCH(A80,UPDATE!$1:$1,0),TRUE))=FALSE,H80=FALSE),L80,_xlfn.AGGREGATE(4,6,INDEX(UPDATE!$A:$DC,,MATCH(A80,UPDATE!$1:$1,0))))</f>
        <v>F</v>
      </c>
      <c r="D80" s="19" t="str">
        <f t="shared" si="6"/>
        <v>F</v>
      </c>
      <c r="E80" s="14" t="s">
        <v>29</v>
      </c>
      <c r="F80" s="144" t="str">
        <f t="shared" si="8"/>
        <v>✅</v>
      </c>
      <c r="H80" s="138" t="b">
        <f>IF(ISNUMBER(INDEX(UPDATE!$A:$DC,2,MATCH(SETTINGS!A80,UPDATE!$1:$1,0)))=TRUE,TRUE,FALSE)</f>
        <v>0</v>
      </c>
      <c r="I80" s="82">
        <f>IFERROR(INDEX(UPDATE!A:A,MATCH(_xlfn.AGGREGATE(4,6,INDEX(UPDATE!$A$3:$DC$160,,MATCH(A80,UPDATE!$1:$1,0))),INDEX(UPDATE!$A:$DC,,MATCH(A80,UPDATE!$1:$1,0)),0)),K80)</f>
        <v>30</v>
      </c>
      <c r="J80" s="82" t="b">
        <f>IFERROR(IF(MATCH(SETTINGS!S80,COVER!$A:$A,0),TRUE,FALSE),FALSE)</f>
        <v>1</v>
      </c>
      <c r="L80" s="71" t="s">
        <v>24</v>
      </c>
      <c r="N80" s="78" t="b">
        <f t="shared" si="7"/>
        <v>1</v>
      </c>
      <c r="O80" s="79" t="s">
        <v>257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275</v>
      </c>
      <c r="S80" s="84" t="s">
        <v>255</v>
      </c>
      <c r="T80" s="93" t="s">
        <v>258</v>
      </c>
      <c r="U80" s="74" t="s">
        <v>26</v>
      </c>
    </row>
    <row r="81" spans="1:21" x14ac:dyDescent="0.2">
      <c r="A81" s="75" t="s">
        <v>259</v>
      </c>
      <c r="B81" s="50" t="s">
        <v>260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6"/>
        <v>F</v>
      </c>
      <c r="E81" s="14" t="s">
        <v>29</v>
      </c>
      <c r="F81" s="144" t="str">
        <f t="shared" si="8"/>
        <v>✅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3</v>
      </c>
      <c r="J81" s="82" t="b">
        <f>IFERROR(IF(MATCH(SETTINGS!S81,COVER!$A:$A,0),TRUE,FALSE),FALSE)</f>
        <v>1</v>
      </c>
      <c r="L81" s="71" t="s">
        <v>24</v>
      </c>
      <c r="M81" s="72"/>
      <c r="N81" s="78" t="b">
        <f t="shared" si="7"/>
        <v>1</v>
      </c>
      <c r="O81" s="79" t="s">
        <v>260</v>
      </c>
      <c r="P81" s="78" t="b">
        <f>IF(IFERROR(HLOOKUP(A81,UPDATE!$1:$1,1,FALSE),FALSE)&lt;&gt;FALSE,TRUE,FALSE)</f>
        <v>1</v>
      </c>
      <c r="Q81" s="84" t="b">
        <f>TRUE</f>
        <v>1</v>
      </c>
      <c r="R81" s="84">
        <f>IFERROR(_xlfn.AGGREGATE(4,6,INDEX(UPDATE!$A:$DC,,MATCH(A81,UPDATE!$1:$1,0))),NA())</f>
        <v>16</v>
      </c>
      <c r="S81" s="84" t="s">
        <v>259</v>
      </c>
      <c r="T81" s="122" t="s">
        <v>25</v>
      </c>
      <c r="U81" s="74" t="s">
        <v>26</v>
      </c>
    </row>
    <row r="82" spans="1:21" x14ac:dyDescent="0.2">
      <c r="A82" s="97" t="s">
        <v>261</v>
      </c>
      <c r="B82" s="50" t="s">
        <v>262</v>
      </c>
      <c r="C82" s="13" t="str">
        <f>IF(OR(ISNUMBER(IFERROR(MATCH(A82,UPDATE!$1:$1,0),TRUE))=FALSE,H82=FALSE),L82,_xlfn.AGGREGATE(4,6,INDEX(UPDATE!$A:$DC,,MATCH(A82,UPDATE!$1:$1,0))))</f>
        <v>F</v>
      </c>
      <c r="D82" s="19" t="str">
        <f t="shared" si="6"/>
        <v>F</v>
      </c>
      <c r="E82" s="14" t="s">
        <v>29</v>
      </c>
      <c r="F82" s="144" t="str">
        <f t="shared" si="8"/>
        <v>❌</v>
      </c>
      <c r="H82" s="138" t="b">
        <f>IF(ISNUMBER(INDEX(UPDATE!$A:$DC,2,MATCH(SETTINGS!A82,UPDATE!$1:$1,0)))=TRUE,TRUE,FALSE)</f>
        <v>0</v>
      </c>
      <c r="I82" s="82">
        <f>IFERROR(INDEX(UPDATE!A:A,MATCH(_xlfn.AGGREGATE(4,6,INDEX(UPDATE!$A$3:$DC$160,,MATCH(A82,UPDATE!$1:$1,0))),INDEX(UPDATE!$A:$DC,,MATCH(A82,UPDATE!$1:$1,0)),0)),K82)</f>
        <v>0</v>
      </c>
      <c r="J82" s="82" t="b">
        <f>IFERROR(IF(MATCH(SETTINGS!S82,COVER!$A:$A,0),TRUE,FALSE),FALSE)</f>
        <v>1</v>
      </c>
      <c r="L82" s="71" t="s">
        <v>24</v>
      </c>
      <c r="N82" s="78" t="b">
        <f t="shared" si="7"/>
        <v>0</v>
      </c>
      <c r="O82" s="79" t="s">
        <v>261</v>
      </c>
      <c r="P82" s="78" t="b">
        <f>IF(IFERROR(HLOOKUP(A82,UPDATE!$1:$1,1,FALSE),FALSE)&lt;&gt;FALSE,TRUE,FALSE)</f>
        <v>0</v>
      </c>
      <c r="Q82" s="84" t="b">
        <f>TRUE</f>
        <v>1</v>
      </c>
      <c r="R82" s="84" t="e">
        <f>IFERROR(_xlfn.AGGREGATE(4,6,INDEX(UPDATE!$A:$DC,,MATCH(A82,UPDATE!$1:$1,0))),NA())</f>
        <v>#N/A</v>
      </c>
      <c r="S82" s="84" t="s">
        <v>261</v>
      </c>
      <c r="T82" s="122" t="s">
        <v>25</v>
      </c>
      <c r="U82" s="74" t="s">
        <v>26</v>
      </c>
    </row>
    <row r="83" spans="1:21" x14ac:dyDescent="0.2">
      <c r="A83" s="33" t="s">
        <v>263</v>
      </c>
      <c r="B83" s="33" t="s">
        <v>264</v>
      </c>
      <c r="C83" s="13">
        <f>IF(OR(ISNUMBER(IFERROR(MATCH(A83,UPDATE!$1:$1,0),TRUE))=FALSE,H83=FALSE),L83,_xlfn.AGGREGATE(4,6,INDEX(UPDATE!$A:$DC,,MATCH(A83,UPDATE!$1:$1,0))))</f>
        <v>162</v>
      </c>
      <c r="D83" s="19" t="str">
        <f t="shared" si="6"/>
        <v>x</v>
      </c>
      <c r="E83" s="14" t="s">
        <v>23</v>
      </c>
      <c r="F83" s="144" t="str">
        <f t="shared" si="8"/>
        <v>✅</v>
      </c>
      <c r="H83" s="138" t="b">
        <f>IF(ISNUMBER(INDEX(UPDATE!$A:$DC,2,MATCH(SETTINGS!A83,UPDATE!$1:$1,0)))=TRUE,TRUE,FALSE)</f>
        <v>1</v>
      </c>
      <c r="I83" s="82">
        <f>IFERROR(INDEX(UPDATE!A:A,MATCH(_xlfn.AGGREGATE(4,6,INDEX(UPDATE!$A$3:$DC$160,,MATCH(A83,UPDATE!$1:$1,0))),INDEX(UPDATE!$A:$DC,,MATCH(A83,UPDATE!$1:$1,0)),0)),K83)</f>
        <v>16</v>
      </c>
      <c r="J83" s="82" t="b">
        <f>IFERROR(IF(MATCH(SETTINGS!S83,COVER!$A:$A,0),TRUE,FALSE),FALSE)</f>
        <v>1</v>
      </c>
      <c r="L83" s="71">
        <f>R83</f>
        <v>162</v>
      </c>
      <c r="M83" s="72" t="s">
        <v>53</v>
      </c>
      <c r="N83" s="78" t="b">
        <f t="shared" si="7"/>
        <v>1</v>
      </c>
      <c r="O83" s="79" t="s">
        <v>263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162</v>
      </c>
      <c r="S83" s="84" t="s">
        <v>263</v>
      </c>
      <c r="T83" s="93" t="s">
        <v>265</v>
      </c>
      <c r="U83" s="74" t="s">
        <v>26</v>
      </c>
    </row>
    <row r="84" spans="1:21" x14ac:dyDescent="0.2">
      <c r="A84" s="97" t="s">
        <v>266</v>
      </c>
      <c r="C84" s="13" t="str">
        <f>IF(OR(ISNUMBER(IFERROR(MATCH(A84,UPDATE!$1:$1,0),TRUE))=FALSE,H84=FALSE),L84,_xlfn.AGGREGATE(4,6,INDEX(UPDATE!$A:$DC,,MATCH(A84,UPDATE!$1:$1,0))))</f>
        <v>F</v>
      </c>
      <c r="D84" s="19" t="str">
        <f t="shared" si="6"/>
        <v>F</v>
      </c>
      <c r="E84" s="14" t="s">
        <v>29</v>
      </c>
      <c r="F84" s="144" t="str">
        <f t="shared" si="8"/>
        <v>❌</v>
      </c>
      <c r="H84" s="138" t="b">
        <f>IF(ISNUMBER(INDEX(UPDATE!$A:$DC,2,MATCH(SETTINGS!A84,UPDATE!$1:$1,0)))=TRUE,TRUE,FALSE)</f>
        <v>0</v>
      </c>
      <c r="I84" s="82">
        <f>IFERROR(INDEX(UPDATE!A:A,MATCH(_xlfn.AGGREGATE(4,6,INDEX(UPDATE!$A$3:$DC$160,,MATCH(A84,UPDATE!$1:$1,0))),INDEX(UPDATE!$A:$DC,,MATCH(A84,UPDATE!$1:$1,0)),0)),K84)</f>
        <v>0</v>
      </c>
      <c r="J84" s="82" t="b">
        <f>IFERROR(IF(MATCH(SETTINGS!S84,COVER!$A:$A,0),TRUE,FALSE),FALSE)</f>
        <v>0</v>
      </c>
      <c r="L84" s="71" t="s">
        <v>24</v>
      </c>
      <c r="N84" s="78" t="b">
        <f t="shared" si="7"/>
        <v>0</v>
      </c>
      <c r="O84" s="79" t="s">
        <v>266</v>
      </c>
      <c r="P84" s="78" t="b">
        <f>IF(IFERROR(HLOOKUP(A84,UPDATE!$1:$1,1,FALSE),FALSE)&lt;&gt;FALSE,TRUE,FALSE)</f>
        <v>0</v>
      </c>
      <c r="Q84" s="84" t="b">
        <f>TRUE</f>
        <v>1</v>
      </c>
      <c r="R84" s="84" t="e">
        <f>IFERROR(_xlfn.AGGREGATE(4,6,INDEX(UPDATE!$A:$DC,,MATCH(A84,UPDATE!$1:$1,0))),NA())</f>
        <v>#N/A</v>
      </c>
      <c r="S84" s="84" t="s">
        <v>266</v>
      </c>
      <c r="T84" s="135" t="s">
        <v>25</v>
      </c>
      <c r="U84" s="74" t="s">
        <v>26</v>
      </c>
    </row>
    <row r="85" spans="1:21" x14ac:dyDescent="0.2">
      <c r="A85" s="33" t="s">
        <v>267</v>
      </c>
      <c r="B85" s="33" t="s">
        <v>268</v>
      </c>
      <c r="C85" s="13">
        <f>IF(OR(ISNUMBER(IFERROR(MATCH(A85,UPDATE!$1:$1,0),TRUE))=FALSE,H85=FALSE),L85,_xlfn.AGGREGATE(4,6,INDEX(UPDATE!$A:$DC,,MATCH(A85,UPDATE!$1:$1,0))))</f>
        <v>404</v>
      </c>
      <c r="D85" s="19" t="str">
        <f t="shared" si="6"/>
        <v>x</v>
      </c>
      <c r="E85" s="14" t="s">
        <v>29</v>
      </c>
      <c r="F85" s="144" t="str">
        <f t="shared" si="8"/>
        <v>✅</v>
      </c>
      <c r="H85" s="138" t="b">
        <f>IF(ISNUMBER(INDEX(UPDATE!$A:$DC,2,MATCH(SETTINGS!A85,UPDATE!$1:$1,0)))=TRUE,TRUE,FALSE)</f>
        <v>1</v>
      </c>
      <c r="I85" s="82">
        <f>IFERROR(INDEX(UPDATE!A:A,MATCH(_xlfn.AGGREGATE(4,6,INDEX(UPDATE!$A$3:$DC$160,,MATCH(A85,UPDATE!$1:$1,0))),INDEX(UPDATE!$A:$DC,,MATCH(A85,UPDATE!$1:$1,0)),0)),K85)</f>
        <v>38</v>
      </c>
      <c r="J85" s="82" t="b">
        <f>IFERROR(IF(MATCH(SETTINGS!S85,COVER!$A:$A,0),TRUE,FALSE),FALSE)</f>
        <v>1</v>
      </c>
      <c r="L85" s="71">
        <f>R85</f>
        <v>404</v>
      </c>
      <c r="M85" s="72" t="s">
        <v>53</v>
      </c>
      <c r="N85" s="78" t="b">
        <f t="shared" si="7"/>
        <v>1</v>
      </c>
      <c r="O85" s="79" t="s">
        <v>268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404</v>
      </c>
      <c r="S85" s="84" t="s">
        <v>267</v>
      </c>
      <c r="T85" s="93" t="s">
        <v>269</v>
      </c>
      <c r="U85" s="74" t="s">
        <v>270</v>
      </c>
    </row>
    <row r="86" spans="1:21" x14ac:dyDescent="0.2">
      <c r="A86" s="33" t="s">
        <v>271</v>
      </c>
      <c r="B86" s="33" t="s">
        <v>272</v>
      </c>
      <c r="C86" s="13" t="str">
        <f>IF(OR(ISNUMBER(IFERROR(MATCH(A86,UPDATE!$1:$1,0),TRUE))=FALSE,H86=FALSE),L86,_xlfn.AGGREGATE(4,6,INDEX(UPDATE!$A:$DC,,MATCH(A86,UPDATE!$1:$1,0))))</f>
        <v>F</v>
      </c>
      <c r="D86" s="19" t="str">
        <f t="shared" si="6"/>
        <v>F</v>
      </c>
      <c r="E86" s="14" t="s">
        <v>29</v>
      </c>
      <c r="F86" s="144" t="str">
        <f t="shared" si="8"/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16</v>
      </c>
      <c r="J86" s="82" t="b">
        <f>IFERROR(IF(MATCH(SETTINGS!S86,COVER!$A:$A,0),TRUE,FALSE),FALSE)</f>
        <v>1</v>
      </c>
      <c r="L86" s="71" t="s">
        <v>24</v>
      </c>
      <c r="N86" s="78" t="b">
        <f t="shared" si="7"/>
        <v>1</v>
      </c>
      <c r="O86" s="79" t="s">
        <v>272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101</v>
      </c>
      <c r="S86" s="84" t="s">
        <v>271</v>
      </c>
      <c r="T86" s="93" t="s">
        <v>273</v>
      </c>
      <c r="U86" s="74" t="s">
        <v>26</v>
      </c>
    </row>
    <row r="87" spans="1:21" x14ac:dyDescent="0.2">
      <c r="A87" s="33" t="s">
        <v>274</v>
      </c>
      <c r="B87" s="33" t="s">
        <v>274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6"/>
        <v>F</v>
      </c>
      <c r="E87" s="14" t="s">
        <v>29</v>
      </c>
      <c r="F87" s="144" t="str">
        <f t="shared" si="8"/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18</v>
      </c>
      <c r="J87" s="82" t="b">
        <f>IFERROR(IF(MATCH(SETTINGS!S87,COVER!$A:$A,0),TRUE,FALSE),FALSE)</f>
        <v>1</v>
      </c>
      <c r="L87" s="71" t="s">
        <v>24</v>
      </c>
      <c r="N87" s="78" t="b">
        <f t="shared" si="7"/>
        <v>1</v>
      </c>
      <c r="O87" s="79" t="s">
        <v>274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162</v>
      </c>
      <c r="S87" s="84" t="s">
        <v>274</v>
      </c>
      <c r="T87" s="127" t="s">
        <v>275</v>
      </c>
      <c r="U87" s="74" t="s">
        <v>26</v>
      </c>
    </row>
    <row r="88" spans="1:21" x14ac:dyDescent="0.2">
      <c r="A88" s="75" t="s">
        <v>276</v>
      </c>
      <c r="B88" s="50" t="s">
        <v>277</v>
      </c>
      <c r="C88" s="13" t="str">
        <f>IF(OR(ISNUMBER(IFERROR(MATCH(A88,UPDATE!$1:$1,0),TRUE))=FALSE,H88=FALSE),L88,_xlfn.AGGREGATE(4,6,INDEX(UPDATE!$A:$DC,,MATCH(A88,UPDATE!$1:$1,0))))</f>
        <v>F</v>
      </c>
      <c r="D88" s="19" t="str">
        <f t="shared" si="6"/>
        <v>F</v>
      </c>
      <c r="E88" s="14" t="s">
        <v>29</v>
      </c>
      <c r="F88" s="144" t="str">
        <f t="shared" si="8"/>
        <v>✅</v>
      </c>
      <c r="H88" s="138" t="b">
        <f>IF(ISNUMBER(INDEX(UPDATE!$A:$DC,2,MATCH(SETTINGS!A88,UPDATE!$1:$1,0)))=TRUE,TRUE,FALSE)</f>
        <v>0</v>
      </c>
      <c r="I88" s="82">
        <f>IFERROR(INDEX(UPDATE!A:A,MATCH(_xlfn.AGGREGATE(4,6,INDEX(UPDATE!$A$3:$DC$160,,MATCH(A88,UPDATE!$1:$1,0))),INDEX(UPDATE!$A:$DC,,MATCH(A88,UPDATE!$1:$1,0)),0)),K88)</f>
        <v>19</v>
      </c>
      <c r="J88" s="82" t="b">
        <f>IFERROR(IF(MATCH(SETTINGS!S88,COVER!$A:$A,0),TRUE,FALSE),FALSE)</f>
        <v>1</v>
      </c>
      <c r="L88" s="71" t="s">
        <v>24</v>
      </c>
      <c r="N88" s="78" t="b">
        <f t="shared" si="7"/>
        <v>1</v>
      </c>
      <c r="O88" s="79" t="s">
        <v>276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193</v>
      </c>
      <c r="S88" s="84" t="s">
        <v>276</v>
      </c>
      <c r="T88" s="135" t="s">
        <v>212</v>
      </c>
      <c r="U88" s="74" t="s">
        <v>26</v>
      </c>
    </row>
    <row r="89" spans="1:21" x14ac:dyDescent="0.2">
      <c r="A89" s="75" t="s">
        <v>278</v>
      </c>
      <c r="B89" s="50" t="s">
        <v>279</v>
      </c>
      <c r="C89" s="13">
        <f>IF(OR(ISNUMBER(IFERROR(MATCH(A89,UPDATE!$1:$1,0),TRUE))=FALSE,H89=FALSE),L89,_xlfn.AGGREGATE(4,6,INDEX(UPDATE!$A:$DC,,MATCH(A89,UPDATE!$1:$1,0))))</f>
        <v>76</v>
      </c>
      <c r="D89" s="19" t="str">
        <f t="shared" si="6"/>
        <v>x</v>
      </c>
      <c r="E89" s="14" t="s">
        <v>29</v>
      </c>
      <c r="F89" s="144" t="str">
        <f t="shared" si="8"/>
        <v>✅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19</v>
      </c>
      <c r="J89" s="82" t="b">
        <f>IFERROR(IF(MATCH(SETTINGS!S89,COVER!$A:$A,0),TRUE,FALSE),FALSE)</f>
        <v>1</v>
      </c>
      <c r="L89" s="71">
        <f>R89</f>
        <v>76</v>
      </c>
      <c r="M89" s="72" t="s">
        <v>53</v>
      </c>
      <c r="N89" s="78" t="b">
        <f t="shared" si="7"/>
        <v>1</v>
      </c>
      <c r="O89" s="79" t="s">
        <v>278</v>
      </c>
      <c r="P89" s="78" t="b">
        <f>IF(IFERROR(HLOOKUP(A89,UPDATE!$1:$1,1,FALSE),FALSE)&lt;&gt;FALSE,TRUE,FALSE)</f>
        <v>1</v>
      </c>
      <c r="Q89" s="84" t="b">
        <f>TRUE</f>
        <v>1</v>
      </c>
      <c r="R89" s="84">
        <f>IFERROR(_xlfn.AGGREGATE(4,6,INDEX(UPDATE!$A:$DC,,MATCH(A89,UPDATE!$1:$1,0))),NA())</f>
        <v>76</v>
      </c>
      <c r="S89" s="84" t="s">
        <v>278</v>
      </c>
      <c r="T89" s="127" t="s">
        <v>280</v>
      </c>
      <c r="U89" s="74" t="s">
        <v>26</v>
      </c>
    </row>
    <row r="90" spans="1:21" x14ac:dyDescent="0.2">
      <c r="A90" s="96" t="s">
        <v>281</v>
      </c>
      <c r="B90" s="33" t="s">
        <v>281</v>
      </c>
      <c r="C90" s="13" t="str">
        <f>IF(OR(ISNUMBER(IFERROR(MATCH(A90,UPDATE!$1:$1,0),TRUE))=FALSE,H90=FALSE),L90,_xlfn.AGGREGATE(4,6,INDEX(UPDATE!$A:$DC,,MATCH(A90,UPDATE!$1:$1,0))))</f>
        <v>F</v>
      </c>
      <c r="D90" s="19" t="str">
        <f t="shared" si="6"/>
        <v>F</v>
      </c>
      <c r="E90" s="14" t="s">
        <v>29</v>
      </c>
      <c r="F90" s="144" t="str">
        <f t="shared" si="8"/>
        <v>✅</v>
      </c>
      <c r="H90" s="138" t="b">
        <f>IF(ISNUMBER(INDEX(UPDATE!$A:$DC,2,MATCH(SETTINGS!A90,UPDATE!$1:$1,0)))=TRUE,TRUE,FALSE)</f>
        <v>0</v>
      </c>
      <c r="I90" s="82">
        <f>IFERROR(INDEX(UPDATE!A:A,MATCH(_xlfn.AGGREGATE(4,6,INDEX(UPDATE!$A$3:$DC$160,,MATCH(A90,UPDATE!$1:$1,0))),INDEX(UPDATE!$A:$DC,,MATCH(A90,UPDATE!$1:$1,0)),0)),K90)</f>
        <v>72</v>
      </c>
      <c r="J90" s="82" t="b">
        <f>IFERROR(IF(MATCH(SETTINGS!S90,COVER!$A:$A,0),TRUE,FALSE),FALSE)</f>
        <v>1</v>
      </c>
      <c r="L90" s="71" t="s">
        <v>24</v>
      </c>
      <c r="N90" s="78" t="b">
        <f t="shared" si="7"/>
        <v>1</v>
      </c>
      <c r="O90" s="79" t="s">
        <v>281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700</v>
      </c>
      <c r="S90" s="84" t="s">
        <v>281</v>
      </c>
      <c r="T90" s="127" t="s">
        <v>282</v>
      </c>
      <c r="U90" s="74" t="s">
        <v>26</v>
      </c>
    </row>
    <row r="91" spans="1:21" x14ac:dyDescent="0.2">
      <c r="A91" s="33" t="s">
        <v>283</v>
      </c>
      <c r="B91" s="33" t="s">
        <v>284</v>
      </c>
      <c r="C91" s="13" t="str">
        <f>IF(OR(ISNUMBER(IFERROR(MATCH(A91,UPDATE!$1:$1,0),TRUE))=FALSE,H91=FALSE),L91,_xlfn.AGGREGATE(4,6,INDEX(UPDATE!$A:$DC,,MATCH(A91,UPDATE!$1:$1,0))))</f>
        <v>F</v>
      </c>
      <c r="D91" s="19" t="str">
        <f t="shared" si="6"/>
        <v>F</v>
      </c>
      <c r="E91" s="14" t="s">
        <v>23</v>
      </c>
      <c r="F91" s="144" t="str">
        <f t="shared" si="8"/>
        <v>✅</v>
      </c>
      <c r="H91" s="138" t="b">
        <f>IF(ISNUMBER(INDEX(UPDATE!$A:$DC,2,MATCH(SETTINGS!A91,UPDATE!$1:$1,0)))=TRUE,TRUE,FALSE)</f>
        <v>0</v>
      </c>
      <c r="I91" s="82">
        <f>IFERROR(INDEX(UPDATE!A:A,MATCH(_xlfn.AGGREGATE(4,6,INDEX(UPDATE!$A$3:$DC$160,,MATCH(A91,UPDATE!$1:$1,0))),INDEX(UPDATE!$A:$DC,,MATCH(A91,UPDATE!$1:$1,0)),0)),K91)</f>
        <v>41</v>
      </c>
      <c r="J91" s="82" t="b">
        <f>IFERROR(IF(MATCH(SETTINGS!S91,COVER!$A:$A,0),TRUE,FALSE),FALSE)</f>
        <v>1</v>
      </c>
      <c r="L91" s="71" t="s">
        <v>24</v>
      </c>
      <c r="N91" s="78" t="b">
        <f t="shared" si="7"/>
        <v>1</v>
      </c>
      <c r="O91" s="79" t="s">
        <v>284</v>
      </c>
      <c r="P91" s="78" t="b">
        <f>IF(IFERROR(HLOOKUP(A91,UPDATE!$1:$1,1,FALSE),FALSE)&lt;&gt;FALSE,TRUE,FALSE)</f>
        <v>1</v>
      </c>
      <c r="Q91" s="84" t="b">
        <f>TRUE</f>
        <v>1</v>
      </c>
      <c r="R91" s="84">
        <f>IFERROR(_xlfn.AGGREGATE(4,6,INDEX(UPDATE!$A:$DC,,MATCH(A91,UPDATE!$1:$1,0))),NA())</f>
        <v>346</v>
      </c>
      <c r="S91" s="84" t="s">
        <v>283</v>
      </c>
      <c r="T91" s="93" t="s">
        <v>285</v>
      </c>
      <c r="U91" s="74" t="s">
        <v>26</v>
      </c>
    </row>
    <row r="92" spans="1:21" x14ac:dyDescent="0.2">
      <c r="A92" s="75" t="s">
        <v>286</v>
      </c>
      <c r="B92" s="50" t="s">
        <v>287</v>
      </c>
      <c r="C92" s="13">
        <f>IF(OR(ISNUMBER(IFERROR(MATCH(A92,UPDATE!$1:$1,0),TRUE))=FALSE,H92=FALSE),L92,_xlfn.AGGREGATE(4,6,INDEX(UPDATE!$A:$DC,,MATCH(A92,UPDATE!$1:$1,0))))</f>
        <v>112</v>
      </c>
      <c r="D92" s="19" t="str">
        <f t="shared" si="6"/>
        <v>x</v>
      </c>
      <c r="E92" s="14" t="s">
        <v>29</v>
      </c>
      <c r="F92" s="144" t="str">
        <f t="shared" si="8"/>
        <v>✅</v>
      </c>
      <c r="H92" s="138" t="b">
        <f>IF(ISNUMBER(INDEX(UPDATE!$A:$DC,2,MATCH(SETTINGS!A92,UPDATE!$1:$1,0)))=TRUE,TRUE,FALSE)</f>
        <v>0</v>
      </c>
      <c r="I92" s="82">
        <f>IFERROR(INDEX(UPDATE!A:A,MATCH(_xlfn.AGGREGATE(4,6,INDEX(UPDATE!$A$3:$DC$160,,MATCH(A92,UPDATE!$1:$1,0))),INDEX(UPDATE!$A:$DC,,MATCH(A92,UPDATE!$1:$1,0)),0)),K92)</f>
        <v>14</v>
      </c>
      <c r="J92" s="82" t="b">
        <f>IFERROR(IF(MATCH(SETTINGS!S92,COVER!$A:$A,0),TRUE,FALSE),FALSE)</f>
        <v>1</v>
      </c>
      <c r="L92" s="71">
        <f>R92</f>
        <v>112</v>
      </c>
      <c r="M92" s="71" t="s">
        <v>53</v>
      </c>
      <c r="N92" s="78" t="b">
        <f t="shared" si="7"/>
        <v>1</v>
      </c>
      <c r="O92" s="79" t="s">
        <v>287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112</v>
      </c>
      <c r="S92" s="84" t="s">
        <v>286</v>
      </c>
      <c r="T92" s="122" t="s">
        <v>25</v>
      </c>
      <c r="U92" s="74" t="s">
        <v>26</v>
      </c>
    </row>
    <row r="93" spans="1:21" x14ac:dyDescent="0.2">
      <c r="A93" s="75" t="s">
        <v>288</v>
      </c>
      <c r="B93" s="50" t="s">
        <v>289</v>
      </c>
      <c r="C93" s="13">
        <f>IF(OR(ISNUMBER(IFERROR(MATCH(A93,UPDATE!$1:$1,0),TRUE))=FALSE,H93=FALSE),L93,_xlfn.AGGREGATE(4,6,INDEX(UPDATE!$A:$DC,,MATCH(A93,UPDATE!$1:$1,0))))</f>
        <v>108</v>
      </c>
      <c r="D93" s="19" t="str">
        <f t="shared" si="6"/>
        <v>x</v>
      </c>
      <c r="E93" s="14" t="s">
        <v>29</v>
      </c>
      <c r="F93" s="144" t="str">
        <f t="shared" si="8"/>
        <v>✅</v>
      </c>
      <c r="H93" s="138" t="b">
        <f>IF(ISNUMBER(INDEX(UPDATE!$A:$DC,2,MATCH(SETTINGS!A93,UPDATE!$1:$1,0)))=TRUE,TRUE,FALSE)</f>
        <v>1</v>
      </c>
      <c r="I93" s="82">
        <f>IFERROR(INDEX(UPDATE!A:A,MATCH(_xlfn.AGGREGATE(4,6,INDEX(UPDATE!$A$3:$DC$160,,MATCH(A93,UPDATE!$1:$1,0))),INDEX(UPDATE!$A:$DC,,MATCH(A93,UPDATE!$1:$1,0)),0)),K93)</f>
        <v>26</v>
      </c>
      <c r="J93" s="82" t="b">
        <f>IFERROR(IF(MATCH(SETTINGS!S93,COVER!$A:$A,0),TRUE,FALSE),FALSE)</f>
        <v>1</v>
      </c>
      <c r="L93" s="71">
        <f>R93</f>
        <v>108</v>
      </c>
      <c r="M93" s="72" t="s">
        <v>53</v>
      </c>
      <c r="N93" s="78" t="b">
        <f t="shared" si="7"/>
        <v>1</v>
      </c>
      <c r="O93" s="79" t="s">
        <v>288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108</v>
      </c>
      <c r="S93" s="84" t="s">
        <v>288</v>
      </c>
      <c r="T93" s="93" t="s">
        <v>290</v>
      </c>
      <c r="U93" s="74" t="s">
        <v>26</v>
      </c>
    </row>
    <row r="94" spans="1:21" x14ac:dyDescent="0.2">
      <c r="A94" s="33" t="s">
        <v>291</v>
      </c>
      <c r="B94" s="33" t="s">
        <v>292</v>
      </c>
      <c r="C94" s="13">
        <f>IF(OR(ISNUMBER(IFERROR(MATCH(A94,UPDATE!$1:$1,0),TRUE))=FALSE,H94=FALSE),L94,_xlfn.AGGREGATE(4,6,INDEX(UPDATE!$A:$DC,,MATCH(A94,UPDATE!$1:$1,0))))</f>
        <v>1095</v>
      </c>
      <c r="D94" s="19" t="str">
        <f t="shared" si="6"/>
        <v>x</v>
      </c>
      <c r="E94" s="14" t="s">
        <v>29</v>
      </c>
      <c r="F94" s="144" t="str">
        <f t="shared" si="8"/>
        <v>✅</v>
      </c>
      <c r="H94" s="138" t="b">
        <f>IF(ISNUMBER(INDEX(UPDATE!$A:$DC,2,MATCH(SETTINGS!A94,UPDATE!$1:$1,0)))=TRUE,TRUE,FALSE)</f>
        <v>1</v>
      </c>
      <c r="I94" s="82">
        <f>IFERROR(INDEX(UPDATE!A:A,MATCH(_xlfn.AGGREGATE(4,6,INDEX(UPDATE!$A$3:$DC$160,,MATCH(A94,UPDATE!$1:$1,0))),INDEX(UPDATE!$A:$DC,,MATCH(A94,UPDATE!$1:$1,0)),0)),K94)</f>
        <v>106</v>
      </c>
      <c r="J94" s="82" t="b">
        <f>IFERROR(IF(MATCH(SETTINGS!S94,COVER!$A:$A,0),TRUE,FALSE),FALSE)</f>
        <v>1</v>
      </c>
      <c r="L94" s="71">
        <f>R94</f>
        <v>1095</v>
      </c>
      <c r="M94" s="72" t="s">
        <v>53</v>
      </c>
      <c r="N94" s="78" t="b">
        <f t="shared" si="7"/>
        <v>1</v>
      </c>
      <c r="O94" s="79" t="s">
        <v>292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1095</v>
      </c>
      <c r="S94" s="84" t="s">
        <v>291</v>
      </c>
      <c r="T94" s="93" t="s">
        <v>293</v>
      </c>
      <c r="U94" s="74" t="s">
        <v>26</v>
      </c>
    </row>
    <row r="95" spans="1:21" x14ac:dyDescent="0.2">
      <c r="A95" s="33" t="s">
        <v>294</v>
      </c>
      <c r="B95" s="33" t="s">
        <v>295</v>
      </c>
      <c r="C95" s="13">
        <f>IF(OR(ISNUMBER(IFERROR(MATCH(A95,UPDATE!$1:$1,0),TRUE))=FALSE,H95=FALSE),L95,_xlfn.AGGREGATE(4,6,INDEX(UPDATE!$A:$DC,,MATCH(A95,UPDATE!$1:$1,0))))</f>
        <v>189</v>
      </c>
      <c r="D95" s="19" t="str">
        <f t="shared" si="6"/>
        <v>x</v>
      </c>
      <c r="E95" s="14" t="s">
        <v>110</v>
      </c>
      <c r="F95" s="144" t="str">
        <f t="shared" si="8"/>
        <v>✅</v>
      </c>
      <c r="H95" s="138" t="b">
        <f>IF(ISNUMBER(INDEX(UPDATE!$A:$DC,2,MATCH(SETTINGS!A95,UPDATE!$1:$1,0)))=TRUE,TRUE,FALSE)</f>
        <v>1</v>
      </c>
      <c r="I95" s="82">
        <f>IFERROR(INDEX(UPDATE!A:A,MATCH(_xlfn.AGGREGATE(4,6,INDEX(UPDATE!$A$3:$DC$160,,MATCH(A95,UPDATE!$1:$1,0))),INDEX(UPDATE!$A:$DC,,MATCH(A95,UPDATE!$1:$1,0)),0)),K95)</f>
        <v>27</v>
      </c>
      <c r="J95" s="82" t="b">
        <f>IFERROR(IF(MATCH(SETTINGS!S95,COVER!$A:$A,0),TRUE,FALSE),FALSE)</f>
        <v>1</v>
      </c>
      <c r="L95" s="71">
        <f>R95</f>
        <v>189</v>
      </c>
      <c r="M95" s="72" t="s">
        <v>53</v>
      </c>
      <c r="N95" s="78" t="b">
        <f t="shared" si="7"/>
        <v>1</v>
      </c>
      <c r="O95" s="79" t="s">
        <v>296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189</v>
      </c>
      <c r="S95" s="84" t="s">
        <v>294</v>
      </c>
      <c r="T95" s="127" t="s">
        <v>297</v>
      </c>
      <c r="U95" s="74" t="s">
        <v>26</v>
      </c>
    </row>
    <row r="96" spans="1:21" x14ac:dyDescent="0.2">
      <c r="A96" s="75" t="s">
        <v>298</v>
      </c>
      <c r="B96" s="50" t="s">
        <v>298</v>
      </c>
      <c r="C96" s="13" t="str">
        <f>IF(OR(ISNUMBER(IFERROR(MATCH(A96,UPDATE!$1:$1,0),TRUE))=FALSE,H96=FALSE),L96,_xlfn.AGGREGATE(4,6,INDEX(UPDATE!$A:$DC,,MATCH(A96,UPDATE!$1:$1,0))))</f>
        <v>F</v>
      </c>
      <c r="D96" s="19" t="str">
        <f t="shared" si="6"/>
        <v>F</v>
      </c>
      <c r="E96" s="14" t="s">
        <v>29</v>
      </c>
      <c r="F96" s="144" t="str">
        <f t="shared" si="8"/>
        <v>✅</v>
      </c>
      <c r="H96" s="138" t="b">
        <f>IF(ISNUMBER(INDEX(UPDATE!$A:$DC,2,MATCH(SETTINGS!A96,UPDATE!$1:$1,0)))=TRUE,TRUE,FALSE)</f>
        <v>0</v>
      </c>
      <c r="I96" s="82">
        <f>IFERROR(INDEX(UPDATE!A:A,MATCH(_xlfn.AGGREGATE(4,6,INDEX(UPDATE!$A$3:$DC$160,,MATCH(A96,UPDATE!$1:$1,0))),INDEX(UPDATE!$A:$DC,,MATCH(A96,UPDATE!$1:$1,0)),0)),K96)</f>
        <v>4</v>
      </c>
      <c r="J96" s="82" t="b">
        <f>IFERROR(IF(MATCH(SETTINGS!S96,COVER!$A:$A,0),TRUE,FALSE),FALSE)</f>
        <v>1</v>
      </c>
      <c r="L96" s="71" t="s">
        <v>24</v>
      </c>
      <c r="M96" s="72"/>
      <c r="N96" s="78" t="b">
        <f t="shared" si="7"/>
        <v>1</v>
      </c>
      <c r="O96" s="79" t="s">
        <v>298</v>
      </c>
      <c r="P96" s="78" t="b">
        <f>IF(IFERROR(HLOOKUP(A96,UPDATE!$1:$1,1,FALSE),FALSE)&lt;&gt;FALSE,TRUE,FALSE)</f>
        <v>1</v>
      </c>
      <c r="Q96" s="84" t="b">
        <f>TRUE</f>
        <v>1</v>
      </c>
      <c r="R96" s="84">
        <f>IFERROR(_xlfn.AGGREGATE(4,6,INDEX(UPDATE!$A:$DC,,MATCH(A96,UPDATE!$1:$1,0))),NA())</f>
        <v>26</v>
      </c>
      <c r="S96" s="84" t="s">
        <v>298</v>
      </c>
      <c r="T96" s="135" t="s">
        <v>25</v>
      </c>
      <c r="U96" s="74" t="s">
        <v>26</v>
      </c>
    </row>
    <row r="97" spans="1:21" x14ac:dyDescent="0.2">
      <c r="A97" s="75" t="s">
        <v>299</v>
      </c>
      <c r="B97" s="33" t="s">
        <v>300</v>
      </c>
      <c r="C97" s="13" t="str">
        <f>IF(OR(ISNUMBER(IFERROR(MATCH(A97,UPDATE!$1:$1,0),TRUE))=FALSE,H97=FALSE),L97,_xlfn.AGGREGATE(4,6,INDEX(UPDATE!$A:$DC,,MATCH(A97,UPDATE!$1:$1,0))))</f>
        <v>F</v>
      </c>
      <c r="D97" s="19" t="str">
        <f t="shared" si="6"/>
        <v>F</v>
      </c>
      <c r="E97" s="14" t="s">
        <v>29</v>
      </c>
      <c r="F97" s="144" t="str">
        <f t="shared" si="8"/>
        <v>✅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28</v>
      </c>
      <c r="J97" s="82" t="b">
        <f>IFERROR(IF(MATCH(SETTINGS!S97,COVER!$A:$A,0),TRUE,FALSE),FALSE)</f>
        <v>1</v>
      </c>
      <c r="L97" s="71" t="s">
        <v>24</v>
      </c>
      <c r="N97" s="78" t="b">
        <f t="shared" si="7"/>
        <v>1</v>
      </c>
      <c r="O97" s="79" t="s">
        <v>301</v>
      </c>
      <c r="P97" s="78" t="b">
        <f>IF(IFERROR(HLOOKUP(A97,UPDATE!$1:$1,1,FALSE),FALSE)&lt;&gt;FALSE,TRUE,FALSE)</f>
        <v>1</v>
      </c>
      <c r="Q97" s="84" t="b">
        <f>TRUE</f>
        <v>1</v>
      </c>
      <c r="R97" s="84">
        <f>IFERROR(_xlfn.AGGREGATE(4,6,INDEX(UPDATE!$A:$DC,,MATCH(A97,UPDATE!$1:$1,0))),NA())</f>
        <v>278</v>
      </c>
      <c r="S97" s="84" t="s">
        <v>299</v>
      </c>
      <c r="T97" s="123" t="s">
        <v>302</v>
      </c>
      <c r="U97" s="74" t="s">
        <v>26</v>
      </c>
    </row>
    <row r="98" spans="1:21" x14ac:dyDescent="0.2">
      <c r="A98" s="75" t="s">
        <v>303</v>
      </c>
      <c r="B98" s="50" t="s">
        <v>303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29" si="9">IF(C98="F","F",M98)</f>
        <v>F</v>
      </c>
      <c r="E98" s="14" t="s">
        <v>29</v>
      </c>
      <c r="F98" s="144" t="str">
        <f t="shared" si="8"/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24</v>
      </c>
      <c r="J98" s="82" t="b">
        <f>IFERROR(IF(MATCH(SETTINGS!S98,COVER!$A:$A,0),TRUE,FALSE),FALSE)</f>
        <v>1</v>
      </c>
      <c r="L98" s="71" t="s">
        <v>24</v>
      </c>
      <c r="M98" s="72"/>
      <c r="N98" s="78" t="b">
        <f t="shared" ref="N98:N117" si="10">IF(F98&lt;&gt;"",F98="✅","")</f>
        <v>1</v>
      </c>
      <c r="O98" s="79" t="s">
        <v>303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233</v>
      </c>
      <c r="S98" s="84" t="s">
        <v>303</v>
      </c>
      <c r="T98" s="135" t="s">
        <v>25</v>
      </c>
      <c r="U98" s="74" t="s">
        <v>26</v>
      </c>
    </row>
    <row r="99" spans="1:21" x14ac:dyDescent="0.2">
      <c r="A99" s="33" t="s">
        <v>304</v>
      </c>
      <c r="B99" s="33" t="s">
        <v>305</v>
      </c>
      <c r="C99" s="13">
        <f>IF(OR(ISNUMBER(IFERROR(MATCH(A99,UPDATE!$1:$1,0),TRUE))=FALSE,H99=FALSE),L99,_xlfn.AGGREGATE(4,6,INDEX(UPDATE!$A:$DC,,MATCH(A99,UPDATE!$1:$1,0))))</f>
        <v>139</v>
      </c>
      <c r="D99" s="19" t="str">
        <f t="shared" si="9"/>
        <v>x</v>
      </c>
      <c r="E99" s="14" t="s">
        <v>29</v>
      </c>
      <c r="F99" s="144" t="str">
        <f t="shared" si="8"/>
        <v>✅</v>
      </c>
      <c r="H99" s="138" t="b">
        <f>IF(ISNUMBER(INDEX(UPDATE!$A:$DC,2,MATCH(SETTINGS!A99,UPDATE!$1:$1,0)))=TRUE,TRUE,FALSE)</f>
        <v>1</v>
      </c>
      <c r="I99" s="82">
        <f>IFERROR(INDEX(UPDATE!A:A,MATCH(_xlfn.AGGREGATE(4,6,INDEX(UPDATE!$A$3:$DC$160,,MATCH(A99,UPDATE!$1:$1,0))),INDEX(UPDATE!$A:$DC,,MATCH(A99,UPDATE!$1:$1,0)),0)),K99)</f>
        <v>13</v>
      </c>
      <c r="J99" s="82" t="b">
        <f>IFERROR(IF(MATCH(SETTINGS!S99,COVER!$A:$A,0),TRUE,FALSE),FALSE)</f>
        <v>1</v>
      </c>
      <c r="L99" s="71">
        <f>R99</f>
        <v>139</v>
      </c>
      <c r="M99" s="72" t="s">
        <v>53</v>
      </c>
      <c r="N99" s="78" t="b">
        <f t="shared" si="10"/>
        <v>1</v>
      </c>
      <c r="O99" s="79" t="s">
        <v>305</v>
      </c>
      <c r="P99" s="78" t="b">
        <f>IF(IFERROR(HLOOKUP(A99,UPDATE!$1:$1,1,FALSE),FALSE)&lt;&gt;FALSE,TRUE,FALSE)</f>
        <v>1</v>
      </c>
      <c r="Q99" s="84" t="b">
        <f>TRUE</f>
        <v>1</v>
      </c>
      <c r="R99" s="84">
        <f>IFERROR(_xlfn.AGGREGATE(4,6,INDEX(UPDATE!$A:$DC,,MATCH(A99,UPDATE!$1:$1,0))),NA())</f>
        <v>139</v>
      </c>
      <c r="S99" s="84" t="s">
        <v>304</v>
      </c>
      <c r="T99" s="127" t="s">
        <v>306</v>
      </c>
      <c r="U99" s="74" t="s">
        <v>26</v>
      </c>
    </row>
    <row r="100" spans="1:21" x14ac:dyDescent="0.2">
      <c r="A100" s="97" t="s">
        <v>307</v>
      </c>
      <c r="B100" s="50" t="s">
        <v>307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9"/>
        <v>F</v>
      </c>
      <c r="E100" s="14" t="s">
        <v>110</v>
      </c>
      <c r="F100" s="144" t="str">
        <f t="shared" si="8"/>
        <v>❌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0</v>
      </c>
      <c r="J100" s="82" t="b">
        <f>IFERROR(IF(MATCH(SETTINGS!S100,COVER!$A:$A,0),TRUE,FALSE),FALSE)</f>
        <v>1</v>
      </c>
      <c r="L100" s="71" t="s">
        <v>24</v>
      </c>
      <c r="N100" s="78" t="b">
        <f t="shared" si="10"/>
        <v>0</v>
      </c>
      <c r="O100" s="79" t="s">
        <v>307</v>
      </c>
      <c r="P100" s="78" t="b">
        <f>IF(IFERROR(HLOOKUP(A100,UPDATE!$1:$1,1,FALSE),FALSE)&lt;&gt;FALSE,TRUE,FALSE)</f>
        <v>0</v>
      </c>
      <c r="Q100" s="84" t="b">
        <f>TRUE</f>
        <v>1</v>
      </c>
      <c r="R100" s="84" t="e">
        <f>IFERROR(_xlfn.AGGREGATE(4,6,INDEX(UPDATE!$A:$DC,,MATCH(A100,UPDATE!$1:$1,0))),NA())</f>
        <v>#N/A</v>
      </c>
      <c r="S100" s="84" t="s">
        <v>307</v>
      </c>
      <c r="T100" s="122" t="s">
        <v>25</v>
      </c>
      <c r="U100" s="74" t="s">
        <v>26</v>
      </c>
    </row>
    <row r="101" spans="1:21" x14ac:dyDescent="0.2">
      <c r="A101" s="75" t="s">
        <v>308</v>
      </c>
      <c r="B101" s="33" t="s">
        <v>308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9"/>
        <v>F</v>
      </c>
      <c r="E101" s="14" t="s">
        <v>29</v>
      </c>
      <c r="F101" s="144" t="str">
        <f t="shared" si="8"/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25</v>
      </c>
      <c r="J101" s="82" t="b">
        <f>IFERROR(IF(MATCH(SETTINGS!S101,COVER!$A:$A,0),TRUE,FALSE),FALSE)</f>
        <v>1</v>
      </c>
      <c r="L101" s="71" t="s">
        <v>24</v>
      </c>
      <c r="N101" s="78" t="b">
        <f t="shared" si="10"/>
        <v>1</v>
      </c>
      <c r="O101" s="79" t="s">
        <v>308</v>
      </c>
      <c r="P101" s="78" t="b">
        <f>IF(IFERROR(HLOOKUP(A101,UPDATE!$1:$1,1,FALSE),FALSE)&lt;&gt;FALSE,TRUE,FALSE)</f>
        <v>1</v>
      </c>
      <c r="Q101" s="84" t="b">
        <f>TRUE</f>
        <v>1</v>
      </c>
      <c r="R101" s="84">
        <f>IFERROR(_xlfn.AGGREGATE(4,6,INDEX(UPDATE!$A:$DC,,MATCH(A101,UPDATE!$1:$1,0))),NA())</f>
        <v>266</v>
      </c>
      <c r="S101" s="84" t="s">
        <v>308</v>
      </c>
      <c r="T101" s="122" t="s">
        <v>212</v>
      </c>
      <c r="U101" s="74" t="s">
        <v>26</v>
      </c>
    </row>
    <row r="102" spans="1:21" x14ac:dyDescent="0.2">
      <c r="A102" s="96" t="s">
        <v>309</v>
      </c>
      <c r="B102" s="33" t="s">
        <v>310</v>
      </c>
      <c r="C102" s="13" t="str">
        <f>IF(OR(ISNUMBER(IFERROR(MATCH(A102,UPDATE!$1:$1,0),TRUE))=FALSE,H102=FALSE),L102,_xlfn.AGGREGATE(4,6,INDEX(UPDATE!$A:$DC,,MATCH(A102,UPDATE!$1:$1,0))))</f>
        <v>F</v>
      </c>
      <c r="D102" s="19" t="str">
        <f t="shared" si="9"/>
        <v>F</v>
      </c>
      <c r="E102" s="14" t="s">
        <v>29</v>
      </c>
      <c r="F102" s="144" t="str">
        <f t="shared" si="8"/>
        <v>❌</v>
      </c>
      <c r="H102" s="138" t="b">
        <f>IF(ISNUMBER(INDEX(UPDATE!$A:$DC,2,MATCH(SETTINGS!A102,UPDATE!$1:$1,0)))=TRUE,TRUE,FALSE)</f>
        <v>0</v>
      </c>
      <c r="I102" s="82">
        <f>IFERROR(INDEX(UPDATE!A:A,MATCH(_xlfn.AGGREGATE(4,6,INDEX(UPDATE!$A$3:$DC$160,,MATCH(A102,UPDATE!$1:$1,0))),INDEX(UPDATE!$A:$DC,,MATCH(A102,UPDATE!$1:$1,0)),0)),K102)</f>
        <v>0</v>
      </c>
      <c r="J102" s="82" t="b">
        <f>IFERROR(IF(MATCH(SETTINGS!S102,COVER!$A:$A,0),TRUE,FALSE),FALSE)</f>
        <v>1</v>
      </c>
      <c r="L102" s="71" t="s">
        <v>24</v>
      </c>
      <c r="N102" s="78" t="b">
        <f t="shared" si="10"/>
        <v>0</v>
      </c>
      <c r="O102" s="79" t="s">
        <v>310</v>
      </c>
      <c r="P102" s="78" t="b">
        <f>IF(IFERROR(HLOOKUP(A102,UPDATE!$1:$1,1,FALSE),FALSE)&lt;&gt;FALSE,TRUE,FALSE)</f>
        <v>0</v>
      </c>
      <c r="Q102" s="84" t="b">
        <f>TRUE</f>
        <v>1</v>
      </c>
      <c r="R102" s="84" t="e">
        <f>IFERROR(_xlfn.AGGREGATE(4,6,INDEX(UPDATE!$A:$DC,,MATCH(A102,UPDATE!$1:$1,0))),NA())</f>
        <v>#N/A</v>
      </c>
      <c r="S102" s="84" t="s">
        <v>309</v>
      </c>
      <c r="T102" s="122" t="s">
        <v>212</v>
      </c>
      <c r="U102" s="74" t="s">
        <v>26</v>
      </c>
    </row>
    <row r="103" spans="1:21" x14ac:dyDescent="0.2">
      <c r="A103" s="75" t="s">
        <v>311</v>
      </c>
      <c r="B103" s="50" t="s">
        <v>312</v>
      </c>
      <c r="C103" s="13" t="str">
        <f>IF(OR(ISNUMBER(IFERROR(MATCH(A103,UPDATE!$1:$1,0),TRUE))=FALSE,H103=FALSE),L103,_xlfn.AGGREGATE(4,6,INDEX(UPDATE!$A:$DC,,MATCH(A103,UPDATE!$1:$1,0))))</f>
        <v>F</v>
      </c>
      <c r="D103" s="19" t="str">
        <f t="shared" si="9"/>
        <v>F</v>
      </c>
      <c r="E103" s="14" t="s">
        <v>23</v>
      </c>
      <c r="F103" s="144" t="str">
        <f t="shared" ref="F103:F117" si="11">IF(AND(OR(P103=TRUE,K103&lt;&gt;""),J103=TRUE),"✅","❌")</f>
        <v>✅</v>
      </c>
      <c r="H103" s="138" t="b">
        <f>IF(ISNUMBER(INDEX(UPDATE!$A:$DC,2,MATCH(SETTINGS!A103,UPDATE!$1:$1,0)))=TRUE,TRUE,FALSE)</f>
        <v>0</v>
      </c>
      <c r="I103" s="82">
        <f>IFERROR(INDEX(UPDATE!A:A,MATCH(_xlfn.AGGREGATE(4,6,INDEX(UPDATE!$A$3:$DC$160,,MATCH(A103,UPDATE!$1:$1,0))),INDEX(UPDATE!$A:$DC,,MATCH(A103,UPDATE!$1:$1,0)),0)),K103)</f>
        <v>31</v>
      </c>
      <c r="J103" s="82" t="b">
        <f>IFERROR(IF(MATCH(SETTINGS!S103,COVER!$A:$A,0),TRUE,FALSE),FALSE)</f>
        <v>1</v>
      </c>
      <c r="L103" s="71" t="s">
        <v>24</v>
      </c>
      <c r="N103" s="78" t="b">
        <f t="shared" si="10"/>
        <v>1</v>
      </c>
      <c r="O103" s="79" t="s">
        <v>311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276</v>
      </c>
      <c r="S103" s="84" t="s">
        <v>311</v>
      </c>
      <c r="T103" s="93" t="s">
        <v>313</v>
      </c>
      <c r="U103" s="74" t="s">
        <v>26</v>
      </c>
    </row>
    <row r="104" spans="1:21" x14ac:dyDescent="0.2">
      <c r="A104" s="33" t="s">
        <v>314</v>
      </c>
      <c r="B104" s="33" t="s">
        <v>315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9"/>
        <v>F</v>
      </c>
      <c r="E104" s="14" t="s">
        <v>29</v>
      </c>
      <c r="F104" s="144" t="str">
        <f t="shared" si="11"/>
        <v>✅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34</v>
      </c>
      <c r="J104" s="82" t="b">
        <f>IFERROR(IF(MATCH(SETTINGS!S104,COVER!$A:$A,0),TRUE,FALSE),FALSE)</f>
        <v>1</v>
      </c>
      <c r="L104" s="71" t="s">
        <v>24</v>
      </c>
      <c r="N104" s="78" t="b">
        <f t="shared" si="10"/>
        <v>1</v>
      </c>
      <c r="O104" s="79" t="s">
        <v>316</v>
      </c>
      <c r="P104" s="78" t="b">
        <f>IF(IFERROR(HLOOKUP(A104,UPDATE!$1:$1,1,FALSE),FALSE)&lt;&gt;FALSE,TRUE,FALSE)</f>
        <v>1</v>
      </c>
      <c r="Q104" s="84" t="b">
        <f>TRUE</f>
        <v>1</v>
      </c>
      <c r="R104" s="84">
        <f>IFERROR(_xlfn.AGGREGATE(4,6,INDEX(UPDATE!$A:$DC,,MATCH(A104,UPDATE!$1:$1,0))),NA())</f>
        <v>139</v>
      </c>
      <c r="S104" s="84" t="s">
        <v>314</v>
      </c>
      <c r="T104" s="93" t="s">
        <v>317</v>
      </c>
      <c r="U104" s="74" t="s">
        <v>26</v>
      </c>
    </row>
    <row r="105" spans="1:21" x14ac:dyDescent="0.2">
      <c r="A105" s="75" t="s">
        <v>318</v>
      </c>
      <c r="B105" s="50" t="s">
        <v>319</v>
      </c>
      <c r="C105" s="13" t="str">
        <f>IF(OR(ISNUMBER(IFERROR(MATCH(A105,UPDATE!$1:$1,0),TRUE))=FALSE,H105=FALSE),L105,_xlfn.AGGREGATE(4,6,INDEX(UPDATE!$A:$DC,,MATCH(A105,UPDATE!$1:$1,0))))</f>
        <v>F</v>
      </c>
      <c r="D105" s="19" t="str">
        <f t="shared" si="9"/>
        <v>F</v>
      </c>
      <c r="E105" s="14" t="s">
        <v>29</v>
      </c>
      <c r="F105" s="144" t="str">
        <f t="shared" si="11"/>
        <v>✅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25</v>
      </c>
      <c r="J105" s="82" t="b">
        <f>IFERROR(IF(MATCH(SETTINGS!S105,COVER!$A:$A,0),TRUE,FALSE),FALSE)</f>
        <v>1</v>
      </c>
      <c r="L105" s="71" t="s">
        <v>24</v>
      </c>
      <c r="M105" s="72"/>
      <c r="N105" s="78" t="b">
        <f t="shared" si="10"/>
        <v>1</v>
      </c>
      <c r="O105" s="79" t="s">
        <v>319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113</v>
      </c>
      <c r="S105" s="84" t="s">
        <v>318</v>
      </c>
      <c r="T105" s="127" t="s">
        <v>320</v>
      </c>
      <c r="U105" s="74" t="s">
        <v>26</v>
      </c>
    </row>
    <row r="106" spans="1:21" x14ac:dyDescent="0.2">
      <c r="A106" s="33" t="s">
        <v>321</v>
      </c>
      <c r="B106" s="33" t="s">
        <v>322</v>
      </c>
      <c r="C106" s="13">
        <f>IF(OR(ISNUMBER(IFERROR(MATCH(A106,UPDATE!$1:$1,0),TRUE))=FALSE,H106=FALSE),L106,_xlfn.AGGREGATE(4,6,INDEX(UPDATE!$A:$DC,,MATCH(A106,UPDATE!$1:$1,0))))</f>
        <v>85</v>
      </c>
      <c r="D106" s="19" t="str">
        <f t="shared" si="9"/>
        <v>x</v>
      </c>
      <c r="E106" s="14" t="s">
        <v>23</v>
      </c>
      <c r="F106" s="144" t="str">
        <f t="shared" si="11"/>
        <v>✅</v>
      </c>
      <c r="H106" s="138" t="b">
        <f>IF(ISNUMBER(INDEX(UPDATE!$A:$DC,2,MATCH(SETTINGS!A106,UPDATE!$1:$1,0)))=TRUE,TRUE,FALSE)</f>
        <v>1</v>
      </c>
      <c r="I106" s="82">
        <f>IFERROR(INDEX(UPDATE!A:A,MATCH(_xlfn.AGGREGATE(4,6,INDEX(UPDATE!$A$3:$DC$160,,MATCH(A106,UPDATE!$1:$1,0))),INDEX(UPDATE!$A:$DC,,MATCH(A106,UPDATE!$1:$1,0)),0)),K106)</f>
        <v>11</v>
      </c>
      <c r="J106" s="82" t="b">
        <f>IFERROR(IF(MATCH(SETTINGS!S106,COVER!$A:$A,0),TRUE,FALSE),FALSE)</f>
        <v>1</v>
      </c>
      <c r="L106" s="71">
        <f>R106</f>
        <v>85</v>
      </c>
      <c r="M106" s="72" t="s">
        <v>53</v>
      </c>
      <c r="N106" s="78" t="b">
        <f t="shared" si="10"/>
        <v>1</v>
      </c>
      <c r="O106" s="79" t="s">
        <v>322</v>
      </c>
      <c r="P106" s="78" t="b">
        <f>IF(IFERROR(HLOOKUP(A106,UPDATE!$1:$1,1,FALSE),FALSE)&lt;&gt;FALSE,TRUE,FALSE)</f>
        <v>1</v>
      </c>
      <c r="Q106" s="84" t="b">
        <f>TRUE</f>
        <v>1</v>
      </c>
      <c r="R106" s="84">
        <f>IFERROR(_xlfn.AGGREGATE(4,6,INDEX(UPDATE!$A:$DC,,MATCH(A106,UPDATE!$1:$1,0))),NA())</f>
        <v>85</v>
      </c>
      <c r="S106" s="84" t="s">
        <v>321</v>
      </c>
      <c r="T106" s="93" t="s">
        <v>323</v>
      </c>
      <c r="U106" s="74" t="s">
        <v>26</v>
      </c>
    </row>
    <row r="107" spans="1:21" x14ac:dyDescent="0.2">
      <c r="A107" s="96" t="s">
        <v>324</v>
      </c>
      <c r="B107" s="33" t="s">
        <v>325</v>
      </c>
      <c r="C107" s="13" t="str">
        <f>IF(OR(ISNUMBER(IFERROR(MATCH(A107,UPDATE!$1:$1,0),TRUE))=FALSE,H107=FALSE),L107,_xlfn.AGGREGATE(4,6,INDEX(UPDATE!$A:$DC,,MATCH(A107,UPDATE!$1:$1,0))))</f>
        <v>F</v>
      </c>
      <c r="D107" s="19" t="str">
        <f t="shared" si="9"/>
        <v>F</v>
      </c>
      <c r="E107" s="14" t="s">
        <v>196</v>
      </c>
      <c r="F107" s="144" t="str">
        <f t="shared" si="11"/>
        <v>❌</v>
      </c>
      <c r="H107" s="138" t="b">
        <f>IF(ISNUMBER(INDEX(UPDATE!$A:$DC,2,MATCH(SETTINGS!A107,UPDATE!$1:$1,0)))=TRUE,TRUE,FALSE)</f>
        <v>0</v>
      </c>
      <c r="I107" s="82">
        <f>IFERROR(INDEX(UPDATE!A:A,MATCH(_xlfn.AGGREGATE(4,6,INDEX(UPDATE!$A$3:$DC$160,,MATCH(A107,UPDATE!$1:$1,0))),INDEX(UPDATE!$A:$DC,,MATCH(A107,UPDATE!$1:$1,0)),0)),K107)</f>
        <v>0</v>
      </c>
      <c r="J107" s="82" t="b">
        <f>IFERROR(IF(MATCH(SETTINGS!S107,COVER!$A:$A,0),TRUE,FALSE),FALSE)</f>
        <v>0</v>
      </c>
      <c r="L107" s="71" t="s">
        <v>24</v>
      </c>
      <c r="M107" s="72"/>
      <c r="N107" s="78" t="b">
        <f t="shared" si="10"/>
        <v>0</v>
      </c>
      <c r="O107" s="79" t="s">
        <v>325</v>
      </c>
      <c r="P107" s="78" t="b">
        <f>IF(IFERROR(HLOOKUP(A107,UPDATE!$1:$1,1,FALSE),FALSE)&lt;&gt;FALSE,TRUE,FALSE)</f>
        <v>0</v>
      </c>
      <c r="Q107" s="84" t="b">
        <f>TRUE</f>
        <v>1</v>
      </c>
      <c r="R107" s="84" t="e">
        <f>IFERROR(_xlfn.AGGREGATE(4,6,INDEX(UPDATE!$A:$DC,,MATCH(A107,UPDATE!$1:$1,0))),NA())</f>
        <v>#N/A</v>
      </c>
      <c r="S107" s="84" t="s">
        <v>324</v>
      </c>
      <c r="T107" s="93" t="s">
        <v>326</v>
      </c>
      <c r="U107" s="74" t="s">
        <v>26</v>
      </c>
    </row>
    <row r="108" spans="1:21" x14ac:dyDescent="0.2">
      <c r="A108" s="96" t="s">
        <v>327</v>
      </c>
      <c r="B108" s="33" t="s">
        <v>328</v>
      </c>
      <c r="C108" s="13">
        <f>IF(OR(ISNUMBER(IFERROR(MATCH(A108,UPDATE!$1:$1,0),TRUE))=FALSE,H108=FALSE),L108,_xlfn.AGGREGATE(4,6,INDEX(UPDATE!$A:$DC,,MATCH(A108,UPDATE!$1:$1,0))))</f>
        <v>104</v>
      </c>
      <c r="D108" s="19" t="str">
        <f t="shared" si="9"/>
        <v>x</v>
      </c>
      <c r="E108" s="14" t="s">
        <v>23</v>
      </c>
      <c r="F108" s="144" t="str">
        <f t="shared" si="11"/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11</v>
      </c>
      <c r="J108" s="82" t="b">
        <f>IFERROR(IF(MATCH(SETTINGS!S108,COVER!$A:$A,0),TRUE,FALSE),FALSE)</f>
        <v>1</v>
      </c>
      <c r="L108" s="71">
        <f>R108</f>
        <v>104</v>
      </c>
      <c r="M108" s="72" t="s">
        <v>53</v>
      </c>
      <c r="N108" s="78" t="b">
        <f t="shared" si="10"/>
        <v>1</v>
      </c>
      <c r="O108" s="79" t="s">
        <v>329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104</v>
      </c>
      <c r="S108" s="84" t="s">
        <v>327</v>
      </c>
      <c r="T108" s="93" t="s">
        <v>330</v>
      </c>
      <c r="U108" s="74" t="s">
        <v>26</v>
      </c>
    </row>
    <row r="109" spans="1:21" x14ac:dyDescent="0.2">
      <c r="A109" s="33" t="s">
        <v>331</v>
      </c>
      <c r="B109" s="33" t="s">
        <v>332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9"/>
        <v>F</v>
      </c>
      <c r="E109" s="14" t="s">
        <v>29</v>
      </c>
      <c r="F109" s="144" t="str">
        <f t="shared" si="11"/>
        <v>✅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14</v>
      </c>
      <c r="J109" s="82" t="b">
        <f>IFERROR(IF(MATCH(SETTINGS!S109,COVER!$A:$A,0),TRUE,FALSE),FALSE)</f>
        <v>1</v>
      </c>
      <c r="L109" s="71" t="s">
        <v>24</v>
      </c>
      <c r="N109" s="78" t="b">
        <f t="shared" si="10"/>
        <v>1</v>
      </c>
      <c r="O109" s="79" t="s">
        <v>332</v>
      </c>
      <c r="P109" s="78" t="b">
        <f>IF(IFERROR(HLOOKUP(A109,UPDATE!$1:$1,1,FALSE),FALSE)&lt;&gt;FALSE,TRUE,FALSE)</f>
        <v>1</v>
      </c>
      <c r="Q109" s="84" t="b">
        <f>TRUE</f>
        <v>1</v>
      </c>
      <c r="R109" s="84">
        <f>IFERROR(_xlfn.AGGREGATE(4,6,INDEX(UPDATE!$A:$DC,,MATCH(A109,UPDATE!$1:$1,0))),NA())</f>
        <v>143</v>
      </c>
      <c r="S109" s="84" t="s">
        <v>331</v>
      </c>
      <c r="T109" s="93" t="s">
        <v>333</v>
      </c>
      <c r="U109" s="74" t="s">
        <v>26</v>
      </c>
    </row>
    <row r="110" spans="1:21" x14ac:dyDescent="0.2">
      <c r="A110" s="75" t="s">
        <v>334</v>
      </c>
      <c r="B110" s="50" t="s">
        <v>335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9"/>
        <v>F</v>
      </c>
      <c r="E110" s="14" t="s">
        <v>29</v>
      </c>
      <c r="F110" s="144" t="str">
        <f t="shared" si="11"/>
        <v>❌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0</v>
      </c>
      <c r="J110" s="82" t="b">
        <f>IFERROR(IF(MATCH(SETTINGS!S110,COVER!$A:$A,0),TRUE,FALSE),FALSE)</f>
        <v>0</v>
      </c>
      <c r="L110" s="71" t="s">
        <v>24</v>
      </c>
      <c r="N110" s="78" t="b">
        <f t="shared" si="10"/>
        <v>0</v>
      </c>
      <c r="O110" s="79" t="s">
        <v>335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/>
      <c r="T110" s="122" t="s">
        <v>25</v>
      </c>
      <c r="U110" s="74" t="s">
        <v>26</v>
      </c>
    </row>
    <row r="111" spans="1:21" x14ac:dyDescent="0.2">
      <c r="A111" s="33" t="s">
        <v>336</v>
      </c>
      <c r="B111" s="33" t="s">
        <v>337</v>
      </c>
      <c r="C111" s="13" t="str">
        <f>IF(OR(ISNUMBER(IFERROR(MATCH(A111,UPDATE!$1:$1,0),TRUE))=FALSE,H111=FALSE),L111,_xlfn.AGGREGATE(4,6,INDEX(UPDATE!$A:$DC,,MATCH(A111,UPDATE!$1:$1,0))))</f>
        <v>F</v>
      </c>
      <c r="D111" s="19" t="str">
        <f t="shared" si="9"/>
        <v>F</v>
      </c>
      <c r="E111" s="14" t="s">
        <v>29</v>
      </c>
      <c r="F111" s="144" t="str">
        <f t="shared" si="11"/>
        <v>✅</v>
      </c>
      <c r="H111" s="138" t="b">
        <f>IF(ISNUMBER(INDEX(UPDATE!$A:$DC,2,MATCH(SETTINGS!A111,UPDATE!$1:$1,0)))=TRUE,TRUE,FALSE)</f>
        <v>0</v>
      </c>
      <c r="I111" s="82">
        <f>IFERROR(INDEX(UPDATE!A:A,MATCH(_xlfn.AGGREGATE(4,6,INDEX(UPDATE!$A$3:$DC$160,,MATCH(A111,UPDATE!$1:$1,0))),INDEX(UPDATE!$A:$DC,,MATCH(A111,UPDATE!$1:$1,0)),0)),K111)</f>
        <v>16</v>
      </c>
      <c r="J111" s="82" t="b">
        <f>IFERROR(IF(MATCH(SETTINGS!S111,COVER!$A:$A,0),TRUE,FALSE),FALSE)</f>
        <v>1</v>
      </c>
      <c r="L111" s="71" t="s">
        <v>24</v>
      </c>
      <c r="N111" s="78" t="b">
        <f t="shared" si="10"/>
        <v>1</v>
      </c>
      <c r="O111" s="79" t="s">
        <v>337</v>
      </c>
      <c r="P111" s="78" t="b">
        <f>IF(IFERROR(HLOOKUP(A111,UPDATE!$1:$1,1,FALSE),FALSE)&lt;&gt;FALSE,TRUE,FALSE)</f>
        <v>1</v>
      </c>
      <c r="Q111" s="84" t="b">
        <f>TRUE</f>
        <v>1</v>
      </c>
      <c r="R111" s="84">
        <f>IFERROR(_xlfn.AGGREGATE(4,6,INDEX(UPDATE!$A:$DC,,MATCH(A111,UPDATE!$1:$1,0))),NA())</f>
        <v>179</v>
      </c>
      <c r="S111" s="84" t="s">
        <v>336</v>
      </c>
      <c r="T111" s="93" t="s">
        <v>338</v>
      </c>
      <c r="U111" s="74" t="s">
        <v>26</v>
      </c>
    </row>
    <row r="112" spans="1:21" x14ac:dyDescent="0.2">
      <c r="A112" s="75" t="s">
        <v>339</v>
      </c>
      <c r="B112" s="50" t="s">
        <v>340</v>
      </c>
      <c r="C112" s="13" t="str">
        <f>IF(OR(ISNUMBER(IFERROR(MATCH(A112,UPDATE!$1:$1,0),TRUE))=FALSE,H112=FALSE),L112,_xlfn.AGGREGATE(4,6,INDEX(UPDATE!$A:$DC,,MATCH(A112,UPDATE!$1:$1,0))))</f>
        <v>F</v>
      </c>
      <c r="D112" s="19" t="str">
        <f t="shared" si="9"/>
        <v>F</v>
      </c>
      <c r="E112" s="14" t="s">
        <v>29</v>
      </c>
      <c r="F112" s="144" t="str">
        <f t="shared" si="11"/>
        <v>✅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31</v>
      </c>
      <c r="J112" s="82" t="b">
        <f>IFERROR(IF(MATCH(SETTINGS!S112,COVER!$A:$A,0),TRUE,FALSE),FALSE)</f>
        <v>1</v>
      </c>
      <c r="L112" s="71" t="s">
        <v>24</v>
      </c>
      <c r="M112" s="72"/>
      <c r="N112" s="78" t="b">
        <f t="shared" si="10"/>
        <v>1</v>
      </c>
      <c r="O112" s="79" t="s">
        <v>340</v>
      </c>
      <c r="P112" s="78" t="b">
        <f>IF(IFERROR(HLOOKUP(A112,UPDATE!$1:$1,1,FALSE),FALSE)&lt;&gt;FALSE,TRUE,FALSE)</f>
        <v>1</v>
      </c>
      <c r="Q112" s="84" t="b">
        <f>TRUE</f>
        <v>1</v>
      </c>
      <c r="R112" s="84">
        <f>IFERROR(_xlfn.AGGREGATE(4,6,INDEX(UPDATE!$A:$DC,,MATCH(A112,UPDATE!$1:$1,0))),NA())</f>
        <v>278</v>
      </c>
      <c r="S112" s="84" t="s">
        <v>339</v>
      </c>
      <c r="T112" s="93" t="s">
        <v>341</v>
      </c>
      <c r="U112" s="74" t="s">
        <v>26</v>
      </c>
    </row>
    <row r="113" spans="1:21" x14ac:dyDescent="0.2">
      <c r="A113" s="33" t="s">
        <v>342</v>
      </c>
      <c r="B113" s="33" t="s">
        <v>342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9"/>
        <v>F</v>
      </c>
      <c r="E113" s="14" t="s">
        <v>110</v>
      </c>
      <c r="F113" s="144" t="str">
        <f t="shared" si="11"/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37</v>
      </c>
      <c r="J113" s="82" t="b">
        <f>IFERROR(IF(MATCH(SETTINGS!S113,COVER!$A:$A,0),TRUE,FALSE),FALSE)</f>
        <v>1</v>
      </c>
      <c r="K113" s="71">
        <v>37</v>
      </c>
      <c r="L113" s="71" t="s">
        <v>24</v>
      </c>
      <c r="N113" s="78" t="b">
        <f t="shared" si="10"/>
        <v>1</v>
      </c>
      <c r="O113" s="79" t="s">
        <v>342</v>
      </c>
      <c r="P113" s="78" t="b">
        <f>IF(IFERROR(HLOOKUP(A113,UPDATE!$1:$1,1,FALSE),FALSE)&lt;&gt;FALSE,TRUE,FALSE)</f>
        <v>0</v>
      </c>
      <c r="Q113" s="84" t="b">
        <f>TRUE</f>
        <v>1</v>
      </c>
      <c r="R113" s="84" t="e">
        <f>IFERROR(_xlfn.AGGREGATE(4,6,INDEX(UPDATE!$A:$DC,,MATCH(A113,UPDATE!$1:$1,0))),NA())</f>
        <v>#N/A</v>
      </c>
      <c r="S113" s="84" t="s">
        <v>342</v>
      </c>
      <c r="T113" s="122" t="s">
        <v>25</v>
      </c>
      <c r="U113" s="74" t="s">
        <v>26</v>
      </c>
    </row>
    <row r="114" spans="1:21" x14ac:dyDescent="0.2">
      <c r="A114" s="33" t="s">
        <v>343</v>
      </c>
      <c r="B114" s="33" t="s">
        <v>344</v>
      </c>
      <c r="C114" s="13">
        <f>IF(OR(ISNUMBER(IFERROR(MATCH(A114,UPDATE!$1:$1,0),TRUE))=FALSE,H114=FALSE),L114,_xlfn.AGGREGATE(4,6,INDEX(UPDATE!$A:$DC,,MATCH(A114,UPDATE!$1:$1,0))))</f>
        <v>206</v>
      </c>
      <c r="D114" s="19" t="str">
        <f t="shared" si="9"/>
        <v>x</v>
      </c>
      <c r="E114" s="14" t="s">
        <v>29</v>
      </c>
      <c r="F114" s="144" t="str">
        <f t="shared" si="11"/>
        <v>✅</v>
      </c>
      <c r="H114" s="138" t="b">
        <f>IF(ISNUMBER(INDEX(UPDATE!$A:$DC,2,MATCH(SETTINGS!A114,UPDATE!$1:$1,0)))=TRUE,TRUE,FALSE)</f>
        <v>1</v>
      </c>
      <c r="I114" s="82">
        <f>IFERROR(INDEX(UPDATE!A:A,MATCH(_xlfn.AGGREGATE(4,6,INDEX(UPDATE!$A$3:$DC$160,,MATCH(A114,UPDATE!$1:$1,0))),INDEX(UPDATE!$A:$DC,,MATCH(A114,UPDATE!$1:$1,0)),0)),K114)</f>
        <v>27</v>
      </c>
      <c r="J114" s="82" t="b">
        <f>IFERROR(IF(MATCH(SETTINGS!S114,COVER!$A:$A,0),TRUE,FALSE),FALSE)</f>
        <v>1</v>
      </c>
      <c r="L114" s="71">
        <f>R114</f>
        <v>206</v>
      </c>
      <c r="M114" s="72" t="s">
        <v>53</v>
      </c>
      <c r="N114" s="78" t="b">
        <f t="shared" si="10"/>
        <v>1</v>
      </c>
      <c r="O114" s="79" t="s">
        <v>344</v>
      </c>
      <c r="P114" s="78" t="b">
        <f>IF(IFERROR(HLOOKUP(A114,UPDATE!$1:$1,1,FALSE),FALSE)&lt;&gt;FALSE,TRUE,FALSE)</f>
        <v>1</v>
      </c>
      <c r="Q114" s="84" t="b">
        <f>TRUE</f>
        <v>1</v>
      </c>
      <c r="R114" s="84">
        <f>IFERROR(_xlfn.AGGREGATE(4,6,INDEX(UPDATE!$A:$DC,,MATCH(A114,UPDATE!$1:$1,0))),NA())</f>
        <v>206</v>
      </c>
      <c r="S114" s="84" t="s">
        <v>343</v>
      </c>
      <c r="T114" s="93" t="s">
        <v>345</v>
      </c>
      <c r="U114" s="74" t="s">
        <v>26</v>
      </c>
    </row>
    <row r="115" spans="1:21" x14ac:dyDescent="0.2">
      <c r="A115" s="97" t="s">
        <v>346</v>
      </c>
      <c r="B115" s="50" t="s">
        <v>347</v>
      </c>
      <c r="C115" s="13" t="str">
        <f>IF(OR(ISNUMBER(IFERROR(MATCH(A115,UPDATE!$1:$1,0),TRUE))=FALSE,H115=FALSE),L115,_xlfn.AGGREGATE(4,6,INDEX(UPDATE!$A:$DC,,MATCH(A115,UPDATE!$1:$1,0))))</f>
        <v>F</v>
      </c>
      <c r="D115" s="19" t="str">
        <f t="shared" si="9"/>
        <v>F</v>
      </c>
      <c r="E115" s="14" t="s">
        <v>29</v>
      </c>
      <c r="F115" s="144" t="str">
        <f t="shared" si="11"/>
        <v>❌</v>
      </c>
      <c r="H115" s="138" t="b">
        <f>IF(ISNUMBER(INDEX(UPDATE!$A:$DC,2,MATCH(SETTINGS!A115,UPDATE!$1:$1,0)))=TRUE,TRUE,FALSE)</f>
        <v>0</v>
      </c>
      <c r="I115" s="82">
        <f>IFERROR(INDEX(UPDATE!A:A,MATCH(_xlfn.AGGREGATE(4,6,INDEX(UPDATE!$A$3:$DC$160,,MATCH(A115,UPDATE!$1:$1,0))),INDEX(UPDATE!$A:$DC,,MATCH(A115,UPDATE!$1:$1,0)),0)),K115)</f>
        <v>0</v>
      </c>
      <c r="J115" s="82" t="b">
        <f>IFERROR(IF(MATCH(SETTINGS!S115,COVER!$A:$A,0),TRUE,FALSE),FALSE)</f>
        <v>0</v>
      </c>
      <c r="L115" s="71" t="s">
        <v>24</v>
      </c>
      <c r="N115" s="78" t="b">
        <f t="shared" si="10"/>
        <v>0</v>
      </c>
      <c r="O115" s="79" t="s">
        <v>346</v>
      </c>
      <c r="P115" s="78" t="b">
        <f>IF(IFERROR(HLOOKUP(A115,UPDATE!$1:$1,1,FALSE),FALSE)&lt;&gt;FALSE,TRUE,FALSE)</f>
        <v>0</v>
      </c>
      <c r="Q115" s="84" t="b">
        <f>TRUE</f>
        <v>1</v>
      </c>
      <c r="R115" s="84" t="e">
        <f>IFERROR(_xlfn.AGGREGATE(4,6,INDEX(UPDATE!$A:$DC,,MATCH(A115,UPDATE!$1:$1,0))),NA())</f>
        <v>#N/A</v>
      </c>
      <c r="S115" s="84" t="s">
        <v>346</v>
      </c>
      <c r="T115" s="122" t="s">
        <v>25</v>
      </c>
      <c r="U115" s="74" t="s">
        <v>26</v>
      </c>
    </row>
    <row r="116" spans="1:21" x14ac:dyDescent="0.2">
      <c r="A116" s="75" t="s">
        <v>348</v>
      </c>
      <c r="B116" s="50" t="s">
        <v>349</v>
      </c>
      <c r="C116" s="13" t="str">
        <f>IF(OR(ISNUMBER(IFERROR(MATCH(A116,UPDATE!$1:$1,0),TRUE))=FALSE,H116=FALSE),L116,_xlfn.AGGREGATE(4,6,INDEX(UPDATE!$A:$DC,,MATCH(A116,UPDATE!$1:$1,0))))</f>
        <v>F</v>
      </c>
      <c r="D116" s="19" t="str">
        <f t="shared" si="9"/>
        <v>F</v>
      </c>
      <c r="E116" s="14" t="s">
        <v>29</v>
      </c>
      <c r="F116" s="144" t="str">
        <f t="shared" si="11"/>
        <v>✅</v>
      </c>
      <c r="H116" s="138" t="b">
        <f>IF(ISNUMBER(INDEX(UPDATE!$A:$DC,2,MATCH(SETTINGS!A116,UPDATE!$1:$1,0)))=TRUE,TRUE,FALSE)</f>
        <v>0</v>
      </c>
      <c r="I116" s="82">
        <f>IFERROR(INDEX(UPDATE!A:A,MATCH(_xlfn.AGGREGATE(4,6,INDEX(UPDATE!$A$3:$DC$160,,MATCH(A116,UPDATE!$1:$1,0))),INDEX(UPDATE!$A:$DC,,MATCH(A116,UPDATE!$1:$1,0)),0)),K116)</f>
        <v>9</v>
      </c>
      <c r="J116" s="82" t="b">
        <f>IFERROR(IF(MATCH(SETTINGS!S116,COVER!$A:$A,0),TRUE,FALSE),FALSE)</f>
        <v>1</v>
      </c>
      <c r="L116" s="71" t="s">
        <v>24</v>
      </c>
      <c r="N116" s="78" t="b">
        <f t="shared" si="10"/>
        <v>1</v>
      </c>
      <c r="O116" s="79" t="s">
        <v>348</v>
      </c>
      <c r="P116" s="78" t="b">
        <f>IF(IFERROR(HLOOKUP(A116,UPDATE!$1:$1,1,FALSE),FALSE)&lt;&gt;FALSE,TRUE,FALSE)</f>
        <v>1</v>
      </c>
      <c r="Q116" s="84" t="b">
        <f>TRUE</f>
        <v>1</v>
      </c>
      <c r="R116" s="84">
        <f>IFERROR(_xlfn.AGGREGATE(4,6,INDEX(UPDATE!$A:$DC,,MATCH(A116,UPDATE!$1:$1,0))),NA())</f>
        <v>44</v>
      </c>
      <c r="S116" s="84" t="s">
        <v>348</v>
      </c>
      <c r="T116" s="135" t="s">
        <v>25</v>
      </c>
      <c r="U116" s="74" t="s">
        <v>26</v>
      </c>
    </row>
    <row r="117" spans="1:21" x14ac:dyDescent="0.2">
      <c r="A117" s="33" t="s">
        <v>350</v>
      </c>
      <c r="B117" s="33" t="s">
        <v>351</v>
      </c>
      <c r="C117" s="13" t="str">
        <f>IF(OR(ISNUMBER(IFERROR(MATCH(A117,UPDATE!$1:$1,0),TRUE))=FALSE,H117=FALSE),L117,_xlfn.AGGREGATE(4,6,INDEX(UPDATE!$A:$DC,,MATCH(A117,UPDATE!$1:$1,0))))</f>
        <v>F</v>
      </c>
      <c r="D117" s="19" t="str">
        <f t="shared" si="9"/>
        <v>F</v>
      </c>
      <c r="E117" s="14" t="s">
        <v>352</v>
      </c>
      <c r="F117" s="144" t="str">
        <f t="shared" si="11"/>
        <v>✅</v>
      </c>
      <c r="H117" s="138" t="b">
        <f>IF(ISNUMBER(INDEX(UPDATE!$A:$DC,2,MATCH(SETTINGS!A117,UPDATE!$1:$1,0)))=TRUE,TRUE,FALSE)</f>
        <v>0</v>
      </c>
      <c r="I117" s="82">
        <f>IFERROR(INDEX(UPDATE!A:A,MATCH(_xlfn.AGGREGATE(4,6,INDEX(UPDATE!$A$3:$DC$160,,MATCH(A117,UPDATE!$1:$1,0))),INDEX(UPDATE!$A:$DC,,MATCH(A117,UPDATE!$1:$1,0)),0)),K117)</f>
        <v>19</v>
      </c>
      <c r="J117" s="82" t="b">
        <f>IFERROR(IF(MATCH(SETTINGS!S117,COVER!$A:$A,0),TRUE,FALSE),FALSE)</f>
        <v>1</v>
      </c>
      <c r="L117" s="71" t="s">
        <v>24</v>
      </c>
      <c r="N117" s="78" t="b">
        <f t="shared" si="10"/>
        <v>1</v>
      </c>
      <c r="O117" s="79" t="s">
        <v>353</v>
      </c>
      <c r="P117" s="78" t="b">
        <f>IF(IFERROR(HLOOKUP(A117,UPDATE!$1:$1,1,FALSE),FALSE)&lt;&gt;FALSE,TRUE,FALSE)</f>
        <v>1</v>
      </c>
      <c r="Q117" s="84" t="b">
        <f>TRUE</f>
        <v>1</v>
      </c>
      <c r="R117" s="84">
        <f>IFERROR(_xlfn.AGGREGATE(4,6,INDEX(UPDATE!$A:$DC,,MATCH(A117,UPDATE!$1:$1,0))),NA())</f>
        <v>19</v>
      </c>
      <c r="S117" s="84" t="s">
        <v>350</v>
      </c>
      <c r="T117" s="135" t="s">
        <v>25</v>
      </c>
      <c r="U117" s="74" t="s">
        <v>26</v>
      </c>
    </row>
    <row r="118" spans="1:21" x14ac:dyDescent="0.2">
      <c r="B118" s="33"/>
      <c r="C118" s="13"/>
      <c r="D118" s="19"/>
      <c r="H118" s="138"/>
      <c r="I118" s="82"/>
      <c r="J118" s="82"/>
      <c r="N118" s="78"/>
      <c r="O118" s="79"/>
      <c r="P118" s="78"/>
      <c r="Q118" s="84"/>
      <c r="R118" s="84"/>
      <c r="S118" s="84"/>
      <c r="T118" s="5"/>
    </row>
  </sheetData>
  <autoFilter ref="A1:V1" xr:uid="{00000000-0009-0000-0000-000000000000}">
    <sortState xmlns:xlrd2="http://schemas.microsoft.com/office/spreadsheetml/2017/richdata2" ref="A2:U117">
      <sortCondition ref="A1:A117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xr:uid="{00000000-0004-0000-0000-00001E000000}"/>
    <hyperlink ref="T37" r:id="rId32" display="https://baki.fandom.com/wiki/Baki_the_Grappler_(franchise)" xr:uid="{00000000-0004-0000-0000-00001F000000}"/>
    <hyperlink ref="T38" r:id="rId33" xr:uid="{00000000-0004-0000-0000-000020000000}"/>
    <hyperlink ref="T39" r:id="rId34" xr:uid="{00000000-0004-0000-0000-000021000000}"/>
    <hyperlink ref="T40" r:id="rId35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display="https://baki.fandom.com/wiki/Baki_the_Grappler_(franchise)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8" r:id="rId43" xr:uid="{00000000-0004-0000-0000-00002A000000}"/>
    <hyperlink ref="T49" r:id="rId44" display="https://baki.fandom.com/wiki/Baki_the_Grappler_(franchise)" xr:uid="{00000000-0004-0000-0000-00002B000000}"/>
    <hyperlink ref="T50" r:id="rId45" display="https://baki.fandom.com/wiki/Baki_the_Grappler_(franchise)" xr:uid="{00000000-0004-0000-0000-00002C000000}"/>
    <hyperlink ref="T51" r:id="rId46" xr:uid="{00000000-0004-0000-0000-00002D000000}"/>
    <hyperlink ref="T52" r:id="rId47" xr:uid="{00000000-0004-0000-0000-00002E000000}"/>
    <hyperlink ref="T53" r:id="rId48" xr:uid="{00000000-0004-0000-0000-00002F000000}"/>
    <hyperlink ref="T54" r:id="rId49" xr:uid="{00000000-0004-0000-0000-000030000000}"/>
    <hyperlink ref="T55" r:id="rId50" xr:uid="{00000000-0004-0000-0000-000031000000}"/>
    <hyperlink ref="T56" r:id="rId51" xr:uid="{00000000-0004-0000-0000-000032000000}"/>
    <hyperlink ref="T57" r:id="rId52" display="https://baki.fandom.com/wiki/Baki_the_Grappler_(franchise)" xr:uid="{00000000-0004-0000-0000-000033000000}"/>
    <hyperlink ref="T58" r:id="rId53" display="https://baki.fandom.com/wiki/Baki_the_Grappler_(franchise)" xr:uid="{00000000-0004-0000-0000-000034000000}"/>
    <hyperlink ref="T59" r:id="rId54" display="https://baki.fandom.com/wiki/Baki_the_Grappler_(franchise)" xr:uid="{00000000-0004-0000-0000-000035000000}"/>
    <hyperlink ref="T60" r:id="rId55" xr:uid="{00000000-0004-0000-0000-000036000000}"/>
    <hyperlink ref="T61" r:id="rId56" xr:uid="{00000000-0004-0000-0000-000037000000}"/>
    <hyperlink ref="T62" r:id="rId57" xr:uid="{00000000-0004-0000-0000-000038000000}"/>
    <hyperlink ref="T63" r:id="rId58" xr:uid="{00000000-0004-0000-0000-000039000000}"/>
    <hyperlink ref="T65" r:id="rId59" xr:uid="{00000000-0004-0000-0000-00003A000000}"/>
    <hyperlink ref="T66" r:id="rId60" xr:uid="{00000000-0004-0000-0000-00003B000000}"/>
    <hyperlink ref="T67" r:id="rId61" display="https://baki.fandom.com/wiki/Baki_the_Grappler_(franchise)" xr:uid="{00000000-0004-0000-0000-00003C000000}"/>
    <hyperlink ref="T68" r:id="rId62" xr:uid="{00000000-0004-0000-0000-00003D000000}"/>
    <hyperlink ref="T69" r:id="rId63" xr:uid="{00000000-0004-0000-0000-00003E000000}"/>
    <hyperlink ref="T70" r:id="rId64" xr:uid="{00000000-0004-0000-0000-00003F000000}"/>
    <hyperlink ref="T71" r:id="rId65" xr:uid="{00000000-0004-0000-0000-000040000000}"/>
    <hyperlink ref="T72" r:id="rId66" xr:uid="{00000000-0004-0000-0000-000041000000}"/>
    <hyperlink ref="T73" r:id="rId67" xr:uid="{00000000-0004-0000-0000-000042000000}"/>
    <hyperlink ref="T74" r:id="rId68" xr:uid="{00000000-0004-0000-0000-000043000000}"/>
    <hyperlink ref="T75" r:id="rId69" xr:uid="{00000000-0004-0000-0000-000044000000}"/>
    <hyperlink ref="T76" r:id="rId70" xr:uid="{00000000-0004-0000-0000-000045000000}"/>
    <hyperlink ref="T77" r:id="rId71" xr:uid="{00000000-0004-0000-0000-000046000000}"/>
    <hyperlink ref="T78" r:id="rId72" display="https://baki.fandom.com/wiki/Baki_the_Grappler_(franchise)" xr:uid="{00000000-0004-0000-0000-000047000000}"/>
    <hyperlink ref="T79" r:id="rId73" xr:uid="{00000000-0004-0000-0000-000048000000}"/>
    <hyperlink ref="T80" r:id="rId74" xr:uid="{00000000-0004-0000-0000-000049000000}"/>
    <hyperlink ref="T81" r:id="rId75" display="https://baki.fandom.com/wiki/Baki_the_Grappler_(franchise)" xr:uid="{00000000-0004-0000-0000-00004A000000}"/>
    <hyperlink ref="T82" r:id="rId76" display="https://baki.fandom.com/wiki/Baki_the_Grappler_(franchise)" xr:uid="{00000000-0004-0000-0000-00004B000000}"/>
    <hyperlink ref="T83" r:id="rId77" xr:uid="{00000000-0004-0000-0000-00004C000000}"/>
    <hyperlink ref="T84" r:id="rId78" display="https://baki.fandom.com/wiki/Baki_the_Grappler_(franchise)" xr:uid="{00000000-0004-0000-0000-00004D000000}"/>
    <hyperlink ref="T85" r:id="rId79" xr:uid="{00000000-0004-0000-0000-00004E000000}"/>
    <hyperlink ref="T86" r:id="rId80" xr:uid="{00000000-0004-0000-0000-00004F000000}"/>
    <hyperlink ref="T87" r:id="rId81" xr:uid="{00000000-0004-0000-0000-000050000000}"/>
    <hyperlink ref="T89" r:id="rId82" xr:uid="{00000000-0004-0000-0000-000051000000}"/>
    <hyperlink ref="T90" r:id="rId83" xr:uid="{00000000-0004-0000-0000-000052000000}"/>
    <hyperlink ref="T91" r:id="rId84" xr:uid="{00000000-0004-0000-0000-000053000000}"/>
    <hyperlink ref="T92" r:id="rId85" display="https://baki.fandom.com/wiki/Baki_the_Grappler_(franchise)" xr:uid="{00000000-0004-0000-0000-000054000000}"/>
    <hyperlink ref="T93" r:id="rId86" xr:uid="{00000000-0004-0000-0000-000055000000}"/>
    <hyperlink ref="T94" r:id="rId87" location="Volume_101_To_110" xr:uid="{00000000-0004-0000-0000-000056000000}"/>
    <hyperlink ref="T95" r:id="rId88" xr:uid="{00000000-0004-0000-0000-000057000000}"/>
    <hyperlink ref="T96" r:id="rId89" display="https://baki.fandom.com/wiki/Baki_the_Grappler_(franchise)" xr:uid="{00000000-0004-0000-0000-000058000000}"/>
    <hyperlink ref="T97" r:id="rId90" xr:uid="{00000000-0004-0000-0000-000059000000}"/>
    <hyperlink ref="T98" r:id="rId91" display="https://baki.fandom.com/wiki/Baki_the_Grappler_(franchise)" xr:uid="{00000000-0004-0000-0000-00005A000000}"/>
    <hyperlink ref="T99" r:id="rId92" location="Volume_13" xr:uid="{00000000-0004-0000-0000-00005B000000}"/>
    <hyperlink ref="T100" r:id="rId93" display="https://baki.fandom.com/wiki/Baki_the_Grappler_(franchise)" xr:uid="{00000000-0004-0000-0000-00005C000000}"/>
    <hyperlink ref="T103" r:id="rId94" xr:uid="{00000000-0004-0000-0000-00005D000000}"/>
    <hyperlink ref="T104" r:id="rId95" xr:uid="{00000000-0004-0000-0000-00005E000000}"/>
    <hyperlink ref="T105" r:id="rId96" xr:uid="{00000000-0004-0000-0000-00005F000000}"/>
    <hyperlink ref="T106" r:id="rId97" xr:uid="{00000000-0004-0000-0000-000060000000}"/>
    <hyperlink ref="T107" r:id="rId98" xr:uid="{00000000-0004-0000-0000-000061000000}"/>
    <hyperlink ref="T108" r:id="rId99" xr:uid="{00000000-0004-0000-0000-000062000000}"/>
    <hyperlink ref="T109" r:id="rId100" xr:uid="{00000000-0004-0000-0000-000063000000}"/>
    <hyperlink ref="T110" r:id="rId101" display="https://baki.fandom.com/wiki/Baki_the_Grappler_(franchise)" xr:uid="{00000000-0004-0000-0000-000064000000}"/>
    <hyperlink ref="T111" r:id="rId102" xr:uid="{00000000-0004-0000-0000-000065000000}"/>
    <hyperlink ref="T112" r:id="rId103" display="https://baki.fandom.com/wiki/Baki_the_Grappler_(franchise)" xr:uid="{00000000-0004-0000-0000-000066000000}"/>
    <hyperlink ref="T113" r:id="rId104" display="https://baki.fandom.com/wiki/Baki_the_Grappler_(franchise)" xr:uid="{00000000-0004-0000-0000-000067000000}"/>
    <hyperlink ref="T114" r:id="rId105" display="https://baki.fandom.com/wiki/Baki_the_Grappler_(franchise)" xr:uid="{00000000-0004-0000-0000-000068000000}"/>
    <hyperlink ref="T115" r:id="rId106" display="https://baki.fandom.com/wiki/Baki_the_Grappler_(franchise)" xr:uid="{00000000-0004-0000-0000-000069000000}"/>
    <hyperlink ref="T116" r:id="rId107" display="https://baki.fandom.com/wiki/Baki_the_Grappler_(franchise)" xr:uid="{00000000-0004-0000-0000-00006A000000}"/>
    <hyperlink ref="T117" r:id="rId108" display="https://baki.fandom.com/wiki/Baki_the_Grappler_(franchise)" xr:uid="{00000000-0004-0000-0000-00006B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BE118" activePane="bottomRight" state="frozen"/>
      <selection pane="topRight" activeCell="B1" sqref="B1"/>
      <selection pane="bottomLeft" activeCell="A3" sqref="A3"/>
      <selection pane="bottomRight" activeCell="CX146" sqref="CX146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0" width="10.83203125" style="3" customWidth="1"/>
    <col min="101" max="101" width="10.83203125" style="1" customWidth="1"/>
    <col min="102" max="106" width="10.83203125" style="3" customWidth="1"/>
    <col min="107" max="107" width="10.83203125" style="67" customWidth="1"/>
    <col min="108" max="212" width="10.83203125" style="3" customWidth="1"/>
    <col min="213" max="16384" width="10.83203125" style="3"/>
  </cols>
  <sheetData>
    <row r="1" spans="1:107" s="107" customFormat="1" x14ac:dyDescent="0.2">
      <c r="A1" s="106" t="s">
        <v>354</v>
      </c>
      <c r="B1" s="107" t="s">
        <v>71</v>
      </c>
      <c r="C1" s="107" t="s">
        <v>304</v>
      </c>
      <c r="D1" s="107" t="s">
        <v>108</v>
      </c>
      <c r="E1" s="107" t="s">
        <v>217</v>
      </c>
      <c r="F1" s="107" t="s">
        <v>267</v>
      </c>
      <c r="G1" s="107" t="s">
        <v>103</v>
      </c>
      <c r="H1" s="107" t="s">
        <v>198</v>
      </c>
      <c r="I1" s="107" t="s">
        <v>291</v>
      </c>
      <c r="J1" s="107" t="s">
        <v>97</v>
      </c>
      <c r="K1" s="107" t="s">
        <v>294</v>
      </c>
      <c r="L1" s="107" t="s">
        <v>263</v>
      </c>
      <c r="M1" s="107" t="s">
        <v>321</v>
      </c>
      <c r="N1" s="107" t="s">
        <v>120</v>
      </c>
      <c r="O1" s="107" t="s">
        <v>327</v>
      </c>
      <c r="P1" s="108" t="s">
        <v>222</v>
      </c>
      <c r="Q1" s="108" t="s">
        <v>227</v>
      </c>
      <c r="R1" s="108" t="s">
        <v>229</v>
      </c>
      <c r="S1" s="108" t="s">
        <v>231</v>
      </c>
      <c r="T1" s="108" t="s">
        <v>233</v>
      </c>
      <c r="U1" s="108" t="s">
        <v>236</v>
      </c>
      <c r="V1" s="108" t="s">
        <v>239</v>
      </c>
      <c r="W1" s="108" t="s">
        <v>242</v>
      </c>
      <c r="X1" s="107" t="s">
        <v>245</v>
      </c>
      <c r="Y1" s="108" t="s">
        <v>283</v>
      </c>
      <c r="Z1" s="108" t="s">
        <v>314</v>
      </c>
      <c r="AA1" s="108" t="s">
        <v>255</v>
      </c>
      <c r="AB1" s="108" t="s">
        <v>115</v>
      </c>
      <c r="AC1" s="108" t="s">
        <v>82</v>
      </c>
      <c r="AD1" s="108" t="s">
        <v>165</v>
      </c>
      <c r="AE1" s="108" t="s">
        <v>161</v>
      </c>
      <c r="AF1" s="108" t="s">
        <v>186</v>
      </c>
      <c r="AG1" s="108" t="s">
        <v>271</v>
      </c>
      <c r="AH1" s="108" t="s">
        <v>205</v>
      </c>
      <c r="AI1" s="136" t="s">
        <v>355</v>
      </c>
      <c r="AJ1" s="108" t="s">
        <v>274</v>
      </c>
      <c r="AK1" s="109" t="s">
        <v>163</v>
      </c>
      <c r="AL1" s="109" t="s">
        <v>276</v>
      </c>
      <c r="AM1" s="110" t="s">
        <v>211</v>
      </c>
      <c r="AN1" s="109" t="s">
        <v>49</v>
      </c>
      <c r="AO1" s="111" t="s">
        <v>278</v>
      </c>
      <c r="AP1" s="111" t="s">
        <v>74</v>
      </c>
      <c r="AQ1" s="109" t="s">
        <v>76</v>
      </c>
      <c r="AR1" s="109" t="s">
        <v>308</v>
      </c>
      <c r="AS1" s="112" t="s">
        <v>248</v>
      </c>
      <c r="AT1" s="113" t="s">
        <v>84</v>
      </c>
      <c r="AU1" s="113" t="s">
        <v>150</v>
      </c>
      <c r="AV1" s="109" t="s">
        <v>27</v>
      </c>
      <c r="AW1" s="109" t="s">
        <v>155</v>
      </c>
      <c r="AX1" s="114" t="s">
        <v>253</v>
      </c>
      <c r="AY1" s="109" t="s">
        <v>281</v>
      </c>
      <c r="AZ1" s="109" t="s">
        <v>311</v>
      </c>
      <c r="BA1" s="109" t="s">
        <v>331</v>
      </c>
      <c r="BB1" s="109" t="s">
        <v>336</v>
      </c>
      <c r="BC1" s="109" t="s">
        <v>339</v>
      </c>
      <c r="BD1" s="109" t="s">
        <v>142</v>
      </c>
      <c r="BE1" s="115" t="s">
        <v>343</v>
      </c>
      <c r="BF1" s="124" t="s">
        <v>100</v>
      </c>
      <c r="BG1" s="109" t="s">
        <v>124</v>
      </c>
      <c r="BH1" s="109" t="s">
        <v>318</v>
      </c>
      <c r="BI1" s="116" t="s">
        <v>288</v>
      </c>
      <c r="BJ1" s="109" t="s">
        <v>213</v>
      </c>
      <c r="BK1" s="109" t="s">
        <v>202</v>
      </c>
      <c r="BL1" s="109" t="s">
        <v>54</v>
      </c>
      <c r="BM1" s="108" t="s">
        <v>58</v>
      </c>
      <c r="BN1" s="109" t="s">
        <v>61</v>
      </c>
      <c r="BO1" s="109" t="s">
        <v>64</v>
      </c>
      <c r="BP1" s="117" t="s">
        <v>67</v>
      </c>
      <c r="BQ1" s="108" t="s">
        <v>350</v>
      </c>
      <c r="BR1" s="118" t="s">
        <v>299</v>
      </c>
      <c r="BS1" s="105" t="s">
        <v>79</v>
      </c>
      <c r="BT1" s="119" t="s">
        <v>51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127</v>
      </c>
      <c r="BZ1" s="120" t="s">
        <v>208</v>
      </c>
      <c r="CA1" s="108" t="s">
        <v>348</v>
      </c>
      <c r="CB1" s="105" t="s">
        <v>178</v>
      </c>
      <c r="CC1" s="125" t="s">
        <v>180</v>
      </c>
      <c r="CD1" s="126" t="s">
        <v>183</v>
      </c>
      <c r="CE1" s="108" t="s">
        <v>91</v>
      </c>
      <c r="CF1" s="128" t="s">
        <v>87</v>
      </c>
      <c r="CG1" s="130" t="s">
        <v>106</v>
      </c>
      <c r="CH1" s="131" t="s">
        <v>160</v>
      </c>
      <c r="CI1" s="132" t="s">
        <v>153</v>
      </c>
      <c r="CJ1" s="133" t="s">
        <v>190</v>
      </c>
      <c r="CK1" s="108" t="s">
        <v>259</v>
      </c>
      <c r="CL1" s="107" t="s">
        <v>131</v>
      </c>
      <c r="CM1" s="108" t="s">
        <v>298</v>
      </c>
      <c r="CN1" s="108" t="s">
        <v>197</v>
      </c>
      <c r="CO1" s="108" t="s">
        <v>303</v>
      </c>
      <c r="CP1" s="108" t="s">
        <v>45</v>
      </c>
      <c r="CQ1" s="108" t="s">
        <v>193</v>
      </c>
      <c r="CR1" s="141" t="s">
        <v>251</v>
      </c>
      <c r="CS1" s="108" t="s">
        <v>167</v>
      </c>
      <c r="CT1" s="108" t="s">
        <v>47</v>
      </c>
      <c r="CU1" s="108" t="s">
        <v>286</v>
      </c>
      <c r="CV1" s="145" t="s">
        <v>113</v>
      </c>
      <c r="CW1" s="147" t="s">
        <v>137</v>
      </c>
      <c r="DC1" s="121"/>
    </row>
    <row r="2" spans="1:107" s="55" customFormat="1" x14ac:dyDescent="0.2">
      <c r="A2" s="63" t="s">
        <v>7</v>
      </c>
      <c r="B2" s="55">
        <v>368</v>
      </c>
      <c r="C2" s="55">
        <v>139</v>
      </c>
      <c r="D2" s="55">
        <v>1118</v>
      </c>
      <c r="E2" s="55">
        <v>239</v>
      </c>
      <c r="F2" s="55">
        <v>404</v>
      </c>
      <c r="G2" s="55">
        <v>42</v>
      </c>
      <c r="H2" s="55">
        <v>400</v>
      </c>
      <c r="I2" s="55">
        <v>1095</v>
      </c>
      <c r="J2" s="55">
        <v>146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8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95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206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108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1436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CU2" s="68" t="e">
        <f>NA()</f>
        <v>#N/A</v>
      </c>
      <c r="CV2" s="146">
        <v>122</v>
      </c>
      <c r="CW2" s="14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CU3" s="3" t="e">
        <f>NA()</f>
        <v>#N/A</v>
      </c>
      <c r="CV3" t="e">
        <f>NA()</f>
        <v>#N/A</v>
      </c>
      <c r="CW3" s="1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CU4" s="3" t="e">
        <f>NA()</f>
        <v>#N/A</v>
      </c>
      <c r="CV4" t="e">
        <f>NA()</f>
        <v>#N/A</v>
      </c>
      <c r="CW4" s="1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CU5" s="3" t="e">
        <f>NA()</f>
        <v>#N/A</v>
      </c>
      <c r="CV5" t="e">
        <f>NA()</f>
        <v>#N/A</v>
      </c>
      <c r="CW5" s="1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CU6" s="3" t="e">
        <f>NA()</f>
        <v>#N/A</v>
      </c>
      <c r="CV6" t="e">
        <f>NA()</f>
        <v>#N/A</v>
      </c>
      <c r="CW6" s="1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CU7" s="3" t="e">
        <f>NA()</f>
        <v>#N/A</v>
      </c>
      <c r="CV7" t="e">
        <f>NA()</f>
        <v>#N/A</v>
      </c>
      <c r="CW7" s="1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CU8" s="3" t="e">
        <f>NA()</f>
        <v>#N/A</v>
      </c>
      <c r="CV8" t="e">
        <f>NA()</f>
        <v>#N/A</v>
      </c>
      <c r="CW8" s="1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CU9" s="3" t="e">
        <f>NA()</f>
        <v>#N/A</v>
      </c>
      <c r="CV9" t="e">
        <f>NA()</f>
        <v>#N/A</v>
      </c>
      <c r="CW9" s="1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CU10" s="3" t="e">
        <f>NA()</f>
        <v>#N/A</v>
      </c>
      <c r="CV10" t="e">
        <f>NA()</f>
        <v>#N/A</v>
      </c>
      <c r="CW10" s="1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CU11" s="3" t="e">
        <f>NA()</f>
        <v>#N/A</v>
      </c>
      <c r="CV11" t="e">
        <f>NA()</f>
        <v>#N/A</v>
      </c>
      <c r="CW11" s="1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CU12" s="3" t="e">
        <f>NA()</f>
        <v>#N/A</v>
      </c>
      <c r="CV12" t="e">
        <f>NA()</f>
        <v>#N/A</v>
      </c>
      <c r="CW12" s="1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CU13" s="3" t="e">
        <f>NA()</f>
        <v>#N/A</v>
      </c>
      <c r="CV13" t="e">
        <f>NA()</f>
        <v>#N/A</v>
      </c>
      <c r="CW13" s="1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CU14" s="3" t="e">
        <f>NA()</f>
        <v>#N/A</v>
      </c>
      <c r="CV14" t="e">
        <f>NA()</f>
        <v>#N/A</v>
      </c>
      <c r="CW14" s="1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CU15" s="3" t="e">
        <f>NA()</f>
        <v>#N/A</v>
      </c>
      <c r="CV15" t="e">
        <f>NA()</f>
        <v>#N/A</v>
      </c>
      <c r="CW15" s="1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CU16" s="3" t="e">
        <f>NA()</f>
        <v>#N/A</v>
      </c>
      <c r="CV16" t="e">
        <f>NA()</f>
        <v>#N/A</v>
      </c>
      <c r="CW16" s="1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CU17" s="3" t="e">
        <f>NA()</f>
        <v>#N/A</v>
      </c>
      <c r="CV17" t="e">
        <f>NA()</f>
        <v>#N/A</v>
      </c>
      <c r="CW17" s="1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CU18" s="3" t="e">
        <f>NA()</f>
        <v>#N/A</v>
      </c>
      <c r="CV18" t="e">
        <f>NA()</f>
        <v>#N/A</v>
      </c>
      <c r="CW18" s="1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CU19" s="3" t="e">
        <f>NA()</f>
        <v>#N/A</v>
      </c>
      <c r="CV19" t="e">
        <f>NA()</f>
        <v>#N/A</v>
      </c>
      <c r="CW19" s="1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CU20" s="3" t="e">
        <f>NA()</f>
        <v>#N/A</v>
      </c>
      <c r="CV20" t="e">
        <f>NA()</f>
        <v>#N/A</v>
      </c>
      <c r="CW20" s="1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CU21" s="3" t="e">
        <f>NA()</f>
        <v>#N/A</v>
      </c>
      <c r="CV21" t="e">
        <f>NA()</f>
        <v>#N/A</v>
      </c>
      <c r="CW21" s="1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  <c r="CU22" s="3" t="e">
        <f>NA()</f>
        <v>#N/A</v>
      </c>
      <c r="CV22" t="e">
        <f>NA()</f>
        <v>#N/A</v>
      </c>
      <c r="CW22" s="1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  <c r="CU23" s="3" t="e">
        <f>NA()</f>
        <v>#N/A</v>
      </c>
      <c r="CV23" t="e">
        <f>NA()</f>
        <v>#N/A</v>
      </c>
      <c r="CW23" s="1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  <c r="CU24" s="3" t="e">
        <f>NA()</f>
        <v>#N/A</v>
      </c>
      <c r="CV24" t="e">
        <f>NA()</f>
        <v>#N/A</v>
      </c>
      <c r="CW24" s="1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  <c r="CU25" s="3" t="e">
        <f>NA()</f>
        <v>#N/A</v>
      </c>
      <c r="CV25" t="e">
        <f>NA()</f>
        <v>#N/A</v>
      </c>
      <c r="CW25" s="1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  <c r="CU26" s="3" t="e">
        <f>NA()</f>
        <v>#N/A</v>
      </c>
      <c r="CV26" t="e">
        <f>NA()</f>
        <v>#N/A</v>
      </c>
      <c r="CW26" s="1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  <c r="CU27" s="3" t="e">
        <f>NA()</f>
        <v>#N/A</v>
      </c>
      <c r="CV27" t="e">
        <f>NA()</f>
        <v>#N/A</v>
      </c>
      <c r="CW27" s="1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  <c r="CU28" s="3" t="e">
        <f>NA()</f>
        <v>#N/A</v>
      </c>
      <c r="CV28" t="e">
        <f>NA()</f>
        <v>#N/A</v>
      </c>
      <c r="CW28" s="1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  <c r="CU29" s="3" t="e">
        <f>NA()</f>
        <v>#N/A</v>
      </c>
      <c r="CV29" t="e">
        <f>NA()</f>
        <v>#N/A</v>
      </c>
      <c r="CW29" s="1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  <c r="CU30" s="3" t="e">
        <f>NA()</f>
        <v>#N/A</v>
      </c>
      <c r="CV30" t="e">
        <f>NA()</f>
        <v>#N/A</v>
      </c>
      <c r="CW30" s="1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  <c r="CU31" s="3" t="e">
        <f>NA()</f>
        <v>#N/A</v>
      </c>
      <c r="CV31" t="e">
        <f>NA()</f>
        <v>#N/A</v>
      </c>
      <c r="CW31" s="1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  <c r="CU32" s="3" t="e">
        <f>NA()</f>
        <v>#N/A</v>
      </c>
      <c r="CV32" t="e">
        <f>NA()</f>
        <v>#N/A</v>
      </c>
      <c r="CW32" s="1" t="e">
        <f>NA()</f>
        <v>#N/A</v>
      </c>
    </row>
    <row r="33" spans="1:101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  <c r="CU33" s="3" t="e">
        <f>NA()</f>
        <v>#N/A</v>
      </c>
      <c r="CV33" t="e">
        <f>NA()</f>
        <v>#N/A</v>
      </c>
      <c r="CW33" s="1" t="e">
        <f>NA()</f>
        <v>#N/A</v>
      </c>
    </row>
    <row r="34" spans="1:101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  <c r="CU34" s="3" t="e">
        <f>NA()</f>
        <v>#N/A</v>
      </c>
      <c r="CV34" t="e">
        <f>NA()</f>
        <v>#N/A</v>
      </c>
      <c r="CW34" s="1" t="e">
        <f>NA()</f>
        <v>#N/A</v>
      </c>
    </row>
    <row r="35" spans="1:101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  <c r="CU35" s="3" t="e">
        <f>NA()</f>
        <v>#N/A</v>
      </c>
      <c r="CV35" t="e">
        <f>NA()</f>
        <v>#N/A</v>
      </c>
      <c r="CW35" s="1" t="e">
        <f>NA()</f>
        <v>#N/A</v>
      </c>
    </row>
    <row r="36" spans="1:101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  <c r="CU36" s="3" t="e">
        <f>NA()</f>
        <v>#N/A</v>
      </c>
      <c r="CV36" t="e">
        <f>NA()</f>
        <v>#N/A</v>
      </c>
      <c r="CW36" s="1" t="e">
        <f>NA()</f>
        <v>#N/A</v>
      </c>
    </row>
    <row r="37" spans="1:101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  <c r="CU37" s="3" t="e">
        <f>NA()</f>
        <v>#N/A</v>
      </c>
      <c r="CV37" t="e">
        <f>NA()</f>
        <v>#N/A</v>
      </c>
      <c r="CW37" s="1" t="e">
        <f>NA()</f>
        <v>#N/A</v>
      </c>
    </row>
    <row r="38" spans="1:101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  <c r="CU38" s="3" t="e">
        <f>NA()</f>
        <v>#N/A</v>
      </c>
      <c r="CV38" t="e">
        <f>NA()</f>
        <v>#N/A</v>
      </c>
      <c r="CW38" s="1" t="e">
        <f>NA()</f>
        <v>#N/A</v>
      </c>
    </row>
    <row r="39" spans="1:101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  <c r="CU39" s="3" t="e">
        <f>NA()</f>
        <v>#N/A</v>
      </c>
      <c r="CV39" t="e">
        <f>NA()</f>
        <v>#N/A</v>
      </c>
      <c r="CW39" s="1" t="e">
        <f>NA()</f>
        <v>#N/A</v>
      </c>
    </row>
    <row r="40" spans="1:101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  <c r="CU40" s="3" t="e">
        <f>NA()</f>
        <v>#N/A</v>
      </c>
      <c r="CV40" t="e">
        <f>NA()</f>
        <v>#N/A</v>
      </c>
      <c r="CW40" s="1" t="e">
        <f>NA()</f>
        <v>#N/A</v>
      </c>
    </row>
    <row r="41" spans="1:101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  <c r="CU41" s="3" t="e">
        <f>NA()</f>
        <v>#N/A</v>
      </c>
      <c r="CV41" t="e">
        <f>NA()</f>
        <v>#N/A</v>
      </c>
      <c r="CW41" s="1" t="e">
        <f>NA()</f>
        <v>#N/A</v>
      </c>
    </row>
    <row r="42" spans="1:101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  <c r="CU42" s="3" t="e">
        <f>NA()</f>
        <v>#N/A</v>
      </c>
      <c r="CV42" t="e">
        <f>NA()</f>
        <v>#N/A</v>
      </c>
      <c r="CW42" s="1" t="e">
        <f>NA()</f>
        <v>#N/A</v>
      </c>
    </row>
    <row r="43" spans="1:101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  <c r="CU43" s="3" t="e">
        <f>NA()</f>
        <v>#N/A</v>
      </c>
      <c r="CV43" t="e">
        <f>NA()</f>
        <v>#N/A</v>
      </c>
      <c r="CW43" s="1" t="e">
        <f>NA()</f>
        <v>#N/A</v>
      </c>
    </row>
    <row r="44" spans="1:101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  <c r="CU44" s="3" t="e">
        <f>NA()</f>
        <v>#N/A</v>
      </c>
      <c r="CV44" t="e">
        <f>NA()</f>
        <v>#N/A</v>
      </c>
      <c r="CW44" s="1" t="e">
        <f>NA()</f>
        <v>#N/A</v>
      </c>
    </row>
    <row r="45" spans="1:101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  <c r="CU45" s="3" t="e">
        <f>NA()</f>
        <v>#N/A</v>
      </c>
      <c r="CV45" t="e">
        <f>NA()</f>
        <v>#N/A</v>
      </c>
      <c r="CW45" s="1" t="e">
        <f>NA()</f>
        <v>#N/A</v>
      </c>
    </row>
    <row r="46" spans="1:101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  <c r="CU46" s="3" t="e">
        <f>NA()</f>
        <v>#N/A</v>
      </c>
      <c r="CV46" t="e">
        <f>NA()</f>
        <v>#N/A</v>
      </c>
      <c r="CW46" s="1" t="e">
        <f>NA()</f>
        <v>#N/A</v>
      </c>
    </row>
    <row r="47" spans="1:101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  <c r="CU47" s="3" t="e">
        <f>NA()</f>
        <v>#N/A</v>
      </c>
      <c r="CV47" t="e">
        <f>NA()</f>
        <v>#N/A</v>
      </c>
      <c r="CW47" s="1" t="e">
        <f>NA()</f>
        <v>#N/A</v>
      </c>
    </row>
    <row r="48" spans="1:101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  <c r="CU48" s="3" t="e">
        <f>NA()</f>
        <v>#N/A</v>
      </c>
      <c r="CV48" t="e">
        <f>NA()</f>
        <v>#N/A</v>
      </c>
      <c r="CW48" s="1" t="e">
        <f>NA()</f>
        <v>#N/A</v>
      </c>
    </row>
    <row r="49" spans="1:101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  <c r="CU49" s="3" t="e">
        <f>NA()</f>
        <v>#N/A</v>
      </c>
      <c r="CV49" t="e">
        <f>NA()</f>
        <v>#N/A</v>
      </c>
      <c r="CW49" s="1" t="e">
        <f>NA()</f>
        <v>#N/A</v>
      </c>
    </row>
    <row r="50" spans="1:101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  <c r="CU50" s="3" t="e">
        <f>NA()</f>
        <v>#N/A</v>
      </c>
      <c r="CV50" t="e">
        <f>NA()</f>
        <v>#N/A</v>
      </c>
      <c r="CW50" s="1" t="e">
        <f>NA()</f>
        <v>#N/A</v>
      </c>
    </row>
    <row r="51" spans="1:101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  <c r="CU51" s="3" t="e">
        <f>NA()</f>
        <v>#N/A</v>
      </c>
      <c r="CV51" t="e">
        <f>NA()</f>
        <v>#N/A</v>
      </c>
      <c r="CW51" s="1" t="e">
        <f>NA()</f>
        <v>#N/A</v>
      </c>
    </row>
    <row r="52" spans="1:101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  <c r="CU52" s="3" t="e">
        <f>NA()</f>
        <v>#N/A</v>
      </c>
      <c r="CV52" t="e">
        <f>NA()</f>
        <v>#N/A</v>
      </c>
      <c r="CW52" s="1" t="e">
        <f>NA()</f>
        <v>#N/A</v>
      </c>
    </row>
    <row r="53" spans="1:101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  <c r="CU53" s="3" t="e">
        <f>NA()</f>
        <v>#N/A</v>
      </c>
      <c r="CV53" t="e">
        <f>NA()</f>
        <v>#N/A</v>
      </c>
      <c r="CW53" s="1" t="e">
        <f>NA()</f>
        <v>#N/A</v>
      </c>
    </row>
    <row r="54" spans="1:101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  <c r="CU54" s="3" t="e">
        <f>NA()</f>
        <v>#N/A</v>
      </c>
      <c r="CV54" t="e">
        <f>NA()</f>
        <v>#N/A</v>
      </c>
      <c r="CW54" s="1" t="e">
        <f>NA()</f>
        <v>#N/A</v>
      </c>
    </row>
    <row r="55" spans="1:101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  <c r="CU55" s="3" t="e">
        <f>NA()</f>
        <v>#N/A</v>
      </c>
      <c r="CV55" t="e">
        <f>NA()</f>
        <v>#N/A</v>
      </c>
      <c r="CW55" s="1" t="e">
        <f>NA()</f>
        <v>#N/A</v>
      </c>
    </row>
    <row r="56" spans="1:101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  <c r="CU56" s="3" t="e">
        <f>NA()</f>
        <v>#N/A</v>
      </c>
      <c r="CV56" t="e">
        <f>NA()</f>
        <v>#N/A</v>
      </c>
      <c r="CW56" s="1" t="e">
        <f>NA()</f>
        <v>#N/A</v>
      </c>
    </row>
    <row r="57" spans="1:101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  <c r="CU57" s="3" t="e">
        <f>NA()</f>
        <v>#N/A</v>
      </c>
      <c r="CV57" t="e">
        <f>NA()</f>
        <v>#N/A</v>
      </c>
      <c r="CW57" s="1" t="e">
        <f>NA()</f>
        <v>#N/A</v>
      </c>
    </row>
    <row r="58" spans="1:101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  <c r="CU58" s="3" t="e">
        <f>NA()</f>
        <v>#N/A</v>
      </c>
      <c r="CV58" t="e">
        <f>NA()</f>
        <v>#N/A</v>
      </c>
      <c r="CW58" s="1" t="e">
        <f>NA()</f>
        <v>#N/A</v>
      </c>
    </row>
    <row r="59" spans="1:101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  <c r="CU59" s="3" t="e">
        <f>NA()</f>
        <v>#N/A</v>
      </c>
      <c r="CV59" t="e">
        <f>NA()</f>
        <v>#N/A</v>
      </c>
      <c r="CW59" s="1" t="e">
        <f>NA()</f>
        <v>#N/A</v>
      </c>
    </row>
    <row r="60" spans="1:101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  <c r="CU60" s="3" t="e">
        <f>NA()</f>
        <v>#N/A</v>
      </c>
      <c r="CV60" t="e">
        <f>NA()</f>
        <v>#N/A</v>
      </c>
      <c r="CW60" s="1" t="e">
        <f>NA()</f>
        <v>#N/A</v>
      </c>
    </row>
    <row r="61" spans="1:101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  <c r="CU61" s="3" t="e">
        <f>NA()</f>
        <v>#N/A</v>
      </c>
      <c r="CV61" t="e">
        <f>NA()</f>
        <v>#N/A</v>
      </c>
      <c r="CW61" s="1" t="e">
        <f>NA()</f>
        <v>#N/A</v>
      </c>
    </row>
    <row r="62" spans="1:101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  <c r="CU62" s="3" t="e">
        <f>NA()</f>
        <v>#N/A</v>
      </c>
      <c r="CV62" t="e">
        <f>NA()</f>
        <v>#N/A</v>
      </c>
      <c r="CW62" s="1" t="e">
        <f>NA()</f>
        <v>#N/A</v>
      </c>
    </row>
    <row r="63" spans="1:101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  <c r="CU63" s="3" t="e">
        <f>NA()</f>
        <v>#N/A</v>
      </c>
      <c r="CV63" t="e">
        <f>NA()</f>
        <v>#N/A</v>
      </c>
      <c r="CW63" s="1" t="e">
        <f>NA()</f>
        <v>#N/A</v>
      </c>
    </row>
    <row r="64" spans="1:101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  <c r="CU64" s="3" t="e">
        <f>NA()</f>
        <v>#N/A</v>
      </c>
      <c r="CV64" t="e">
        <f>NA()</f>
        <v>#N/A</v>
      </c>
      <c r="CW64" s="1" t="e">
        <f>NA()</f>
        <v>#N/A</v>
      </c>
    </row>
    <row r="65" spans="1:101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  <c r="CU65" s="3" t="e">
        <f>NA()</f>
        <v>#N/A</v>
      </c>
      <c r="CV65" t="e">
        <f>NA()</f>
        <v>#N/A</v>
      </c>
      <c r="CW65" s="1" t="e">
        <f>NA()</f>
        <v>#N/A</v>
      </c>
    </row>
    <row r="66" spans="1:101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  <c r="CU66" s="3" t="e">
        <f>NA()</f>
        <v>#N/A</v>
      </c>
      <c r="CV66" t="e">
        <f>NA()</f>
        <v>#N/A</v>
      </c>
      <c r="CW66" s="1" t="e">
        <f>NA()</f>
        <v>#N/A</v>
      </c>
    </row>
    <row r="67" spans="1:101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  <c r="CU67" s="3" t="e">
        <f>NA()</f>
        <v>#N/A</v>
      </c>
      <c r="CV67" t="e">
        <f>NA()</f>
        <v>#N/A</v>
      </c>
      <c r="CW67" s="1" t="e">
        <f>NA()</f>
        <v>#N/A</v>
      </c>
    </row>
    <row r="68" spans="1:101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  <c r="CU68" s="3" t="e">
        <f>NA()</f>
        <v>#N/A</v>
      </c>
      <c r="CV68" t="e">
        <f>NA()</f>
        <v>#N/A</v>
      </c>
      <c r="CW68" s="1" t="e">
        <f>NA()</f>
        <v>#N/A</v>
      </c>
    </row>
    <row r="69" spans="1:101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  <c r="CU69" s="3" t="e">
        <f>NA()</f>
        <v>#N/A</v>
      </c>
      <c r="CV69" t="e">
        <f>NA()</f>
        <v>#N/A</v>
      </c>
      <c r="CW69" s="1" t="e">
        <f>NA()</f>
        <v>#N/A</v>
      </c>
    </row>
    <row r="70" spans="1:101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  <c r="CU70" s="3" t="e">
        <f>NA()</f>
        <v>#N/A</v>
      </c>
      <c r="CV70" t="e">
        <f>NA()</f>
        <v>#N/A</v>
      </c>
      <c r="CW70" s="1" t="e">
        <f>NA()</f>
        <v>#N/A</v>
      </c>
    </row>
    <row r="71" spans="1:101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  <c r="CU71" s="3" t="e">
        <f>NA()</f>
        <v>#N/A</v>
      </c>
      <c r="CV71" t="e">
        <f>NA()</f>
        <v>#N/A</v>
      </c>
      <c r="CW71" s="1" t="e">
        <f>NA()</f>
        <v>#N/A</v>
      </c>
    </row>
    <row r="72" spans="1:101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  <c r="CU72" s="3" t="e">
        <f>NA()</f>
        <v>#N/A</v>
      </c>
      <c r="CV72" t="e">
        <f>NA()</f>
        <v>#N/A</v>
      </c>
      <c r="CW72" s="1" t="e">
        <f>NA()</f>
        <v>#N/A</v>
      </c>
    </row>
    <row r="73" spans="1:101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  <c r="CU73" s="3" t="e">
        <f>NA()</f>
        <v>#N/A</v>
      </c>
      <c r="CV73" t="e">
        <f>NA()</f>
        <v>#N/A</v>
      </c>
      <c r="CW73" s="1" t="e">
        <f>NA()</f>
        <v>#N/A</v>
      </c>
    </row>
    <row r="74" spans="1:101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  <c r="CU74" s="3" t="e">
        <f>NA()</f>
        <v>#N/A</v>
      </c>
      <c r="CV74" t="e">
        <f>NA()</f>
        <v>#N/A</v>
      </c>
      <c r="CW74" s="1" t="e">
        <f>NA()</f>
        <v>#N/A</v>
      </c>
    </row>
    <row r="75" spans="1:101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  <c r="CU75" s="3" t="e">
        <f>NA()</f>
        <v>#N/A</v>
      </c>
      <c r="CV75" t="e">
        <f>NA()</f>
        <v>#N/A</v>
      </c>
      <c r="CW75" s="1" t="e">
        <f>NA()</f>
        <v>#N/A</v>
      </c>
    </row>
    <row r="76" spans="1:101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  <c r="CU76" s="3" t="e">
        <f>NA()</f>
        <v>#N/A</v>
      </c>
      <c r="CV76" t="e">
        <f>NA()</f>
        <v>#N/A</v>
      </c>
      <c r="CW76" s="1" t="e">
        <f>NA()</f>
        <v>#N/A</v>
      </c>
    </row>
    <row r="77" spans="1:101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  <c r="CU77" s="3" t="e">
        <f>NA()</f>
        <v>#N/A</v>
      </c>
      <c r="CV77" t="e">
        <f>NA()</f>
        <v>#N/A</v>
      </c>
      <c r="CW77" s="1" t="e">
        <f>NA()</f>
        <v>#N/A</v>
      </c>
    </row>
    <row r="78" spans="1:101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  <c r="CU78" s="3" t="e">
        <f>NA()</f>
        <v>#N/A</v>
      </c>
      <c r="CV78" t="e">
        <f>NA()</f>
        <v>#N/A</v>
      </c>
      <c r="CW78" s="1" t="e">
        <f>NA()</f>
        <v>#N/A</v>
      </c>
    </row>
    <row r="79" spans="1:101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  <c r="CU79" s="3" t="e">
        <f>NA()</f>
        <v>#N/A</v>
      </c>
      <c r="CV79" t="e">
        <f>NA()</f>
        <v>#N/A</v>
      </c>
      <c r="CW79" s="1" t="e">
        <f>NA()</f>
        <v>#N/A</v>
      </c>
    </row>
    <row r="80" spans="1:101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  <c r="CU80" s="3" t="e">
        <f>NA()</f>
        <v>#N/A</v>
      </c>
      <c r="CV80" t="e">
        <f>NA()</f>
        <v>#N/A</v>
      </c>
      <c r="CW80" s="1" t="e">
        <f>NA()</f>
        <v>#N/A</v>
      </c>
    </row>
    <row r="81" spans="1:101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  <c r="CU81" s="3" t="e">
        <f>NA()</f>
        <v>#N/A</v>
      </c>
      <c r="CV81" t="e">
        <f>NA()</f>
        <v>#N/A</v>
      </c>
      <c r="CW81" s="1" t="e">
        <f>NA()</f>
        <v>#N/A</v>
      </c>
    </row>
    <row r="82" spans="1:101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779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  <c r="CU82" s="3" t="e">
        <f>NA()</f>
        <v>#N/A</v>
      </c>
      <c r="CV82" t="e">
        <f>NA()</f>
        <v>#N/A</v>
      </c>
      <c r="CW82" s="1" t="e">
        <f>NA()</f>
        <v>#N/A</v>
      </c>
    </row>
    <row r="83" spans="1:101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  <c r="CU83" s="3" t="e">
        <f>NA()</f>
        <v>#N/A</v>
      </c>
      <c r="CV83" t="e">
        <f>NA()</f>
        <v>#N/A</v>
      </c>
      <c r="CW83" s="1" t="e">
        <f>NA()</f>
        <v>#N/A</v>
      </c>
    </row>
    <row r="84" spans="1:101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  <c r="CU84" s="3" t="e">
        <f>NA()</f>
        <v>#N/A</v>
      </c>
      <c r="CV84" t="e">
        <f>NA()</f>
        <v>#N/A</v>
      </c>
      <c r="CW84" s="1" t="e">
        <f>NA()</f>
        <v>#N/A</v>
      </c>
    </row>
    <row r="85" spans="1:101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  <c r="CU85" s="3" t="e">
        <f>NA()</f>
        <v>#N/A</v>
      </c>
      <c r="CV85" t="e">
        <f>NA()</f>
        <v>#N/A</v>
      </c>
      <c r="CW85" s="1" t="e">
        <f>NA()</f>
        <v>#N/A</v>
      </c>
    </row>
    <row r="86" spans="1:101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  <c r="CU86" s="3" t="e">
        <f>NA()</f>
        <v>#N/A</v>
      </c>
      <c r="CV86" t="e">
        <f>NA()</f>
        <v>#N/A</v>
      </c>
      <c r="CW86" s="1" t="e">
        <f>NA()</f>
        <v>#N/A</v>
      </c>
    </row>
    <row r="87" spans="1:101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  <c r="CU87" s="3" t="e">
        <f>NA()</f>
        <v>#N/A</v>
      </c>
      <c r="CV87" t="e">
        <f>NA()</f>
        <v>#N/A</v>
      </c>
      <c r="CW87" s="1" t="e">
        <f>NA()</f>
        <v>#N/A</v>
      </c>
    </row>
    <row r="88" spans="1:101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  <c r="CU88" s="3" t="e">
        <f>NA()</f>
        <v>#N/A</v>
      </c>
      <c r="CV88" t="e">
        <f>NA()</f>
        <v>#N/A</v>
      </c>
      <c r="CW88" s="1" t="e">
        <f>NA()</f>
        <v>#N/A</v>
      </c>
    </row>
    <row r="89" spans="1:101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  <c r="CU89" s="3" t="e">
        <f>NA()</f>
        <v>#N/A</v>
      </c>
      <c r="CV89" t="e">
        <f>NA()</f>
        <v>#N/A</v>
      </c>
      <c r="CW89" s="1" t="e">
        <f>NA()</f>
        <v>#N/A</v>
      </c>
    </row>
    <row r="90" spans="1:101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  <c r="CU90" s="3" t="e">
        <f>NA()</f>
        <v>#N/A</v>
      </c>
      <c r="CV90" t="e">
        <f>NA()</f>
        <v>#N/A</v>
      </c>
      <c r="CW90" s="1" t="e">
        <f>NA()</f>
        <v>#N/A</v>
      </c>
    </row>
    <row r="91" spans="1:101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  <c r="CU91" s="3" t="e">
        <f>NA()</f>
        <v>#N/A</v>
      </c>
      <c r="CV91" t="e">
        <f>NA()</f>
        <v>#N/A</v>
      </c>
      <c r="CW91" s="1" t="e">
        <f>NA()</f>
        <v>#N/A</v>
      </c>
    </row>
    <row r="92" spans="1:101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  <c r="CU92" s="3" t="e">
        <f>NA()</f>
        <v>#N/A</v>
      </c>
      <c r="CV92" t="e">
        <f>NA()</f>
        <v>#N/A</v>
      </c>
      <c r="CW92" s="1" t="e">
        <f>NA()</f>
        <v>#N/A</v>
      </c>
    </row>
    <row r="93" spans="1:101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  <c r="CU93" s="3" t="e">
        <f>NA()</f>
        <v>#N/A</v>
      </c>
      <c r="CV93" t="e">
        <f>NA()</f>
        <v>#N/A</v>
      </c>
      <c r="CW93" s="1" t="e">
        <f>NA()</f>
        <v>#N/A</v>
      </c>
    </row>
    <row r="94" spans="1:101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  <c r="CU94" s="3" t="e">
        <f>NA()</f>
        <v>#N/A</v>
      </c>
      <c r="CV94" t="e">
        <f>NA()</f>
        <v>#N/A</v>
      </c>
      <c r="CW94" s="1" t="e">
        <f>NA()</f>
        <v>#N/A</v>
      </c>
    </row>
    <row r="95" spans="1:101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  <c r="CU95" s="3" t="e">
        <f>NA()</f>
        <v>#N/A</v>
      </c>
      <c r="CV95" t="e">
        <f>NA()</f>
        <v>#N/A</v>
      </c>
      <c r="CW95" s="1" t="e">
        <f>NA()</f>
        <v>#N/A</v>
      </c>
    </row>
    <row r="96" spans="1:101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  <c r="CU96" s="3" t="e">
        <f>NA()</f>
        <v>#N/A</v>
      </c>
      <c r="CV96" t="e">
        <f>NA()</f>
        <v>#N/A</v>
      </c>
      <c r="CW96" s="1" t="e">
        <f>NA()</f>
        <v>#N/A</v>
      </c>
    </row>
    <row r="97" spans="1:101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  <c r="CU97" s="3" t="e">
        <f>NA()</f>
        <v>#N/A</v>
      </c>
      <c r="CV97" t="e">
        <f>NA()</f>
        <v>#N/A</v>
      </c>
      <c r="CW97" s="1" t="e">
        <f>NA()</f>
        <v>#N/A</v>
      </c>
    </row>
    <row r="98" spans="1:101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  <c r="CU98" s="3" t="e">
        <f>NA()</f>
        <v>#N/A</v>
      </c>
      <c r="CV98" t="e">
        <f>NA()</f>
        <v>#N/A</v>
      </c>
      <c r="CW98" s="1" t="e">
        <f>NA()</f>
        <v>#N/A</v>
      </c>
    </row>
    <row r="99" spans="1:101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  <c r="CU99" s="3" t="e">
        <f>NA()</f>
        <v>#N/A</v>
      </c>
      <c r="CV99" t="e">
        <f>NA()</f>
        <v>#N/A</v>
      </c>
      <c r="CW99" s="1" t="e">
        <f>NA()</f>
        <v>#N/A</v>
      </c>
    </row>
    <row r="100" spans="1:101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  <c r="CU100" s="3" t="e">
        <f>NA()</f>
        <v>#N/A</v>
      </c>
      <c r="CV100" t="e">
        <f>NA()</f>
        <v>#N/A</v>
      </c>
      <c r="CW100" s="1" t="e">
        <f>NA()</f>
        <v>#N/A</v>
      </c>
    </row>
    <row r="101" spans="1:101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  <c r="CU101" s="3" t="e">
        <f>NA()</f>
        <v>#N/A</v>
      </c>
      <c r="CV101" t="e">
        <f>NA()</f>
        <v>#N/A</v>
      </c>
      <c r="CW101" s="1" t="e">
        <f>NA()</f>
        <v>#N/A</v>
      </c>
    </row>
    <row r="102" spans="1:101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  <c r="CU102" s="3" t="e">
        <f>NA()</f>
        <v>#N/A</v>
      </c>
      <c r="CV102" t="e">
        <f>NA()</f>
        <v>#N/A</v>
      </c>
      <c r="CW102" s="1" t="e">
        <f>NA()</f>
        <v>#N/A</v>
      </c>
    </row>
    <row r="103" spans="1:101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  <c r="CU103" s="3" t="e">
        <f>NA()</f>
        <v>#N/A</v>
      </c>
      <c r="CV103" t="e">
        <f>NA()</f>
        <v>#N/A</v>
      </c>
      <c r="CW103" s="1" t="e">
        <f>NA()</f>
        <v>#N/A</v>
      </c>
    </row>
    <row r="104" spans="1:101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  <c r="CU104" s="3" t="e">
        <f>NA()</f>
        <v>#N/A</v>
      </c>
      <c r="CV104" t="e">
        <f>NA()</f>
        <v>#N/A</v>
      </c>
      <c r="CW104" s="1" t="e">
        <f>NA()</f>
        <v>#N/A</v>
      </c>
    </row>
    <row r="105" spans="1:101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  <c r="CU105" s="3" t="e">
        <f>NA()</f>
        <v>#N/A</v>
      </c>
      <c r="CV105" t="e">
        <f>NA()</f>
        <v>#N/A</v>
      </c>
      <c r="CW105" s="1" t="e">
        <f>NA()</f>
        <v>#N/A</v>
      </c>
    </row>
    <row r="106" spans="1:101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  <c r="CU106" s="3" t="e">
        <f>NA()</f>
        <v>#N/A</v>
      </c>
      <c r="CV106" t="e">
        <f>NA()</f>
        <v>#N/A</v>
      </c>
      <c r="CW106" s="1" t="e">
        <f>NA()</f>
        <v>#N/A</v>
      </c>
    </row>
    <row r="107" spans="1:101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  <c r="CU107" s="3" t="e">
        <f>NA()</f>
        <v>#N/A</v>
      </c>
      <c r="CV107" t="e">
        <f>NA()</f>
        <v>#N/A</v>
      </c>
      <c r="CW107" s="1" t="e">
        <f>NA()</f>
        <v>#N/A</v>
      </c>
    </row>
    <row r="108" spans="1:101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  <c r="CU108" s="3" t="e">
        <f>NA()</f>
        <v>#N/A</v>
      </c>
      <c r="CV108" t="e">
        <f>NA()</f>
        <v>#N/A</v>
      </c>
      <c r="CW108" s="1" t="e">
        <f>NA()</f>
        <v>#N/A</v>
      </c>
    </row>
    <row r="109" spans="1:101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  <c r="CU109" s="3" t="e">
        <f>NA()</f>
        <v>#N/A</v>
      </c>
      <c r="CV109" t="e">
        <f>NA()</f>
        <v>#N/A</v>
      </c>
      <c r="CW109" s="1" t="e">
        <f>NA()</f>
        <v>#N/A</v>
      </c>
    </row>
    <row r="110" spans="1:101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  <c r="CU110" s="3" t="e">
        <f>NA()</f>
        <v>#N/A</v>
      </c>
      <c r="CV110" t="e">
        <f>NA()</f>
        <v>#N/A</v>
      </c>
      <c r="CW110" s="1" t="e">
        <f>NA()</f>
        <v>#N/A</v>
      </c>
    </row>
    <row r="111" spans="1:101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  <c r="CU111" s="3" t="e">
        <f>NA()</f>
        <v>#N/A</v>
      </c>
      <c r="CV111" t="e">
        <f>NA()</f>
        <v>#N/A</v>
      </c>
      <c r="CW111" s="1" t="e">
        <f>NA()</f>
        <v>#N/A</v>
      </c>
    </row>
    <row r="112" spans="1:101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  <c r="CU112" s="3" t="e">
        <f>NA()</f>
        <v>#N/A</v>
      </c>
      <c r="CV112" t="e">
        <f>NA()</f>
        <v>#N/A</v>
      </c>
      <c r="CW112" s="1" t="e">
        <f>NA()</f>
        <v>#N/A</v>
      </c>
    </row>
    <row r="113" spans="1:101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  <c r="CU113" s="3" t="e">
        <f>NA()</f>
        <v>#N/A</v>
      </c>
      <c r="CV113" t="e">
        <f>NA()</f>
        <v>#N/A</v>
      </c>
      <c r="CW113" s="1" t="e">
        <f>NA()</f>
        <v>#N/A</v>
      </c>
    </row>
    <row r="114" spans="1:101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  <c r="CU114" s="3" t="e">
        <f>NA()</f>
        <v>#N/A</v>
      </c>
      <c r="CV114" t="e">
        <f>NA()</f>
        <v>#N/A</v>
      </c>
      <c r="CW114" s="1" t="e">
        <f>NA()</f>
        <v>#N/A</v>
      </c>
    </row>
    <row r="115" spans="1:101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  <c r="CU115" s="3" t="e">
        <f>NA()</f>
        <v>#N/A</v>
      </c>
      <c r="CV115" t="e">
        <f>NA()</f>
        <v>#N/A</v>
      </c>
      <c r="CW115" s="1" t="e">
        <f>NA()</f>
        <v>#N/A</v>
      </c>
    </row>
    <row r="116" spans="1:101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  <c r="CU116" s="3" t="e">
        <f>NA()</f>
        <v>#N/A</v>
      </c>
      <c r="CV116" t="e">
        <f>NA()</f>
        <v>#N/A</v>
      </c>
      <c r="CW116" s="1" t="e">
        <f>NA()</f>
        <v>#N/A</v>
      </c>
    </row>
    <row r="117" spans="1:101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  <c r="CU117" s="3" t="e">
        <f>NA()</f>
        <v>#N/A</v>
      </c>
      <c r="CV117" t="e">
        <f>NA()</f>
        <v>#N/A</v>
      </c>
      <c r="CW117" s="1" t="e">
        <f>NA()</f>
        <v>#N/A</v>
      </c>
    </row>
    <row r="118" spans="1:101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  <c r="CU118" s="3" t="e">
        <f>NA()</f>
        <v>#N/A</v>
      </c>
      <c r="CV118" t="e">
        <f>NA()</f>
        <v>#N/A</v>
      </c>
      <c r="CW118" s="1" t="e">
        <f>NA()</f>
        <v>#N/A</v>
      </c>
    </row>
    <row r="119" spans="1:101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  <c r="CU119" s="3" t="e">
        <f>NA()</f>
        <v>#N/A</v>
      </c>
      <c r="CV119" t="e">
        <f>NA()</f>
        <v>#N/A</v>
      </c>
      <c r="CW119" s="1" t="e">
        <f>NA()</f>
        <v>#N/A</v>
      </c>
    </row>
    <row r="120" spans="1:101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  <c r="CU120" s="3" t="e">
        <f>NA()</f>
        <v>#N/A</v>
      </c>
      <c r="CV120" t="e">
        <f>NA()</f>
        <v>#N/A</v>
      </c>
      <c r="CW120" s="1" t="e">
        <f>NA()</f>
        <v>#N/A</v>
      </c>
    </row>
    <row r="121" spans="1:101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  <c r="CU121" s="3" t="e">
        <f>NA()</f>
        <v>#N/A</v>
      </c>
      <c r="CV121" t="e">
        <f>NA()</f>
        <v>#N/A</v>
      </c>
      <c r="CW121" s="1" t="e">
        <f>NA()</f>
        <v>#N/A</v>
      </c>
    </row>
    <row r="122" spans="1:101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  <c r="CU122" s="3" t="e">
        <f>NA()</f>
        <v>#N/A</v>
      </c>
      <c r="CV122" t="e">
        <f>NA()</f>
        <v>#N/A</v>
      </c>
      <c r="CW122" s="1" t="e">
        <f>NA()</f>
        <v>#N/A</v>
      </c>
    </row>
    <row r="123" spans="1:101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  <c r="CU123" s="3" t="e">
        <f>NA()</f>
        <v>#N/A</v>
      </c>
      <c r="CV123" t="e">
        <f>NA()</f>
        <v>#N/A</v>
      </c>
      <c r="CW123" s="1" t="e">
        <f>NA()</f>
        <v>#N/A</v>
      </c>
    </row>
    <row r="124" spans="1:101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  <c r="CU124" s="3" t="e">
        <f>NA()</f>
        <v>#N/A</v>
      </c>
      <c r="CV124" t="e">
        <f>NA()</f>
        <v>#N/A</v>
      </c>
      <c r="CW124" s="1" t="e">
        <f>NA()</f>
        <v>#N/A</v>
      </c>
    </row>
    <row r="125" spans="1:101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  <c r="CU125" s="3" t="e">
        <f>NA()</f>
        <v>#N/A</v>
      </c>
      <c r="CV125" t="e">
        <f>NA()</f>
        <v>#N/A</v>
      </c>
      <c r="CW125" s="1" t="e">
        <f>NA()</f>
        <v>#N/A</v>
      </c>
    </row>
    <row r="126" spans="1:101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  <c r="CU126" s="3" t="e">
        <f>NA()</f>
        <v>#N/A</v>
      </c>
      <c r="CV126" t="e">
        <f>NA()</f>
        <v>#N/A</v>
      </c>
      <c r="CW126" s="1" t="e">
        <f>NA()</f>
        <v>#N/A</v>
      </c>
    </row>
    <row r="127" spans="1:101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  <c r="CU127" s="3" t="e">
        <f>NA()</f>
        <v>#N/A</v>
      </c>
      <c r="CV127" t="e">
        <f>NA()</f>
        <v>#N/A</v>
      </c>
      <c r="CW127" s="1" t="e">
        <f>NA()</f>
        <v>#N/A</v>
      </c>
    </row>
    <row r="128" spans="1:101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113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  <c r="CU128" s="3" t="e">
        <f>NA()</f>
        <v>#N/A</v>
      </c>
      <c r="CV128" t="e">
        <f>NA()</f>
        <v>#N/A</v>
      </c>
      <c r="CW128" s="1" t="e">
        <f>NA()</f>
        <v>#N/A</v>
      </c>
    </row>
    <row r="129" spans="1:101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  <c r="CU129" s="3" t="e">
        <f>NA()</f>
        <v>#N/A</v>
      </c>
      <c r="CV129" t="e">
        <f>NA()</f>
        <v>#N/A</v>
      </c>
      <c r="CW129" s="1" t="e">
        <f>NA()</f>
        <v>#N/A</v>
      </c>
    </row>
    <row r="130" spans="1:101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  <c r="CU130" s="3" t="e">
        <f>NA()</f>
        <v>#N/A</v>
      </c>
      <c r="CV130" t="e">
        <f>NA()</f>
        <v>#N/A</v>
      </c>
      <c r="CW130" s="1" t="e">
        <f>NA()</f>
        <v>#N/A</v>
      </c>
    </row>
    <row r="131" spans="1:101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  <c r="CU131" s="3" t="e">
        <f>NA()</f>
        <v>#N/A</v>
      </c>
      <c r="CV131" t="e">
        <f>NA()</f>
        <v>#N/A</v>
      </c>
      <c r="CW131" s="1" t="e">
        <f>NA()</f>
        <v>#N/A</v>
      </c>
    </row>
    <row r="132" spans="1:101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  <c r="CU132" s="3" t="e">
        <f>NA()</f>
        <v>#N/A</v>
      </c>
      <c r="CV132" t="e">
        <f>NA()</f>
        <v>#N/A</v>
      </c>
      <c r="CW132" s="1" t="e">
        <f>NA()</f>
        <v>#N/A</v>
      </c>
    </row>
    <row r="133" spans="1:101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  <c r="CU133" s="3" t="e">
        <f>NA()</f>
        <v>#N/A</v>
      </c>
      <c r="CV133" t="e">
        <f>NA()</f>
        <v>#N/A</v>
      </c>
      <c r="CW133" s="1" t="e">
        <f>NA()</f>
        <v>#N/A</v>
      </c>
    </row>
    <row r="134" spans="1:101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  <c r="CU134" s="3" t="e">
        <f>NA()</f>
        <v>#N/A</v>
      </c>
      <c r="CV134" t="e">
        <f>NA()</f>
        <v>#N/A</v>
      </c>
      <c r="CW134" s="1" t="e">
        <f>NA()</f>
        <v>#N/A</v>
      </c>
    </row>
    <row r="135" spans="1:101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  <c r="CU135" s="3" t="e">
        <f>NA()</f>
        <v>#N/A</v>
      </c>
      <c r="CV135" t="e">
        <f>NA()</f>
        <v>#N/A</v>
      </c>
      <c r="CW135" s="1" t="e">
        <f>NA()</f>
        <v>#N/A</v>
      </c>
    </row>
    <row r="136" spans="1:101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  <c r="CU136" s="3" t="e">
        <f>NA()</f>
        <v>#N/A</v>
      </c>
      <c r="CV136" t="e">
        <f>NA()</f>
        <v>#N/A</v>
      </c>
      <c r="CW136" s="1" t="e">
        <f>NA()</f>
        <v>#N/A</v>
      </c>
    </row>
    <row r="137" spans="1:101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  <c r="CU137" s="3" t="e">
        <f>NA()</f>
        <v>#N/A</v>
      </c>
      <c r="CV137" t="e">
        <f>NA()</f>
        <v>#N/A</v>
      </c>
      <c r="CW137" s="1" t="e">
        <f>NA()</f>
        <v>#N/A</v>
      </c>
    </row>
    <row r="138" spans="1:101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  <c r="CU138" s="3" t="e">
        <f>NA()</f>
        <v>#N/A</v>
      </c>
      <c r="CV138" t="e">
        <f>NA()</f>
        <v>#N/A</v>
      </c>
      <c r="CW138" s="1" t="e">
        <f>NA()</f>
        <v>#N/A</v>
      </c>
    </row>
    <row r="139" spans="1:101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  <c r="CU139" s="3">
        <v>112</v>
      </c>
      <c r="CV139" t="e">
        <f>NA()</f>
        <v>#N/A</v>
      </c>
      <c r="CW139" s="1" t="e">
        <f>NA()</f>
        <v>#N/A</v>
      </c>
    </row>
    <row r="140" spans="1:101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  <c r="CU140" s="3">
        <v>104</v>
      </c>
      <c r="CV140" t="e">
        <f>NA()</f>
        <v>#N/A</v>
      </c>
      <c r="CW140" s="1" t="e">
        <f>NA()</f>
        <v>#N/A</v>
      </c>
    </row>
    <row r="141" spans="1:101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  <c r="CU141" s="3">
        <v>96</v>
      </c>
      <c r="CV141" t="e">
        <f>NA()</f>
        <v>#N/A</v>
      </c>
      <c r="CW141" s="1" t="e">
        <f>NA()</f>
        <v>#N/A</v>
      </c>
    </row>
    <row r="142" spans="1:101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  <c r="CU142" s="3">
        <v>88</v>
      </c>
      <c r="CV142" s="3">
        <v>93</v>
      </c>
      <c r="CW142" s="1" t="e">
        <f>NA()</f>
        <v>#N/A</v>
      </c>
    </row>
    <row r="143" spans="1:101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  <c r="CU143" s="3">
        <v>80</v>
      </c>
      <c r="CV143" s="3">
        <v>85</v>
      </c>
      <c r="CW143" s="1" t="e">
        <f>NA()</f>
        <v>#N/A</v>
      </c>
    </row>
    <row r="144" spans="1:101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  <c r="CU144" s="3">
        <v>72</v>
      </c>
      <c r="CV144" s="3">
        <v>76</v>
      </c>
      <c r="CW144" s="1" t="e">
        <f>NA()</f>
        <v>#N/A</v>
      </c>
    </row>
    <row r="145" spans="1:101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  <c r="CU145" s="3">
        <v>64</v>
      </c>
      <c r="CV145" s="3">
        <v>67</v>
      </c>
      <c r="CW145" s="1" t="e">
        <f>NA()</f>
        <v>#N/A</v>
      </c>
    </row>
    <row r="146" spans="1:101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  <c r="CU146" s="3">
        <v>56</v>
      </c>
      <c r="CV146" s="3">
        <v>58</v>
      </c>
      <c r="CW146" s="1" t="e">
        <f>NA()</f>
        <v>#N/A</v>
      </c>
    </row>
    <row r="147" spans="1:101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  <c r="CU147" s="3">
        <v>48</v>
      </c>
      <c r="CV147" s="3">
        <v>49</v>
      </c>
      <c r="CW147" s="1" t="e">
        <f>NA()</f>
        <v>#N/A</v>
      </c>
    </row>
    <row r="148" spans="1:101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  <c r="CU148" s="3">
        <v>40</v>
      </c>
      <c r="CV148" s="3">
        <v>40</v>
      </c>
      <c r="CW148" s="1" t="e">
        <f>NA()</f>
        <v>#N/A</v>
      </c>
    </row>
    <row r="149" spans="1:101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  <c r="CU149" s="3">
        <v>32</v>
      </c>
      <c r="CV149" s="3">
        <v>32</v>
      </c>
      <c r="CW149" s="1" t="e">
        <f>NA()</f>
        <v>#N/A</v>
      </c>
    </row>
    <row r="150" spans="1:101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  <c r="CU150" s="3">
        <v>24</v>
      </c>
      <c r="CV150" s="3">
        <v>23</v>
      </c>
      <c r="CW150" s="1">
        <v>24</v>
      </c>
    </row>
    <row r="151" spans="1:101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  <c r="CU151" s="3">
        <v>16</v>
      </c>
      <c r="CV151" s="3">
        <v>14</v>
      </c>
      <c r="CW151" s="1">
        <v>16</v>
      </c>
    </row>
    <row r="152" spans="1:101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  <c r="CU152" s="3">
        <v>8</v>
      </c>
      <c r="CV152" s="3">
        <v>5</v>
      </c>
      <c r="CW152" s="1">
        <v>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4"/>
  <sheetViews>
    <sheetView topLeftCell="A65" zoomScale="85" zoomScaleNormal="85" workbookViewId="0">
      <selection activeCell="E79" sqref="E7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356</v>
      </c>
      <c r="C1" s="94" t="s">
        <v>357</v>
      </c>
    </row>
    <row r="2" spans="1:3" x14ac:dyDescent="0.2">
      <c r="A2" s="3" t="s">
        <v>21</v>
      </c>
      <c r="B2" s="5" t="s">
        <v>358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359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360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361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362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363</v>
      </c>
      <c r="C7" s="95" t="b">
        <f>IF(IFERROR(VLOOKUP(A7,SETTINGS!$S:$S,1,FALSE),FALSE)=FALSE,FALSE,TRUE)</f>
        <v>1</v>
      </c>
    </row>
    <row r="8" spans="1:3" x14ac:dyDescent="0.2">
      <c r="A8" s="3" t="s">
        <v>47</v>
      </c>
      <c r="B8" s="5" t="s">
        <v>364</v>
      </c>
      <c r="C8" s="95" t="b">
        <f>IF(IFERROR(VLOOKUP(A8,SETTINGS!$S:$S,1,FALSE),FALSE)=FALSE,FALSE,TRUE)</f>
        <v>1</v>
      </c>
    </row>
    <row r="9" spans="1:3" x14ac:dyDescent="0.2">
      <c r="A9" s="3" t="s">
        <v>49</v>
      </c>
      <c r="B9" t="s">
        <v>365</v>
      </c>
      <c r="C9" s="95" t="b">
        <f>IF(IFERROR(VLOOKUP(A9,SETTINGS!$S:$S,1,FALSE),FALSE)=FALSE,FALSE,TRUE)</f>
        <v>1</v>
      </c>
    </row>
    <row r="10" spans="1:3" x14ac:dyDescent="0.2">
      <c r="A10" s="3" t="s">
        <v>51</v>
      </c>
      <c r="B10" s="5" t="s">
        <v>366</v>
      </c>
      <c r="C10" s="95" t="b">
        <f>IF(IFERROR(VLOOKUP(A10,SETTINGS!$S:$S,1,FALSE),FALSE)=FALSE,FALSE,TRUE)</f>
        <v>1</v>
      </c>
    </row>
    <row r="11" spans="1:3" x14ac:dyDescent="0.2">
      <c r="A11" s="3" t="s">
        <v>54</v>
      </c>
      <c r="B11" s="5" t="s">
        <v>367</v>
      </c>
      <c r="C11" s="95" t="b">
        <f>IF(IFERROR(VLOOKUP(A11,SETTINGS!$S:$S,1,FALSE),FALSE)=FALSE,FALSE,TRUE)</f>
        <v>1</v>
      </c>
    </row>
    <row r="12" spans="1:3" x14ac:dyDescent="0.2">
      <c r="A12" s="3" t="s">
        <v>58</v>
      </c>
      <c r="B12" s="5" t="s">
        <v>368</v>
      </c>
      <c r="C12" s="95" t="b">
        <f>IF(IFERROR(VLOOKUP(A12,SETTINGS!$S:$S,1,FALSE),FALSE)=FALSE,FALSE,TRUE)</f>
        <v>1</v>
      </c>
    </row>
    <row r="13" spans="1:3" x14ac:dyDescent="0.2">
      <c r="A13" s="3" t="s">
        <v>61</v>
      </c>
      <c r="B13" s="5" t="s">
        <v>369</v>
      </c>
      <c r="C13" s="95" t="b">
        <f>IF(IFERROR(VLOOKUP(A13,SETTINGS!$S:$S,1,FALSE),FALSE)=FALSE,FALSE,TRUE)</f>
        <v>1</v>
      </c>
    </row>
    <row r="14" spans="1:3" x14ac:dyDescent="0.2">
      <c r="A14" s="3" t="s">
        <v>64</v>
      </c>
      <c r="B14" s="5" t="s">
        <v>370</v>
      </c>
      <c r="C14" s="95" t="b">
        <f>IF(IFERROR(VLOOKUP(A14,SETTINGS!$S:$S,1,FALSE),FALSE)=FALSE,FALSE,TRUE)</f>
        <v>1</v>
      </c>
    </row>
    <row r="15" spans="1:3" x14ac:dyDescent="0.2">
      <c r="A15" s="3" t="s">
        <v>67</v>
      </c>
      <c r="B15" s="5" t="s">
        <v>371</v>
      </c>
      <c r="C15" s="95" t="b">
        <f>IF(IFERROR(VLOOKUP(A15,SETTINGS!$S:$S,1,FALSE),FALSE)=FALSE,FALSE,TRUE)</f>
        <v>1</v>
      </c>
    </row>
    <row r="16" spans="1:3" x14ac:dyDescent="0.2">
      <c r="A16" s="3" t="s">
        <v>71</v>
      </c>
      <c r="B16" s="4" t="s">
        <v>372</v>
      </c>
      <c r="C16" s="95" t="b">
        <f>IF(IFERROR(VLOOKUP(A16,SETTINGS!$S:$S,1,FALSE),FALSE)=FALSE,FALSE,TRUE)</f>
        <v>1</v>
      </c>
    </row>
    <row r="17" spans="1:3" x14ac:dyDescent="0.2">
      <c r="A17" s="3" t="s">
        <v>373</v>
      </c>
      <c r="B17" t="s">
        <v>374</v>
      </c>
      <c r="C17" s="95" t="b">
        <f>IF(IFERROR(VLOOKUP(A17,SETTINGS!$S:$S,1,FALSE),FALSE)=FALSE,FALSE,TRUE)</f>
        <v>0</v>
      </c>
    </row>
    <row r="18" spans="1:3" x14ac:dyDescent="0.2">
      <c r="A18" s="3" t="s">
        <v>74</v>
      </c>
      <c r="B18" t="s">
        <v>375</v>
      </c>
      <c r="C18" s="95" t="b">
        <f>IF(IFERROR(VLOOKUP(A18,SETTINGS!$S:$S,1,FALSE),FALSE)=FALSE,FALSE,TRUE)</f>
        <v>1</v>
      </c>
    </row>
    <row r="19" spans="1:3" x14ac:dyDescent="0.2">
      <c r="A19" s="3" t="s">
        <v>79</v>
      </c>
      <c r="B19" t="s">
        <v>376</v>
      </c>
      <c r="C19" s="95" t="b">
        <f>IF(IFERROR(VLOOKUP(A19,SETTINGS!$S:$S,1,FALSE),FALSE)=FALSE,FALSE,TRUE)</f>
        <v>1</v>
      </c>
    </row>
    <row r="20" spans="1:3" x14ac:dyDescent="0.2">
      <c r="A20" s="3" t="s">
        <v>82</v>
      </c>
      <c r="B20" s="4" t="s">
        <v>377</v>
      </c>
      <c r="C20" s="95" t="b">
        <f>IF(IFERROR(VLOOKUP(A20,SETTINGS!$S:$S,1,FALSE),FALSE)=FALSE,FALSE,TRUE)</f>
        <v>1</v>
      </c>
    </row>
    <row r="21" spans="1:3" x14ac:dyDescent="0.2">
      <c r="A21" s="3" t="s">
        <v>84</v>
      </c>
      <c r="B21" t="s">
        <v>378</v>
      </c>
      <c r="C21" s="95" t="b">
        <f>IF(IFERROR(VLOOKUP(A21,SETTINGS!$S:$S,1,FALSE),FALSE)=FALSE,FALSE,TRUE)</f>
        <v>1</v>
      </c>
    </row>
    <row r="22" spans="1:3" x14ac:dyDescent="0.2">
      <c r="A22" s="3" t="s">
        <v>87</v>
      </c>
      <c r="B22" s="5" t="s">
        <v>379</v>
      </c>
      <c r="C22" s="95" t="b">
        <f>IF(IFERROR(VLOOKUP(A22,SETTINGS!$S:$S,1,FALSE),FALSE)=FALSE,FALSE,TRUE)</f>
        <v>1</v>
      </c>
    </row>
    <row r="23" spans="1:3" x14ac:dyDescent="0.2">
      <c r="A23" s="3" t="s">
        <v>91</v>
      </c>
      <c r="B23" s="5" t="s">
        <v>380</v>
      </c>
      <c r="C23" s="95" t="b">
        <f>IF(IFERROR(VLOOKUP(A23,SETTINGS!$S:$S,1,FALSE),FALSE)=FALSE,FALSE,TRUE)</f>
        <v>1</v>
      </c>
    </row>
    <row r="24" spans="1:3" x14ac:dyDescent="0.2">
      <c r="A24" s="3" t="s">
        <v>93</v>
      </c>
      <c r="B24" s="5" t="s">
        <v>381</v>
      </c>
      <c r="C24" s="95" t="b">
        <f>IF(IFERROR(VLOOKUP(A24,SETTINGS!$S:$S,1,FALSE),FALSE)=FALSE,FALSE,TRUE)</f>
        <v>1</v>
      </c>
    </row>
    <row r="25" spans="1:3" x14ac:dyDescent="0.2">
      <c r="A25" s="3" t="s">
        <v>97</v>
      </c>
      <c r="B25" t="s">
        <v>382</v>
      </c>
      <c r="C25" s="95" t="b">
        <f>IF(IFERROR(VLOOKUP(A25,SETTINGS!$S:$S,1,FALSE),FALSE)=FALSE,FALSE,TRUE)</f>
        <v>1</v>
      </c>
    </row>
    <row r="26" spans="1:3" x14ac:dyDescent="0.2">
      <c r="A26" s="3" t="s">
        <v>383</v>
      </c>
      <c r="B26" t="s">
        <v>384</v>
      </c>
      <c r="C26" s="95" t="b">
        <f>IF(IFERROR(VLOOKUP(A26,SETTINGS!$S:$S,1,FALSE),FALSE)=FALSE,FALSE,TRUE)</f>
        <v>0</v>
      </c>
    </row>
    <row r="27" spans="1:3" x14ac:dyDescent="0.2">
      <c r="A27" s="3" t="s">
        <v>100</v>
      </c>
      <c r="B27" s="5" t="s">
        <v>385</v>
      </c>
      <c r="C27" s="95" t="b">
        <f>IF(IFERROR(VLOOKUP(A27,SETTINGS!$S:$S,1,FALSE),FALSE)=FALSE,FALSE,TRUE)</f>
        <v>1</v>
      </c>
    </row>
    <row r="28" spans="1:3" x14ac:dyDescent="0.2">
      <c r="A28" s="3" t="s">
        <v>103</v>
      </c>
      <c r="B28" s="4" t="s">
        <v>386</v>
      </c>
      <c r="C28" s="95" t="b">
        <f>IF(IFERROR(VLOOKUP(A28,SETTINGS!$S:$S,1,FALSE),FALSE)=FALSE,FALSE,TRUE)</f>
        <v>1</v>
      </c>
    </row>
    <row r="29" spans="1:3" x14ac:dyDescent="0.2">
      <c r="A29" s="3" t="s">
        <v>106</v>
      </c>
      <c r="B29" s="5" t="s">
        <v>387</v>
      </c>
      <c r="C29" s="95" t="b">
        <f>IF(IFERROR(VLOOKUP(A29,SETTINGS!$S:$S,1,FALSE),FALSE)=FALSE,FALSE,TRUE)</f>
        <v>1</v>
      </c>
    </row>
    <row r="30" spans="1:3" x14ac:dyDescent="0.2">
      <c r="A30" s="3" t="s">
        <v>108</v>
      </c>
      <c r="B30" s="4" t="s">
        <v>388</v>
      </c>
      <c r="C30" s="95" t="b">
        <f>IF(IFERROR(VLOOKUP(A30,SETTINGS!$S:$S,1,FALSE),FALSE)=FALSE,FALSE,TRUE)</f>
        <v>1</v>
      </c>
    </row>
    <row r="31" spans="1:3" x14ac:dyDescent="0.2">
      <c r="A31" s="3" t="s">
        <v>115</v>
      </c>
      <c r="B31" t="s">
        <v>389</v>
      </c>
      <c r="C31" s="95" t="b">
        <f>IF(IFERROR(VLOOKUP(A31,SETTINGS!$S:$S,1,FALSE),FALSE)=FALSE,FALSE,TRUE)</f>
        <v>1</v>
      </c>
    </row>
    <row r="32" spans="1:3" x14ac:dyDescent="0.2">
      <c r="A32" s="3" t="s">
        <v>120</v>
      </c>
      <c r="B32" t="s">
        <v>390</v>
      </c>
      <c r="C32" s="95" t="b">
        <f>IF(IFERROR(VLOOKUP(A32,SETTINGS!$S:$S,1,FALSE),FALSE)=FALSE,FALSE,TRUE)</f>
        <v>1</v>
      </c>
    </row>
    <row r="33" spans="1:3" x14ac:dyDescent="0.2">
      <c r="A33" s="3" t="s">
        <v>124</v>
      </c>
      <c r="B33" t="s">
        <v>391</v>
      </c>
      <c r="C33" s="95" t="b">
        <f>IF(IFERROR(VLOOKUP(A33,SETTINGS!$S:$S,1,FALSE),FALSE)=FALSE,FALSE,TRUE)</f>
        <v>1</v>
      </c>
    </row>
    <row r="34" spans="1:3" x14ac:dyDescent="0.2">
      <c r="A34" s="3" t="s">
        <v>392</v>
      </c>
      <c r="B34" t="s">
        <v>393</v>
      </c>
      <c r="C34" s="95" t="b">
        <f>IF(IFERROR(VLOOKUP(A34,SETTINGS!$S:$S,1,FALSE),FALSE)=FALSE,FALSE,TRUE)</f>
        <v>0</v>
      </c>
    </row>
    <row r="35" spans="1:3" x14ac:dyDescent="0.2">
      <c r="A35" s="3" t="s">
        <v>127</v>
      </c>
      <c r="B35" t="s">
        <v>394</v>
      </c>
      <c r="C35" s="95" t="b">
        <f>IF(IFERROR(VLOOKUP(A35,SETTINGS!$S:$S,1,FALSE),FALSE)=FALSE,FALSE,TRUE)</f>
        <v>1</v>
      </c>
    </row>
    <row r="36" spans="1:3" x14ac:dyDescent="0.2">
      <c r="A36" s="3" t="s">
        <v>135</v>
      </c>
      <c r="B36" s="5" t="s">
        <v>395</v>
      </c>
      <c r="C36" s="95" t="b">
        <f>IF(IFERROR(VLOOKUP(A36,SETTINGS!$S:$S,1,FALSE),FALSE)=FALSE,FALSE,TRUE)</f>
        <v>1</v>
      </c>
    </row>
    <row r="37" spans="1:3" x14ac:dyDescent="0.2">
      <c r="A37" s="3" t="s">
        <v>142</v>
      </c>
      <c r="B37" s="5" t="s">
        <v>396</v>
      </c>
      <c r="C37" s="95" t="b">
        <f>IF(IFERROR(VLOOKUP(A37,SETTINGS!$S:$S,1,FALSE),FALSE)=FALSE,FALSE,TRUE)</f>
        <v>1</v>
      </c>
    </row>
    <row r="38" spans="1:3" x14ac:dyDescent="0.2">
      <c r="A38" s="3" t="s">
        <v>146</v>
      </c>
      <c r="B38" s="5" t="s">
        <v>397</v>
      </c>
      <c r="C38" s="95" t="b">
        <f>IF(IFERROR(VLOOKUP(A38,SETTINGS!$S:$S,1,FALSE),FALSE)=FALSE,FALSE,TRUE)</f>
        <v>1</v>
      </c>
    </row>
    <row r="39" spans="1:3" x14ac:dyDescent="0.2">
      <c r="A39" s="3" t="s">
        <v>150</v>
      </c>
      <c r="B39" t="s">
        <v>398</v>
      </c>
      <c r="C39" s="95" t="b">
        <f>IF(IFERROR(VLOOKUP(A39,SETTINGS!$S:$S,1,FALSE),FALSE)=FALSE,FALSE,TRUE)</f>
        <v>1</v>
      </c>
    </row>
    <row r="40" spans="1:3" x14ac:dyDescent="0.2">
      <c r="A40" s="3" t="s">
        <v>153</v>
      </c>
      <c r="B40" t="s">
        <v>399</v>
      </c>
      <c r="C40" s="95" t="b">
        <f>IF(IFERROR(VLOOKUP(A40,SETTINGS!$S:$S,1,FALSE),FALSE)=FALSE,FALSE,TRUE)</f>
        <v>1</v>
      </c>
    </row>
    <row r="41" spans="1:3" x14ac:dyDescent="0.2">
      <c r="A41" s="3" t="s">
        <v>155</v>
      </c>
      <c r="B41" t="s">
        <v>400</v>
      </c>
      <c r="C41" s="95" t="b">
        <f>IF(IFERROR(VLOOKUP(A41,SETTINGS!$S:$S,1,FALSE),FALSE)=FALSE,FALSE,TRUE)</f>
        <v>1</v>
      </c>
    </row>
    <row r="42" spans="1:3" x14ac:dyDescent="0.2">
      <c r="A42" s="3" t="s">
        <v>160</v>
      </c>
      <c r="B42" s="5" t="s">
        <v>401</v>
      </c>
      <c r="C42" s="95" t="b">
        <f>IF(IFERROR(VLOOKUP(A42,SETTINGS!$S:$S,1,FALSE),FALSE)=FALSE,FALSE,TRUE)</f>
        <v>1</v>
      </c>
    </row>
    <row r="43" spans="1:3" x14ac:dyDescent="0.2">
      <c r="A43" s="3" t="s">
        <v>161</v>
      </c>
      <c r="B43" s="4" t="s">
        <v>402</v>
      </c>
      <c r="C43" s="95" t="b">
        <f>IF(IFERROR(VLOOKUP(A43,SETTINGS!$S:$S,1,FALSE),FALSE)=FALSE,FALSE,TRUE)</f>
        <v>1</v>
      </c>
    </row>
    <row r="44" spans="1:3" x14ac:dyDescent="0.2">
      <c r="A44" s="3" t="s">
        <v>163</v>
      </c>
      <c r="B44" t="s">
        <v>403</v>
      </c>
      <c r="C44" s="95" t="b">
        <f>IF(IFERROR(VLOOKUP(A44,SETTINGS!$S:$S,1,FALSE),FALSE)=FALSE,FALSE,TRUE)</f>
        <v>1</v>
      </c>
    </row>
    <row r="45" spans="1:3" x14ac:dyDescent="0.2">
      <c r="A45" s="3" t="s">
        <v>404</v>
      </c>
      <c r="B45" t="s">
        <v>405</v>
      </c>
      <c r="C45" s="95" t="b">
        <f>IF(IFERROR(VLOOKUP(A45,SETTINGS!$S:$S,1,FALSE),FALSE)=FALSE,FALSE,TRUE)</f>
        <v>0</v>
      </c>
    </row>
    <row r="46" spans="1:3" x14ac:dyDescent="0.2">
      <c r="A46" s="3" t="s">
        <v>165</v>
      </c>
      <c r="B46" s="4" t="s">
        <v>406</v>
      </c>
      <c r="C46" s="95" t="b">
        <f>IF(IFERROR(VLOOKUP(A46,SETTINGS!$S:$S,1,FALSE),FALSE)=FALSE,FALSE,TRUE)</f>
        <v>1</v>
      </c>
    </row>
    <row r="47" spans="1:3" x14ac:dyDescent="0.2">
      <c r="A47" s="3" t="s">
        <v>172</v>
      </c>
      <c r="B47" t="s">
        <v>407</v>
      </c>
      <c r="C47" s="95" t="b">
        <f>IF(IFERROR(VLOOKUP(A47,SETTINGS!$S:$S,1,FALSE),FALSE)=FALSE,FALSE,TRUE)</f>
        <v>1</v>
      </c>
    </row>
    <row r="48" spans="1:3" x14ac:dyDescent="0.2">
      <c r="A48" s="3" t="s">
        <v>176</v>
      </c>
      <c r="B48" s="5" t="s">
        <v>408</v>
      </c>
      <c r="C48" s="95" t="b">
        <f>IF(IFERROR(VLOOKUP(A48,SETTINGS!$S:$S,1,FALSE),FALSE)=FALSE,FALSE,TRUE)</f>
        <v>1</v>
      </c>
    </row>
    <row r="49" spans="1:3" x14ac:dyDescent="0.2">
      <c r="A49" s="3" t="s">
        <v>178</v>
      </c>
      <c r="B49" s="5" t="s">
        <v>409</v>
      </c>
      <c r="C49" s="95" t="b">
        <f>IF(IFERROR(VLOOKUP(A49,SETTINGS!$S:$S,1,FALSE),FALSE)=FALSE,FALSE,TRUE)</f>
        <v>1</v>
      </c>
    </row>
    <row r="50" spans="1:3" x14ac:dyDescent="0.2">
      <c r="A50" s="3" t="s">
        <v>180</v>
      </c>
      <c r="B50" s="5" t="s">
        <v>410</v>
      </c>
      <c r="C50" s="95" t="b">
        <f>IF(IFERROR(VLOOKUP(A50,SETTINGS!$S:$S,1,FALSE),FALSE)=FALSE,FALSE,TRUE)</f>
        <v>1</v>
      </c>
    </row>
    <row r="51" spans="1:3" x14ac:dyDescent="0.2">
      <c r="A51" s="3" t="s">
        <v>183</v>
      </c>
      <c r="B51" s="5" t="s">
        <v>411</v>
      </c>
      <c r="C51" s="95" t="b">
        <f>IF(IFERROR(VLOOKUP(A51,SETTINGS!$S:$S,1,FALSE),FALSE)=FALSE,FALSE,TRUE)</f>
        <v>1</v>
      </c>
    </row>
    <row r="52" spans="1:3" x14ac:dyDescent="0.2">
      <c r="A52" s="3" t="s">
        <v>412</v>
      </c>
      <c r="B52" t="s">
        <v>413</v>
      </c>
      <c r="C52" s="95" t="b">
        <f>IF(IFERROR(VLOOKUP(A52,SETTINGS!$S:$S,1,FALSE),FALSE)=FALSE,FALSE,TRUE)</f>
        <v>0</v>
      </c>
    </row>
    <row r="53" spans="1:3" x14ac:dyDescent="0.2">
      <c r="A53" s="3" t="s">
        <v>414</v>
      </c>
      <c r="B53" t="s">
        <v>415</v>
      </c>
      <c r="C53" s="95" t="b">
        <f>IF(IFERROR(VLOOKUP(A53,SETTINGS!$S:$S,1,FALSE),FALSE)=FALSE,FALSE,TRUE)</f>
        <v>0</v>
      </c>
    </row>
    <row r="54" spans="1:3" x14ac:dyDescent="0.2">
      <c r="A54" s="3" t="s">
        <v>186</v>
      </c>
      <c r="B54" s="4" t="s">
        <v>416</v>
      </c>
      <c r="C54" s="95" t="b">
        <f>IF(IFERROR(VLOOKUP(A54,SETTINGS!$S:$S,1,FALSE),FALSE)=FALSE,FALSE,TRUE)</f>
        <v>1</v>
      </c>
    </row>
    <row r="55" spans="1:3" x14ac:dyDescent="0.2">
      <c r="A55" s="3" t="s">
        <v>190</v>
      </c>
      <c r="B55" s="5" t="s">
        <v>417</v>
      </c>
      <c r="C55" s="95" t="b">
        <f>IF(IFERROR(VLOOKUP(A55,SETTINGS!$S:$S,1,FALSE),FALSE)=FALSE,FALSE,TRUE)</f>
        <v>1</v>
      </c>
    </row>
    <row r="56" spans="1:3" x14ac:dyDescent="0.2">
      <c r="A56" s="3" t="s">
        <v>197</v>
      </c>
      <c r="B56" s="5" t="s">
        <v>418</v>
      </c>
      <c r="C56" s="95" t="b">
        <f>IF(IFERROR(VLOOKUP(A56,SETTINGS!$S:$S,1,FALSE),FALSE)=FALSE,FALSE,TRUE)</f>
        <v>1</v>
      </c>
    </row>
    <row r="57" spans="1:3" x14ac:dyDescent="0.2">
      <c r="A57" s="3" t="s">
        <v>198</v>
      </c>
      <c r="B57" s="4" t="s">
        <v>419</v>
      </c>
      <c r="C57" s="95" t="b">
        <f>IF(IFERROR(VLOOKUP(A57,SETTINGS!$S:$S,1,FALSE),FALSE)=FALSE,FALSE,TRUE)</f>
        <v>1</v>
      </c>
    </row>
    <row r="58" spans="1:3" x14ac:dyDescent="0.2">
      <c r="A58" s="3" t="s">
        <v>202</v>
      </c>
      <c r="B58" t="s">
        <v>420</v>
      </c>
      <c r="C58" s="95" t="b">
        <f>IF(IFERROR(VLOOKUP(A58,SETTINGS!$S:$S,1,FALSE),FALSE)=FALSE,FALSE,TRUE)</f>
        <v>1</v>
      </c>
    </row>
    <row r="59" spans="1:3" x14ac:dyDescent="0.2">
      <c r="A59" s="3" t="s">
        <v>205</v>
      </c>
      <c r="B59" s="5" t="s">
        <v>421</v>
      </c>
      <c r="C59" s="95" t="b">
        <f>IF(IFERROR(VLOOKUP(A59,SETTINGS!$S:$S,1,FALSE),FALSE)=FALSE,FALSE,TRUE)</f>
        <v>1</v>
      </c>
    </row>
    <row r="60" spans="1:3" x14ac:dyDescent="0.2">
      <c r="A60" s="3" t="s">
        <v>208</v>
      </c>
      <c r="B60" t="s">
        <v>422</v>
      </c>
      <c r="C60" s="95" t="b">
        <f>IF(IFERROR(VLOOKUP(A60,SETTINGS!$S:$S,1,FALSE),FALSE)=FALSE,FALSE,TRUE)</f>
        <v>1</v>
      </c>
    </row>
    <row r="61" spans="1:3" x14ac:dyDescent="0.2">
      <c r="A61" s="3" t="s">
        <v>211</v>
      </c>
      <c r="B61" t="s">
        <v>423</v>
      </c>
      <c r="C61" s="95" t="b">
        <f>IF(IFERROR(VLOOKUP(A61,SETTINGS!$S:$S,1,FALSE),FALSE)=FALSE,FALSE,TRUE)</f>
        <v>1</v>
      </c>
    </row>
    <row r="62" spans="1:3" x14ac:dyDescent="0.2">
      <c r="A62" s="3" t="s">
        <v>213</v>
      </c>
      <c r="B62" t="s">
        <v>424</v>
      </c>
      <c r="C62" s="95" t="b">
        <f>IF(IFERROR(VLOOKUP(A62,SETTINGS!$S:$S,1,FALSE),FALSE)=FALSE,FALSE,TRUE)</f>
        <v>1</v>
      </c>
    </row>
    <row r="63" spans="1:3" x14ac:dyDescent="0.2">
      <c r="A63" s="3" t="s">
        <v>217</v>
      </c>
      <c r="B63" s="4" t="s">
        <v>425</v>
      </c>
      <c r="C63" s="95" t="b">
        <f>IF(IFERROR(VLOOKUP(A63,SETTINGS!$S:$S,1,FALSE),FALSE)=FALSE,FALSE,TRUE)</f>
        <v>1</v>
      </c>
    </row>
    <row r="64" spans="1:3" x14ac:dyDescent="0.2">
      <c r="A64" s="3" t="s">
        <v>225</v>
      </c>
      <c r="B64" s="5" t="s">
        <v>426</v>
      </c>
      <c r="C64" s="95" t="b">
        <f>IF(IFERROR(VLOOKUP(A64,SETTINGS!$S:$S,1,FALSE),FALSE)=FALSE,FALSE,TRUE)</f>
        <v>1</v>
      </c>
    </row>
    <row r="65" spans="1:3" x14ac:dyDescent="0.2">
      <c r="A65" s="3" t="s">
        <v>236</v>
      </c>
      <c r="B65" s="5" t="s">
        <v>427</v>
      </c>
      <c r="C65" s="95" t="b">
        <f>IF(IFERROR(VLOOKUP(A65,SETTINGS!$S:$S,1,FALSE),FALSE)=FALSE,FALSE,TRUE)</f>
        <v>1</v>
      </c>
    </row>
    <row r="66" spans="1:3" x14ac:dyDescent="0.2">
      <c r="A66" s="3" t="s">
        <v>239</v>
      </c>
      <c r="B66" s="5" t="s">
        <v>428</v>
      </c>
      <c r="C66" s="95" t="b">
        <f>IF(IFERROR(VLOOKUP(A66,SETTINGS!$S:$S,1,FALSE),FALSE)=FALSE,FALSE,TRUE)</f>
        <v>1</v>
      </c>
    </row>
    <row r="67" spans="1:3" x14ac:dyDescent="0.2">
      <c r="A67" s="3" t="s">
        <v>242</v>
      </c>
      <c r="B67" t="s">
        <v>429</v>
      </c>
      <c r="C67" s="95" t="b">
        <f>IF(IFERROR(VLOOKUP(A67,SETTINGS!$S:$S,1,FALSE),FALSE)=FALSE,FALSE,TRUE)</f>
        <v>1</v>
      </c>
    </row>
    <row r="68" spans="1:3" x14ac:dyDescent="0.2">
      <c r="A68" s="3" t="s">
        <v>245</v>
      </c>
      <c r="B68" s="5" t="s">
        <v>430</v>
      </c>
      <c r="C68" s="95" t="b">
        <f>IF(IFERROR(VLOOKUP(A68,SETTINGS!$S:$S,1,FALSE),FALSE)=FALSE,FALSE,TRUE)</f>
        <v>1</v>
      </c>
    </row>
    <row r="69" spans="1:3" x14ac:dyDescent="0.2">
      <c r="A69" s="3" t="s">
        <v>248</v>
      </c>
      <c r="B69" t="s">
        <v>431</v>
      </c>
      <c r="C69" s="95" t="b">
        <f>IF(IFERROR(VLOOKUP(A69,SETTINGS!$S:$S,1,FALSE),FALSE)=FALSE,FALSE,TRUE)</f>
        <v>1</v>
      </c>
    </row>
    <row r="70" spans="1:3" x14ac:dyDescent="0.2">
      <c r="A70" s="3" t="s">
        <v>253</v>
      </c>
      <c r="B70" t="s">
        <v>432</v>
      </c>
      <c r="C70" s="95" t="b">
        <f>IF(IFERROR(VLOOKUP(A70,SETTINGS!$S:$S,1,FALSE),FALSE)=FALSE,FALSE,TRUE)</f>
        <v>1</v>
      </c>
    </row>
    <row r="71" spans="1:3" x14ac:dyDescent="0.2">
      <c r="A71" s="3" t="s">
        <v>255</v>
      </c>
      <c r="B71" t="s">
        <v>433</v>
      </c>
      <c r="C71" s="95" t="b">
        <f>IF(IFERROR(VLOOKUP(A71,SETTINGS!$S:$S,1,FALSE),FALSE)=FALSE,FALSE,TRUE)</f>
        <v>1</v>
      </c>
    </row>
    <row r="72" spans="1:3" x14ac:dyDescent="0.2">
      <c r="A72" s="3" t="s">
        <v>434</v>
      </c>
      <c r="B72" t="s">
        <v>435</v>
      </c>
      <c r="C72" s="95" t="b">
        <f>IF(IFERROR(VLOOKUP(A72,SETTINGS!$S:$S,1,FALSE),FALSE)=FALSE,FALSE,TRUE)</f>
        <v>0</v>
      </c>
    </row>
    <row r="73" spans="1:3" x14ac:dyDescent="0.2">
      <c r="A73" s="3" t="s">
        <v>259</v>
      </c>
      <c r="B73" s="5" t="s">
        <v>436</v>
      </c>
      <c r="C73" s="95" t="b">
        <f>IF(IFERROR(VLOOKUP(A73,SETTINGS!$S:$S,1,FALSE),FALSE)=FALSE,FALSE,TRUE)</f>
        <v>1</v>
      </c>
    </row>
    <row r="74" spans="1:3" x14ac:dyDescent="0.2">
      <c r="A74" s="3" t="s">
        <v>261</v>
      </c>
      <c r="B74" s="5" t="s">
        <v>437</v>
      </c>
      <c r="C74" s="95" t="b">
        <f>IF(IFERROR(VLOOKUP(A74,SETTINGS!$S:$S,1,FALSE),FALSE)=FALSE,FALSE,TRUE)</f>
        <v>1</v>
      </c>
    </row>
    <row r="75" spans="1:3" x14ac:dyDescent="0.2">
      <c r="A75" s="3" t="s">
        <v>263</v>
      </c>
      <c r="B75" s="4" t="s">
        <v>438</v>
      </c>
      <c r="C75" s="95" t="b">
        <f>IF(IFERROR(VLOOKUP(A75,SETTINGS!$S:$S,1,FALSE),FALSE)=FALSE,FALSE,TRUE)</f>
        <v>1</v>
      </c>
    </row>
    <row r="76" spans="1:3" x14ac:dyDescent="0.2">
      <c r="A76" s="3" t="s">
        <v>267</v>
      </c>
      <c r="B76" s="4" t="s">
        <v>439</v>
      </c>
      <c r="C76" s="95" t="b">
        <f>IF(IFERROR(VLOOKUP(A76,SETTINGS!$S:$S,1,FALSE),FALSE)=FALSE,FALSE,TRUE)</f>
        <v>1</v>
      </c>
    </row>
    <row r="77" spans="1:3" x14ac:dyDescent="0.2">
      <c r="A77" s="3" t="s">
        <v>271</v>
      </c>
      <c r="B77" t="s">
        <v>440</v>
      </c>
      <c r="C77" s="95" t="b">
        <f>IF(IFERROR(VLOOKUP(A77,SETTINGS!$S:$S,1,FALSE),FALSE)=FALSE,FALSE,TRUE)</f>
        <v>1</v>
      </c>
    </row>
    <row r="78" spans="1:3" x14ac:dyDescent="0.2">
      <c r="A78" s="3" t="s">
        <v>274</v>
      </c>
      <c r="B78" s="5" t="s">
        <v>441</v>
      </c>
      <c r="C78" s="95" t="b">
        <f>IF(IFERROR(VLOOKUP(A78,SETTINGS!$S:$S,1,FALSE),FALSE)=FALSE,FALSE,TRUE)</f>
        <v>1</v>
      </c>
    </row>
    <row r="79" spans="1:3" x14ac:dyDescent="0.2">
      <c r="A79" s="3" t="s">
        <v>276</v>
      </c>
      <c r="B79" s="5" t="s">
        <v>442</v>
      </c>
      <c r="C79" s="95" t="b">
        <f>IF(IFERROR(VLOOKUP(A79,SETTINGS!$S:$S,1,FALSE),FALSE)=FALSE,FALSE,TRUE)</f>
        <v>1</v>
      </c>
    </row>
    <row r="80" spans="1:3" x14ac:dyDescent="0.2">
      <c r="A80" s="3" t="s">
        <v>278</v>
      </c>
      <c r="B80" t="s">
        <v>443</v>
      </c>
      <c r="C80" s="95" t="b">
        <f>IF(IFERROR(VLOOKUP(A80,SETTINGS!$S:$S,1,FALSE),FALSE)=FALSE,FALSE,TRUE)</f>
        <v>1</v>
      </c>
    </row>
    <row r="81" spans="1:3" x14ac:dyDescent="0.2">
      <c r="A81" s="3" t="s">
        <v>281</v>
      </c>
      <c r="B81" t="s">
        <v>444</v>
      </c>
      <c r="C81" s="95" t="b">
        <f>IF(IFERROR(VLOOKUP(A81,SETTINGS!$S:$S,1,FALSE),FALSE)=FALSE,FALSE,TRUE)</f>
        <v>1</v>
      </c>
    </row>
    <row r="82" spans="1:3" x14ac:dyDescent="0.2">
      <c r="A82" s="3" t="s">
        <v>283</v>
      </c>
      <c r="B82" t="s">
        <v>445</v>
      </c>
      <c r="C82" s="95" t="b">
        <f>IF(IFERROR(VLOOKUP(A82,SETTINGS!$S:$S,1,FALSE),FALSE)=FALSE,FALSE,TRUE)</f>
        <v>1</v>
      </c>
    </row>
    <row r="83" spans="1:3" x14ac:dyDescent="0.2">
      <c r="A83" s="3" t="s">
        <v>288</v>
      </c>
      <c r="B83" t="s">
        <v>446</v>
      </c>
      <c r="C83" s="95" t="b">
        <f>IF(IFERROR(VLOOKUP(A83,SETTINGS!$S:$S,1,FALSE),FALSE)=FALSE,FALSE,TRUE)</f>
        <v>1</v>
      </c>
    </row>
    <row r="84" spans="1:3" x14ac:dyDescent="0.2">
      <c r="A84" s="3" t="s">
        <v>291</v>
      </c>
      <c r="B84" s="5" t="s">
        <v>447</v>
      </c>
      <c r="C84" s="95" t="b">
        <f>IF(IFERROR(VLOOKUP(A84,SETTINGS!$S:$S,1,FALSE),FALSE)=FALSE,FALSE,TRUE)</f>
        <v>1</v>
      </c>
    </row>
    <row r="85" spans="1:3" x14ac:dyDescent="0.2">
      <c r="A85" s="3" t="s">
        <v>448</v>
      </c>
      <c r="B85" t="s">
        <v>449</v>
      </c>
      <c r="C85" s="95" t="b">
        <f>IF(IFERROR(VLOOKUP(A85,SETTINGS!$S:$S,1,FALSE),FALSE)=FALSE,FALSE,TRUE)</f>
        <v>0</v>
      </c>
    </row>
    <row r="86" spans="1:3" x14ac:dyDescent="0.2">
      <c r="A86" s="3" t="s">
        <v>450</v>
      </c>
      <c r="B86" t="s">
        <v>451</v>
      </c>
      <c r="C86" s="95" t="b">
        <f>IF(IFERROR(VLOOKUP(A86,SETTINGS!$S:$S,1,FALSE),FALSE)=FALSE,FALSE,TRUE)</f>
        <v>1</v>
      </c>
    </row>
    <row r="87" spans="1:3" x14ac:dyDescent="0.2">
      <c r="A87" s="3" t="s">
        <v>298</v>
      </c>
      <c r="B87" s="5" t="s">
        <v>452</v>
      </c>
      <c r="C87" s="95" t="b">
        <f>IF(IFERROR(VLOOKUP(A87,SETTINGS!$S:$S,1,FALSE),FALSE)=FALSE,FALSE,TRUE)</f>
        <v>1</v>
      </c>
    </row>
    <row r="88" spans="1:3" x14ac:dyDescent="0.2">
      <c r="A88" s="3" t="s">
        <v>299</v>
      </c>
      <c r="B88" s="5" t="s">
        <v>453</v>
      </c>
      <c r="C88" s="95" t="b">
        <f>IF(IFERROR(VLOOKUP(A88,SETTINGS!$S:$S,1,FALSE),FALSE)=FALSE,FALSE,TRUE)</f>
        <v>1</v>
      </c>
    </row>
    <row r="89" spans="1:3" x14ac:dyDescent="0.2">
      <c r="A89" s="3" t="s">
        <v>454</v>
      </c>
      <c r="B89" s="5" t="s">
        <v>455</v>
      </c>
      <c r="C89" s="95" t="b">
        <f>IF(IFERROR(VLOOKUP(A89,SETTINGS!$S:$S,1,FALSE),FALSE)=FALSE,FALSE,TRUE)</f>
        <v>0</v>
      </c>
    </row>
    <row r="90" spans="1:3" x14ac:dyDescent="0.2">
      <c r="A90" s="3" t="s">
        <v>303</v>
      </c>
      <c r="B90" s="5" t="s">
        <v>456</v>
      </c>
      <c r="C90" s="95" t="b">
        <f>IF(IFERROR(VLOOKUP(A90,SETTINGS!$S:$S,1,FALSE),FALSE)=FALSE,FALSE,TRUE)</f>
        <v>1</v>
      </c>
    </row>
    <row r="91" spans="1:3" x14ac:dyDescent="0.2">
      <c r="A91" s="3" t="s">
        <v>304</v>
      </c>
      <c r="B91" s="6" t="s">
        <v>457</v>
      </c>
      <c r="C91" s="95" t="b">
        <f>IF(IFERROR(VLOOKUP(A91,SETTINGS!$S:$S,1,FALSE),FALSE)=FALSE,FALSE,TRUE)</f>
        <v>1</v>
      </c>
    </row>
    <row r="92" spans="1:3" x14ac:dyDescent="0.2">
      <c r="A92" s="3" t="s">
        <v>307</v>
      </c>
      <c r="B92" s="5" t="s">
        <v>458</v>
      </c>
      <c r="C92" s="95" t="b">
        <f>IF(IFERROR(VLOOKUP(A92,SETTINGS!$S:$S,1,FALSE),FALSE)=FALSE,FALSE,TRUE)</f>
        <v>1</v>
      </c>
    </row>
    <row r="93" spans="1:3" x14ac:dyDescent="0.2">
      <c r="A93" s="3" t="s">
        <v>308</v>
      </c>
      <c r="B93" t="s">
        <v>459</v>
      </c>
      <c r="C93" s="95" t="b">
        <f>IF(IFERROR(VLOOKUP(A93,SETTINGS!$S:$S,1,FALSE),FALSE)=FALSE,FALSE,TRUE)</f>
        <v>1</v>
      </c>
    </row>
    <row r="94" spans="1:3" x14ac:dyDescent="0.2">
      <c r="A94" s="3" t="s">
        <v>309</v>
      </c>
      <c r="B94" s="4" t="s">
        <v>460</v>
      </c>
      <c r="C94" s="95" t="b">
        <f>IF(IFERROR(VLOOKUP(A94,SETTINGS!$S:$S,1,FALSE),FALSE)=FALSE,FALSE,TRUE)</f>
        <v>1</v>
      </c>
    </row>
    <row r="95" spans="1:3" x14ac:dyDescent="0.2">
      <c r="A95" s="3" t="s">
        <v>461</v>
      </c>
      <c r="B95" t="s">
        <v>462</v>
      </c>
      <c r="C95" s="95" t="b">
        <f>IF(IFERROR(VLOOKUP(A95,SETTINGS!$S:$S,1,FALSE),FALSE)=FALSE,FALSE,TRUE)</f>
        <v>1</v>
      </c>
    </row>
    <row r="96" spans="1:3" x14ac:dyDescent="0.2">
      <c r="A96" s="3" t="s">
        <v>314</v>
      </c>
      <c r="B96" t="s">
        <v>463</v>
      </c>
      <c r="C96" s="95" t="b">
        <f>IF(IFERROR(VLOOKUP(A96,SETTINGS!$S:$S,1,FALSE),FALSE)=FALSE,FALSE,TRUE)</f>
        <v>1</v>
      </c>
    </row>
    <row r="97" spans="1:3" x14ac:dyDescent="0.2">
      <c r="A97" s="3" t="s">
        <v>318</v>
      </c>
      <c r="B97" t="s">
        <v>464</v>
      </c>
      <c r="C97" s="95" t="b">
        <f>IF(IFERROR(VLOOKUP(A97,SETTINGS!$S:$S,1,FALSE),FALSE)=FALSE,FALSE,TRUE)</f>
        <v>1</v>
      </c>
    </row>
    <row r="98" spans="1:3" x14ac:dyDescent="0.2">
      <c r="A98" s="3" t="s">
        <v>321</v>
      </c>
      <c r="B98" s="4" t="s">
        <v>465</v>
      </c>
      <c r="C98" s="95" t="b">
        <f>IF(IFERROR(VLOOKUP(A98,SETTINGS!$S:$S,1,FALSE),FALSE)=FALSE,FALSE,TRUE)</f>
        <v>1</v>
      </c>
    </row>
    <row r="99" spans="1:3" x14ac:dyDescent="0.2">
      <c r="A99" s="3" t="s">
        <v>327</v>
      </c>
      <c r="B99" t="s">
        <v>466</v>
      </c>
      <c r="C99" s="95" t="b">
        <f>IF(IFERROR(VLOOKUP(A99,SETTINGS!$S:$S,1,FALSE),FALSE)=FALSE,FALSE,TRUE)</f>
        <v>1</v>
      </c>
    </row>
    <row r="100" spans="1:3" x14ac:dyDescent="0.2">
      <c r="A100" s="3" t="s">
        <v>331</v>
      </c>
      <c r="B100" s="4" t="s">
        <v>467</v>
      </c>
      <c r="C100" s="95" t="b">
        <f>IF(IFERROR(VLOOKUP(A100,SETTINGS!$S:$S,1,FALSE),FALSE)=FALSE,FALSE,TRUE)</f>
        <v>1</v>
      </c>
    </row>
    <row r="101" spans="1:3" x14ac:dyDescent="0.2">
      <c r="A101" s="3" t="s">
        <v>468</v>
      </c>
      <c r="B101" s="4" t="s">
        <v>469</v>
      </c>
      <c r="C101" s="95" t="b">
        <f>IF(IFERROR(VLOOKUP(A101,SETTINGS!$S:$S,1,FALSE),FALSE)=FALSE,FALSE,TRUE)</f>
        <v>1</v>
      </c>
    </row>
    <row r="102" spans="1:3" x14ac:dyDescent="0.2">
      <c r="A102" s="3" t="s">
        <v>339</v>
      </c>
      <c r="B102" s="5" t="s">
        <v>470</v>
      </c>
      <c r="C102" s="95" t="b">
        <f>IF(IFERROR(VLOOKUP(A102,SETTINGS!$S:$S,1,FALSE),FALSE)=FALSE,FALSE,TRUE)</f>
        <v>1</v>
      </c>
    </row>
    <row r="103" spans="1:3" x14ac:dyDescent="0.2">
      <c r="A103" s="3" t="s">
        <v>342</v>
      </c>
      <c r="B103" s="4" t="s">
        <v>471</v>
      </c>
      <c r="C103" s="95" t="b">
        <f>IF(IFERROR(VLOOKUP(A103,SETTINGS!$S:$S,1,FALSE),FALSE)=FALSE,FALSE,TRUE)</f>
        <v>1</v>
      </c>
    </row>
    <row r="104" spans="1:3" x14ac:dyDescent="0.2">
      <c r="A104" s="3" t="s">
        <v>343</v>
      </c>
      <c r="B104" t="s">
        <v>472</v>
      </c>
      <c r="C104" s="95" t="b">
        <f>IF(IFERROR(VLOOKUP(A104,SETTINGS!$S:$S,1,FALSE),FALSE)=FALSE,FALSE,TRUE)</f>
        <v>1</v>
      </c>
    </row>
    <row r="105" spans="1:3" x14ac:dyDescent="0.2">
      <c r="A105" s="3" t="s">
        <v>348</v>
      </c>
      <c r="B105" t="s">
        <v>473</v>
      </c>
      <c r="C105" s="95" t="b">
        <f>IF(IFERROR(VLOOKUP(A105,SETTINGS!$S:$S,1,FALSE),FALSE)=FALSE,FALSE,TRUE)</f>
        <v>1</v>
      </c>
    </row>
    <row r="106" spans="1:3" x14ac:dyDescent="0.2">
      <c r="A106" s="3" t="s">
        <v>350</v>
      </c>
      <c r="B106" t="s">
        <v>474</v>
      </c>
      <c r="C106" s="95" t="b">
        <f>IF(IFERROR(VLOOKUP(A106,SETTINGS!$S:$S,1,FALSE),FALSE)=FALSE,FALSE,TRUE)</f>
        <v>1</v>
      </c>
    </row>
    <row r="107" spans="1:3" x14ac:dyDescent="0.2">
      <c r="A107" s="3" t="s">
        <v>194</v>
      </c>
      <c r="B107" s="5" t="s">
        <v>475</v>
      </c>
      <c r="C107" s="95" t="b">
        <f>IF(IFERROR(VLOOKUP(A107,SETTINGS!$S:$S,1,FALSE),FALSE)=FALSE,FALSE,TRUE)</f>
        <v>1</v>
      </c>
    </row>
    <row r="108" spans="1:3" x14ac:dyDescent="0.2">
      <c r="A108" s="3" t="s">
        <v>45</v>
      </c>
      <c r="B108" s="5" t="s">
        <v>476</v>
      </c>
      <c r="C108" s="95" t="b">
        <f>IF(IFERROR(VLOOKUP(A108,SETTINGS!$S:$S,1,FALSE),FALSE)=FALSE,FALSE,TRUE)</f>
        <v>1</v>
      </c>
    </row>
    <row r="109" spans="1:3" x14ac:dyDescent="0.2">
      <c r="A109" s="3" t="s">
        <v>167</v>
      </c>
      <c r="B109" s="5" t="s">
        <v>477</v>
      </c>
      <c r="C109" s="95" t="b">
        <f>IF(IFERROR(VLOOKUP(A109,SETTINGS!$S:$S,1,FALSE),FALSE)=FALSE,FALSE,TRUE)</f>
        <v>1</v>
      </c>
    </row>
    <row r="110" spans="1:3" x14ac:dyDescent="0.2">
      <c r="A110" s="3" t="s">
        <v>174</v>
      </c>
      <c r="B110" s="5" t="s">
        <v>478</v>
      </c>
      <c r="C110" s="95" t="b">
        <f>IF(IFERROR(VLOOKUP(A110,SETTINGS!$S:$S,1,FALSE),FALSE)=FALSE,FALSE,TRUE)</f>
        <v>1</v>
      </c>
    </row>
    <row r="111" spans="1:3" x14ac:dyDescent="0.2">
      <c r="A111" s="3" t="s">
        <v>251</v>
      </c>
      <c r="B111" s="5" t="s">
        <v>479</v>
      </c>
      <c r="C111" s="95" t="b">
        <f>IF(IFERROR(VLOOKUP(A111,SETTINGS!$S:$S,1,FALSE),FALSE)=FALSE,FALSE,TRUE)</f>
        <v>1</v>
      </c>
    </row>
    <row r="112" spans="1:3" x14ac:dyDescent="0.2">
      <c r="A112" s="3" t="s">
        <v>193</v>
      </c>
      <c r="B112" s="5" t="s">
        <v>480</v>
      </c>
      <c r="C112" s="95" t="b">
        <f>IF(IFERROR(VLOOKUP(A112,SETTINGS!$S:$S,1,FALSE),FALSE)=FALSE,FALSE,TRUE)</f>
        <v>1</v>
      </c>
    </row>
    <row r="113" spans="1:3" x14ac:dyDescent="0.2">
      <c r="A113" s="3" t="s">
        <v>286</v>
      </c>
      <c r="B113" s="5" t="s">
        <v>481</v>
      </c>
      <c r="C113" s="95" t="b">
        <f>IF(IFERROR(VLOOKUP(A113,SETTINGS!$S:$S,1,FALSE),FALSE)=FALSE,FALSE,TRUE)</f>
        <v>1</v>
      </c>
    </row>
    <row r="114" spans="1:3" x14ac:dyDescent="0.2">
      <c r="A114" s="3" t="s">
        <v>113</v>
      </c>
      <c r="B114" s="5" t="s">
        <v>482</v>
      </c>
      <c r="C114" s="95" t="b">
        <f>IF(IFERROR(VLOOKUP(A114,SETTINGS!$S:$S,1,FALSE),FALSE)=FALSE,FALSE,TRUE)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  <hyperlink ref="B113" r:id="rId48" xr:uid="{00000000-0004-0000-0200-00002F000000}"/>
    <hyperlink ref="B114" r:id="rId49" xr:uid="{00000000-0004-0000-0200-00003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workbookViewId="0">
      <selection activeCell="A2" sqref="A2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354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❌</v>
      </c>
      <c r="F2" s="14" t="str">
        <f>IF(SETTINGS!G2&lt;&gt;"",SETTINGS!G2,"")</f>
        <v/>
      </c>
      <c r="H2" s="27" t="s">
        <v>23</v>
      </c>
      <c r="I2" s="28" t="s">
        <v>483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110</v>
      </c>
      <c r="I3" s="28" t="s">
        <v>484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117</v>
      </c>
      <c r="I4" s="28" t="s">
        <v>485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196</v>
      </c>
      <c r="I5" s="28" t="s">
        <v>486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487</v>
      </c>
      <c r="I6" s="28" t="s">
        <v>488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489</v>
      </c>
      <c r="I7" s="28" t="s">
        <v>490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491</v>
      </c>
      <c r="I8" s="28" t="s">
        <v>492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Baki4 -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Baki5 -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3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146</v>
      </c>
      <c r="C26" s="103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42</v>
      </c>
      <c r="C28" s="103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>Ch34img07,27,39</v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3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Dandadan</v>
      </c>
      <c r="B31" s="14">
        <f>IF(SETTINGS!C31&lt;&gt;"",SETTINGS!C31,"")</f>
        <v>122</v>
      </c>
      <c r="C31" s="103">
        <f>IF(SETTINGS!I31&lt;&gt;"",SETTINGS!I31,"")</f>
        <v>11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</v>
      </c>
      <c r="B32" s="14" t="str">
        <f>IF(SETTINGS!C32&lt;&gt;"",SETTINGS!C32,"")</f>
        <v>F</v>
      </c>
      <c r="C32" s="103">
        <f>IF(SETTINGS!I32&lt;&gt;"",SETTINGS!I32,"")</f>
        <v>42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Dragon Ball Super</v>
      </c>
      <c r="B33" s="14">
        <f>IF(SETTINGS!C33&lt;&gt;"",SETTINGS!C33,"")</f>
        <v>89</v>
      </c>
      <c r="C33" s="103">
        <f>IF(SETTINGS!I33&lt;&gt;"",SETTINGS!I33,"")</f>
        <v>19</v>
      </c>
      <c r="D33" s="24" t="str">
        <f>IF(SETTINGS!E33&lt;&gt;"",IFERROR(VLOOKUP(SETTINGS!E33,$H:$I,2,FALSE),SETTINGS!E33),"")</f>
        <v>&lt;a href="https://mangaclash.com/"&gt;&lt;img src="https://favicon.malsync.moe/?domain=https://mangaclash.com/"&gt; MC&lt;/a&gt;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Death Note</v>
      </c>
      <c r="B34" s="14" t="str">
        <f>IF(SETTINGS!C34&lt;&gt;"",SETTINGS!C34,"")</f>
        <v>F</v>
      </c>
      <c r="C34" s="103">
        <f>IF(SETTINGS!I34&lt;&gt;"",SETTINGS!I34,"")</f>
        <v>12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Demon Slayer</v>
      </c>
      <c r="B35" s="14" t="str">
        <f>IF(SETTINGS!C35&lt;&gt;"",SETTINGS!C35,"")</f>
        <v>F</v>
      </c>
      <c r="C35" s="103">
        <f>IF(SETTINGS!I35&lt;&gt;"",SETTINGS!I35,"")</f>
        <v>23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Me and the Devil Blues</v>
      </c>
      <c r="B36" s="14">
        <f>IF(SETTINGS!C36&lt;&gt;"",SETTINGS!C36,"")</f>
        <v>34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❌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DNA2</v>
      </c>
      <c r="B37" s="14" t="str">
        <f>IF(SETTINGS!C37&lt;&gt;"",SETTINGS!C37,"")</f>
        <v>F</v>
      </c>
      <c r="C37" s="103">
        <f>IF(SETTINGS!I37&lt;&gt;"",SETTINGS!I37,"")</f>
        <v>5</v>
      </c>
      <c r="D37" s="24" t="str">
        <f>IF(SETTINGS!E37&lt;&gt;"",IFERROR(VLOOKUP(SETTINGS!E37,$H:$I,2,FALSE),SETTINGS!E37),"")</f>
        <v>&lt;a href="http://fanfox.net"&gt;&lt;img src="https://favicon.malsync.moe/?domain=http://fanfox.net"&gt; MF&lt;/a&gt;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Dousei Jidai (+)</v>
      </c>
      <c r="B38" s="14">
        <f>IF(SETTINGS!C38&lt;&gt;"",SETTINGS!C38,"")</f>
        <v>24</v>
      </c>
      <c r="C38" s="103">
        <f>IF(SETTINGS!I38&lt;&gt;"",SETTINGS!I38,"")</f>
        <v>3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>Rename 108.6 et 108.7</v>
      </c>
    </row>
    <row r="39" spans="1:6" x14ac:dyDescent="0.2">
      <c r="A39" s="14" t="str">
        <f>IF(SETTINGS!O39&lt;&gt;"",SETTINGS!O39,"")</f>
        <v>Dr Stone</v>
      </c>
      <c r="B39" s="14" t="str">
        <f>IF(SETTINGS!C39&lt;&gt;"",SETTINGS!C39,"")</f>
        <v>F</v>
      </c>
      <c r="C39" s="103">
        <f>IF(SETTINGS!I39&lt;&gt;"",SETTINGS!I39,"")</f>
        <v>26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Dr Stone - Byakuya</v>
      </c>
      <c r="B40" s="14" t="str">
        <f>IF(SETTINGS!C40&lt;&gt;"",SETTINGS!C40,"")</f>
        <v>F</v>
      </c>
      <c r="C40" s="103">
        <f>IF(SETTINGS!I40&lt;&gt;"",SETTINGS!I40,"")</f>
        <v>0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❌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Fire Force</v>
      </c>
      <c r="B41" s="14">
        <f>IF(SETTINGS!C41&lt;&gt;"",SETTINGS!C41,"")</f>
        <v>304</v>
      </c>
      <c r="C41" s="103">
        <f>IF(SETTINGS!I41&lt;&gt;"",SETTINGS!I41,"")</f>
        <v>34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Fire Punch</v>
      </c>
      <c r="B42" s="14" t="str">
        <f>IF(SETTINGS!C42&lt;&gt;"",SETTINGS!C42,"")</f>
        <v>F</v>
      </c>
      <c r="C42" s="103">
        <f>IF(SETTINGS!I42&lt;&gt;"",SETTINGS!I42,"")</f>
        <v>8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Full Metal Alchemist</v>
      </c>
      <c r="B43" s="14" t="str">
        <f>IF(SETTINGS!C43&lt;&gt;"",SETTINGS!C43,"")</f>
        <v>F</v>
      </c>
      <c r="C43" s="103">
        <f>IF(SETTINGS!I43&lt;&gt;"",SETTINGS!I43,"")</f>
        <v>27</v>
      </c>
      <c r="D43" s="24" t="str">
        <f>IF(SETTINGS!E43&lt;&gt;"",IFERROR(VLOOKUP(SETTINGS!E43,$H:$I,2,FALSE),SETTINGS!E43),"")</f>
        <v>&lt;a href="https://manganato.com"&gt;&lt;img src="https://favicon.malsync.moe/?domain=https://manganato.com"&gt; MN&lt;/a&gt;</v>
      </c>
      <c r="E43" s="14" t="str">
        <f>IF(SETTINGS!F43&lt;&gt;"",SETTINGS!F43,"")</f>
        <v>✅</v>
      </c>
      <c r="F43" s="14" t="str">
        <f>IF(SETTINGS!G48&lt;&gt;"",SETTINGS!G48,"")</f>
        <v>Tome 1/2 à faire à la main</v>
      </c>
    </row>
    <row r="44" spans="1:6" x14ac:dyDescent="0.2">
      <c r="A44" s="14" t="str">
        <f>IF(SETTINGS!O44&lt;&gt;"",SETTINGS!O44,"")</f>
        <v>Freesia</v>
      </c>
      <c r="B44" s="14" t="str">
        <f>IF(SETTINGS!C44&lt;&gt;"",SETTINGS!C44,"")</f>
        <v>F</v>
      </c>
      <c r="C44" s="103">
        <f>IF(SETTINGS!I44&lt;&gt;"",SETTINGS!I44,"")</f>
        <v>12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Gamaran</v>
      </c>
      <c r="B45" s="14" t="str">
        <f>IF(SETTINGS!C45&lt;&gt;"",SETTINGS!C45,"")</f>
        <v>F</v>
      </c>
      <c r="C45" s="103">
        <f>IF(SETTINGS!I45&lt;&gt;"",SETTINGS!I45,"")</f>
        <v>22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Gantz</v>
      </c>
      <c r="B46" s="14" t="str">
        <f>IF(SETTINGS!C46&lt;&gt;"",SETTINGS!C46,"")</f>
        <v>F</v>
      </c>
      <c r="C46" s="103">
        <f>IF(SETTINGS!I46&lt;&gt;"",SETTINGS!I46,"")</f>
        <v>37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Gintama</v>
      </c>
      <c r="B47" s="14" t="str">
        <f>IF(SETTINGS!C47&lt;&gt;"",SETTINGS!C47,"")</f>
        <v>F</v>
      </c>
      <c r="C47" s="103">
        <f>IF(SETTINGS!I47&lt;&gt;"",SETTINGS!I47,"")</f>
        <v>77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Golden Boy (+)</v>
      </c>
      <c r="B48" s="14" t="str">
        <f>IF(SETTINGS!C48&lt;&gt;"",SETTINGS!C48,"")</f>
        <v>F</v>
      </c>
      <c r="C48" s="103">
        <f>IF(SETTINGS!I48&lt;&gt;"",SETTINGS!I48,"")</f>
        <v>10</v>
      </c>
      <c r="D48" s="24" t="str">
        <f>IF(SETTINGS!E48&lt;&gt;"",IFERROR(VLOOKUP(SETTINGS!E48,$H:$I,2,FALSE),SETTINGS!E48),"")</f>
        <v>&lt;a href="https://www.mangasee123.com/"&gt;&lt;img src="https://favicon.malsync.moe/?domain=https://www.mangasee123.com/"&gt; MS&lt;/a&gt;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Golden Kamuy</v>
      </c>
      <c r="B49" s="14" t="e">
        <f>IF(SETTINGS!C49&lt;&gt;"",SETTINGS!C49,"")</f>
        <v>#N/A</v>
      </c>
      <c r="C49" s="103">
        <f>IF(SETTINGS!I49&lt;&gt;"",SETTINGS!I49,"")</f>
        <v>0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❌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Grand Blue</v>
      </c>
      <c r="B50" s="14" t="e">
        <f>IF(SETTINGS!C50&lt;&gt;"",SETTINGS!C50,"")</f>
        <v>#N/A</v>
      </c>
      <c r="C50" s="103">
        <f>IF(SETTINGS!I50&lt;&gt;"",SETTINGS!I50,"")</f>
        <v>0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❌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GTO</v>
      </c>
      <c r="B51" s="14" t="str">
        <f>IF(SETTINGS!C51&lt;&gt;"",SETTINGS!C51,"")</f>
        <v>F</v>
      </c>
      <c r="C51" s="103">
        <f>IF(SETTINGS!I51&lt;&gt;"",SETTINGS!I51,"")</f>
        <v>25</v>
      </c>
      <c r="D51" s="24" t="str">
        <f>IF(SETTINGS!E51&lt;&gt;"",IFERROR(VLOOKUP(SETTINGS!E51,$H:$I,2,FALSE),SETTINGS!E51),"")</f>
        <v>&lt;a href="http://fanfox.net"&gt;&lt;img src="https://favicon.malsync.moe/?domain=http://fanfox.net"&gt; MF&lt;/a&gt;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Gunnm</v>
      </c>
      <c r="B52" s="14" t="str">
        <f>IF(SETTINGS!C52&lt;&gt;"",SETTINGS!C52,"")</f>
        <v>F</v>
      </c>
      <c r="C52" s="103">
        <f>IF(SETTINGS!I52&lt;&gt;"",SETTINGS!I52,"")</f>
        <v>9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Gunnm - Last Order</v>
      </c>
      <c r="B53" s="14" t="str">
        <f>IF(SETTINGS!C53&lt;&gt;"",SETTINGS!C53,"")</f>
        <v>F</v>
      </c>
      <c r="C53" s="103">
        <f>IF(SETTINGS!I53&lt;&gt;"",SETTINGS!I53,"")</f>
        <v>19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Gunnm - Mars Chronicle</v>
      </c>
      <c r="B54" s="14" t="str">
        <f>IF(SETTINGS!C54&lt;&gt;"",SETTINGS!C54,"")</f>
        <v>F</v>
      </c>
      <c r="C54" s="103">
        <f>IF(SETTINGS!I54&lt;&gt;"",SETTINGS!I54,"")</f>
        <v>9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Hell's Paradise</v>
      </c>
      <c r="B55" s="14" t="str">
        <f>IF(SETTINGS!C55&lt;&gt;"",SETTINGS!C55,"")</f>
        <v>F</v>
      </c>
      <c r="C55" s="103">
        <f>IF(SETTINGS!I55&lt;&gt;"",SETTINGS!I55,"")</f>
        <v>13</v>
      </c>
      <c r="D55" s="24" t="str">
        <f>IF(SETTINGS!E55&lt;&gt;"",IFERROR(VLOOKUP(SETTINGS!E55,$H:$I,2,FALSE),SETTINGS!E55),"")</f>
        <v>&lt;a href="https://www.mangasee123.com/"&gt;&lt;img src="https://favicon.malsync.moe/?domain=https://www.mangasee123.com/"&gt; MS&lt;/a&gt;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Hikaru no Go</v>
      </c>
      <c r="B56" s="14" t="str">
        <f>IF(SETTINGS!C56&lt;&gt;"",SETTINGS!C56,"")</f>
        <v>F</v>
      </c>
      <c r="C56" s="103">
        <f>IF(SETTINGS!I56&lt;&gt;"",SETTINGS!I56,"")</f>
        <v>23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Hinamatsuri</v>
      </c>
      <c r="B57" s="14" t="str">
        <f>IF(SETTINGS!C57&lt;&gt;"",SETTINGS!C57,"")</f>
        <v>F</v>
      </c>
      <c r="C57" s="103">
        <f>IF(SETTINGS!I57&lt;&gt;"",SETTINGS!I57,"")</f>
        <v>19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Hokuto no Ken</v>
      </c>
      <c r="B58" s="14" t="str">
        <f>IF(SETTINGS!C58&lt;&gt;"",SETTINGS!C58,"")</f>
        <v>F</v>
      </c>
      <c r="C58" s="103">
        <f>IF(SETTINGS!I58&lt;&gt;"",SETTINGS!I58,"")</f>
        <v>27</v>
      </c>
      <c r="D58" s="24" t="str">
        <f>IF(SETTINGS!E58&lt;&gt;"",IFERROR(VLOOKUP(SETTINGS!E58,$H:$I,2,FALSE),SETTINGS!E58),"")</f>
        <v>&lt;a href="https://mangajar.com/"&gt;&lt;img src="https://favicon.malsync.moe/?domain=https://mangajar.com/"&gt; MJ&lt;/a&gt;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Homunculus</v>
      </c>
      <c r="B59" s="14" t="str">
        <f>IF(SETTINGS!C59&lt;&gt;"",SETTINGS!C59,"")</f>
        <v>F</v>
      </c>
      <c r="C59" s="103">
        <f>IF(SETTINGS!I59&lt;&gt;"",SETTINGS!I59,"")</f>
        <v>15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Hunter X Hunter</v>
      </c>
      <c r="B60" s="14">
        <f>IF(SETTINGS!C60&lt;&gt;"",SETTINGS!C60,"")</f>
        <v>400</v>
      </c>
      <c r="C60" s="103">
        <f>IF(SETTINGS!I60&lt;&gt;"",SETTINGS!I60,"")</f>
        <v>37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Ikigami</v>
      </c>
      <c r="B61" s="14" t="str">
        <f>IF(SETTINGS!C61&lt;&gt;"",SETTINGS!C61,"")</f>
        <v>F</v>
      </c>
      <c r="C61" s="103">
        <f>IF(SETTINGS!I61&lt;&gt;"",SETTINGS!I61,"")</f>
        <v>10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Blade of the Immortal</v>
      </c>
      <c r="B62" s="14" t="str">
        <f>IF(SETTINGS!C62&lt;&gt;"",SETTINGS!C62,"")</f>
        <v>F</v>
      </c>
      <c r="C62" s="103">
        <f>IF(SETTINGS!I62&lt;&gt;"",SETTINGS!I62,"")</f>
        <v>30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Hajime no Ippo</v>
      </c>
      <c r="B63" s="14">
        <f>IF(SETTINGS!C63&lt;&gt;"",SETTINGS!C63,"")</f>
        <v>1436</v>
      </c>
      <c r="C63" s="103">
        <f>IF(SETTINGS!I63&lt;&gt;"",SETTINGS!I63,"")</f>
        <v>138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Issak</v>
      </c>
      <c r="B64" s="14">
        <f>IF(SETTINGS!C64&lt;&gt;"",SETTINGS!C64,"")</f>
        <v>41</v>
      </c>
      <c r="C64" s="103">
        <f>IF(SETTINGS!I64&lt;&gt;"",SETTINGS!I64,"")</f>
        <v>9</v>
      </c>
      <c r="D64" s="24" t="str">
        <f>IF(SETTINGS!E64&lt;&gt;"",IFERROR(VLOOKUP(SETTINGS!E64,$H:$I,2,FALSE),SETTINGS!E64),"")</f>
        <v>&lt;a href="https://manganato.com"&gt;&lt;img src="https://favicon.malsync.moe/?domain=https://manganato.com"&gt; MN&lt;/a&gt;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Jagaaan</v>
      </c>
      <c r="B65" s="14" t="str">
        <f>IF(SETTINGS!C65&lt;&gt;"",SETTINGS!C65,"")</f>
        <v>F</v>
      </c>
      <c r="C65" s="103">
        <f>IF(SETTINGS!I65&lt;&gt;"",SETTINGS!I65,"")</f>
        <v>14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Jujutsu Kaisen</v>
      </c>
      <c r="B66" s="14">
        <f>IF(SETTINGS!C66&lt;&gt;"",SETTINGS!C66,"")</f>
        <v>239</v>
      </c>
      <c r="C66" s="103">
        <f>IF(SETTINGS!I66&lt;&gt;"",SETTINGS!I66,"")</f>
        <v>23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Jujutsu Kaisen 0</v>
      </c>
      <c r="B67" s="14" t="e">
        <f>IF(SETTINGS!C67&lt;&gt;"",SETTINGS!C67,"")</f>
        <v>#N/A</v>
      </c>
      <c r="C67" s="103">
        <f>IF(SETTINGS!I67&lt;&gt;"",SETTINGS!I67,"")</f>
        <v>0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❌</v>
      </c>
      <c r="F67" s="14" t="str">
        <f>IF(SETTINGS!G72&lt;&gt;"",SETTINGS!G72,"")</f>
        <v>DL jusqu'au 594 !</v>
      </c>
    </row>
    <row r="68" spans="1:6" x14ac:dyDescent="0.2">
      <c r="A68" s="14" t="str">
        <f>IF(SETTINGS!O68&lt;&gt;"",SETTINGS!O68,"")</f>
        <v>Jojo1 - Phantom Blood</v>
      </c>
      <c r="B68" s="14" t="str">
        <f>IF(SETTINGS!C68&lt;&gt;"",SETTINGS!C68,"")</f>
        <v>F</v>
      </c>
      <c r="C68" s="103">
        <f>IF(SETTINGS!I68&lt;&gt;"",SETTINGS!I68,"")</f>
        <v>5</v>
      </c>
      <c r="D68" s="24" t="str">
        <f>IF(SETTINGS!E68&lt;&gt;"",IFERROR(VLOOKUP(SETTINGS!E68,$H:$I,2,FALSE),SETTINGS!E68),"")</f>
        <v>&lt;a href="https://mangaclash.com/"&gt;&lt;img src="https://favicon.malsync.moe/?domain=https://mangaclash.com/"&gt; MC&lt;/a&gt;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Jojo2 - Battle Tendency</v>
      </c>
      <c r="B69" s="14" t="str">
        <f>IF(SETTINGS!C69&lt;&gt;"",SETTINGS!C69,"")</f>
        <v>F</v>
      </c>
      <c r="C69" s="103">
        <f>IF(SETTINGS!I69&lt;&gt;"",SETTINGS!I69,"")</f>
        <v>12</v>
      </c>
      <c r="D69" s="24" t="str">
        <f>IF(SETTINGS!E69&lt;&gt;"",IFERROR(VLOOKUP(SETTINGS!E69,$H:$I,2,FALSE),SETTINGS!E69),"")</f>
        <v>&lt;a href="https://mangaclash.com/"&gt;&lt;img src="https://favicon.malsync.moe/?domain=https://mangaclash.com/"&gt; MC&lt;/a&gt;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Jojo3 - Stardust Crusaders</v>
      </c>
      <c r="B70" s="14" t="str">
        <f>IF(SETTINGS!C70&lt;&gt;"",SETTINGS!C70,"")</f>
        <v>F</v>
      </c>
      <c r="C70" s="103">
        <f>IF(SETTINGS!I70&lt;&gt;"",SETTINGS!I70,"")</f>
        <v>28</v>
      </c>
      <c r="D70" s="24" t="str">
        <f>IF(SETTINGS!E70&lt;&gt;"",IFERROR(VLOOKUP(SETTINGS!E70,$H:$I,2,FALSE),SETTINGS!E70),"")</f>
        <v>&lt;a href="https://mangaclash.com/"&gt;&lt;img src="https://favicon.malsync.moe/?domain=https://mangaclash.com/"&gt; MC&lt;/a&gt;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Jojo4 - Diamond is Unbreakable</v>
      </c>
      <c r="B71" s="14" t="str">
        <f>IF(SETTINGS!C71&lt;&gt;"",SETTINGS!C71,"")</f>
        <v>F</v>
      </c>
      <c r="C71" s="103">
        <f>IF(SETTINGS!I71&lt;&gt;"",SETTINGS!I71,"")</f>
        <v>46</v>
      </c>
      <c r="D71" s="24" t="str">
        <f>IF(SETTINGS!E71&lt;&gt;"",IFERROR(VLOOKUP(SETTINGS!E71,$H:$I,2,FALSE),SETTINGS!E71),"")</f>
        <v>&lt;a href="https://mangaclash.com/"&gt;&lt;img src="https://favicon.malsync.moe/?domain=https://mangaclash.com/"&gt; MC&lt;/a&gt;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Jojo5 - Vento Aureo</v>
      </c>
      <c r="B72" s="14" t="str">
        <f>IF(SETTINGS!C72&lt;&gt;"",SETTINGS!C72,"")</f>
        <v>F</v>
      </c>
      <c r="C72" s="103">
        <f>IF(SETTINGS!I72&lt;&gt;"",SETTINGS!I72,"")</f>
        <v>63</v>
      </c>
      <c r="D72" s="24" t="str">
        <f>IF(SETTINGS!E72&lt;&gt;"",IFERROR(VLOOKUP(SETTINGS!E72,$H:$I,2,FALSE),SETTINGS!E72),"")</f>
        <v>&lt;a href="https://mangaclash.com/"&gt;&lt;img src="https://favicon.malsync.moe/?domain=https://mangaclash.com/"&gt; MC&lt;/a&gt;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Jojo6 - Stone Ocean</v>
      </c>
      <c r="B73" s="14" t="str">
        <f>IF(SETTINGS!C73&lt;&gt;"",SETTINGS!C73,"")</f>
        <v>F</v>
      </c>
      <c r="C73" s="103">
        <f>IF(SETTINGS!I73&lt;&gt;"",SETTINGS!I73,"")</f>
        <v>17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Jojo7 - Steel Ball Run</v>
      </c>
      <c r="B74" s="14" t="str">
        <f>IF(SETTINGS!C74&lt;&gt;"",SETTINGS!C74,"")</f>
        <v>F</v>
      </c>
      <c r="C74" s="103">
        <f>IF(SETTINGS!I74&lt;&gt;"",SETTINGS!I74,"")</f>
        <v>24</v>
      </c>
      <c r="D74" s="24" t="str">
        <f>IF(SETTINGS!E74&lt;&gt;"",IFERROR(VLOOKUP(SETTINGS!E74,$H:$I,2,FALSE),SETTINGS!E74),"")</f>
        <v>&lt;a href="https://www.mangasee123.com/"&gt;&lt;img src="https://favicon.malsync.moe/?domain=https://www.mangasee123.com/"&gt; MS&lt;/a&gt;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Jojo8 - JoJolion</v>
      </c>
      <c r="B75" s="14" t="str">
        <f>IF(SETTINGS!C75&lt;&gt;"",SETTINGS!C75,"")</f>
        <v>F</v>
      </c>
      <c r="C75" s="103">
        <f>IF(SETTINGS!I75&lt;&gt;"",SETTINGS!I75,"")</f>
        <v>27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Jojo9 - Jojolands</v>
      </c>
      <c r="B76" s="14">
        <f>IF(SETTINGS!C76&lt;&gt;"",SETTINGS!C76,"")</f>
        <v>8</v>
      </c>
      <c r="C76" s="103">
        <f>IF(SETTINGS!I76&lt;&gt;"",SETTINGS!I76,"")</f>
        <v>1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Kaiju No. 8</v>
      </c>
      <c r="B77" s="14">
        <f>IF(SETTINGS!C77&lt;&gt;"",SETTINGS!C77,"")</f>
        <v>95</v>
      </c>
      <c r="C77" s="103">
        <f>IF(SETTINGS!I77&lt;&gt;"",SETTINGS!I77,"")</f>
        <v>10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Kakegurui</v>
      </c>
      <c r="B78" s="14">
        <f>IF(SETTINGS!C78&lt;&gt;"",SETTINGS!C78,"")</f>
        <v>105</v>
      </c>
      <c r="C78" s="103">
        <f>IF(SETTINGS!I78&lt;&gt;"",SETTINGS!I78,"")</f>
        <v>17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Kingdom</v>
      </c>
      <c r="B79" s="14">
        <f>IF(SETTINGS!C79&lt;&gt;"",SETTINGS!C79,"")</f>
        <v>779</v>
      </c>
      <c r="C79" s="103">
        <f>IF(SETTINGS!I79&lt;&gt;"",SETTINGS!I79,"")</f>
        <v>71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✅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Kuroko no Basket</v>
      </c>
      <c r="B80" s="14" t="str">
        <f>IF(SETTINGS!C80&lt;&gt;"",SETTINGS!C80,"")</f>
        <v>F</v>
      </c>
      <c r="C80" s="103">
        <f>IF(SETTINGS!I80&lt;&gt;"",SETTINGS!I80,"")</f>
        <v>30</v>
      </c>
      <c r="D80" s="24" t="str">
        <f>IF(SETTINGS!E80&lt;&gt;"",IFERROR(VLOOKUP(SETTINGS!E80,$H:$I,2,FALSE),SETTINGS!E80),"")</f>
        <v>&lt;a href="https://www.mangasee123.com/"&gt;&lt;img src="https://favicon.malsync.moe/?domain=https://www.mangasee123.com/"&gt; MS&lt;/a&gt;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Level E</v>
      </c>
      <c r="B81" s="14" t="str">
        <f>IF(SETTINGS!C81&lt;&gt;"",SETTINGS!C81,"")</f>
        <v>F</v>
      </c>
      <c r="C81" s="103">
        <f>IF(SETTINGS!I81&lt;&gt;"",SETTINGS!I81,"")</f>
        <v>3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Mariko</v>
      </c>
      <c r="B82" s="14" t="str">
        <f>IF(SETTINGS!C82&lt;&gt;"",SETTINGS!C82,"")</f>
        <v>F</v>
      </c>
      <c r="C82" s="103">
        <f>IF(SETTINGS!I82&lt;&gt;"",SETTINGS!I82,"")</f>
        <v>0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❌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Mashle</v>
      </c>
      <c r="B83" s="14">
        <f>IF(SETTINGS!C83&lt;&gt;"",SETTINGS!C83,"")</f>
        <v>162</v>
      </c>
      <c r="C83" s="103">
        <f>IF(SETTINGS!I83&lt;&gt;"",SETTINGS!I83,"")</f>
        <v>16</v>
      </c>
      <c r="D83" s="24" t="str">
        <f>IF(SETTINGS!E83&lt;&gt;"",IFERROR(VLOOKUP(SETTINGS!E83,$H:$I,2,FALSE),SETTINGS!E83),"")</f>
        <v>&lt;a href="http://fanfox.net"&gt;&lt;img src="https://favicon.malsync.moe/?domain=http://fanfox.net"&gt; MF&lt;/a&gt;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Mattaku</v>
      </c>
      <c r="B84" s="14" t="str">
        <f>IF(SETTINGS!C84&lt;&gt;"",SETTINGS!C84,"")</f>
        <v>F</v>
      </c>
      <c r="C84" s="103">
        <f>IF(SETTINGS!I84&lt;&gt;"",SETTINGS!I84,"")</f>
        <v>0</v>
      </c>
      <c r="D84" s="24" t="str">
        <f>IF(SETTINGS!E84&lt;&gt;"",IFERROR(VLOOKUP(SETTINGS!E84,$H:$I,2,FALSE),SETTINGS!E84),"")</f>
        <v>&lt;a href="https://www.mangasee123.com/"&gt;&lt;img src="https://favicon.malsync.moe/?domain=https://www.mangasee123.com/"&gt; MS&lt;/a&gt;</v>
      </c>
      <c r="E84" s="14" t="str">
        <f>IF(SETTINGS!F84&lt;&gt;"",SETTINGS!F84,"")</f>
        <v>❌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My Hero Academia</v>
      </c>
      <c r="B85" s="14">
        <f>IF(SETTINGS!C85&lt;&gt;"",SETTINGS!C85,"")</f>
        <v>404</v>
      </c>
      <c r="C85" s="103">
        <f>IF(SETTINGS!I85&lt;&gt;"",SETTINGS!I85,"")</f>
        <v>38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Mob Psycho 100</v>
      </c>
      <c r="B86" s="14" t="str">
        <f>IF(SETTINGS!C86&lt;&gt;"",SETTINGS!C86,"")</f>
        <v>F</v>
      </c>
      <c r="C86" s="103">
        <f>IF(SETTINGS!I86&lt;&gt;"",SETTINGS!I86,"")</f>
        <v>16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Monster</v>
      </c>
      <c r="B87" s="14" t="str">
        <f>IF(SETTINGS!C87&lt;&gt;"",SETTINGS!C87,"")</f>
        <v>F</v>
      </c>
      <c r="C87" s="103">
        <f>IF(SETTINGS!I87&lt;&gt;"",SETTINGS!I87,"")</f>
        <v>18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Montage</v>
      </c>
      <c r="B88" s="14" t="str">
        <f>IF(SETTINGS!C88&lt;&gt;"",SETTINGS!C88,"")</f>
        <v>F</v>
      </c>
      <c r="C88" s="103">
        <f>IF(SETTINGS!I88&lt;&gt;"",SETTINGS!I88,"")</f>
        <v>19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Moriarty</v>
      </c>
      <c r="B89" s="14">
        <f>IF(SETTINGS!C89&lt;&gt;"",SETTINGS!C89,"")</f>
        <v>76</v>
      </c>
      <c r="C89" s="103">
        <f>IF(SETTINGS!I89&lt;&gt;"",SETTINGS!I89,"")</f>
        <v>19</v>
      </c>
      <c r="D89" s="24" t="str">
        <f>IF(SETTINGS!E89&lt;&gt;"",IFERROR(VLOOKUP(SETTINGS!E89,$H:$I,2,FALSE),SETTINGS!E89),"")</f>
        <v>&lt;a href="https://www.mangasee123.com/"&gt;&lt;img src="https://favicon.malsync.moe/?domain=https://www.mangasee123.com/"&gt; MS&lt;/a&gt;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Naruto</v>
      </c>
      <c r="B90" s="14" t="str">
        <f>IF(SETTINGS!C90&lt;&gt;"",SETTINGS!C90,"")</f>
        <v>F</v>
      </c>
      <c r="C90" s="103">
        <f>IF(SETTINGS!I90&lt;&gt;"",SETTINGS!I90,"")</f>
        <v>72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Nanatsu no Taizai</v>
      </c>
      <c r="B91" s="14" t="str">
        <f>IF(SETTINGS!C91&lt;&gt;"",SETTINGS!C91,"")</f>
        <v>F</v>
      </c>
      <c r="C91" s="103">
        <f>IF(SETTINGS!I91&lt;&gt;"",SETTINGS!I91,"")</f>
        <v>41</v>
      </c>
      <c r="D91" s="24" t="str">
        <f>IF(SETTINGS!E91&lt;&gt;"",IFERROR(VLOOKUP(SETTINGS!E91,$H:$I,2,FALSE),SETTINGS!E91),"")</f>
        <v>&lt;a href="http://fanfox.net"&gt;&lt;img src="https://favicon.malsync.moe/?domain=http://fanfox.net"&gt; MF&lt;/a&gt;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Nobunaga no Chef</v>
      </c>
      <c r="B92" s="14">
        <f>IF(SETTINGS!C92&lt;&gt;"",SETTINGS!C92,"")</f>
        <v>112</v>
      </c>
      <c r="C92" s="103">
        <f>IF(SETTINGS!I92&lt;&gt;"",SETTINGS!I92,"")</f>
        <v>14</v>
      </c>
      <c r="D92" s="24" t="str">
        <f>IF(SETTINGS!E92&lt;&gt;"",IFERROR(VLOOKUP(SETTINGS!E92,$H:$I,2,FALSE),SETTINGS!E92),"")</f>
        <v>&lt;a href="https://www.mangasee123.com/"&gt;&lt;img src="https://favicon.malsync.moe/?domain=https://www.mangasee123.com/"&gt; MS&lt;/a&gt;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Noragami</v>
      </c>
      <c r="B93" s="14">
        <f>IF(SETTINGS!C93&lt;&gt;"",SETTINGS!C93,"")</f>
        <v>108</v>
      </c>
      <c r="C93" s="103">
        <f>IF(SETTINGS!I93&lt;&gt;"",SETTINGS!I93,"")</f>
        <v>26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One Piece</v>
      </c>
      <c r="B94" s="14">
        <f>IF(SETTINGS!C94&lt;&gt;"",SETTINGS!C94,"")</f>
        <v>1095</v>
      </c>
      <c r="C94" s="103">
        <f>IF(SETTINGS!I94&lt;&gt;"",SETTINGS!I94,"")</f>
        <v>106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Onepunch Man</v>
      </c>
      <c r="B95" s="14">
        <f>IF(SETTINGS!C95&lt;&gt;"",SETTINGS!C95,"")</f>
        <v>189</v>
      </c>
      <c r="C95" s="103">
        <f>IF(SETTINGS!I95&lt;&gt;"",SETTINGS!I95,"")</f>
        <v>27</v>
      </c>
      <c r="D95" s="24" t="str">
        <f>IF(SETTINGS!E95&lt;&gt;"",IFERROR(VLOOKUP(SETTINGS!E95,$H:$I,2,FALSE),SETTINGS!E95),"")</f>
        <v>&lt;a href="https://manganato.com"&gt;&lt;img src="https://favicon.malsync.moe/?domain=https://manganato.com"&gt; MN&lt;/a&gt;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Planetes</v>
      </c>
      <c r="B96" s="14" t="str">
        <f>IF(SETTINGS!C96&lt;&gt;"",SETTINGS!C96,"")</f>
        <v>F</v>
      </c>
      <c r="C96" s="103">
        <f>IF(SETTINGS!I96&lt;&gt;"",SETTINGS!I96,"")</f>
        <v>4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Prison School (+)</v>
      </c>
      <c r="B97" s="14" t="str">
        <f>IF(SETTINGS!C97&lt;&gt;"",SETTINGS!C97,"")</f>
        <v>F</v>
      </c>
      <c r="C97" s="103">
        <f>IF(SETTINGS!I97&lt;&gt;"",SETTINGS!I97,"")</f>
        <v>28</v>
      </c>
      <c r="D97" s="24" t="str">
        <f>IF(SETTINGS!E97&lt;&gt;"",IFERROR(VLOOKUP(SETTINGS!E97,$H:$I,2,FALSE),SETTINGS!E97),"")</f>
        <v>&lt;a href="https://www.mangasee123.com/"&gt;&lt;img src="https://favicon.malsync.moe/?domain=https://www.mangasee123.com/"&gt; MS&lt;/a&gt;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Rookies</v>
      </c>
      <c r="B98" s="14" t="str">
        <f>IF(SETTINGS!C98&lt;&gt;"",SETTINGS!C98,"")</f>
        <v>F</v>
      </c>
      <c r="C98" s="103">
        <f>IF(SETTINGS!I98&lt;&gt;"",SETTINGS!I98,"")</f>
        <v>24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Sakamoto Days</v>
      </c>
      <c r="B99" s="14">
        <f>IF(SETTINGS!C99&lt;&gt;"",SETTINGS!C99,"")</f>
        <v>139</v>
      </c>
      <c r="C99" s="103">
        <f>IF(SETTINGS!I99&lt;&gt;"",SETTINGS!I99,"")</f>
        <v>13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Sanctuary</v>
      </c>
      <c r="B100" s="14" t="str">
        <f>IF(SETTINGS!C100&lt;&gt;"",SETTINGS!C100,"")</f>
        <v>F</v>
      </c>
      <c r="C100" s="103">
        <f>IF(SETTINGS!I100&lt;&gt;"",SETTINGS!I100,"")</f>
        <v>0</v>
      </c>
      <c r="D100" s="24" t="str">
        <f>IF(SETTINGS!E100&lt;&gt;"",IFERROR(VLOOKUP(SETTINGS!E100,$H:$I,2,FALSE),SETTINGS!E100),"")</f>
        <v>&lt;a href="https://manganato.com"&gt;&lt;img src="https://favicon.malsync.moe/?domain=https://manganato.com"&gt; MN&lt;/a&gt;</v>
      </c>
      <c r="E100" s="14" t="str">
        <f>IF(SETTINGS!F100&lt;&gt;"",SETTINGS!F100,"")</f>
        <v>❌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>Sidooh</v>
      </c>
      <c r="B101" s="14" t="str">
        <f>IF(SETTINGS!C101&lt;&gt;"",SETTINGS!C101,"")</f>
        <v>F</v>
      </c>
      <c r="C101" s="103">
        <f>IF(SETTINGS!I101&lt;&gt;"",SETTINGS!I101,"")</f>
        <v>25</v>
      </c>
      <c r="D101" s="24" t="str">
        <f>IF(SETTINGS!E101&lt;&gt;"",IFERROR(VLOOKUP(SETTINGS!E101,$H:$I,2,FALSE),SETTINGS!E101),"")</f>
        <v>&lt;a href="https://www.mangasee123.com/"&gt;&lt;img src="https://favicon.malsync.moe/?domain=https://www.mangasee123.com/"&gt; MS&lt;/a&gt;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Sun-ken Rock</v>
      </c>
      <c r="B102" s="14" t="str">
        <f>IF(SETTINGS!C102&lt;&gt;"",SETTINGS!C102,"")</f>
        <v>F</v>
      </c>
      <c r="C102" s="103">
        <f>IF(SETTINGS!I102&lt;&gt;"",SETTINGS!I102,"")</f>
        <v>0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❌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Slamdunk</v>
      </c>
      <c r="B103" s="14" t="str">
        <f>IF(SETTINGS!C103&lt;&gt;"",SETTINGS!C103,"")</f>
        <v>F</v>
      </c>
      <c r="C103" s="103">
        <f>IF(SETTINGS!I103&lt;&gt;"",SETTINGS!I103,"")</f>
        <v>31</v>
      </c>
      <c r="D103" s="24" t="str">
        <f>IF(SETTINGS!E103&lt;&gt;"",IFERROR(VLOOKUP(SETTINGS!E103,$H:$I,2,FALSE),SETTINGS!E103),"")</f>
        <v>&lt;a href="http://fanfox.net"&gt;&lt;img src="https://favicon.malsync.moe/?domain=http://fanfox.net"&gt; MF&lt;/a&gt;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Shingeki no Kyojin</v>
      </c>
      <c r="B104" s="14" t="str">
        <f>IF(SETTINGS!C104&lt;&gt;"",SETTINGS!C104,"")</f>
        <v>F</v>
      </c>
      <c r="C104" s="103">
        <f>IF(SETTINGS!I104&lt;&gt;"",SETTINGS!I104,"")</f>
        <v>34</v>
      </c>
      <c r="D104" s="24" t="str">
        <f>IF(SETTINGS!E104&lt;&gt;"",IFERROR(VLOOKUP(SETTINGS!E104,$H:$I,2,FALSE),SETTINGS!E104),"")</f>
        <v>&lt;a href="https://www.mangasee123.com/"&gt;&lt;img src="https://favicon.malsync.moe/?domain=https://www.mangasee123.com/"&gt; MS&lt;/a&gt;</v>
      </c>
      <c r="E104" s="14" t="str">
        <f>IF(SETTINGS!F104&lt;&gt;"",SETTINGS!F104,"")</f>
        <v>✅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Soul Eater</v>
      </c>
      <c r="B105" s="14" t="str">
        <f>IF(SETTINGS!C105&lt;&gt;"",SETTINGS!C105,"")</f>
        <v>F</v>
      </c>
      <c r="C105" s="103">
        <f>IF(SETTINGS!I105&lt;&gt;"",SETTINGS!I105,"")</f>
        <v>25</v>
      </c>
      <c r="D105" s="24" t="str">
        <f>IF(SETTINGS!E105&lt;&gt;"",IFERROR(VLOOKUP(SETTINGS!E105,$H:$I,2,FALSE),SETTINGS!E105),"")</f>
        <v>&lt;a href="https://www.mangasee123.com/"&gt;&lt;img src="https://favicon.malsync.moe/?domain=https://www.mangasee123.com/"&gt; MS&lt;/a&gt;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113</v>
      </c>
      <c r="B2" s="5" t="s">
        <v>482</v>
      </c>
      <c r="C2" t="s">
        <v>114</v>
      </c>
    </row>
    <row r="3" spans="1:3" x14ac:dyDescent="0.2">
      <c r="A3" t="s">
        <v>493</v>
      </c>
      <c r="B3" t="s">
        <v>494</v>
      </c>
      <c r="C3" t="s">
        <v>495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49</v>
      </c>
      <c r="B3" s="50" t="s">
        <v>49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49</v>
      </c>
      <c r="P3" s="52" t="b">
        <f>IF(IFERROR(HLOOKUP(A3,UPDATE!$1:$1,1,FALSE),FALSE)&lt;&gt;FALSE,TRUE,FALSE)</f>
        <v>1</v>
      </c>
    </row>
    <row r="4" spans="1:17" x14ac:dyDescent="0.2">
      <c r="A4" s="37" t="s">
        <v>71</v>
      </c>
      <c r="B4" s="33" t="s">
        <v>72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72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74</v>
      </c>
      <c r="B5" s="50" t="s">
        <v>74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74</v>
      </c>
      <c r="P5" s="52" t="b">
        <f>IF(IFERROR(HLOOKUP(A5,UPDATE!$1:$1,1,FALSE),FALSE)&lt;&gt;FALSE,TRUE,FALSE)</f>
        <v>1</v>
      </c>
    </row>
    <row r="6" spans="1:17" x14ac:dyDescent="0.2">
      <c r="A6" s="38" t="s">
        <v>76</v>
      </c>
      <c r="B6" s="50" t="s">
        <v>76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496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78</v>
      </c>
      <c r="P6" s="52" t="b">
        <f>IF(IFERROR(HLOOKUP(A6,UPDATE!$1:$1,1,FALSE),FALSE)&lt;&gt;FALSE,TRUE,FALSE)</f>
        <v>1</v>
      </c>
    </row>
    <row r="7" spans="1:17" x14ac:dyDescent="0.2">
      <c r="A7" s="37" t="s">
        <v>82</v>
      </c>
      <c r="B7" s="33" t="s">
        <v>82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82</v>
      </c>
      <c r="P7" s="52" t="b">
        <f>IF(IFERROR(HLOOKUP(A7,UPDATE!$1:$1,1,FALSE),FALSE)&lt;&gt;FALSE,TRUE,FALSE)</f>
        <v>1</v>
      </c>
    </row>
    <row r="8" spans="1:17" x14ac:dyDescent="0.2">
      <c r="A8" s="37" t="s">
        <v>84</v>
      </c>
      <c r="B8" s="33" t="s">
        <v>85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85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97</v>
      </c>
      <c r="B9" s="33" t="s">
        <v>98</v>
      </c>
      <c r="C9" s="13">
        <f>IF(OR(ISNUMBER(IFERROR(MATCH(A9,UPDATE!$1:$1,0),TRUE))=FALSE,H9=FALSE),L9,_xlfn.AGGREGATE(4,6,INDEX(UPDATE!$A:$DC,,MATCH(A9,UPDATE!$1:$1,0))))</f>
        <v>146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98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103</v>
      </c>
      <c r="B10" s="33" t="s">
        <v>104</v>
      </c>
      <c r="C10" s="13">
        <f>IF(OR(ISNUMBER(IFERROR(MATCH(A10,UPDATE!$1:$1,0),TRUE))=FALSE,H10=FALSE),L10,_xlfn.AGGREGATE(4,6,INDEX(UPDATE!$A:$DC,,MATCH(A10,UPDATE!$1:$1,0))))</f>
        <v>42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104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108</v>
      </c>
      <c r="B11" s="33" t="s">
        <v>109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110</v>
      </c>
      <c r="F11" s="14" t="str">
        <f t="shared" si="1"/>
        <v>✅</v>
      </c>
      <c r="G11" s="48" t="s">
        <v>111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109</v>
      </c>
      <c r="P11" s="52" t="b">
        <f>IF(IFERROR(HLOOKUP(A11,UPDATE!$1:$1,1,FALSE),FALSE)&lt;&gt;FALSE,TRUE,FALSE)</f>
        <v>1</v>
      </c>
    </row>
    <row r="12" spans="1:17" x14ac:dyDescent="0.2">
      <c r="A12" s="12" t="s">
        <v>115</v>
      </c>
      <c r="B12" s="33" t="s">
        <v>116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117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116</v>
      </c>
      <c r="P12" s="52" t="b">
        <f>IF(IFERROR(HLOOKUP(A12,UPDATE!$1:$1,1,FALSE),FALSE)&lt;&gt;FALSE,TRUE,FALSE)</f>
        <v>1</v>
      </c>
      <c r="Q12" s="46" t="s">
        <v>119</v>
      </c>
    </row>
    <row r="13" spans="1:17" x14ac:dyDescent="0.2">
      <c r="A13" s="12" t="s">
        <v>120</v>
      </c>
      <c r="B13" s="33" t="s">
        <v>121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117</v>
      </c>
      <c r="F13" s="14" t="str">
        <f t="shared" si="1"/>
        <v>✅</v>
      </c>
      <c r="G13" s="48" t="s">
        <v>497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498</v>
      </c>
      <c r="M13" s="43" t="s">
        <v>25</v>
      </c>
      <c r="N13" s="39" t="b">
        <f t="shared" si="2"/>
        <v>1</v>
      </c>
      <c r="O13" s="40" t="s">
        <v>121</v>
      </c>
      <c r="P13" s="52" t="b">
        <f>IF(IFERROR(HLOOKUP(A13,UPDATE!$1:$1,1,FALSE),FALSE)&lt;&gt;FALSE,TRUE,FALSE)</f>
        <v>1</v>
      </c>
    </row>
    <row r="14" spans="1:17" x14ac:dyDescent="0.2">
      <c r="A14" s="37" t="s">
        <v>150</v>
      </c>
      <c r="B14" s="33" t="s">
        <v>151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499</v>
      </c>
      <c r="P14" s="52" t="b">
        <f>IF(IFERROR(HLOOKUP(A14,UPDATE!$1:$1,1,FALSE),FALSE)&lt;&gt;FALSE,TRUE,FALSE)</f>
        <v>1</v>
      </c>
    </row>
    <row r="15" spans="1:17" x14ac:dyDescent="0.2">
      <c r="A15" s="12" t="s">
        <v>155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110</v>
      </c>
      <c r="F15" s="14" t="str">
        <f t="shared" si="1"/>
        <v>✅</v>
      </c>
      <c r="G15" s="48" t="s">
        <v>157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158</v>
      </c>
      <c r="P15" s="52" t="b">
        <f>IF(IFERROR(HLOOKUP(A15,UPDATE!$1:$1,1,FALSE),FALSE)&lt;&gt;FALSE,TRUE,FALSE)</f>
        <v>1</v>
      </c>
    </row>
    <row r="16" spans="1:17" x14ac:dyDescent="0.2">
      <c r="A16" s="37" t="s">
        <v>161</v>
      </c>
      <c r="B16" s="33" t="s">
        <v>161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161</v>
      </c>
      <c r="P16" s="52" t="b">
        <f>IF(IFERROR(HLOOKUP(A16,UPDATE!$1:$1,1,FALSE),FALSE)&lt;&gt;FALSE,TRUE,FALSE)</f>
        <v>1</v>
      </c>
    </row>
    <row r="17" spans="1:17" x14ac:dyDescent="0.2">
      <c r="A17" s="37" t="s">
        <v>165</v>
      </c>
      <c r="B17" s="33" t="s">
        <v>165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165</v>
      </c>
      <c r="P17" s="52" t="b">
        <f>IF(IFERROR(HLOOKUP(A17,UPDATE!$1:$1,1,FALSE),FALSE)&lt;&gt;FALSE,TRUE,FALSE)</f>
        <v>1</v>
      </c>
    </row>
    <row r="18" spans="1:17" x14ac:dyDescent="0.2">
      <c r="A18" s="12" t="s">
        <v>176</v>
      </c>
      <c r="B18" s="33" t="s">
        <v>176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176</v>
      </c>
      <c r="P18" s="52" t="b">
        <f>IF(IFERROR(HLOOKUP(A18,UPDATE!$1:$1,1,FALSE),FALSE)&lt;&gt;FALSE,TRUE,FALSE)</f>
        <v>0</v>
      </c>
    </row>
    <row r="19" spans="1:17" x14ac:dyDescent="0.2">
      <c r="A19" s="12" t="s">
        <v>186</v>
      </c>
      <c r="B19" s="33" t="s">
        <v>500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188</v>
      </c>
      <c r="P19" s="52" t="b">
        <f>IF(IFERROR(HLOOKUP(A19,UPDATE!$1:$1,1,FALSE),FALSE)&lt;&gt;FALSE,TRUE,FALSE)</f>
        <v>1</v>
      </c>
    </row>
    <row r="20" spans="1:17" x14ac:dyDescent="0.2">
      <c r="A20" s="37" t="s">
        <v>198</v>
      </c>
      <c r="B20" s="33" t="s">
        <v>199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200</v>
      </c>
      <c r="P20" s="52" t="b">
        <f>IF(IFERROR(HLOOKUP(A20,UPDATE!$1:$1,1,FALSE),FALSE)&lt;&gt;FALSE,TRUE,FALSE)</f>
        <v>1</v>
      </c>
    </row>
    <row r="21" spans="1:17" x14ac:dyDescent="0.2">
      <c r="A21" s="37" t="s">
        <v>205</v>
      </c>
      <c r="B21" s="33" t="s">
        <v>206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206</v>
      </c>
      <c r="P21" s="52" t="b">
        <f>IF(IFERROR(HLOOKUP(A21,UPDATE!$1:$1,1,FALSE),FALSE)&lt;&gt;FALSE,TRUE,FALSE)</f>
        <v>1</v>
      </c>
    </row>
    <row r="22" spans="1:17" x14ac:dyDescent="0.2">
      <c r="A22" s="38" t="s">
        <v>211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110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211</v>
      </c>
      <c r="P22" s="52" t="b">
        <f>IF(IFERROR(HLOOKUP(A22,UPDATE!$1:$1,1,FALSE),FALSE)&lt;&gt;FALSE,TRUE,FALSE)</f>
        <v>1</v>
      </c>
    </row>
    <row r="23" spans="1:17" x14ac:dyDescent="0.2">
      <c r="A23" s="37" t="s">
        <v>217</v>
      </c>
      <c r="B23" s="33" t="s">
        <v>218</v>
      </c>
      <c r="C23" s="13">
        <f>IF(OR(ISNUMBER(IFERROR(MATCH(A23,UPDATE!$1:$1,0),TRUE))=FALSE,H23=FALSE),L23,_xlfn.AGGREGATE(4,6,INDEX(UPDATE!$A:$DC,,MATCH(A23,UPDATE!$1:$1,0))))</f>
        <v>239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218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222</v>
      </c>
      <c r="B24" s="33" t="s">
        <v>223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117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501</v>
      </c>
      <c r="P24" s="52" t="b">
        <f>IF(IFERROR(HLOOKUP(A24,UPDATE!$1:$1,1,FALSE),FALSE)&lt;&gt;FALSE,TRUE,FALSE)</f>
        <v>1</v>
      </c>
    </row>
    <row r="25" spans="1:17" x14ac:dyDescent="0.2">
      <c r="A25" s="12" t="s">
        <v>227</v>
      </c>
      <c r="B25" s="33" t="s">
        <v>223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117</v>
      </c>
      <c r="F25" s="14" t="str">
        <f t="shared" si="1"/>
        <v>✅</v>
      </c>
      <c r="G25" s="48" t="s">
        <v>502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503</v>
      </c>
      <c r="P25" s="52" t="b">
        <f>IF(IFERROR(HLOOKUP(A25,UPDATE!$1:$1,1,FALSE),FALSE)&lt;&gt;FALSE,TRUE,FALSE)</f>
        <v>1</v>
      </c>
    </row>
    <row r="26" spans="1:17" x14ac:dyDescent="0.2">
      <c r="A26" s="12" t="s">
        <v>229</v>
      </c>
      <c r="B26" s="33" t="s">
        <v>223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117</v>
      </c>
      <c r="F26" s="14" t="str">
        <f t="shared" si="1"/>
        <v>✅</v>
      </c>
      <c r="G26" s="48" t="s">
        <v>502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504</v>
      </c>
      <c r="P26" s="52" t="b">
        <f>IF(IFERROR(HLOOKUP(A26,UPDATE!$1:$1,1,FALSE),FALSE)&lt;&gt;FALSE,TRUE,FALSE)</f>
        <v>1</v>
      </c>
    </row>
    <row r="27" spans="1:17" x14ac:dyDescent="0.2">
      <c r="A27" s="12" t="s">
        <v>231</v>
      </c>
      <c r="B27" s="33" t="s">
        <v>505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117</v>
      </c>
      <c r="F27" s="14" t="str">
        <f t="shared" si="1"/>
        <v>✅</v>
      </c>
      <c r="G27" s="48" t="s">
        <v>502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506</v>
      </c>
      <c r="P27" s="52" t="b">
        <f>IF(IFERROR(HLOOKUP(A27,UPDATE!$1:$1,1,FALSE),FALSE)&lt;&gt;FALSE,TRUE,FALSE)</f>
        <v>1</v>
      </c>
    </row>
    <row r="28" spans="1:17" x14ac:dyDescent="0.2">
      <c r="A28" s="37" t="s">
        <v>248</v>
      </c>
      <c r="B28" s="33" t="s">
        <v>249</v>
      </c>
      <c r="C28" s="13">
        <f>IF(OR(ISNUMBER(IFERROR(MATCH(A28,UPDATE!$1:$1,0),TRUE))=FALSE,H28=FALSE),L28,_xlfn.AGGREGATE(4,6,INDEX(UPDATE!$A:$DC,,MATCH(A28,UPDATE!$1:$1,0))))</f>
        <v>95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53</v>
      </c>
      <c r="M28" s="43" t="s">
        <v>53</v>
      </c>
      <c r="N28" s="39" t="b">
        <f t="shared" si="2"/>
        <v>1</v>
      </c>
      <c r="O28" s="40" t="s">
        <v>249</v>
      </c>
      <c r="P28" s="52" t="b">
        <f>IF(IFERROR(HLOOKUP(A28,UPDATE!$1:$1,1,FALSE),FALSE)&lt;&gt;FALSE,TRUE,FALSE)</f>
        <v>1</v>
      </c>
    </row>
    <row r="29" spans="1:17" x14ac:dyDescent="0.2">
      <c r="A29" s="37" t="s">
        <v>253</v>
      </c>
      <c r="B29" s="33" t="s">
        <v>253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71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253</v>
      </c>
      <c r="P29" s="52" t="b">
        <f>IF(IFERROR(HLOOKUP(A29,UPDATE!$1:$1,1,FALSE),FALSE)&lt;&gt;FALSE,TRUE,FALSE)</f>
        <v>1</v>
      </c>
    </row>
    <row r="30" spans="1:17" x14ac:dyDescent="0.2">
      <c r="A30" s="37" t="s">
        <v>255</v>
      </c>
      <c r="B30" s="33" t="s">
        <v>256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257</v>
      </c>
      <c r="P30" s="52" t="b">
        <f>IF(IFERROR(HLOOKUP(A30,UPDATE!$1:$1,1,FALSE),FALSE)&lt;&gt;FALSE,TRUE,FALSE)</f>
        <v>1</v>
      </c>
    </row>
    <row r="31" spans="1:17" x14ac:dyDescent="0.2">
      <c r="A31" s="37" t="s">
        <v>263</v>
      </c>
      <c r="B31" s="33" t="s">
        <v>263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263</v>
      </c>
      <c r="P31" s="52" t="b">
        <f>IF(IFERROR(HLOOKUP(A31,UPDATE!$1:$1,1,FALSE),FALSE)&lt;&gt;FALSE,TRUE,FALSE)</f>
        <v>1</v>
      </c>
    </row>
    <row r="32" spans="1:17" x14ac:dyDescent="0.2">
      <c r="A32" s="37" t="s">
        <v>267</v>
      </c>
      <c r="B32" s="33" t="s">
        <v>268</v>
      </c>
      <c r="C32" s="13">
        <f>IF(OR(ISNUMBER(IFERROR(MATCH(A32,UPDATE!$1:$1,0),TRUE))=FALSE,H32=FALSE),L32,_xlfn.AGGREGATE(4,6,INDEX(UPDATE!$A:$DC,,MATCH(A32,UPDATE!$1:$1,0))))</f>
        <v>404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268</v>
      </c>
      <c r="P32" s="52" t="b">
        <f>IF(IFERROR(HLOOKUP(A32,UPDATE!$1:$1,1,FALSE),FALSE)&lt;&gt;FALSE,TRUE,FALSE)</f>
        <v>1</v>
      </c>
      <c r="Q32" s="46" t="s">
        <v>270</v>
      </c>
    </row>
    <row r="33" spans="1:17" x14ac:dyDescent="0.2">
      <c r="A33" s="37" t="s">
        <v>271</v>
      </c>
      <c r="B33" s="33" t="s">
        <v>272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272</v>
      </c>
      <c r="P33" s="52" t="b">
        <f>IF(IFERROR(HLOOKUP(A33,UPDATE!$1:$1,1,FALSE),FALSE)&lt;&gt;FALSE,TRUE,FALSE)</f>
        <v>1</v>
      </c>
    </row>
    <row r="34" spans="1:17" x14ac:dyDescent="0.2">
      <c r="A34" s="37" t="s">
        <v>274</v>
      </c>
      <c r="B34" s="33" t="s">
        <v>274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274</v>
      </c>
      <c r="P34" s="52" t="b">
        <f>IF(IFERROR(HLOOKUP(A34,UPDATE!$1:$1,1,FALSE),FALSE)&lt;&gt;FALSE,TRUE,FALSE)</f>
        <v>1</v>
      </c>
    </row>
    <row r="35" spans="1:17" x14ac:dyDescent="0.2">
      <c r="A35" s="38" t="s">
        <v>276</v>
      </c>
      <c r="B35" s="50" t="s">
        <v>277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276</v>
      </c>
      <c r="P35" s="52" t="b">
        <f>IF(IFERROR(HLOOKUP(A35,UPDATE!$1:$1,1,FALSE),FALSE)&lt;&gt;FALSE,TRUE,FALSE)</f>
        <v>1</v>
      </c>
    </row>
    <row r="36" spans="1:17" x14ac:dyDescent="0.2">
      <c r="A36" s="38" t="s">
        <v>278</v>
      </c>
      <c r="B36" s="50" t="s">
        <v>278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278</v>
      </c>
      <c r="P36" s="52" t="b">
        <f>IF(IFERROR(HLOOKUP(A36,UPDATE!$1:$1,1,FALSE),FALSE)&lt;&gt;FALSE,TRUE,FALSE)</f>
        <v>1</v>
      </c>
    </row>
    <row r="37" spans="1:17" x14ac:dyDescent="0.2">
      <c r="A37" s="37" t="s">
        <v>281</v>
      </c>
      <c r="B37" s="33" t="s">
        <v>281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281</v>
      </c>
      <c r="P37" s="52" t="b">
        <f>IF(IFERROR(HLOOKUP(A37,UPDATE!$1:$1,1,FALSE),FALSE)&lt;&gt;FALSE,TRUE,FALSE)</f>
        <v>1</v>
      </c>
    </row>
    <row r="38" spans="1:17" x14ac:dyDescent="0.2">
      <c r="A38" s="12" t="s">
        <v>283</v>
      </c>
      <c r="B38" s="33" t="s">
        <v>284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284</v>
      </c>
      <c r="P38" s="52" t="b">
        <f>IF(IFERROR(HLOOKUP(A38,UPDATE!$1:$1,1,FALSE),FALSE)&lt;&gt;FALSE,TRUE,FALSE)</f>
        <v>1</v>
      </c>
    </row>
    <row r="39" spans="1:17" x14ac:dyDescent="0.2">
      <c r="A39" s="37" t="s">
        <v>291</v>
      </c>
      <c r="B39" s="33" t="s">
        <v>292</v>
      </c>
      <c r="C39" s="13">
        <f>IF(OR(ISNUMBER(IFERROR(MATCH(A39,UPDATE!$1:$1,0),TRUE))=FALSE,H39=FALSE),L39,_xlfn.AGGREGATE(4,6,INDEX(UPDATE!$A:$DC,,MATCH(A39,UPDATE!$1:$1,0))))</f>
        <v>1095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292</v>
      </c>
      <c r="P39" s="52" t="b">
        <f>IF(IFERROR(HLOOKUP(A39,UPDATE!$1:$1,1,FALSE),FALSE)&lt;&gt;FALSE,TRUE,FALSE)</f>
        <v>1</v>
      </c>
    </row>
    <row r="40" spans="1:17" x14ac:dyDescent="0.2">
      <c r="A40" s="37" t="s">
        <v>294</v>
      </c>
      <c r="B40" s="33" t="s">
        <v>295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110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296</v>
      </c>
      <c r="P40" s="52" t="b">
        <f>IF(IFERROR(HLOOKUP(A40,UPDATE!$1:$1,1,FALSE),FALSE)&lt;&gt;FALSE,TRUE,FALSE)</f>
        <v>1</v>
      </c>
    </row>
    <row r="41" spans="1:17" x14ac:dyDescent="0.2">
      <c r="A41" s="37" t="s">
        <v>304</v>
      </c>
      <c r="B41" s="33" t="s">
        <v>305</v>
      </c>
      <c r="C41" s="13">
        <f>IF(OR(ISNUMBER(IFERROR(MATCH(A41,UPDATE!$1:$1,0),TRUE))=FALSE,H41=FALSE),L41,_xlfn.AGGREGATE(4,6,INDEX(UPDATE!$A:$DC,,MATCH(A41,UPDATE!$1:$1,0))))</f>
        <v>139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305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308</v>
      </c>
      <c r="B42" s="33" t="s">
        <v>308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308</v>
      </c>
      <c r="P42" s="52" t="b">
        <f>IF(IFERROR(HLOOKUP(A42,UPDATE!$1:$1,1,FALSE),FALSE)&lt;&gt;FALSE,TRUE,FALSE)</f>
        <v>1</v>
      </c>
    </row>
    <row r="43" spans="1:17" x14ac:dyDescent="0.2">
      <c r="A43" s="37" t="s">
        <v>309</v>
      </c>
      <c r="B43" s="33" t="s">
        <v>310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310</v>
      </c>
      <c r="P43" s="52" t="b">
        <f>IF(IFERROR(HLOOKUP(A43,UPDATE!$1:$1,1,FALSE),FALSE)&lt;&gt;FALSE,TRUE,FALSE)</f>
        <v>0</v>
      </c>
    </row>
    <row r="44" spans="1:17" x14ac:dyDescent="0.2">
      <c r="A44" s="38" t="s">
        <v>311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311</v>
      </c>
      <c r="P44" s="52" t="b">
        <f>IF(IFERROR(HLOOKUP(A44,UPDATE!$1:$1,1,FALSE),FALSE)&lt;&gt;FALSE,TRUE,FALSE)</f>
        <v>1</v>
      </c>
    </row>
    <row r="45" spans="1:17" x14ac:dyDescent="0.2">
      <c r="A45" s="37" t="s">
        <v>314</v>
      </c>
      <c r="B45" s="33" t="s">
        <v>315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316</v>
      </c>
      <c r="P45" s="52" t="b">
        <f>IF(IFERROR(HLOOKUP(A45,UPDATE!$1:$1,1,FALSE),FALSE)&lt;&gt;FALSE,TRUE,FALSE)</f>
        <v>1</v>
      </c>
    </row>
    <row r="46" spans="1:17" x14ac:dyDescent="0.2">
      <c r="A46" s="37" t="s">
        <v>321</v>
      </c>
      <c r="B46" s="33" t="s">
        <v>322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322</v>
      </c>
      <c r="P46" s="52" t="b">
        <f>IF(IFERROR(HLOOKUP(A46,UPDATE!$1:$1,1,FALSE),FALSE)&lt;&gt;FALSE,TRUE,FALSE)</f>
        <v>1</v>
      </c>
    </row>
    <row r="47" spans="1:17" x14ac:dyDescent="0.2">
      <c r="A47" s="12" t="s">
        <v>324</v>
      </c>
      <c r="B47" s="33" t="s">
        <v>325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196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53</v>
      </c>
      <c r="M47" s="43" t="s">
        <v>53</v>
      </c>
      <c r="N47" s="39" t="b">
        <f t="shared" si="5"/>
        <v>0</v>
      </c>
      <c r="O47" s="40" t="s">
        <v>325</v>
      </c>
      <c r="P47" s="52" t="b">
        <f>IF(IFERROR(HLOOKUP(A47,UPDATE!$1:$1,1,FALSE),FALSE)&lt;&gt;FALSE,TRUE,FALSE)</f>
        <v>0</v>
      </c>
    </row>
    <row r="48" spans="1:17" x14ac:dyDescent="0.2">
      <c r="A48" s="12" t="s">
        <v>327</v>
      </c>
      <c r="B48" s="33" t="s">
        <v>328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329</v>
      </c>
      <c r="P48" s="52" t="b">
        <f>IF(IFERROR(HLOOKUP(A48,UPDATE!$1:$1,1,FALSE),FALSE)&lt;&gt;FALSE,TRUE,FALSE)</f>
        <v>1</v>
      </c>
    </row>
    <row r="49" spans="1:16" x14ac:dyDescent="0.2">
      <c r="A49" s="37" t="s">
        <v>331</v>
      </c>
      <c r="B49" s="33" t="s">
        <v>332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507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332</v>
      </c>
      <c r="P49" s="52" t="b">
        <f>IF(IFERROR(HLOOKUP(A49,UPDATE!$1:$1,1,FALSE),FALSE)&lt;&gt;FALSE,TRUE,FALSE)</f>
        <v>1</v>
      </c>
    </row>
    <row r="50" spans="1:16" x14ac:dyDescent="0.2">
      <c r="A50" s="37" t="s">
        <v>336</v>
      </c>
      <c r="B50" s="33" t="s">
        <v>337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337</v>
      </c>
      <c r="P50" s="52" t="b">
        <f>IF(IFERROR(HLOOKUP(A50,UPDATE!$1:$1,1,FALSE),FALSE)&lt;&gt;FALSE,TRUE,FALSE)</f>
        <v>1</v>
      </c>
    </row>
    <row r="51" spans="1:16" x14ac:dyDescent="0.2">
      <c r="A51" s="37" t="s">
        <v>342</v>
      </c>
      <c r="B51" s="33" t="s">
        <v>342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110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342</v>
      </c>
      <c r="P51" s="52" t="b">
        <f>IF(IFERROR(HLOOKUP(A51,UPDATE!$1:$1,1,FALSE),FALSE)&lt;&gt;FALSE,TRUE,FALSE)</f>
        <v>0</v>
      </c>
    </row>
    <row r="52" spans="1:16" x14ac:dyDescent="0.2">
      <c r="A52" s="37" t="s">
        <v>343</v>
      </c>
      <c r="B52" s="33" t="s">
        <v>344</v>
      </c>
      <c r="C52" s="13">
        <f>IF(OR(ISNUMBER(IFERROR(MATCH(A52,UPDATE!$1:$1,0),TRUE))=FALSE,H52=FALSE),L52,_xlfn.AGGREGATE(4,6,INDEX(UPDATE!$A:$DC,,MATCH(A52,UPDATE!$1:$1,0))))</f>
        <v>206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53</v>
      </c>
      <c r="M52" s="45">
        <v>45140</v>
      </c>
      <c r="N52" s="39" t="b">
        <f t="shared" si="5"/>
        <v>1</v>
      </c>
      <c r="O52" s="40" t="s">
        <v>344</v>
      </c>
      <c r="P52" s="52" t="b">
        <f>IF(IFERROR(HLOOKUP(A52,UPDATE!$1:$1,1,FALSE),FALSE)&lt;&gt;FALSE,TRUE,FALSE)</f>
        <v>1</v>
      </c>
    </row>
    <row r="53" spans="1:16" x14ac:dyDescent="0.2">
      <c r="A53" s="12" t="s">
        <v>350</v>
      </c>
      <c r="B53" s="33" t="s">
        <v>351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352</v>
      </c>
      <c r="F53" s="14" t="str">
        <f t="shared" si="4"/>
        <v>✅</v>
      </c>
      <c r="G53" s="48" t="s">
        <v>508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53</v>
      </c>
      <c r="M53" s="43" t="s">
        <v>53</v>
      </c>
      <c r="N53" s="39" t="b">
        <f t="shared" si="5"/>
        <v>1</v>
      </c>
      <c r="O53" s="40" t="s">
        <v>353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57" width="10.83203125" style="1" customWidth="1"/>
    <col min="158" max="16384" width="10.83203125" style="1"/>
  </cols>
  <sheetData>
    <row r="1" spans="1:52" s="8" customFormat="1" x14ac:dyDescent="0.2">
      <c r="A1" s="21" t="s">
        <v>354</v>
      </c>
      <c r="B1" s="8" t="s">
        <v>71</v>
      </c>
      <c r="C1" s="8" t="s">
        <v>304</v>
      </c>
      <c r="D1" s="8" t="s">
        <v>108</v>
      </c>
      <c r="E1" s="8" t="s">
        <v>217</v>
      </c>
      <c r="F1" s="8" t="s">
        <v>267</v>
      </c>
      <c r="G1" s="8" t="s">
        <v>103</v>
      </c>
      <c r="H1" s="8" t="s">
        <v>198</v>
      </c>
      <c r="I1" s="8" t="s">
        <v>291</v>
      </c>
      <c r="J1" s="8" t="s">
        <v>97</v>
      </c>
      <c r="K1" s="8" t="s">
        <v>294</v>
      </c>
      <c r="L1" s="8" t="s">
        <v>263</v>
      </c>
      <c r="M1" s="8" t="s">
        <v>321</v>
      </c>
      <c r="N1" s="8" t="s">
        <v>120</v>
      </c>
      <c r="O1" s="9" t="s">
        <v>327</v>
      </c>
      <c r="P1" s="8" t="s">
        <v>222</v>
      </c>
      <c r="Q1" s="8" t="s">
        <v>227</v>
      </c>
      <c r="R1" s="8" t="s">
        <v>229</v>
      </c>
      <c r="S1" s="8" t="s">
        <v>231</v>
      </c>
      <c r="T1" s="22" t="s">
        <v>350</v>
      </c>
      <c r="U1" s="22" t="s">
        <v>283</v>
      </c>
      <c r="V1" s="22" t="s">
        <v>314</v>
      </c>
      <c r="W1" s="22" t="s">
        <v>255</v>
      </c>
      <c r="X1" s="22" t="s">
        <v>115</v>
      </c>
      <c r="Y1" s="22" t="s">
        <v>82</v>
      </c>
      <c r="Z1" s="22" t="s">
        <v>165</v>
      </c>
      <c r="AA1" s="22" t="s">
        <v>161</v>
      </c>
      <c r="AB1" s="22" t="s">
        <v>186</v>
      </c>
      <c r="AC1" s="22" t="s">
        <v>271</v>
      </c>
      <c r="AD1" s="22" t="s">
        <v>205</v>
      </c>
      <c r="AE1" s="23" t="s">
        <v>355</v>
      </c>
      <c r="AF1" s="22" t="s">
        <v>274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509</v>
      </c>
      <c r="D4" s="3" t="s">
        <v>510</v>
      </c>
      <c r="E4" s="3" t="s">
        <v>511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2023-10-21T14:02:14Z</dcterms:modified>
</cp:coreProperties>
</file>