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477A8DDB-3818-E645-A13D-B8486E9FBEBE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SETTINGS!$A$1:$T$61</definedName>
    <definedName name="_xlnm._FilterDatabase" localSheetId="6" hidden="1">'SETTINGS (save)'!$A$1:$Q$1</definedName>
    <definedName name="_xlnm._FilterDatabase" localSheetId="1" hidden="1">UPDATE!$A$1:$AJ$99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2" i="3"/>
  <c r="R62" i="1"/>
  <c r="Q62" i="1"/>
  <c r="P62" i="1"/>
  <c r="J62" i="1"/>
  <c r="I62" i="1"/>
  <c r="H62" i="1"/>
  <c r="C62" i="1" s="1"/>
  <c r="D62" i="1" s="1"/>
  <c r="D17" i="9"/>
  <c r="E17" i="9" s="1"/>
  <c r="C17" i="9"/>
  <c r="B16" i="9"/>
  <c r="E15" i="9"/>
  <c r="D15" i="9"/>
  <c r="C15" i="9"/>
  <c r="D14" i="9"/>
  <c r="E14" i="9" s="1"/>
  <c r="C14" i="9"/>
  <c r="D13" i="9"/>
  <c r="E13" i="9" s="1"/>
  <c r="C13" i="9"/>
  <c r="D12" i="9"/>
  <c r="E12" i="9" s="1"/>
  <c r="C12" i="9"/>
  <c r="D11" i="9"/>
  <c r="E11" i="9" s="1"/>
  <c r="C11" i="9"/>
  <c r="E10" i="9"/>
  <c r="D10" i="9"/>
  <c r="C10" i="9"/>
  <c r="E9" i="9"/>
  <c r="D9" i="9"/>
  <c r="C9" i="9"/>
  <c r="D8" i="9"/>
  <c r="E8" i="9" s="1"/>
  <c r="C8" i="9"/>
  <c r="E7" i="9"/>
  <c r="D7" i="9"/>
  <c r="C7" i="9"/>
  <c r="D6" i="9"/>
  <c r="E6" i="9" s="1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F53" i="7" s="1"/>
  <c r="N53" i="7" s="1"/>
  <c r="I53" i="7"/>
  <c r="H53" i="7"/>
  <c r="C53" i="7" s="1"/>
  <c r="D53" i="7" s="1"/>
  <c r="P52" i="7"/>
  <c r="J52" i="7"/>
  <c r="F52" i="7" s="1"/>
  <c r="N52" i="7" s="1"/>
  <c r="I52" i="7"/>
  <c r="H52" i="7"/>
  <c r="C52" i="7" s="1"/>
  <c r="D52" i="7" s="1"/>
  <c r="P51" i="7"/>
  <c r="J51" i="7"/>
  <c r="F51" i="7" s="1"/>
  <c r="N51" i="7" s="1"/>
  <c r="I51" i="7"/>
  <c r="H51" i="7"/>
  <c r="C51" i="7" s="1"/>
  <c r="D51" i="7" s="1"/>
  <c r="P50" i="7"/>
  <c r="J50" i="7"/>
  <c r="F50" i="7" s="1"/>
  <c r="N50" i="7" s="1"/>
  <c r="H50" i="7"/>
  <c r="C50" i="7" s="1"/>
  <c r="D50" i="7" s="1"/>
  <c r="P49" i="7"/>
  <c r="J49" i="7"/>
  <c r="F49" i="7" s="1"/>
  <c r="N49" i="7" s="1"/>
  <c r="P48" i="7"/>
  <c r="J48" i="7"/>
  <c r="F48" i="7" s="1"/>
  <c r="N48" i="7" s="1"/>
  <c r="P47" i="7"/>
  <c r="J47" i="7"/>
  <c r="F47" i="7" s="1"/>
  <c r="N47" i="7" s="1"/>
  <c r="I47" i="7"/>
  <c r="H47" i="7"/>
  <c r="C47" i="7" s="1"/>
  <c r="D47" i="7" s="1"/>
  <c r="P46" i="7"/>
  <c r="J46" i="7"/>
  <c r="F46" i="7" s="1"/>
  <c r="N46" i="7" s="1"/>
  <c r="H46" i="7"/>
  <c r="P45" i="7"/>
  <c r="J45" i="7"/>
  <c r="F45" i="7" s="1"/>
  <c r="N45" i="7" s="1"/>
  <c r="P44" i="7"/>
  <c r="J44" i="7"/>
  <c r="F44" i="7" s="1"/>
  <c r="N44" i="7" s="1"/>
  <c r="P43" i="7"/>
  <c r="J43" i="7"/>
  <c r="F43" i="7" s="1"/>
  <c r="N43" i="7" s="1"/>
  <c r="I43" i="7"/>
  <c r="H43" i="7"/>
  <c r="C43" i="7" s="1"/>
  <c r="D43" i="7" s="1"/>
  <c r="P42" i="7"/>
  <c r="J42" i="7"/>
  <c r="F42" i="7" s="1"/>
  <c r="N42" i="7" s="1"/>
  <c r="H42" i="7"/>
  <c r="C42" i="7" s="1"/>
  <c r="D42" i="7" s="1"/>
  <c r="P41" i="7"/>
  <c r="J41" i="7"/>
  <c r="F41" i="7" s="1"/>
  <c r="N41" i="7" s="1"/>
  <c r="H41" i="7"/>
  <c r="P40" i="7"/>
  <c r="J40" i="7"/>
  <c r="F40" i="7" s="1"/>
  <c r="N40" i="7" s="1"/>
  <c r="H40" i="7"/>
  <c r="P39" i="7"/>
  <c r="J39" i="7"/>
  <c r="F39" i="7" s="1"/>
  <c r="N39" i="7" s="1"/>
  <c r="H39" i="7"/>
  <c r="P38" i="7"/>
  <c r="J38" i="7"/>
  <c r="F38" i="7" s="1"/>
  <c r="N38" i="7" s="1"/>
  <c r="P37" i="7"/>
  <c r="J37" i="7"/>
  <c r="F37" i="7" s="1"/>
  <c r="N37" i="7" s="1"/>
  <c r="P36" i="7"/>
  <c r="J36" i="7"/>
  <c r="F36" i="7" s="1"/>
  <c r="N36" i="7" s="1"/>
  <c r="P35" i="7"/>
  <c r="J35" i="7"/>
  <c r="F35" i="7" s="1"/>
  <c r="N35" i="7" s="1"/>
  <c r="P34" i="7"/>
  <c r="J34" i="7"/>
  <c r="F34" i="7" s="1"/>
  <c r="N34" i="7" s="1"/>
  <c r="P33" i="7"/>
  <c r="J33" i="7"/>
  <c r="F33" i="7" s="1"/>
  <c r="N33" i="7" s="1"/>
  <c r="P32" i="7"/>
  <c r="J32" i="7"/>
  <c r="F32" i="7" s="1"/>
  <c r="N32" i="7" s="1"/>
  <c r="H32" i="7"/>
  <c r="P31" i="7"/>
  <c r="J31" i="7"/>
  <c r="F31" i="7" s="1"/>
  <c r="N31" i="7" s="1"/>
  <c r="H31" i="7"/>
  <c r="P30" i="7"/>
  <c r="J30" i="7"/>
  <c r="F30" i="7" s="1"/>
  <c r="N30" i="7" s="1"/>
  <c r="H30" i="7"/>
  <c r="C30" i="7" s="1"/>
  <c r="D30" i="7" s="1"/>
  <c r="P29" i="7"/>
  <c r="J29" i="7"/>
  <c r="F29" i="7" s="1"/>
  <c r="N29" i="7" s="1"/>
  <c r="P28" i="7"/>
  <c r="J28" i="7"/>
  <c r="F28" i="7" s="1"/>
  <c r="N28" i="7" s="1"/>
  <c r="H28" i="7"/>
  <c r="P27" i="7"/>
  <c r="J27" i="7"/>
  <c r="F27" i="7" s="1"/>
  <c r="N27" i="7" s="1"/>
  <c r="P26" i="7"/>
  <c r="J26" i="7"/>
  <c r="F26" i="7" s="1"/>
  <c r="N26" i="7" s="1"/>
  <c r="H26" i="7"/>
  <c r="C26" i="7" s="1"/>
  <c r="D26" i="7" s="1"/>
  <c r="P25" i="7"/>
  <c r="J25" i="7"/>
  <c r="F25" i="7" s="1"/>
  <c r="N25" i="7" s="1"/>
  <c r="P24" i="7"/>
  <c r="J24" i="7"/>
  <c r="F24" i="7" s="1"/>
  <c r="N24" i="7" s="1"/>
  <c r="P23" i="7"/>
  <c r="J23" i="7"/>
  <c r="H23" i="7"/>
  <c r="F23" i="7"/>
  <c r="N23" i="7" s="1"/>
  <c r="P22" i="7"/>
  <c r="J22" i="7"/>
  <c r="F22" i="7" s="1"/>
  <c r="N22" i="7" s="1"/>
  <c r="P21" i="7"/>
  <c r="J21" i="7"/>
  <c r="F21" i="7" s="1"/>
  <c r="N21" i="7" s="1"/>
  <c r="H21" i="7"/>
  <c r="C21" i="7" s="1"/>
  <c r="D21" i="7" s="1"/>
  <c r="P20" i="7"/>
  <c r="J20" i="7"/>
  <c r="F20" i="7" s="1"/>
  <c r="N20" i="7" s="1"/>
  <c r="H20" i="7"/>
  <c r="P19" i="7"/>
  <c r="J19" i="7"/>
  <c r="F19" i="7" s="1"/>
  <c r="N19" i="7" s="1"/>
  <c r="P18" i="7"/>
  <c r="J18" i="7"/>
  <c r="F18" i="7" s="1"/>
  <c r="N18" i="7" s="1"/>
  <c r="I18" i="7"/>
  <c r="H18" i="7"/>
  <c r="C18" i="7" s="1"/>
  <c r="D18" i="7" s="1"/>
  <c r="P17" i="7"/>
  <c r="J17" i="7"/>
  <c r="F17" i="7" s="1"/>
  <c r="N17" i="7" s="1"/>
  <c r="P16" i="7"/>
  <c r="J16" i="7"/>
  <c r="F16" i="7" s="1"/>
  <c r="N16" i="7" s="1"/>
  <c r="P15" i="7"/>
  <c r="J15" i="7"/>
  <c r="F15" i="7" s="1"/>
  <c r="N15" i="7" s="1"/>
  <c r="P14" i="7"/>
  <c r="J14" i="7"/>
  <c r="F14" i="7" s="1"/>
  <c r="N14" i="7" s="1"/>
  <c r="P13" i="7"/>
  <c r="J13" i="7"/>
  <c r="F13" i="7" s="1"/>
  <c r="N13" i="7" s="1"/>
  <c r="H13" i="7"/>
  <c r="P12" i="7"/>
  <c r="J12" i="7"/>
  <c r="F12" i="7" s="1"/>
  <c r="N12" i="7" s="1"/>
  <c r="P11" i="7"/>
  <c r="J11" i="7"/>
  <c r="F11" i="7" s="1"/>
  <c r="N11" i="7" s="1"/>
  <c r="H11" i="7"/>
  <c r="P10" i="7"/>
  <c r="J10" i="7"/>
  <c r="F10" i="7" s="1"/>
  <c r="N10" i="7" s="1"/>
  <c r="H10" i="7"/>
  <c r="P9" i="7"/>
  <c r="J9" i="7"/>
  <c r="F9" i="7" s="1"/>
  <c r="N9" i="7" s="1"/>
  <c r="H9" i="7"/>
  <c r="P8" i="7"/>
  <c r="J8" i="7"/>
  <c r="F8" i="7" s="1"/>
  <c r="N8" i="7" s="1"/>
  <c r="H8" i="7"/>
  <c r="P7" i="7"/>
  <c r="J7" i="7"/>
  <c r="F7" i="7" s="1"/>
  <c r="N7" i="7" s="1"/>
  <c r="P6" i="7"/>
  <c r="J6" i="7"/>
  <c r="F6" i="7" s="1"/>
  <c r="N6" i="7" s="1"/>
  <c r="P5" i="7"/>
  <c r="J5" i="7"/>
  <c r="F5" i="7" s="1"/>
  <c r="N5" i="7" s="1"/>
  <c r="H5" i="7"/>
  <c r="P4" i="7"/>
  <c r="J4" i="7"/>
  <c r="F4" i="7" s="1"/>
  <c r="N4" i="7" s="1"/>
  <c r="H4" i="7"/>
  <c r="P3" i="7"/>
  <c r="J3" i="7"/>
  <c r="F3" i="7" s="1"/>
  <c r="N3" i="7" s="1"/>
  <c r="H3" i="7"/>
  <c r="C3" i="7" s="1"/>
  <c r="D3" i="7" s="1"/>
  <c r="P2" i="7"/>
  <c r="J2" i="7"/>
  <c r="F2" i="7" s="1"/>
  <c r="N2" i="7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P133" i="2"/>
  <c r="AI133" i="2"/>
  <c r="T133" i="2"/>
  <c r="S133" i="2"/>
  <c r="R133" i="2"/>
  <c r="Q133" i="2"/>
  <c r="AP132" i="2"/>
  <c r="AI132" i="2"/>
  <c r="X132" i="2"/>
  <c r="T132" i="2"/>
  <c r="S132" i="2"/>
  <c r="R132" i="2"/>
  <c r="Q132" i="2"/>
  <c r="AP131" i="2"/>
  <c r="AI131" i="2"/>
  <c r="X131" i="2"/>
  <c r="T131" i="2"/>
  <c r="S131" i="2"/>
  <c r="R131" i="2"/>
  <c r="Q131" i="2"/>
  <c r="AP130" i="2"/>
  <c r="AI130" i="2"/>
  <c r="X130" i="2"/>
  <c r="T130" i="2"/>
  <c r="S130" i="2"/>
  <c r="R130" i="2"/>
  <c r="Q130" i="2"/>
  <c r="AQ129" i="2"/>
  <c r="AI129" i="2"/>
  <c r="X129" i="2"/>
  <c r="T129" i="2"/>
  <c r="S129" i="2"/>
  <c r="R129" i="2"/>
  <c r="AQ128" i="2"/>
  <c r="AI128" i="2"/>
  <c r="X128" i="2"/>
  <c r="T128" i="2"/>
  <c r="S128" i="2"/>
  <c r="R128" i="2"/>
  <c r="P128" i="2"/>
  <c r="AQ127" i="2"/>
  <c r="AI127" i="2"/>
  <c r="X127" i="2"/>
  <c r="T127" i="2"/>
  <c r="S127" i="2"/>
  <c r="R127" i="2"/>
  <c r="P127" i="2"/>
  <c r="G127" i="2"/>
  <c r="AQ126" i="2"/>
  <c r="AI126" i="2"/>
  <c r="X126" i="2"/>
  <c r="T126" i="2"/>
  <c r="S126" i="2"/>
  <c r="R126" i="2"/>
  <c r="P126" i="2"/>
  <c r="G126" i="2"/>
  <c r="AQ125" i="2"/>
  <c r="AI125" i="2"/>
  <c r="X125" i="2"/>
  <c r="T125" i="2"/>
  <c r="S125" i="2"/>
  <c r="R125" i="2"/>
  <c r="P125" i="2"/>
  <c r="G125" i="2"/>
  <c r="AQ124" i="2"/>
  <c r="AM124" i="2"/>
  <c r="AI124" i="2"/>
  <c r="X124" i="2"/>
  <c r="T124" i="2"/>
  <c r="S124" i="2"/>
  <c r="R124" i="2"/>
  <c r="P124" i="2"/>
  <c r="G124" i="2"/>
  <c r="AS123" i="2"/>
  <c r="AQ123" i="2"/>
  <c r="AM123" i="2"/>
  <c r="AI123" i="2"/>
  <c r="X123" i="2"/>
  <c r="T123" i="2"/>
  <c r="S123" i="2"/>
  <c r="R123" i="2"/>
  <c r="P123" i="2"/>
  <c r="G123" i="2"/>
  <c r="AS122" i="2"/>
  <c r="AQ122" i="2"/>
  <c r="AM122" i="2"/>
  <c r="AI122" i="2"/>
  <c r="X122" i="2"/>
  <c r="T122" i="2"/>
  <c r="S122" i="2"/>
  <c r="P122" i="2"/>
  <c r="O122" i="2"/>
  <c r="M122" i="2"/>
  <c r="G122" i="2"/>
  <c r="AS121" i="2"/>
  <c r="AQ121" i="2"/>
  <c r="AM121" i="2"/>
  <c r="AI121" i="2"/>
  <c r="X121" i="2"/>
  <c r="T121" i="2"/>
  <c r="S121" i="2"/>
  <c r="Q121" i="2"/>
  <c r="P121" i="2"/>
  <c r="O121" i="2"/>
  <c r="M121" i="2"/>
  <c r="G121" i="2"/>
  <c r="AS120" i="2"/>
  <c r="AQ120" i="2"/>
  <c r="AM120" i="2"/>
  <c r="AI120" i="2"/>
  <c r="AF120" i="2"/>
  <c r="X120" i="2"/>
  <c r="T120" i="2"/>
  <c r="S120" i="2"/>
  <c r="Q120" i="2"/>
  <c r="P120" i="2"/>
  <c r="O120" i="2"/>
  <c r="M120" i="2"/>
  <c r="G120" i="2"/>
  <c r="C120" i="2"/>
  <c r="BA119" i="2"/>
  <c r="AS119" i="2"/>
  <c r="AQ119" i="2"/>
  <c r="AM119" i="2"/>
  <c r="AI119" i="2"/>
  <c r="AF119" i="2"/>
  <c r="X119" i="2"/>
  <c r="T119" i="2"/>
  <c r="S119" i="2"/>
  <c r="Q119" i="2"/>
  <c r="P119" i="2"/>
  <c r="O119" i="2"/>
  <c r="M119" i="2"/>
  <c r="G119" i="2"/>
  <c r="C119" i="2"/>
  <c r="BA118" i="2"/>
  <c r="AS118" i="2"/>
  <c r="AQ118" i="2"/>
  <c r="AM118" i="2"/>
  <c r="AI118" i="2"/>
  <c r="AF118" i="2"/>
  <c r="X118" i="2"/>
  <c r="T118" i="2"/>
  <c r="S118" i="2"/>
  <c r="Q118" i="2"/>
  <c r="P118" i="2"/>
  <c r="O118" i="2"/>
  <c r="M118" i="2"/>
  <c r="J118" i="2"/>
  <c r="G118" i="2"/>
  <c r="C118" i="2"/>
  <c r="BB117" i="2"/>
  <c r="BA117" i="2"/>
  <c r="AS117" i="2"/>
  <c r="AQ117" i="2"/>
  <c r="AM117" i="2"/>
  <c r="AI117" i="2"/>
  <c r="AG117" i="2"/>
  <c r="AF117" i="2"/>
  <c r="X117" i="2"/>
  <c r="T117" i="2"/>
  <c r="S117" i="2"/>
  <c r="Q117" i="2"/>
  <c r="P117" i="2"/>
  <c r="O117" i="2"/>
  <c r="M117" i="2"/>
  <c r="L117" i="2"/>
  <c r="J117" i="2"/>
  <c r="G117" i="2"/>
  <c r="C117" i="2"/>
  <c r="BB116" i="2"/>
  <c r="BA116" i="2"/>
  <c r="AS116" i="2"/>
  <c r="AQ116" i="2"/>
  <c r="AM116" i="2"/>
  <c r="AI116" i="2"/>
  <c r="AG116" i="2"/>
  <c r="AF116" i="2"/>
  <c r="X116" i="2"/>
  <c r="U116" i="2"/>
  <c r="T116" i="2"/>
  <c r="S116" i="2"/>
  <c r="Q116" i="2"/>
  <c r="P116" i="2"/>
  <c r="O116" i="2"/>
  <c r="M116" i="2"/>
  <c r="L116" i="2"/>
  <c r="J116" i="2"/>
  <c r="G116" i="2"/>
  <c r="C116" i="2"/>
  <c r="BB115" i="2"/>
  <c r="BA115" i="2"/>
  <c r="AS115" i="2"/>
  <c r="AQ115" i="2"/>
  <c r="AM115" i="2"/>
  <c r="AJ115" i="2"/>
  <c r="AI115" i="2"/>
  <c r="AG115" i="2"/>
  <c r="AF115" i="2"/>
  <c r="X115" i="2"/>
  <c r="U115" i="2"/>
  <c r="T115" i="2"/>
  <c r="S115" i="2"/>
  <c r="Q115" i="2"/>
  <c r="P115" i="2"/>
  <c r="O115" i="2"/>
  <c r="M115" i="2"/>
  <c r="L115" i="2"/>
  <c r="J115" i="2"/>
  <c r="G115" i="2"/>
  <c r="C115" i="2"/>
  <c r="BB114" i="2"/>
  <c r="BA114" i="2"/>
  <c r="AS114" i="2"/>
  <c r="AQ114" i="2"/>
  <c r="AO114" i="2"/>
  <c r="AM114" i="2"/>
  <c r="AL114" i="2"/>
  <c r="AJ114" i="2"/>
  <c r="AI114" i="2"/>
  <c r="AG114" i="2"/>
  <c r="AF114" i="2"/>
  <c r="X114" i="2"/>
  <c r="U114" i="2"/>
  <c r="T114" i="2"/>
  <c r="S114" i="2"/>
  <c r="Q114" i="2"/>
  <c r="P114" i="2"/>
  <c r="O114" i="2"/>
  <c r="N114" i="2"/>
  <c r="M114" i="2"/>
  <c r="L114" i="2"/>
  <c r="J114" i="2"/>
  <c r="G114" i="2"/>
  <c r="C114" i="2"/>
  <c r="BB113" i="2"/>
  <c r="BA113" i="2"/>
  <c r="AS113" i="2"/>
  <c r="AQ113" i="2"/>
  <c r="AO113" i="2"/>
  <c r="AM113" i="2"/>
  <c r="AL113" i="2"/>
  <c r="AJ113" i="2"/>
  <c r="AI113" i="2"/>
  <c r="AG113" i="2"/>
  <c r="AF113" i="2"/>
  <c r="X113" i="2"/>
  <c r="U113" i="2"/>
  <c r="T113" i="2"/>
  <c r="S113" i="2"/>
  <c r="Q113" i="2"/>
  <c r="P113" i="2"/>
  <c r="O113" i="2"/>
  <c r="N113" i="2"/>
  <c r="M113" i="2"/>
  <c r="L113" i="2"/>
  <c r="J113" i="2"/>
  <c r="G113" i="2"/>
  <c r="C113" i="2"/>
  <c r="BB112" i="2"/>
  <c r="BA112" i="2"/>
  <c r="AS112" i="2"/>
  <c r="AQ112" i="2"/>
  <c r="AO112" i="2"/>
  <c r="AN112" i="2"/>
  <c r="AM112" i="2"/>
  <c r="AL112" i="2"/>
  <c r="AJ112" i="2"/>
  <c r="AI112" i="2"/>
  <c r="AG112" i="2"/>
  <c r="AF112" i="2"/>
  <c r="X112" i="2"/>
  <c r="U112" i="2"/>
  <c r="T112" i="2"/>
  <c r="S112" i="2"/>
  <c r="Q112" i="2"/>
  <c r="P112" i="2"/>
  <c r="O112" i="2"/>
  <c r="N112" i="2"/>
  <c r="M112" i="2"/>
  <c r="L112" i="2"/>
  <c r="J112" i="2"/>
  <c r="G112" i="2"/>
  <c r="C112" i="2"/>
  <c r="BB111" i="2"/>
  <c r="BA111" i="2"/>
  <c r="AV111" i="2"/>
  <c r="AS111" i="2"/>
  <c r="AQ111" i="2"/>
  <c r="AO111" i="2"/>
  <c r="AN111" i="2"/>
  <c r="AM111" i="2"/>
  <c r="AL111" i="2"/>
  <c r="AJ111" i="2"/>
  <c r="AI111" i="2"/>
  <c r="AG111" i="2"/>
  <c r="AF111" i="2"/>
  <c r="AE111" i="2"/>
  <c r="X111" i="2"/>
  <c r="U111" i="2"/>
  <c r="T111" i="2"/>
  <c r="S111" i="2"/>
  <c r="Q111" i="2"/>
  <c r="P111" i="2"/>
  <c r="O111" i="2"/>
  <c r="N111" i="2"/>
  <c r="M111" i="2"/>
  <c r="L111" i="2"/>
  <c r="J111" i="2"/>
  <c r="G111" i="2"/>
  <c r="C111" i="2"/>
  <c r="BB110" i="2"/>
  <c r="BA110" i="2"/>
  <c r="AV110" i="2"/>
  <c r="AS110" i="2"/>
  <c r="AQ110" i="2"/>
  <c r="AO110" i="2"/>
  <c r="AN110" i="2"/>
  <c r="AM110" i="2"/>
  <c r="AL110" i="2"/>
  <c r="AJ110" i="2"/>
  <c r="AI110" i="2"/>
  <c r="AG110" i="2"/>
  <c r="AF110" i="2"/>
  <c r="AE110" i="2"/>
  <c r="X110" i="2"/>
  <c r="U110" i="2"/>
  <c r="T110" i="2"/>
  <c r="S110" i="2"/>
  <c r="Q110" i="2"/>
  <c r="P110" i="2"/>
  <c r="O110" i="2"/>
  <c r="N110" i="2"/>
  <c r="M110" i="2"/>
  <c r="L110" i="2"/>
  <c r="J110" i="2"/>
  <c r="G110" i="2"/>
  <c r="E110" i="2"/>
  <c r="C110" i="2"/>
  <c r="BB109" i="2"/>
  <c r="BA109" i="2"/>
  <c r="AV109" i="2"/>
  <c r="AS109" i="2"/>
  <c r="AQ109" i="2"/>
  <c r="AO109" i="2"/>
  <c r="AN109" i="2"/>
  <c r="AM109" i="2"/>
  <c r="AL109" i="2"/>
  <c r="AJ109" i="2"/>
  <c r="AI109" i="2"/>
  <c r="AG109" i="2"/>
  <c r="AF109" i="2"/>
  <c r="AE109" i="2"/>
  <c r="X109" i="2"/>
  <c r="V109" i="2"/>
  <c r="U109" i="2"/>
  <c r="T109" i="2"/>
  <c r="S109" i="2"/>
  <c r="Q109" i="2"/>
  <c r="P109" i="2"/>
  <c r="O109" i="2"/>
  <c r="N109" i="2"/>
  <c r="M109" i="2"/>
  <c r="L109" i="2"/>
  <c r="J109" i="2"/>
  <c r="G109" i="2"/>
  <c r="E109" i="2"/>
  <c r="C109" i="2"/>
  <c r="BB108" i="2"/>
  <c r="BA108" i="2"/>
  <c r="AV108" i="2"/>
  <c r="AT108" i="2"/>
  <c r="AS108" i="2"/>
  <c r="AR108" i="2"/>
  <c r="AQ108" i="2"/>
  <c r="AO108" i="2"/>
  <c r="AN108" i="2"/>
  <c r="AM108" i="2"/>
  <c r="AL108" i="2"/>
  <c r="AJ108" i="2"/>
  <c r="AI108" i="2"/>
  <c r="AG108" i="2"/>
  <c r="AF108" i="2"/>
  <c r="AE108" i="2"/>
  <c r="X108" i="2"/>
  <c r="V108" i="2"/>
  <c r="U108" i="2"/>
  <c r="T108" i="2"/>
  <c r="S108" i="2"/>
  <c r="Q108" i="2"/>
  <c r="P108" i="2"/>
  <c r="O108" i="2"/>
  <c r="N108" i="2"/>
  <c r="M108" i="2"/>
  <c r="L108" i="2"/>
  <c r="J108" i="2"/>
  <c r="G108" i="2"/>
  <c r="E108" i="2"/>
  <c r="C108" i="2"/>
  <c r="BB107" i="2"/>
  <c r="BA107" i="2"/>
  <c r="AV107" i="2"/>
  <c r="AT107" i="2"/>
  <c r="AS107" i="2"/>
  <c r="AR107" i="2"/>
  <c r="AQ107" i="2"/>
  <c r="AO107" i="2"/>
  <c r="AN107" i="2"/>
  <c r="AM107" i="2"/>
  <c r="AL107" i="2"/>
  <c r="AJ107" i="2"/>
  <c r="AI107" i="2"/>
  <c r="AG107" i="2"/>
  <c r="AF107" i="2"/>
  <c r="AE107" i="2"/>
  <c r="X107" i="2"/>
  <c r="V107" i="2"/>
  <c r="U107" i="2"/>
  <c r="T107" i="2"/>
  <c r="S107" i="2"/>
  <c r="Q107" i="2"/>
  <c r="P107" i="2"/>
  <c r="O107" i="2"/>
  <c r="N107" i="2"/>
  <c r="M107" i="2"/>
  <c r="L107" i="2"/>
  <c r="J107" i="2"/>
  <c r="G107" i="2"/>
  <c r="E107" i="2"/>
  <c r="C107" i="2"/>
  <c r="BB106" i="2"/>
  <c r="BA106" i="2"/>
  <c r="AW106" i="2"/>
  <c r="AV106" i="2"/>
  <c r="AT106" i="2"/>
  <c r="AS106" i="2"/>
  <c r="AR106" i="2"/>
  <c r="AQ106" i="2"/>
  <c r="AO106" i="2"/>
  <c r="AN106" i="2"/>
  <c r="AM106" i="2"/>
  <c r="AL106" i="2"/>
  <c r="AJ106" i="2"/>
  <c r="AI106" i="2"/>
  <c r="AG106" i="2"/>
  <c r="AF106" i="2"/>
  <c r="AE106" i="2"/>
  <c r="X106" i="2"/>
  <c r="W106" i="2"/>
  <c r="V106" i="2"/>
  <c r="U106" i="2"/>
  <c r="T106" i="2"/>
  <c r="Q106" i="2"/>
  <c r="P106" i="2"/>
  <c r="O106" i="2"/>
  <c r="N106" i="2"/>
  <c r="M106" i="2"/>
  <c r="L106" i="2"/>
  <c r="K106" i="2"/>
  <c r="J106" i="2"/>
  <c r="G106" i="2"/>
  <c r="E106" i="2"/>
  <c r="C106" i="2"/>
  <c r="BB105" i="2"/>
  <c r="BA105" i="2"/>
  <c r="AW105" i="2"/>
  <c r="AV105" i="2"/>
  <c r="AT105" i="2"/>
  <c r="AS105" i="2"/>
  <c r="AR105" i="2"/>
  <c r="AQ105" i="2"/>
  <c r="AO105" i="2"/>
  <c r="AN105" i="2"/>
  <c r="AM105" i="2"/>
  <c r="AL105" i="2"/>
  <c r="AJ105" i="2"/>
  <c r="AI105" i="2"/>
  <c r="AG105" i="2"/>
  <c r="AF105" i="2"/>
  <c r="AE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G105" i="2"/>
  <c r="E105" i="2"/>
  <c r="C105" i="2"/>
  <c r="BB104" i="2"/>
  <c r="BA104" i="2"/>
  <c r="AW104" i="2"/>
  <c r="AV104" i="2"/>
  <c r="AT104" i="2"/>
  <c r="AS104" i="2"/>
  <c r="AR104" i="2"/>
  <c r="AQ104" i="2"/>
  <c r="AO104" i="2"/>
  <c r="AN104" i="2"/>
  <c r="AM104" i="2"/>
  <c r="AL104" i="2"/>
  <c r="AJ104" i="2"/>
  <c r="AI104" i="2"/>
  <c r="AG104" i="2"/>
  <c r="AF104" i="2"/>
  <c r="AE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G104" i="2"/>
  <c r="E104" i="2"/>
  <c r="C104" i="2"/>
  <c r="BB103" i="2"/>
  <c r="BA103" i="2"/>
  <c r="AW103" i="2"/>
  <c r="AV103" i="2"/>
  <c r="AT103" i="2"/>
  <c r="AS103" i="2"/>
  <c r="AR103" i="2"/>
  <c r="AQ103" i="2"/>
  <c r="AO103" i="2"/>
  <c r="AN103" i="2"/>
  <c r="AM103" i="2"/>
  <c r="AL103" i="2"/>
  <c r="AJ103" i="2"/>
  <c r="AI103" i="2"/>
  <c r="AH103" i="2"/>
  <c r="AG103" i="2"/>
  <c r="AF103" i="2"/>
  <c r="AE103" i="2"/>
  <c r="AA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G103" i="2"/>
  <c r="E103" i="2"/>
  <c r="C103" i="2"/>
  <c r="BB102" i="2"/>
  <c r="BA102" i="2"/>
  <c r="AZ102" i="2"/>
  <c r="AW102" i="2"/>
  <c r="AV102" i="2"/>
  <c r="AT102" i="2"/>
  <c r="AS102" i="2"/>
  <c r="AR102" i="2"/>
  <c r="AQ102" i="2"/>
  <c r="AO102" i="2"/>
  <c r="AN102" i="2"/>
  <c r="AM102" i="2"/>
  <c r="AL102" i="2"/>
  <c r="AJ102" i="2"/>
  <c r="AI102" i="2"/>
  <c r="AH102" i="2"/>
  <c r="AG102" i="2"/>
  <c r="AF102" i="2"/>
  <c r="AE102" i="2"/>
  <c r="AA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G102" i="2"/>
  <c r="E102" i="2"/>
  <c r="C102" i="2"/>
  <c r="BB101" i="2"/>
  <c r="BA101" i="2"/>
  <c r="AZ101" i="2"/>
  <c r="AW101" i="2"/>
  <c r="AV101" i="2"/>
  <c r="AT101" i="2"/>
  <c r="AS101" i="2"/>
  <c r="AR101" i="2"/>
  <c r="AQ101" i="2"/>
  <c r="AO101" i="2"/>
  <c r="AN101" i="2"/>
  <c r="AM101" i="2"/>
  <c r="AL101" i="2"/>
  <c r="AJ101" i="2"/>
  <c r="AI101" i="2"/>
  <c r="AH101" i="2"/>
  <c r="AG101" i="2"/>
  <c r="AF101" i="2"/>
  <c r="AE101" i="2"/>
  <c r="AA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G101" i="2"/>
  <c r="E101" i="2"/>
  <c r="C101" i="2"/>
  <c r="BB100" i="2"/>
  <c r="BA100" i="2"/>
  <c r="AZ100" i="2"/>
  <c r="AW100" i="2"/>
  <c r="AV100" i="2"/>
  <c r="AT100" i="2"/>
  <c r="AS100" i="2"/>
  <c r="AR100" i="2"/>
  <c r="AQ100" i="2"/>
  <c r="AO100" i="2"/>
  <c r="AN100" i="2"/>
  <c r="AM100" i="2"/>
  <c r="AL100" i="2"/>
  <c r="AJ100" i="2"/>
  <c r="AI100" i="2"/>
  <c r="AH100" i="2"/>
  <c r="AG100" i="2"/>
  <c r="AF100" i="2"/>
  <c r="AE100" i="2"/>
  <c r="AA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G100" i="2"/>
  <c r="E100" i="2"/>
  <c r="C100" i="2"/>
  <c r="BB99" i="2"/>
  <c r="BA99" i="2"/>
  <c r="AZ99" i="2"/>
  <c r="AW99" i="2"/>
  <c r="AV99" i="2"/>
  <c r="AU99" i="2"/>
  <c r="AT99" i="2"/>
  <c r="AS99" i="2"/>
  <c r="AR99" i="2"/>
  <c r="AQ99" i="2"/>
  <c r="AO99" i="2"/>
  <c r="AN99" i="2"/>
  <c r="AM99" i="2"/>
  <c r="AL99" i="2"/>
  <c r="AJ99" i="2"/>
  <c r="AI99" i="2"/>
  <c r="AH99" i="2"/>
  <c r="AG99" i="2"/>
  <c r="AF99" i="2"/>
  <c r="AE99" i="2"/>
  <c r="AA99" i="2"/>
  <c r="Z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G99" i="2"/>
  <c r="E99" i="2"/>
  <c r="C99" i="2"/>
  <c r="BB98" i="2"/>
  <c r="BA98" i="2"/>
  <c r="AZ98" i="2"/>
  <c r="AW98" i="2"/>
  <c r="AV98" i="2"/>
  <c r="AU98" i="2"/>
  <c r="AT98" i="2"/>
  <c r="AS98" i="2"/>
  <c r="AR98" i="2"/>
  <c r="AQ98" i="2"/>
  <c r="AO98" i="2"/>
  <c r="AN98" i="2"/>
  <c r="AM98" i="2"/>
  <c r="AL98" i="2"/>
  <c r="AJ98" i="2"/>
  <c r="AI98" i="2"/>
  <c r="AH98" i="2"/>
  <c r="AG98" i="2"/>
  <c r="AF98" i="2"/>
  <c r="AE98" i="2"/>
  <c r="AA98" i="2"/>
  <c r="Z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G98" i="2"/>
  <c r="E98" i="2"/>
  <c r="C98" i="2"/>
  <c r="B98" i="2"/>
  <c r="BB97" i="2"/>
  <c r="BA97" i="2"/>
  <c r="AZ97" i="2"/>
  <c r="AW97" i="2"/>
  <c r="AV97" i="2"/>
  <c r="AU97" i="2"/>
  <c r="AT97" i="2"/>
  <c r="AS97" i="2"/>
  <c r="AR97" i="2"/>
  <c r="AQ97" i="2"/>
  <c r="AO97" i="2"/>
  <c r="AN97" i="2"/>
  <c r="AM97" i="2"/>
  <c r="AL97" i="2"/>
  <c r="AJ97" i="2"/>
  <c r="AI97" i="2"/>
  <c r="AH97" i="2"/>
  <c r="AG97" i="2"/>
  <c r="AF97" i="2"/>
  <c r="AE97" i="2"/>
  <c r="AA97" i="2"/>
  <c r="Z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G97" i="2"/>
  <c r="E97" i="2"/>
  <c r="C97" i="2"/>
  <c r="B97" i="2"/>
  <c r="BB96" i="2"/>
  <c r="BA96" i="2"/>
  <c r="AZ96" i="2"/>
  <c r="AW96" i="2"/>
  <c r="AV96" i="2"/>
  <c r="AU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AF96" i="2"/>
  <c r="AE96" i="2"/>
  <c r="AA96" i="2"/>
  <c r="Z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H96" i="2"/>
  <c r="G96" i="2"/>
  <c r="E96" i="2"/>
  <c r="C96" i="2"/>
  <c r="B96" i="2"/>
  <c r="BB95" i="2"/>
  <c r="BA95" i="2"/>
  <c r="AZ95" i="2"/>
  <c r="AW95" i="2"/>
  <c r="AV95" i="2"/>
  <c r="AU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AF95" i="2"/>
  <c r="AE95" i="2"/>
  <c r="AA95" i="2"/>
  <c r="Z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BB94" i="2"/>
  <c r="BA94" i="2"/>
  <c r="AZ94" i="2"/>
  <c r="AW94" i="2"/>
  <c r="AV94" i="2"/>
  <c r="AU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AF94" i="2"/>
  <c r="AE94" i="2"/>
  <c r="AA94" i="2"/>
  <c r="Z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BB93" i="2"/>
  <c r="BA93" i="2"/>
  <c r="AZ93" i="2"/>
  <c r="AW93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AF93" i="2"/>
  <c r="AE93" i="2"/>
  <c r="AA93" i="2"/>
  <c r="Z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BB82" i="2"/>
  <c r="BA82" i="2"/>
  <c r="AZ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BB81" i="2"/>
  <c r="BA81" i="2"/>
  <c r="AZ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BB80" i="2"/>
  <c r="BA80" i="2"/>
  <c r="AZ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BB79" i="2"/>
  <c r="BA79" i="2"/>
  <c r="AZ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BB78" i="2"/>
  <c r="BA78" i="2"/>
  <c r="AZ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BB77" i="2"/>
  <c r="BA77" i="2"/>
  <c r="AZ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BB76" i="2"/>
  <c r="BA76" i="2"/>
  <c r="AZ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BB75" i="2"/>
  <c r="BA75" i="2"/>
  <c r="AZ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BB74" i="2"/>
  <c r="BA74" i="2"/>
  <c r="AZ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BB73" i="2"/>
  <c r="BA73" i="2"/>
  <c r="AZ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BB72" i="2"/>
  <c r="BA72" i="2"/>
  <c r="AZ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BB71" i="2"/>
  <c r="BA71" i="2"/>
  <c r="AZ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BB70" i="2"/>
  <c r="BA70" i="2"/>
  <c r="AZ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BB69" i="2"/>
  <c r="BA69" i="2"/>
  <c r="AZ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BB68" i="2"/>
  <c r="BA68" i="2"/>
  <c r="AZ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BB67" i="2"/>
  <c r="BA67" i="2"/>
  <c r="AZ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BB66" i="2"/>
  <c r="BA66" i="2"/>
  <c r="AZ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BB65" i="2"/>
  <c r="BA65" i="2"/>
  <c r="AZ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BB64" i="2"/>
  <c r="BA64" i="2"/>
  <c r="AZ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BB63" i="2"/>
  <c r="BA63" i="2"/>
  <c r="AZ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BB62" i="2"/>
  <c r="BA62" i="2"/>
  <c r="AZ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I5" i="1" s="1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R50" i="1" s="1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R9" i="1" s="1"/>
  <c r="L9" i="1" s="1"/>
  <c r="I8" i="2"/>
  <c r="H8" i="2"/>
  <c r="G8" i="2"/>
  <c r="F8" i="2"/>
  <c r="E8" i="2"/>
  <c r="D8" i="2"/>
  <c r="C8" i="2"/>
  <c r="B8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I31" i="1" s="1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B6" i="2"/>
  <c r="BA6" i="2"/>
  <c r="AZ6" i="2"/>
  <c r="I49" i="1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11" i="1" s="1"/>
  <c r="L11" i="1" s="1"/>
  <c r="C6" i="2"/>
  <c r="B6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R38" i="1" s="1"/>
  <c r="AF5" i="2"/>
  <c r="AE5" i="2"/>
  <c r="AD5" i="2"/>
  <c r="AC5" i="2"/>
  <c r="AB5" i="2"/>
  <c r="AA5" i="2"/>
  <c r="Z5" i="2"/>
  <c r="Y5" i="2"/>
  <c r="R43" i="1" s="1"/>
  <c r="X5" i="2"/>
  <c r="W5" i="2"/>
  <c r="V5" i="2"/>
  <c r="U5" i="2"/>
  <c r="T5" i="2"/>
  <c r="S5" i="2"/>
  <c r="R5" i="2"/>
  <c r="Q5" i="2"/>
  <c r="R25" i="1" s="1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B4" i="2"/>
  <c r="I55" i="1" s="1"/>
  <c r="BA4" i="2"/>
  <c r="AZ4" i="2"/>
  <c r="AY4" i="2"/>
  <c r="AX4" i="2"/>
  <c r="AW4" i="2"/>
  <c r="AV4" i="2"/>
  <c r="AU4" i="2"/>
  <c r="I14" i="1" s="1"/>
  <c r="AT4" i="2"/>
  <c r="R8" i="1" s="1"/>
  <c r="L8" i="1" s="1"/>
  <c r="AS4" i="2"/>
  <c r="AR4" i="2"/>
  <c r="AQ4" i="2"/>
  <c r="AP4" i="2"/>
  <c r="AO4" i="2"/>
  <c r="AN4" i="2"/>
  <c r="AM4" i="2"/>
  <c r="AL4" i="2"/>
  <c r="I40" i="1" s="1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I53" i="1" s="1"/>
  <c r="N4" i="2"/>
  <c r="I13" i="1" s="1"/>
  <c r="M4" i="2"/>
  <c r="L4" i="2"/>
  <c r="K4" i="2"/>
  <c r="J4" i="2"/>
  <c r="I4" i="2"/>
  <c r="H4" i="2"/>
  <c r="G4" i="2"/>
  <c r="F4" i="2"/>
  <c r="I37" i="1" s="1"/>
  <c r="E4" i="2"/>
  <c r="D4" i="2"/>
  <c r="C4" i="2"/>
  <c r="B4" i="2"/>
  <c r="BB3" i="2"/>
  <c r="BA3" i="2"/>
  <c r="I54" i="1" s="1"/>
  <c r="AZ3" i="2"/>
  <c r="AY3" i="2"/>
  <c r="AX3" i="2"/>
  <c r="I29" i="7" s="1"/>
  <c r="AW3" i="2"/>
  <c r="AV3" i="2"/>
  <c r="AU3" i="2"/>
  <c r="AT3" i="2"/>
  <c r="AS3" i="2"/>
  <c r="AR3" i="2"/>
  <c r="AQ3" i="2"/>
  <c r="AP3" i="2"/>
  <c r="I5" i="7" s="1"/>
  <c r="AO3" i="2"/>
  <c r="AN3" i="2"/>
  <c r="AM3" i="2"/>
  <c r="AL3" i="2"/>
  <c r="AK3" i="2"/>
  <c r="AJ3" i="2"/>
  <c r="AI3" i="2"/>
  <c r="AH3" i="2"/>
  <c r="I21" i="7" s="1"/>
  <c r="AG3" i="2"/>
  <c r="AF3" i="2"/>
  <c r="AE3" i="2"/>
  <c r="AD3" i="2"/>
  <c r="AC3" i="2"/>
  <c r="AB3" i="2"/>
  <c r="AA3" i="2"/>
  <c r="Z3" i="2"/>
  <c r="I45" i="7" s="1"/>
  <c r="Y3" i="2"/>
  <c r="X3" i="2"/>
  <c r="W3" i="2"/>
  <c r="V3" i="2"/>
  <c r="U3" i="2"/>
  <c r="T3" i="2"/>
  <c r="S3" i="2"/>
  <c r="I27" i="7" s="1"/>
  <c r="R3" i="2"/>
  <c r="I26" i="7" s="1"/>
  <c r="Q3" i="2"/>
  <c r="P3" i="2"/>
  <c r="O3" i="2"/>
  <c r="N3" i="2"/>
  <c r="M3" i="2"/>
  <c r="L3" i="2"/>
  <c r="K3" i="2"/>
  <c r="J3" i="2"/>
  <c r="I9" i="1" s="1"/>
  <c r="I3" i="2"/>
  <c r="H3" i="2"/>
  <c r="G3" i="2"/>
  <c r="F3" i="2"/>
  <c r="E3" i="2"/>
  <c r="D3" i="2"/>
  <c r="C3" i="2"/>
  <c r="B3" i="2"/>
  <c r="I4" i="7" s="1"/>
  <c r="BB2" i="2"/>
  <c r="BA2" i="2"/>
  <c r="H54" i="1" s="1"/>
  <c r="AZ2" i="2"/>
  <c r="H44" i="7" s="1"/>
  <c r="C44" i="7" s="1"/>
  <c r="D44" i="7" s="1"/>
  <c r="AY2" i="2"/>
  <c r="H42" i="1" s="1"/>
  <c r="AX2" i="2"/>
  <c r="AW2" i="2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H36" i="7" s="1"/>
  <c r="C36" i="7" s="1"/>
  <c r="D36" i="7" s="1"/>
  <c r="AN2" i="2"/>
  <c r="H3" i="1" s="1"/>
  <c r="AM2" i="2"/>
  <c r="AL2" i="2"/>
  <c r="AK2" i="2"/>
  <c r="H61" i="1" s="1"/>
  <c r="C61" i="1" s="1"/>
  <c r="D61" i="1" s="1"/>
  <c r="AJ2" i="2"/>
  <c r="H34" i="7" s="1"/>
  <c r="C34" i="7" s="1"/>
  <c r="D34" i="7" s="1"/>
  <c r="AI2" i="2"/>
  <c r="AH2" i="2"/>
  <c r="AG2" i="2"/>
  <c r="H33" i="7" s="1"/>
  <c r="C33" i="7" s="1"/>
  <c r="D33" i="7" s="1"/>
  <c r="AF2" i="2"/>
  <c r="H19" i="1" s="1"/>
  <c r="C19" i="1" s="1"/>
  <c r="AE2" i="2"/>
  <c r="AD2" i="2"/>
  <c r="AC2" i="2"/>
  <c r="AB2" i="2"/>
  <c r="H12" i="7" s="1"/>
  <c r="C12" i="7" s="1"/>
  <c r="D12" i="7" s="1"/>
  <c r="AA2" i="2"/>
  <c r="Z2" i="2"/>
  <c r="H45" i="7" s="1"/>
  <c r="C45" i="7" s="1"/>
  <c r="D45" i="7" s="1"/>
  <c r="Y2" i="2"/>
  <c r="H43" i="1" s="1"/>
  <c r="C43" i="1" s="1"/>
  <c r="W2" i="2"/>
  <c r="V2" i="2"/>
  <c r="U2" i="2"/>
  <c r="H29" i="1" s="1"/>
  <c r="T2" i="2"/>
  <c r="H28" i="1" s="1"/>
  <c r="C28" i="1" s="1"/>
  <c r="D28" i="1" s="1"/>
  <c r="S2" i="2"/>
  <c r="R27" i="1" s="1"/>
  <c r="R2" i="2"/>
  <c r="Q2" i="2"/>
  <c r="H25" i="7" s="1"/>
  <c r="C25" i="7" s="1"/>
  <c r="D25" i="7" s="1"/>
  <c r="P2" i="2"/>
  <c r="H24" i="7" s="1"/>
  <c r="C24" i="7" s="1"/>
  <c r="D24" i="7" s="1"/>
  <c r="O2" i="2"/>
  <c r="Q61" i="1"/>
  <c r="P61" i="1"/>
  <c r="F61" i="1" s="1"/>
  <c r="N61" i="1" s="1"/>
  <c r="J61" i="1"/>
  <c r="R60" i="1"/>
  <c r="Q60" i="1"/>
  <c r="P60" i="1"/>
  <c r="J60" i="1"/>
  <c r="I60" i="1"/>
  <c r="H60" i="1"/>
  <c r="C60" i="1" s="1"/>
  <c r="D60" i="1" s="1"/>
  <c r="F60" i="1"/>
  <c r="N60" i="1" s="1"/>
  <c r="R59" i="1"/>
  <c r="Q59" i="1"/>
  <c r="P59" i="1"/>
  <c r="J59" i="1"/>
  <c r="I59" i="1"/>
  <c r="H59" i="1"/>
  <c r="C59" i="1" s="1"/>
  <c r="D59" i="1" s="1"/>
  <c r="R58" i="1"/>
  <c r="Q58" i="1"/>
  <c r="P58" i="1"/>
  <c r="N58" i="1"/>
  <c r="J58" i="1"/>
  <c r="I58" i="1"/>
  <c r="H58" i="1"/>
  <c r="C58" i="1"/>
  <c r="D58" i="1" s="1"/>
  <c r="R57" i="1"/>
  <c r="Q57" i="1"/>
  <c r="P57" i="1"/>
  <c r="J57" i="1"/>
  <c r="I57" i="1"/>
  <c r="H57" i="1"/>
  <c r="C57" i="1"/>
  <c r="D57" i="1" s="1"/>
  <c r="R56" i="1"/>
  <c r="Q56" i="1"/>
  <c r="P56" i="1"/>
  <c r="J56" i="1"/>
  <c r="F56" i="1" s="1"/>
  <c r="N56" i="1" s="1"/>
  <c r="I56" i="1"/>
  <c r="H56" i="1"/>
  <c r="C56" i="1"/>
  <c r="D56" i="1" s="1"/>
  <c r="Q55" i="1"/>
  <c r="P55" i="1"/>
  <c r="J55" i="1"/>
  <c r="F55" i="1" s="1"/>
  <c r="N55" i="1" s="1"/>
  <c r="H55" i="1"/>
  <c r="C55" i="1"/>
  <c r="D55" i="1" s="1"/>
  <c r="Q54" i="1"/>
  <c r="P54" i="1"/>
  <c r="J54" i="1"/>
  <c r="F54" i="1" s="1"/>
  <c r="N54" i="1" s="1"/>
  <c r="D54" i="1"/>
  <c r="C54" i="1"/>
  <c r="Q53" i="1"/>
  <c r="P53" i="1"/>
  <c r="J53" i="1"/>
  <c r="H53" i="1"/>
  <c r="R52" i="1"/>
  <c r="Q52" i="1"/>
  <c r="P52" i="1"/>
  <c r="J52" i="1"/>
  <c r="I52" i="1"/>
  <c r="H52" i="1"/>
  <c r="C52" i="1" s="1"/>
  <c r="C47" i="4" s="1"/>
  <c r="D52" i="1"/>
  <c r="D47" i="4" s="1"/>
  <c r="Q51" i="1"/>
  <c r="P51" i="1"/>
  <c r="J51" i="1"/>
  <c r="H51" i="1"/>
  <c r="Q50" i="1"/>
  <c r="P50" i="1"/>
  <c r="J50" i="1"/>
  <c r="F50" i="1" s="1"/>
  <c r="H50" i="1"/>
  <c r="C50" i="1" s="1"/>
  <c r="C45" i="4" s="1"/>
  <c r="D50" i="1"/>
  <c r="D45" i="4" s="1"/>
  <c r="Q49" i="1"/>
  <c r="P49" i="1"/>
  <c r="J49" i="1"/>
  <c r="F49" i="1" s="1"/>
  <c r="H49" i="1"/>
  <c r="C49" i="1" s="1"/>
  <c r="R48" i="1"/>
  <c r="Q48" i="1"/>
  <c r="P48" i="1"/>
  <c r="J48" i="1"/>
  <c r="I48" i="1"/>
  <c r="H48" i="1"/>
  <c r="C48" i="1"/>
  <c r="Q47" i="1"/>
  <c r="P47" i="1"/>
  <c r="J47" i="1"/>
  <c r="H47" i="1"/>
  <c r="C47" i="1"/>
  <c r="Q46" i="1"/>
  <c r="P46" i="1"/>
  <c r="J46" i="1"/>
  <c r="F46" i="1" s="1"/>
  <c r="H46" i="1"/>
  <c r="Q45" i="1"/>
  <c r="P45" i="1"/>
  <c r="J45" i="1"/>
  <c r="F45" i="1" s="1"/>
  <c r="I45" i="1"/>
  <c r="H45" i="1"/>
  <c r="C45" i="1" s="1"/>
  <c r="Q44" i="1"/>
  <c r="P44" i="1"/>
  <c r="J44" i="1"/>
  <c r="H44" i="1"/>
  <c r="Q43" i="1"/>
  <c r="P43" i="1"/>
  <c r="J43" i="1"/>
  <c r="Q42" i="1"/>
  <c r="P42" i="1"/>
  <c r="J42" i="1"/>
  <c r="C42" i="1"/>
  <c r="C37" i="4" s="1"/>
  <c r="R41" i="1"/>
  <c r="L41" i="1" s="1"/>
  <c r="Q41" i="1"/>
  <c r="P41" i="1"/>
  <c r="J41" i="1"/>
  <c r="F41" i="1" s="1"/>
  <c r="I41" i="1"/>
  <c r="H41" i="1"/>
  <c r="Q40" i="1"/>
  <c r="P40" i="1"/>
  <c r="J40" i="1"/>
  <c r="Q39" i="1"/>
  <c r="P39" i="1"/>
  <c r="J39" i="1"/>
  <c r="Q38" i="1"/>
  <c r="P38" i="1"/>
  <c r="J38" i="1"/>
  <c r="F38" i="1" s="1"/>
  <c r="H38" i="1"/>
  <c r="C38" i="1"/>
  <c r="C33" i="4" s="1"/>
  <c r="Q37" i="1"/>
  <c r="P37" i="1"/>
  <c r="J37" i="1"/>
  <c r="F37" i="1" s="1"/>
  <c r="H37" i="1"/>
  <c r="Q36" i="1"/>
  <c r="P36" i="1"/>
  <c r="J36" i="1"/>
  <c r="H36" i="1"/>
  <c r="C36" i="1"/>
  <c r="Q35" i="1"/>
  <c r="P35" i="1"/>
  <c r="J35" i="1"/>
  <c r="F35" i="1" s="1"/>
  <c r="H35" i="1"/>
  <c r="C35" i="1"/>
  <c r="C30" i="4" s="1"/>
  <c r="Q34" i="1"/>
  <c r="P34" i="1"/>
  <c r="J34" i="1"/>
  <c r="F34" i="1" s="1"/>
  <c r="I34" i="1"/>
  <c r="Q33" i="1"/>
  <c r="P33" i="1"/>
  <c r="J33" i="1"/>
  <c r="H33" i="1"/>
  <c r="C33" i="1"/>
  <c r="Q32" i="1"/>
  <c r="P32" i="1"/>
  <c r="J32" i="1"/>
  <c r="F32" i="1" s="1"/>
  <c r="N32" i="1" s="1"/>
  <c r="H32" i="1"/>
  <c r="Q31" i="1"/>
  <c r="P31" i="1"/>
  <c r="J31" i="1"/>
  <c r="H31" i="1"/>
  <c r="C31" i="1" s="1"/>
  <c r="Q30" i="1"/>
  <c r="P30" i="1"/>
  <c r="J30" i="1"/>
  <c r="Q29" i="1"/>
  <c r="P29" i="1"/>
  <c r="J29" i="1"/>
  <c r="C29" i="1"/>
  <c r="D29" i="1" s="1"/>
  <c r="R28" i="1"/>
  <c r="Q28" i="1"/>
  <c r="P28" i="1"/>
  <c r="J28" i="1"/>
  <c r="F28" i="1" s="1"/>
  <c r="N28" i="1" s="1"/>
  <c r="Q27" i="1"/>
  <c r="P27" i="1"/>
  <c r="J27" i="1"/>
  <c r="H27" i="1"/>
  <c r="C27" i="1" s="1"/>
  <c r="D27" i="1" s="1"/>
  <c r="Q26" i="1"/>
  <c r="P26" i="1"/>
  <c r="J26" i="1"/>
  <c r="H26" i="1"/>
  <c r="C26" i="1"/>
  <c r="C26" i="4" s="1"/>
  <c r="Q25" i="1"/>
  <c r="P25" i="1"/>
  <c r="J25" i="1"/>
  <c r="H25" i="1"/>
  <c r="C25" i="1"/>
  <c r="C25" i="4" s="1"/>
  <c r="R24" i="1"/>
  <c r="Q24" i="1"/>
  <c r="P24" i="1"/>
  <c r="J24" i="1"/>
  <c r="F24" i="1" s="1"/>
  <c r="H24" i="1"/>
  <c r="C24" i="1" s="1"/>
  <c r="C24" i="4" s="1"/>
  <c r="D24" i="1"/>
  <c r="D24" i="4" s="1"/>
  <c r="Q23" i="1"/>
  <c r="P23" i="1"/>
  <c r="J23" i="1"/>
  <c r="H23" i="1"/>
  <c r="Q22" i="1"/>
  <c r="P22" i="1"/>
  <c r="J22" i="1"/>
  <c r="R21" i="1"/>
  <c r="Q21" i="1"/>
  <c r="P21" i="1"/>
  <c r="J21" i="1"/>
  <c r="F21" i="1" s="1"/>
  <c r="I21" i="1"/>
  <c r="H21" i="1"/>
  <c r="C21" i="1" s="1"/>
  <c r="C21" i="4" s="1"/>
  <c r="D21" i="1"/>
  <c r="D21" i="4" s="1"/>
  <c r="Q20" i="1"/>
  <c r="P20" i="1"/>
  <c r="J20" i="1"/>
  <c r="H20" i="1"/>
  <c r="Q19" i="1"/>
  <c r="P19" i="1"/>
  <c r="J19" i="1"/>
  <c r="R18" i="1"/>
  <c r="Q18" i="1"/>
  <c r="P18" i="1"/>
  <c r="J18" i="1"/>
  <c r="F18" i="1" s="1"/>
  <c r="I18" i="1"/>
  <c r="H18" i="1"/>
  <c r="C18" i="1" s="1"/>
  <c r="Q17" i="1"/>
  <c r="P17" i="1"/>
  <c r="J17" i="1"/>
  <c r="F17" i="1" s="1"/>
  <c r="I17" i="1"/>
  <c r="H17" i="1"/>
  <c r="C17" i="1" s="1"/>
  <c r="Q16" i="1"/>
  <c r="P16" i="1"/>
  <c r="J16" i="1"/>
  <c r="I16" i="1"/>
  <c r="R15" i="1"/>
  <c r="Q15" i="1"/>
  <c r="P15" i="1"/>
  <c r="J15" i="1"/>
  <c r="R14" i="1"/>
  <c r="L14" i="1" s="1"/>
  <c r="Q14" i="1"/>
  <c r="P14" i="1"/>
  <c r="J14" i="1"/>
  <c r="H14" i="1"/>
  <c r="F14" i="1"/>
  <c r="Q13" i="1"/>
  <c r="P13" i="1"/>
  <c r="J13" i="1"/>
  <c r="H13" i="1"/>
  <c r="R12" i="1"/>
  <c r="Q12" i="1"/>
  <c r="P12" i="1"/>
  <c r="J12" i="1"/>
  <c r="Q11" i="1"/>
  <c r="P11" i="1"/>
  <c r="J11" i="1"/>
  <c r="F11" i="1" s="1"/>
  <c r="I11" i="1"/>
  <c r="H11" i="1"/>
  <c r="C11" i="1" s="1"/>
  <c r="C11" i="4" s="1"/>
  <c r="Q10" i="1"/>
  <c r="P10" i="1"/>
  <c r="J10" i="1"/>
  <c r="I10" i="1"/>
  <c r="H10" i="1"/>
  <c r="Q9" i="1"/>
  <c r="P9" i="1"/>
  <c r="J9" i="1"/>
  <c r="F9" i="1" s="1"/>
  <c r="F9" i="4" s="1"/>
  <c r="H9" i="1"/>
  <c r="Q8" i="1"/>
  <c r="P8" i="1"/>
  <c r="J8" i="1"/>
  <c r="F8" i="1" s="1"/>
  <c r="I8" i="1"/>
  <c r="H8" i="1"/>
  <c r="C8" i="1" s="1"/>
  <c r="Q7" i="1"/>
  <c r="P7" i="1"/>
  <c r="J7" i="1"/>
  <c r="I7" i="1"/>
  <c r="R6" i="1"/>
  <c r="Q6" i="1"/>
  <c r="P6" i="1"/>
  <c r="J6" i="1"/>
  <c r="H6" i="1"/>
  <c r="C6" i="1"/>
  <c r="C6" i="4" s="1"/>
  <c r="R5" i="1"/>
  <c r="L5" i="1" s="1"/>
  <c r="Q5" i="1"/>
  <c r="P5" i="1"/>
  <c r="J5" i="1"/>
  <c r="H5" i="1"/>
  <c r="C5" i="1" s="1"/>
  <c r="C5" i="4" s="1"/>
  <c r="F5" i="1"/>
  <c r="D5" i="1"/>
  <c r="D5" i="4" s="1"/>
  <c r="Q4" i="1"/>
  <c r="P4" i="1"/>
  <c r="J4" i="1"/>
  <c r="I4" i="1"/>
  <c r="H4" i="1"/>
  <c r="R3" i="1"/>
  <c r="Q3" i="1"/>
  <c r="P3" i="1"/>
  <c r="J3" i="1"/>
  <c r="C3" i="1"/>
  <c r="C3" i="4" s="1"/>
  <c r="R2" i="1"/>
  <c r="Q2" i="1"/>
  <c r="P2" i="1"/>
  <c r="J2" i="1"/>
  <c r="F2" i="1" s="1"/>
  <c r="F39" i="1" l="1"/>
  <c r="F34" i="4" s="1"/>
  <c r="F51" i="1"/>
  <c r="F46" i="4" s="1"/>
  <c r="F62" i="1"/>
  <c r="N62" i="1" s="1"/>
  <c r="F22" i="1"/>
  <c r="F25" i="1"/>
  <c r="N25" i="1" s="1"/>
  <c r="F42" i="1"/>
  <c r="N42" i="1" s="1"/>
  <c r="F29" i="1"/>
  <c r="N29" i="1" s="1"/>
  <c r="F4" i="1"/>
  <c r="F4" i="4" s="1"/>
  <c r="F19" i="1"/>
  <c r="N39" i="1"/>
  <c r="F57" i="1"/>
  <c r="N57" i="1" s="1"/>
  <c r="F13" i="1"/>
  <c r="F3" i="1"/>
  <c r="N3" i="1" s="1"/>
  <c r="F15" i="1"/>
  <c r="F15" i="4" s="1"/>
  <c r="F43" i="1"/>
  <c r="N43" i="1" s="1"/>
  <c r="F12" i="1"/>
  <c r="F40" i="1"/>
  <c r="F35" i="4" s="1"/>
  <c r="F48" i="1"/>
  <c r="F43" i="4" s="1"/>
  <c r="F33" i="1"/>
  <c r="F36" i="1"/>
  <c r="F6" i="1"/>
  <c r="F47" i="1"/>
  <c r="F59" i="1"/>
  <c r="N59" i="1" s="1"/>
  <c r="C19" i="4"/>
  <c r="D19" i="1"/>
  <c r="D19" i="4" s="1"/>
  <c r="F8" i="4"/>
  <c r="N8" i="1"/>
  <c r="C18" i="4"/>
  <c r="D18" i="1"/>
  <c r="D18" i="4" s="1"/>
  <c r="F22" i="4"/>
  <c r="N22" i="1"/>
  <c r="F27" i="1"/>
  <c r="N27" i="1" s="1"/>
  <c r="F17" i="4"/>
  <c r="N17" i="1"/>
  <c r="F23" i="1"/>
  <c r="D45" i="1"/>
  <c r="D40" i="4" s="1"/>
  <c r="C40" i="4"/>
  <c r="F53" i="1"/>
  <c r="N53" i="1" s="1"/>
  <c r="F30" i="1"/>
  <c r="N30" i="1" s="1"/>
  <c r="H7" i="1"/>
  <c r="C7" i="1" s="1"/>
  <c r="H7" i="7"/>
  <c r="C7" i="7" s="1"/>
  <c r="D7" i="7" s="1"/>
  <c r="R7" i="1"/>
  <c r="I46" i="1"/>
  <c r="I41" i="7"/>
  <c r="R45" i="1"/>
  <c r="L45" i="1" s="1"/>
  <c r="I40" i="7"/>
  <c r="I35" i="1"/>
  <c r="I30" i="7"/>
  <c r="I6" i="1"/>
  <c r="I6" i="7"/>
  <c r="I37" i="7"/>
  <c r="I42" i="1"/>
  <c r="F20" i="1"/>
  <c r="F24" i="4"/>
  <c r="N24" i="1"/>
  <c r="C32" i="1"/>
  <c r="D32" i="1" s="1"/>
  <c r="R35" i="1"/>
  <c r="C37" i="1"/>
  <c r="C41" i="1"/>
  <c r="C44" i="4"/>
  <c r="D49" i="1"/>
  <c r="D44" i="4" s="1"/>
  <c r="N51" i="1"/>
  <c r="F52" i="1"/>
  <c r="R17" i="1"/>
  <c r="H17" i="7"/>
  <c r="C17" i="7" s="1"/>
  <c r="D17" i="7" s="1"/>
  <c r="H40" i="1"/>
  <c r="C40" i="1" s="1"/>
  <c r="R40" i="1"/>
  <c r="H35" i="7"/>
  <c r="C35" i="7" s="1"/>
  <c r="D35" i="7" s="1"/>
  <c r="H15" i="7"/>
  <c r="C15" i="7" s="1"/>
  <c r="D15" i="7" s="1"/>
  <c r="H15" i="1"/>
  <c r="C15" i="1" s="1"/>
  <c r="I11" i="7"/>
  <c r="I31" i="7"/>
  <c r="R36" i="1"/>
  <c r="L36" i="1" s="1"/>
  <c r="I36" i="1"/>
  <c r="I28" i="1"/>
  <c r="I12" i="1"/>
  <c r="I12" i="7"/>
  <c r="R39" i="1"/>
  <c r="I34" i="7"/>
  <c r="I39" i="1"/>
  <c r="R47" i="1"/>
  <c r="I42" i="7"/>
  <c r="I47" i="1"/>
  <c r="I44" i="7"/>
  <c r="C10" i="1"/>
  <c r="C4" i="1"/>
  <c r="R26" i="1"/>
  <c r="I50" i="1"/>
  <c r="C28" i="4"/>
  <c r="D33" i="1"/>
  <c r="D28" i="4" s="1"/>
  <c r="D17" i="1"/>
  <c r="D17" i="4" s="1"/>
  <c r="C17" i="4"/>
  <c r="F29" i="4"/>
  <c r="N34" i="1"/>
  <c r="F33" i="4"/>
  <c r="N38" i="1"/>
  <c r="N41" i="1"/>
  <c r="F36" i="4"/>
  <c r="D42" i="1"/>
  <c r="D37" i="4" s="1"/>
  <c r="N5" i="1"/>
  <c r="F5" i="4"/>
  <c r="F10" i="1"/>
  <c r="F26" i="1"/>
  <c r="C27" i="4"/>
  <c r="D31" i="1"/>
  <c r="D27" i="4" s="1"/>
  <c r="C31" i="4"/>
  <c r="D36" i="1"/>
  <c r="D31" i="4" s="1"/>
  <c r="R46" i="1"/>
  <c r="L46" i="1" s="1"/>
  <c r="R61" i="1"/>
  <c r="H30" i="1"/>
  <c r="C30" i="1" s="1"/>
  <c r="D30" i="1" s="1"/>
  <c r="R30" i="1"/>
  <c r="H16" i="1"/>
  <c r="C16" i="1" s="1"/>
  <c r="R16" i="1"/>
  <c r="H16" i="7"/>
  <c r="C16" i="7" s="1"/>
  <c r="D16" i="7" s="1"/>
  <c r="R34" i="1"/>
  <c r="L34" i="1" s="1"/>
  <c r="H29" i="7"/>
  <c r="C29" i="7" s="1"/>
  <c r="D29" i="7" s="1"/>
  <c r="I23" i="7"/>
  <c r="R23" i="1"/>
  <c r="L23" i="1" s="1"/>
  <c r="C23" i="1"/>
  <c r="R51" i="1"/>
  <c r="L51" i="1" s="1"/>
  <c r="I51" i="1"/>
  <c r="I46" i="7"/>
  <c r="I7" i="7"/>
  <c r="R20" i="1"/>
  <c r="L20" i="1" s="1"/>
  <c r="C20" i="1"/>
  <c r="I32" i="1"/>
  <c r="I2" i="7"/>
  <c r="I2" i="1"/>
  <c r="D3" i="1"/>
  <c r="D3" i="4" s="1"/>
  <c r="F25" i="4"/>
  <c r="D35" i="1"/>
  <c r="D30" i="4" s="1"/>
  <c r="F32" i="4"/>
  <c r="N37" i="1"/>
  <c r="C46" i="1"/>
  <c r="C42" i="4"/>
  <c r="D47" i="1"/>
  <c r="D42" i="4" s="1"/>
  <c r="N49" i="1"/>
  <c r="F44" i="4"/>
  <c r="R53" i="1"/>
  <c r="L53" i="1" s="1"/>
  <c r="R31" i="1"/>
  <c r="R37" i="1"/>
  <c r="L37" i="1" s="1"/>
  <c r="C13" i="1"/>
  <c r="I30" i="1"/>
  <c r="I17" i="7"/>
  <c r="I35" i="7"/>
  <c r="I8" i="7"/>
  <c r="I50" i="7"/>
  <c r="I25" i="1"/>
  <c r="I43" i="1"/>
  <c r="I38" i="1"/>
  <c r="I36" i="7"/>
  <c r="I15" i="7"/>
  <c r="R42" i="1"/>
  <c r="F44" i="1"/>
  <c r="F58" i="1"/>
  <c r="D8" i="1"/>
  <c r="D8" i="4" s="1"/>
  <c r="C8" i="4"/>
  <c r="F18" i="4"/>
  <c r="N18" i="1"/>
  <c r="D38" i="1"/>
  <c r="D33" i="4" s="1"/>
  <c r="N50" i="1"/>
  <c r="F45" i="4"/>
  <c r="D25" i="1"/>
  <c r="D25" i="4" s="1"/>
  <c r="F40" i="4"/>
  <c r="N45" i="1"/>
  <c r="D6" i="1"/>
  <c r="D6" i="4" s="1"/>
  <c r="N9" i="1"/>
  <c r="H22" i="1"/>
  <c r="C22" i="1" s="1"/>
  <c r="R22" i="1"/>
  <c r="L22" i="1" s="1"/>
  <c r="H22" i="7"/>
  <c r="C22" i="7" s="1"/>
  <c r="D22" i="7" s="1"/>
  <c r="I29" i="1"/>
  <c r="I61" i="1"/>
  <c r="I33" i="1"/>
  <c r="R33" i="1"/>
  <c r="L33" i="1" s="1"/>
  <c r="I28" i="7"/>
  <c r="R54" i="1"/>
  <c r="I49" i="7"/>
  <c r="I24" i="1"/>
  <c r="I24" i="7"/>
  <c r="I19" i="1"/>
  <c r="I3" i="1"/>
  <c r="I3" i="7"/>
  <c r="F7" i="1"/>
  <c r="F14" i="4"/>
  <c r="N14" i="1"/>
  <c r="R19" i="1"/>
  <c r="I23" i="1"/>
  <c r="F2" i="4"/>
  <c r="N2" i="1"/>
  <c r="C9" i="1"/>
  <c r="D11" i="1"/>
  <c r="D11" i="4" s="1"/>
  <c r="C14" i="1"/>
  <c r="F16" i="1"/>
  <c r="F21" i="4"/>
  <c r="N21" i="1"/>
  <c r="F30" i="4"/>
  <c r="N35" i="1"/>
  <c r="C53" i="1"/>
  <c r="D53" i="1" s="1"/>
  <c r="C38" i="4"/>
  <c r="D43" i="1"/>
  <c r="D38" i="4" s="1"/>
  <c r="I10" i="7"/>
  <c r="I48" i="7"/>
  <c r="I16" i="7"/>
  <c r="I22" i="1"/>
  <c r="I14" i="7"/>
  <c r="R4" i="1"/>
  <c r="L4" i="1" s="1"/>
  <c r="I26" i="1"/>
  <c r="H2" i="1"/>
  <c r="C2" i="1" s="1"/>
  <c r="N11" i="1"/>
  <c r="F11" i="4"/>
  <c r="I20" i="1"/>
  <c r="I27" i="1"/>
  <c r="R29" i="1"/>
  <c r="F31" i="1"/>
  <c r="R32" i="1"/>
  <c r="L32" i="1" s="1"/>
  <c r="H34" i="1"/>
  <c r="C34" i="1" s="1"/>
  <c r="N40" i="1"/>
  <c r="F41" i="4"/>
  <c r="N46" i="1"/>
  <c r="N48" i="1"/>
  <c r="C51" i="1"/>
  <c r="I20" i="7"/>
  <c r="I19" i="7"/>
  <c r="C9" i="7"/>
  <c r="D9" i="7" s="1"/>
  <c r="C41" i="7"/>
  <c r="D41" i="7" s="1"/>
  <c r="H49" i="7"/>
  <c r="C49" i="7" s="1"/>
  <c r="D49" i="7" s="1"/>
  <c r="I9" i="7"/>
  <c r="I25" i="7"/>
  <c r="I33" i="7"/>
  <c r="H38" i="7"/>
  <c r="C38" i="7" s="1"/>
  <c r="D38" i="7" s="1"/>
  <c r="C46" i="7"/>
  <c r="D46" i="7" s="1"/>
  <c r="C11" i="7"/>
  <c r="D11" i="7" s="1"/>
  <c r="H19" i="7"/>
  <c r="C19" i="7" s="1"/>
  <c r="D19" i="7" s="1"/>
  <c r="I22" i="7"/>
  <c r="H27" i="7"/>
  <c r="C27" i="7" s="1"/>
  <c r="D27" i="7" s="1"/>
  <c r="I38" i="7"/>
  <c r="C8" i="7"/>
  <c r="D8" i="7" s="1"/>
  <c r="C32" i="7"/>
  <c r="D32" i="7" s="1"/>
  <c r="C40" i="7"/>
  <c r="D40" i="7" s="1"/>
  <c r="H48" i="7"/>
  <c r="C48" i="7" s="1"/>
  <c r="D48" i="7" s="1"/>
  <c r="I44" i="1"/>
  <c r="D26" i="1"/>
  <c r="D26" i="4" s="1"/>
  <c r="C5" i="7"/>
  <c r="D5" i="7" s="1"/>
  <c r="C13" i="7"/>
  <c r="D13" i="7" s="1"/>
  <c r="I32" i="7"/>
  <c r="H37" i="7"/>
  <c r="C37" i="7" s="1"/>
  <c r="D37" i="7" s="1"/>
  <c r="H12" i="1"/>
  <c r="C12" i="1" s="1"/>
  <c r="H39" i="1"/>
  <c r="C39" i="1" s="1"/>
  <c r="R44" i="1"/>
  <c r="L44" i="1" s="1"/>
  <c r="C10" i="7"/>
  <c r="D10" i="7" s="1"/>
  <c r="I13" i="7"/>
  <c r="E16" i="9"/>
  <c r="C43" i="4"/>
  <c r="D48" i="1"/>
  <c r="D43" i="4" s="1"/>
  <c r="R10" i="1"/>
  <c r="L10" i="1" s="1"/>
  <c r="R13" i="1"/>
  <c r="L13" i="1" s="1"/>
  <c r="I15" i="1"/>
  <c r="R49" i="1"/>
  <c r="C23" i="7"/>
  <c r="D23" i="7" s="1"/>
  <c r="C31" i="7"/>
  <c r="D31" i="7" s="1"/>
  <c r="C39" i="7"/>
  <c r="D39" i="7" s="1"/>
  <c r="R55" i="1"/>
  <c r="C44" i="1"/>
  <c r="C4" i="7"/>
  <c r="D4" i="7" s="1"/>
  <c r="C20" i="7"/>
  <c r="D20" i="7" s="1"/>
  <c r="C28" i="7"/>
  <c r="D28" i="7" s="1"/>
  <c r="I39" i="7"/>
  <c r="C16" i="9"/>
  <c r="D16" i="9"/>
  <c r="N15" i="1" l="1"/>
  <c r="F37" i="4"/>
  <c r="N4" i="1"/>
  <c r="F6" i="4"/>
  <c r="N6" i="1"/>
  <c r="F38" i="4"/>
  <c r="F31" i="4"/>
  <c r="N36" i="1"/>
  <c r="F13" i="4"/>
  <c r="N13" i="1"/>
  <c r="F3" i="4"/>
  <c r="F28" i="4"/>
  <c r="N33" i="1"/>
  <c r="F19" i="4"/>
  <c r="N19" i="1"/>
  <c r="F42" i="4"/>
  <c r="N47" i="1"/>
  <c r="F12" i="4"/>
  <c r="N12" i="1"/>
  <c r="C12" i="4"/>
  <c r="D12" i="1"/>
  <c r="D12" i="4" s="1"/>
  <c r="F16" i="4"/>
  <c r="N16" i="1"/>
  <c r="F10" i="4"/>
  <c r="N10" i="1"/>
  <c r="C4" i="4"/>
  <c r="D4" i="1"/>
  <c r="D4" i="4" s="1"/>
  <c r="C15" i="4"/>
  <c r="D15" i="1"/>
  <c r="D15" i="4" s="1"/>
  <c r="C39" i="4"/>
  <c r="D44" i="1"/>
  <c r="D39" i="4" s="1"/>
  <c r="C14" i="4"/>
  <c r="D14" i="1"/>
  <c r="D14" i="4" s="1"/>
  <c r="C22" i="4"/>
  <c r="D22" i="1"/>
  <c r="D22" i="4" s="1"/>
  <c r="F39" i="4"/>
  <c r="N44" i="1"/>
  <c r="D10" i="1"/>
  <c r="D10" i="4" s="1"/>
  <c r="C10" i="4"/>
  <c r="F20" i="4"/>
  <c r="N20" i="1"/>
  <c r="N31" i="1"/>
  <c r="F27" i="4"/>
  <c r="D2" i="1"/>
  <c r="D2" i="4" s="1"/>
  <c r="C2" i="4"/>
  <c r="C46" i="4"/>
  <c r="D51" i="1"/>
  <c r="D46" i="4" s="1"/>
  <c r="F7" i="4"/>
  <c r="N7" i="1"/>
  <c r="C9" i="4"/>
  <c r="D9" i="1"/>
  <c r="D9" i="4" s="1"/>
  <c r="C36" i="4"/>
  <c r="D41" i="1"/>
  <c r="D36" i="4" s="1"/>
  <c r="D16" i="1"/>
  <c r="D16" i="4" s="1"/>
  <c r="C16" i="4"/>
  <c r="C35" i="4"/>
  <c r="D40" i="1"/>
  <c r="D35" i="4" s="1"/>
  <c r="D37" i="1"/>
  <c r="D32" i="4" s="1"/>
  <c r="C32" i="4"/>
  <c r="F23" i="4"/>
  <c r="N23" i="1"/>
  <c r="C13" i="4"/>
  <c r="D13" i="1"/>
  <c r="D13" i="4" s="1"/>
  <c r="C41" i="4"/>
  <c r="D46" i="1"/>
  <c r="D41" i="4" s="1"/>
  <c r="C23" i="4"/>
  <c r="D23" i="1"/>
  <c r="D23" i="4" s="1"/>
  <c r="C34" i="4"/>
  <c r="D39" i="1"/>
  <c r="D34" i="4" s="1"/>
  <c r="C29" i="4"/>
  <c r="D34" i="1"/>
  <c r="D29" i="4" s="1"/>
  <c r="C20" i="4"/>
  <c r="D20" i="1"/>
  <c r="D20" i="4" s="1"/>
  <c r="F26" i="4"/>
  <c r="N26" i="1"/>
  <c r="F47" i="4"/>
  <c r="N52" i="1"/>
  <c r="C7" i="4"/>
  <c r="D7" i="1"/>
  <c r="D7" i="4" s="1"/>
</calcChain>
</file>

<file path=xl/sharedStrings.xml><?xml version="1.0" encoding="utf-8"?>
<sst xmlns="http://schemas.openxmlformats.org/spreadsheetml/2006/main" count="978" uniqueCount="338">
  <si>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</si>
  <si>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</si>
  <si>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</si>
  <si>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</si>
  <si>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</si>
  <si>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</si>
  <si>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</si>
  <si>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</si>
  <si>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</si>
  <si>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</si>
  <si>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</si>
  <si>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</si>
  <si>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</si>
  <si>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</si>
  <si>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</si>
  <si>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</si>
  <si>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</si>
  <si>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</si>
  <si>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Vol/Chapt source</t>
  </si>
  <si>
    <t>NB</t>
  </si>
  <si>
    <t>20thCB</t>
  </si>
  <si>
    <t>20th Century Boys</t>
  </si>
  <si>
    <t>MangaSee</t>
  </si>
  <si>
    <t>Convertir directement</t>
  </si>
  <si>
    <t>F</t>
  </si>
  <si>
    <t>https://en.wikipedia.org/wiki/List_of_20th_Century_Boys_chapters</t>
  </si>
  <si>
    <t>Assassination Classroom</t>
  </si>
  <si>
    <t>https://en.wikipedia.org/wiki/List_of_Assassination_Classroom_chapters</t>
  </si>
  <si>
    <t>BCL</t>
  </si>
  <si>
    <t>Black Clover</t>
  </si>
  <si>
    <t>https://blackclover.fandom.com/wiki/List_of_Chapters_and_Volumes</t>
  </si>
  <si>
    <t>Berserk</t>
  </si>
  <si>
    <t>*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</si>
  <si>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</si>
  <si>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</si>
  <si>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</si>
  <si>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</si>
  <si>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Bleach</t>
  </si>
  <si>
    <t>https://bleach.fandom.com/wiki/Chapters</t>
  </si>
  <si>
    <t>BlueLock</t>
  </si>
  <si>
    <t>Blue Lock</t>
  </si>
  <si>
    <t>https://bluelock.fandom.com/wiki/List_of_Chapters</t>
  </si>
  <si>
    <t>Chainsaw</t>
  </si>
  <si>
    <t>Chainsaw Man</t>
  </si>
  <si>
    <t>https://chainsaw-man.fandom.com/wiki/Chainsaw_Man_(Manga)</t>
  </si>
  <si>
    <t>CJX</t>
  </si>
  <si>
    <t>Choujin X</t>
  </si>
  <si>
    <t>https://choujin-x.fandom.com/wiki/Choujin_X_(manga)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</si>
  <si>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</si>
  <si>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</si>
  <si>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</si>
  <si>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</si>
  <si>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</si>
  <si>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</si>
  <si>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</si>
  <si>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</si>
  <si>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</si>
  <si>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</si>
  <si>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</si>
  <si>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</si>
  <si>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Chapitre 34 image corrompue à delete</t>
  </si>
  <si>
    <t>https://dragonball.fandom.com/wiki/List_of_Dragon_Ball_Super_manga_chapters</t>
  </si>
  <si>
    <t>FireForce</t>
  </si>
  <si>
    <t>Fire Force</t>
  </si>
  <si>
    <t>https://fire-force.fandom.com/wiki/List_of_Volumes</t>
  </si>
  <si>
    <t>FMB</t>
  </si>
  <si>
    <t>Fullmetal Alchemist</t>
  </si>
  <si>
    <t>Rename 108.6 et 108.7</t>
  </si>
  <si>
    <t>Full Metal Alchemist</t>
  </si>
  <si>
    <t>https://fma.fandom.com/wiki/Chapters_and_Volumes</t>
  </si>
  <si>
    <t>Gamaran</t>
  </si>
  <si>
    <t>https://gamaran.fandom.com/wiki/Volumes_and_Chapters</t>
  </si>
  <si>
    <t>Gintama</t>
  </si>
  <si>
    <t>https://gintama.fandom.com/wiki/Lessons_and_Volumes</t>
  </si>
  <si>
    <t>GTO</t>
  </si>
  <si>
    <t>Mangafox</t>
  </si>
  <si>
    <t>https://great-teacher-onizuka-gto.fandom.com/wiki/GTO_Manga</t>
  </si>
  <si>
    <t>HellP</t>
  </si>
  <si>
    <t>Hell's Paradise - Jigokuraku</t>
  </si>
  <si>
    <t>Hell's Paradise</t>
  </si>
  <si>
    <t>https://jigokuraku.fandom.com/wiki/Jigokuraku_(manga)</t>
  </si>
  <si>
    <t>HxH</t>
  </si>
  <si>
    <t>Hunter x Hunter</t>
  </si>
  <si>
    <t>Hunter X Hunter</t>
  </si>
  <si>
    <t>https://hunterxhunter.fandom.com/wiki/List_of_Volumes_and_Chapters</t>
  </si>
  <si>
    <t>Immortal</t>
  </si>
  <si>
    <t>Blade of the Immortal</t>
  </si>
  <si>
    <t>https://en.wikipedia.org/wiki/List_of_Blade_of_the_Immortal_chapters</t>
  </si>
  <si>
    <t>Issak</t>
  </si>
  <si>
    <t>?</t>
  </si>
  <si>
    <t>JJK</t>
  </si>
  <si>
    <t>Jujutsu Kaisen</t>
  </si>
  <si>
    <t>https://jujutsu-kaisen.fandom.com/wiki/Volumes_%26_Chapters</t>
  </si>
  <si>
    <t>Jojo1</t>
  </si>
  <si>
    <t>JoJo’s Bizarre Adventure</t>
  </si>
  <si>
    <t>https://jojo.fandom.com/wiki/List_of_JoJo's_Bizarre_Adventure_chapters</t>
  </si>
  <si>
    <t>Jojo2</t>
  </si>
  <si>
    <t>Jojo3</t>
  </si>
  <si>
    <t>Jojo4</t>
  </si>
  <si>
    <t>Jojo5</t>
  </si>
  <si>
    <t>DL jusqu'au 594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</si>
  <si>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</si>
  <si>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</si>
  <si>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</si>
  <si>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</si>
  <si>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</si>
  <si>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</si>
  <si>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</si>
  <si>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</si>
  <si>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</si>
  <si>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</si>
  <si>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</si>
  <si>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</si>
  <si>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</si>
  <si>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</si>
  <si>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</si>
  <si>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</si>
  <si>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</si>
  <si>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</si>
  <si>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</si>
  <si>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</si>
  <si>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</si>
  <si>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</si>
  <si>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</si>
  <si>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</si>
  <si>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</si>
  <si>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</si>
  <si>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</si>
  <si>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</si>
  <si>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</si>
  <si>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</si>
  <si>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</si>
  <si>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</si>
  <si>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</si>
  <si>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</si>
  <si>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</si>
  <si>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</si>
  <si>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</si>
  <si>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</si>
  <si>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</si>
  <si>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</si>
  <si>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</si>
  <si>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</si>
  <si>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</si>
  <si>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</si>
  <si>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</si>
  <si>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</si>
  <si>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SakDays</t>
  </si>
  <si>
    <t>Sakamoto Days</t>
  </si>
  <si>
    <t>https://sakamoto-days.fandom.com/wiki/Chapters_and_Volumes#Volume_13</t>
  </si>
  <si>
    <t>Sidooh</t>
  </si>
  <si>
    <t>SKR</t>
  </si>
  <si>
    <t>Sun-ken Rock</t>
  </si>
  <si>
    <t>Slamdunk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</si>
  <si>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</si>
  <si>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</si>
  <si>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</si>
  <si>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</si>
  <si>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</si>
  <si>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</si>
  <si>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</si>
  <si>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</si>
  <si>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</si>
  <si>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</si>
  <si>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</si>
  <si>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x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</si>
  <si>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</si>
  <si>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</si>
  <si>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</si>
  <si>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</si>
  <si>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</si>
  <si>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</si>
  <si>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</si>
  <si>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</si>
  <si>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</si>
  <si>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</si>
  <si>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</si>
  <si>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Vagabond</t>
  </si>
  <si>
    <t>Vinland</t>
  </si>
  <si>
    <t>Vinland Saga</t>
  </si>
  <si>
    <t>https://vinlandsaga.fandom.com/wiki/Chapters_and_Volumes</t>
  </si>
  <si>
    <t>YuGiOh</t>
  </si>
  <si>
    <t>Yu-Gi-Oh ! – Edition Double</t>
  </si>
  <si>
    <t>Sushi scans</t>
  </si>
  <si>
    <t>Yu-Gi-Oh</t>
  </si>
  <si>
    <t>DrStone</t>
  </si>
  <si>
    <t>Dr. STONE</t>
  </si>
  <si>
    <t>Dr Stone</t>
  </si>
  <si>
    <t>https://dr-stone.fandom.com/wiki/Chapters_and_Volumes</t>
  </si>
  <si>
    <t>TRevenger</t>
  </si>
  <si>
    <t>Tokyo Revengers</t>
  </si>
  <si>
    <t>https://tokyorevengers.fandom.com/wiki/Volumes_%26_Chapters</t>
  </si>
  <si>
    <t>Gantz</t>
  </si>
  <si>
    <t>https://en.wikipedia.org/wiki/List_of_Gantz_chapters</t>
  </si>
  <si>
    <t>Vol</t>
  </si>
  <si>
    <t>Fable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</si>
  <si>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</si>
  <si>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</si>
  <si>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</si>
  <si>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</si>
  <si>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</si>
  <si>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</si>
  <si>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</si>
  <si>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</si>
  <si>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</si>
  <si>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</si>
  <si>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</si>
  <si>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</si>
  <si>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</si>
  <si>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</si>
  <si>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</si>
  <si>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</si>
  <si>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</si>
  <si>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</si>
  <si>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</si>
  <si>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</si>
  <si>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</si>
  <si>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</si>
  <si>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</si>
  <si>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</si>
  <si>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</si>
  <si>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</si>
  <si>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</si>
  <si>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</si>
  <si>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</si>
  <si>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</si>
  <si>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</si>
  <si>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</si>
  <si>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</si>
  <si>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</si>
  <si>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</si>
  <si>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</si>
  <si>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</si>
  <si>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</si>
  <si>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</si>
  <si>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</si>
  <si>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</si>
  <si>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</si>
  <si>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</si>
  <si>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</si>
  <si>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</si>
  <si>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</si>
  <si>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</si>
  <si>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</si>
  <si>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</si>
  <si>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</si>
  <si>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</si>
  <si>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</si>
  <si>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</si>
  <si>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</si>
  <si>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</si>
  <si>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</si>
  <si>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</si>
  <si>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</si>
  <si>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</si>
  <si>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</si>
  <si>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</si>
  <si>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</si>
  <si>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</si>
  <si>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</si>
  <si>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</si>
  <si>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</si>
  <si>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</si>
  <si>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</si>
  <si>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</si>
  <si>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</si>
  <si>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</si>
  <si>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</si>
  <si>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</si>
  <si>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</si>
  <si>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</si>
  <si>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</si>
  <si>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</si>
  <si>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</si>
  <si>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</si>
  <si>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</si>
  <si>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</si>
  <si>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</si>
  <si>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</si>
  <si>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</si>
  <si>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</si>
  <si>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</si>
  <si>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</si>
  <si>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</si>
  <si>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</si>
  <si>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</si>
  <si>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</si>
  <si>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</si>
  <si>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</si>
  <si>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</si>
  <si>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</si>
  <si>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</si>
  <si>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</si>
  <si>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</si>
  <si>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</si>
  <si>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</si>
  <si>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</si>
  <si>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</si>
  <si>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</si>
  <si>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</si>
  <si>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</si>
  <si>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</si>
  <si>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</si>
  <si>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</si>
  <si>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</si>
  <si>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</si>
  <si>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</si>
  <si>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</si>
  <si>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</si>
  <si>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</si>
  <si>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</si>
  <si>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</si>
  <si>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</si>
  <si>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</si>
  <si>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</si>
  <si>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</si>
  <si>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</si>
  <si>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</si>
  <si>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</si>
  <si>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</si>
  <si>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</si>
  <si>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Créer dossier Berserk_prologue &amp; déplacer Prologue du dossier Berserk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</si>
  <si>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</si>
  <si>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</si>
  <si>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</si>
  <si>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</si>
  <si>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</si>
  <si>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</si>
  <si>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</si>
  <si>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</si>
  <si>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</si>
  <si>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</si>
  <si>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y</t>
  </si>
  <si>
    <t>r</t>
  </si>
  <si>
    <t>K</t>
  </si>
  <si>
    <t>Trevenger</t>
  </si>
  <si>
    <t>Death Note</t>
  </si>
  <si>
    <t>in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</si>
</sst>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left" vertical="center"/>
    </xf>
    <xf numFmtId="0" fontId="3" fillId="17" borderId="1" xfId="0" applyFont="1" applyFill="1" applyBorder="1"/>
    <xf numFmtId="0" fontId="10" fillId="17" borderId="1" xfId="0" applyFont="1" applyFill="1" applyBorder="1" applyAlignment="1">
      <alignment horizontal="left"/>
    </xf>
    <xf numFmtId="0" fontId="2" fillId="17" borderId="2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3" fillId="17" borderId="2" xfId="0" applyFont="1" applyFill="1" applyBorder="1"/>
    <xf numFmtId="0" fontId="0" fillId="17" borderId="2" xfId="0" applyFill="1" applyBorder="1"/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/>
    <xf numFmtId="0" fontId="1" fillId="0" borderId="0" xfId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20" fillId="18" borderId="0" xfId="0" applyFont="1" applyFill="1" applyAlignment="1">
      <alignment horizontal="center" vertical="center"/>
    </xf>
    <xf numFmtId="0" fontId="0" fillId="18" borderId="0" xfId="0" applyFill="1"/>
    <xf numFmtId="0" fontId="9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5">
    <dxf>
      <font>
        <b/>
        <i val="0"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fill>
        <patternFill>
          <f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f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re-force.fandom.com/wiki/List_of_Volumes" TargetMode="External"/><Relationship Id="rId18" Type="http://schemas.openxmlformats.org/officeDocument/2006/relationships/hyperlink" Target="https://jigokuraku.fandom.com/wiki/Jigokuraku_(manga)" TargetMode="External"/><Relationship Id="rId26" Type="http://schemas.openxmlformats.org/officeDocument/2006/relationships/hyperlink" Target="https://jojo.fandom.com/wiki/List_of_JoJo's_Bizarre_Adventure_chapters" TargetMode="External"/><Relationship Id="rId39" Type="http://schemas.openxmlformats.org/officeDocument/2006/relationships/hyperlink" Target="https://naruto.fandom.com/wiki/List_of_Volumes" TargetMode="External"/><Relationship Id="rId21" Type="http://schemas.openxmlformats.org/officeDocument/2006/relationships/hyperlink" Target="https://jujutsu-kaisen.fandom.com/wiki/Volumes_%26_Chapters" TargetMode="External"/><Relationship Id="rId34" Type="http://schemas.openxmlformats.org/officeDocument/2006/relationships/hyperlink" Target="https://mashle.fandom.com/wiki/Volumes_%26_Chapters" TargetMode="External"/><Relationship Id="rId42" Type="http://schemas.openxmlformats.org/officeDocument/2006/relationships/hyperlink" Target="https://onepunchman.fandom.com/wiki/Chapters_and_Volumes" TargetMode="External"/><Relationship Id="rId47" Type="http://schemas.openxmlformats.org/officeDocument/2006/relationships/hyperlink" Target="https://en.wikipedia.org/wiki/List_of_Saint_Seiya:_The_Lost_Canvas_chapters" TargetMode="External"/><Relationship Id="rId50" Type="http://schemas.openxmlformats.org/officeDocument/2006/relationships/hyperlink" Target="https://tokyoghoul.fandom.com/wiki/Tokyo_Ghoul:re" TargetMode="External"/><Relationship Id="rId7" Type="http://schemas.openxmlformats.org/officeDocument/2006/relationships/hyperlink" Target="https://bluelock.fandom.com/wiki/List_of_Chapters" TargetMode="External"/><Relationship Id="rId2" Type="http://schemas.openxmlformats.org/officeDocument/2006/relationships/hyperlink" Target="https://en.wikipedia.org/wiki/List_of_Assassination_Classroom_chapters" TargetMode="External"/><Relationship Id="rId16" Type="http://schemas.openxmlformats.org/officeDocument/2006/relationships/hyperlink" Target="https://gintama.fandom.com/wiki/Lessons_and_Volumes" TargetMode="External"/><Relationship Id="rId29" Type="http://schemas.openxmlformats.org/officeDocument/2006/relationships/hyperlink" Target="https://jojo.fandom.com/wiki/List_of_JoJo's_Bizarre_Adventure_chapters" TargetMode="External"/><Relationship Id="rId11" Type="http://schemas.openxmlformats.org/officeDocument/2006/relationships/hyperlink" Target="https://dragonball.fandom.com/wiki/List_of_Dragon_Ball_manga_chapters" TargetMode="External"/><Relationship Id="rId24" Type="http://schemas.openxmlformats.org/officeDocument/2006/relationships/hyperlink" Target="https://jojo.fandom.com/wiki/List_of_JoJo's_Bizarre_Adventure_chapters" TargetMode="External"/><Relationship Id="rId32" Type="http://schemas.openxmlformats.org/officeDocument/2006/relationships/hyperlink" Target="https://kingdom.fandom.com/wiki/Volumes_and_Chapters" TargetMode="External"/><Relationship Id="rId37" Type="http://schemas.openxmlformats.org/officeDocument/2006/relationships/hyperlink" Target="https://obluda.fandom.com/wiki/Monster_(Manga)" TargetMode="External"/><Relationship Id="rId40" Type="http://schemas.openxmlformats.org/officeDocument/2006/relationships/hyperlink" Target="https://nanatsu-no-taizai.fandom.com/wiki/Manga" TargetMode="External"/><Relationship Id="rId45" Type="http://schemas.openxmlformats.org/officeDocument/2006/relationships/hyperlink" Target="https://attackontitan.fandom.com/wiki/List_of_Attack_on_Titan_chapters" TargetMode="External"/><Relationship Id="rId53" Type="http://schemas.openxmlformats.org/officeDocument/2006/relationships/hyperlink" Target="https://tokyorevengers.fandom.com/wiki/Volumes_%26_Chapters" TargetMode="External"/><Relationship Id="rId5" Type="http://schemas.openxmlformats.org/officeDocument/2006/relationships/hyperlink" Target="https://berserk.fandom.com/wiki/Releases_(Manga)" TargetMode="External"/><Relationship Id="rId10" Type="http://schemas.openxmlformats.org/officeDocument/2006/relationships/hyperlink" Target="https://en.wikipedia.org/wiki/List_of_Case_Closed_volumes" TargetMode="External"/><Relationship Id="rId19" Type="http://schemas.openxmlformats.org/officeDocument/2006/relationships/hyperlink" Target="https://hunterxhunter.fandom.com/wiki/List_of_Volumes_and_Chapters" TargetMode="External"/><Relationship Id="rId31" Type="http://schemas.openxmlformats.org/officeDocument/2006/relationships/hyperlink" Target="https://kaiju-no-8.fandom.com/wiki/Kaiju_No._8_(manga)" TargetMode="External"/><Relationship Id="rId44" Type="http://schemas.openxmlformats.org/officeDocument/2006/relationships/hyperlink" Target="https://manga.fandom.com/wiki/List_of_Slam_Dunk_chapters" TargetMode="External"/><Relationship Id="rId52" Type="http://schemas.openxmlformats.org/officeDocument/2006/relationships/hyperlink" Target="https://dr-stone.fandom.com/wiki/Chapters_and_Volumes" TargetMode="External"/><Relationship Id="rId4" Type="http://schemas.openxmlformats.org/officeDocument/2006/relationships/hyperlink" Target="https://berserk.fandom.com/wiki/Releases_(Manga)" TargetMode="External"/><Relationship Id="rId9" Type="http://schemas.openxmlformats.org/officeDocument/2006/relationships/hyperlink" Target="https://choujin-x.fandom.com/wiki/Choujin_X_(manga)" TargetMode="External"/><Relationship Id="rId14" Type="http://schemas.openxmlformats.org/officeDocument/2006/relationships/hyperlink" Target="https://fma.fandom.com/wiki/Chapters_and_Volumes" TargetMode="External"/><Relationship Id="rId22" Type="http://schemas.openxmlformats.org/officeDocument/2006/relationships/hyperlink" Target="https://jojo.fandom.com/wiki/List_of_JoJo's_Bizarre_Adventure_chapters" TargetMode="External"/><Relationship Id="rId27" Type="http://schemas.openxmlformats.org/officeDocument/2006/relationships/hyperlink" Target="https://jojo.fandom.com/wiki/List_of_JoJo's_Bizarre_Adventure_chapters" TargetMode="External"/><Relationship Id="rId30" Type="http://schemas.openxmlformats.org/officeDocument/2006/relationships/hyperlink" Target="https://jojo.fandom.com/wiki/List_of_JoJo's_Bizarre_Adventure_chapters" TargetMode="External"/><Relationship Id="rId35" Type="http://schemas.openxmlformats.org/officeDocument/2006/relationships/hyperlink" Target="https://myheroacademia.fandom.com/wiki/Chapters_and_Volumes" TargetMode="External"/><Relationship Id="rId43" Type="http://schemas.openxmlformats.org/officeDocument/2006/relationships/hyperlink" Target="https://sakamoto-days.fandom.com/wiki/Chapters_and_Volumes" TargetMode="External"/><Relationship Id="rId48" Type="http://schemas.openxmlformats.org/officeDocument/2006/relationships/hyperlink" Target="https://gokushufudou.fandom.com/wiki/Gokushufudou:_The_Way_of_the_House_Husband_(manga)" TargetMode="External"/><Relationship Id="rId8" Type="http://schemas.openxmlformats.org/officeDocument/2006/relationships/hyperlink" Target="https://chainsaw-man.fandom.com/wiki/Chainsaw_Man_(Manga)" TargetMode="External"/><Relationship Id="rId51" Type="http://schemas.openxmlformats.org/officeDocument/2006/relationships/hyperlink" Target="https://vinlandsaga.fandom.com/wiki/Chapters_and_Volumes" TargetMode="External"/><Relationship Id="rId3" Type="http://schemas.openxmlformats.org/officeDocument/2006/relationships/hyperlink" Target="https://blackclover.fandom.com/wiki/List_of_Chapters_and_Volumes" TargetMode="External"/><Relationship Id="rId12" Type="http://schemas.openxmlformats.org/officeDocument/2006/relationships/hyperlink" Target="https://dragonball.fandom.com/wiki/List_of_Dragon_Ball_Super_manga_chapters" TargetMode="External"/><Relationship Id="rId17" Type="http://schemas.openxmlformats.org/officeDocument/2006/relationships/hyperlink" Target="https://great-teacher-onizuka-gto.fandom.com/wiki/GTO_Manga" TargetMode="External"/><Relationship Id="rId25" Type="http://schemas.openxmlformats.org/officeDocument/2006/relationships/hyperlink" Target="https://jojo.fandom.com/wiki/List_of_JoJo's_Bizarre_Adventure_chapters" TargetMode="External"/><Relationship Id="rId33" Type="http://schemas.openxmlformats.org/officeDocument/2006/relationships/hyperlink" Target="https://kurokonobasuke.fandom.com/wiki/Chapters" TargetMode="External"/><Relationship Id="rId38" Type="http://schemas.openxmlformats.org/officeDocument/2006/relationships/hyperlink" Target="https://moriarty-the-patriot.fandom.com/wiki/MORIARTY_THE_PATRIOT_(manga)" TargetMode="External"/><Relationship Id="rId46" Type="http://schemas.openxmlformats.org/officeDocument/2006/relationships/hyperlink" Target="https://spy-x-family.fandom.com/wiki/Chapters_and_Volumes" TargetMode="External"/><Relationship Id="rId20" Type="http://schemas.openxmlformats.org/officeDocument/2006/relationships/hyperlink" Target="https://en.wikipedia.org/wiki/List_of_Blade_of_the_Immortal_chapters" TargetMode="External"/><Relationship Id="rId41" Type="http://schemas.openxmlformats.org/officeDocument/2006/relationships/hyperlink" Target="https://onepiece.fandom.com/wiki/Chapters_and_Volumes/Volumes" TargetMode="External"/><Relationship Id="rId54" Type="http://schemas.openxmlformats.org/officeDocument/2006/relationships/hyperlink" Target="https://en.wikipedia.org/wiki/List_of_Gantz_chapters" TargetMode="External"/><Relationship Id="rId1" Type="http://schemas.openxmlformats.org/officeDocument/2006/relationships/hyperlink" Target="https://en.wikipedia.org/wiki/List_of_20th_Century_Boys_chapters" TargetMode="External"/><Relationship Id="rId6" Type="http://schemas.openxmlformats.org/officeDocument/2006/relationships/hyperlink" Target="https://bleach.fandom.com/wiki/Chapters" TargetMode="External"/><Relationship Id="rId15" Type="http://schemas.openxmlformats.org/officeDocument/2006/relationships/hyperlink" Target="https://gamaran.fandom.com/wiki/Volumes_and_Chapters" TargetMode="External"/><Relationship Id="rId23" Type="http://schemas.openxmlformats.org/officeDocument/2006/relationships/hyperlink" Target="https://jojo.fandom.com/wiki/List_of_JoJo's_Bizarre_Adventure_chapters" TargetMode="External"/><Relationship Id="rId28" Type="http://schemas.openxmlformats.org/officeDocument/2006/relationships/hyperlink" Target="https://jojo.fandom.com/wiki/List_of_JoJo's_Bizarre_Adventure_chapters" TargetMode="External"/><Relationship Id="rId36" Type="http://schemas.openxmlformats.org/officeDocument/2006/relationships/hyperlink" Target="https://mob-psycho-100.fandom.com/wiki/Chapters" TargetMode="External"/><Relationship Id="rId49" Type="http://schemas.openxmlformats.org/officeDocument/2006/relationships/hyperlink" Target="https://fr.wikipedia.org/wiki/Liste_des_chapitres_de_Tokyo_Ghou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jojos-bizarre-adventure/4050-50131/" TargetMode="External"/><Relationship Id="rId7" Type="http://schemas.openxmlformats.org/officeDocument/2006/relationships/hyperlink" Target="https://comicvine.gamespot.com/tokyowan-revengers/4050-101111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Relationship Id="rId6" Type="http://schemas.openxmlformats.org/officeDocument/2006/relationships/hyperlink" Target="https://comicvine.gamespot.com/one-piece/4050-21397/" TargetMode="External"/><Relationship Id="rId5" Type="http://schemas.openxmlformats.org/officeDocument/2006/relationships/hyperlink" Target="https://comicvine.gamespot.com/montage/4050-145398/" TargetMode="External"/><Relationship Id="rId4" Type="http://schemas.openxmlformats.org/officeDocument/2006/relationships/hyperlink" Target="https://comicvine.gamespot.com/the-jojolands/4050-153071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comicvine.gamespot.com/tokyowan-revengers/4050-101111/" TargetMode="External"/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62"/>
  <sheetViews>
    <sheetView zoomScale="80" zoomScaleNormal="8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J62" sqref="J62"/>
    </sheetView>
  </sheetViews>
  <sheetFormatPr baseColWidth="10" defaultRowHeight="16" x14ac:dyDescent="0.2"/>
  <cols>
    <col min="1" max="1" width="21" style="91" bestFit="1" customWidth="1"/>
    <col min="2" max="2" width="25.6640625" style="57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101" customWidth="1"/>
    <col min="9" max="10" width="10.83203125" style="102" customWidth="1"/>
    <col min="11" max="11" width="9.5" style="86" customWidth="1"/>
    <col min="12" max="12" width="9.1640625" style="86" customWidth="1"/>
    <col min="13" max="13" width="12" style="86" bestFit="1" customWidth="1"/>
    <col min="14" max="14" width="11.33203125" style="96" bestFit="1" customWidth="1"/>
    <col min="15" max="15" width="19.5" style="97" customWidth="1"/>
    <col min="16" max="16" width="16" style="96" bestFit="1" customWidth="1"/>
    <col min="17" max="18" width="21.1640625" style="104" bestFit="1" customWidth="1"/>
    <col min="19" max="19" width="26.1640625" style="107" customWidth="1"/>
    <col min="20" max="20" width="18.83203125" style="89" bestFit="1" customWidth="1"/>
  </cols>
  <sheetData>
    <row r="1" spans="1:20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98" t="s">
        <v>7</v>
      </c>
      <c r="I1" s="98" t="s">
        <v>8</v>
      </c>
      <c r="J1" s="98" t="s">
        <v>9</v>
      </c>
      <c r="K1" s="85" t="s">
        <v>10</v>
      </c>
      <c r="L1" s="85" t="s">
        <v>11</v>
      </c>
      <c r="M1" s="85" t="s">
        <v>12</v>
      </c>
      <c r="N1" s="92" t="s">
        <v>13</v>
      </c>
      <c r="O1" s="93" t="s">
        <v>14</v>
      </c>
      <c r="P1" s="92" t="s">
        <v>15</v>
      </c>
      <c r="Q1" s="93" t="s">
        <v>16</v>
      </c>
      <c r="R1" s="93" t="s">
        <v>17</v>
      </c>
      <c r="S1" s="88" t="s">
        <v>18</v>
      </c>
      <c r="T1" s="88" t="s">
        <v>19</v>
      </c>
    </row>
    <row r="2" spans="1:20" x14ac:dyDescent="0.2">
      <c r="A2" s="34" t="s">
        <v>20</v>
      </c>
      <c r="B2" s="34" t="s">
        <v>21</v>
      </c>
      <c r="C2" s="13" t="str">
        <f>IF(OR(ISNUMBER(IFERROR(MATCH(A2,UPDATE!$1:$1,0),TRUE))=FALSE,H2=FALSE),L2,_xlfn.AGGREGATE(4,6,INDEX(UPDATE!$A:$BP,,MATCH(A2,UPDATE!$1:$1,0))))</f>
        <v>F</v>
      </c>
      <c r="D2" s="19" t="str">
        <f t="shared" ref="D2:D33" si="0">IF(C2="F","F",M2)</f>
        <v>F</v>
      </c>
      <c r="E2" s="14" t="s">
        <v>22</v>
      </c>
      <c r="F2" s="14" t="str">
        <f t="shared" ref="F2:F33" si="1">IF(AND(OR(P2=TRUE,K2&lt;&gt;""),J2=TRUE),"✅","❌")</f>
        <v>✅</v>
      </c>
      <c r="G2" s="53" t="s">
        <v>23</v>
      </c>
      <c r="H2" s="99" t="b">
        <f>IF(ISNUMBER(INDEX(UPDATE!$A:$BP,2,MATCH(SETTINGS!A2,UPDATE!$1:$1,0)))=TRUE,TRUE,FALSE)</f>
        <v>0</v>
      </c>
      <c r="I2" s="100">
        <f>IFERROR(INDEX(UPDATE!A:A,MATCH(_xlfn.AGGREGATE(4,6,INDEX(UPDATE!$A$3:$BP$200,,MATCH(A2,UPDATE!$1:$1,0))),INDEX(UPDATE!$A:$BP,,MATCH(A2,UPDATE!$1:$1,0)),0)),K2)</f>
        <v>22</v>
      </c>
      <c r="J2" s="100" t="b">
        <f>IFERROR(IF(MATCH(SETTINGS!A2,COVER!$A:$A,0),TRUE,FALSE),FALSE)</f>
        <v>1</v>
      </c>
      <c r="L2" s="86" t="s">
        <v>24</v>
      </c>
      <c r="N2" s="94" t="b">
        <f t="shared" ref="N2:N33" si="2">IF(F2&lt;&gt;"",F2="✅","")</f>
        <v>1</v>
      </c>
      <c r="O2" s="95" t="s">
        <v>21</v>
      </c>
      <c r="P2" s="94" t="b">
        <f>IF(IFERROR(HLOOKUP(A2,UPDATE!$1:$1,1,FALSE),FALSE)&lt;&gt;FALSE,TRUE,FALSE)</f>
        <v>1</v>
      </c>
      <c r="Q2" s="103" t="b">
        <f>TRUE</f>
        <v>1</v>
      </c>
      <c r="R2" s="103">
        <f>IFERROR(_xlfn.AGGREGATE(4,6,INDEX(UPDATE!$A:$BP,,MATCH(A2,UPDATE!$1:$1,0))),NA())</f>
        <v>249</v>
      </c>
      <c r="S2" s="105" t="s">
        <v>25</v>
      </c>
    </row>
    <row r="3" spans="1:20" x14ac:dyDescent="0.2">
      <c r="A3" s="91" t="s">
        <v>26</v>
      </c>
      <c r="B3" s="57" t="s">
        <v>26</v>
      </c>
      <c r="C3" s="13" t="str">
        <f>IF(OR(ISNUMBER(IFERROR(MATCH(A3,UPDATE!$1:$1,0),TRUE))=FALSE,H3=FALSE),L3,_xlfn.AGGREGATE(4,6,INDEX(UPDATE!$A:$BP,,MATCH(A3,UPDATE!$1:$1,0))))</f>
        <v>F</v>
      </c>
      <c r="D3" s="19" t="str">
        <f t="shared" si="0"/>
        <v>F</v>
      </c>
      <c r="E3" s="14" t="s">
        <v>22</v>
      </c>
      <c r="F3" s="14" t="str">
        <f t="shared" si="1"/>
        <v>✅</v>
      </c>
      <c r="H3" s="99" t="b">
        <f>IF(ISNUMBER(INDEX(UPDATE!$A:$BP,2,MATCH(SETTINGS!A3,UPDATE!$1:$1,0)))=TRUE,TRUE,FALSE)</f>
        <v>0</v>
      </c>
      <c r="I3" s="100">
        <f>IFERROR(INDEX(UPDATE!A:A,MATCH(_xlfn.AGGREGATE(4,6,INDEX(UPDATE!$A$3:$BP$200,,MATCH(A3,UPDATE!$1:$1,0))),INDEX(UPDATE!$A:$BP,,MATCH(A3,UPDATE!$1:$1,0)),0)),K3)</f>
        <v>21</v>
      </c>
      <c r="J3" s="100" t="b">
        <f>IFERROR(IF(MATCH(SETTINGS!A3,COVER!$A:$A,0),TRUE,FALSE),FALSE)</f>
        <v>1</v>
      </c>
      <c r="L3" s="86" t="s">
        <v>24</v>
      </c>
      <c r="N3" s="94" t="b">
        <f t="shared" si="2"/>
        <v>1</v>
      </c>
      <c r="O3" s="95" t="s">
        <v>26</v>
      </c>
      <c r="P3" s="94" t="b">
        <f>IF(IFERROR(HLOOKUP(A3,UPDATE!$1:$1,1,FALSE),FALSE)&lt;&gt;FALSE,TRUE,FALSE)</f>
        <v>1</v>
      </c>
      <c r="Q3" s="103" t="b">
        <f>TRUE</f>
        <v>1</v>
      </c>
      <c r="R3" s="103">
        <f>IFERROR(_xlfn.AGGREGATE(4,6,INDEX(UPDATE!$A:$BP,,MATCH(A3,UPDATE!$1:$1,0))),NA())</f>
        <v>180</v>
      </c>
      <c r="S3" s="105" t="s">
        <v>27</v>
      </c>
    </row>
    <row r="4" spans="1:20" x14ac:dyDescent="0.2">
      <c r="A4" s="34" t="s">
        <v>28</v>
      </c>
      <c r="B4" s="34" t="s">
        <v>29</v>
      </c>
      <c r="C4" s="13">
        <f>IF(OR(ISNUMBER(IFERROR(MATCH(A4,UPDATE!$1:$1,0),TRUE))=FALSE,H4=FALSE),L4,_xlfn.AGGREGATE(4,6,INDEX(UPDATE!$A:$BP,,MATCH(A4,UPDATE!$1:$1,0))))</f>
        <v>368</v>
      </c>
      <c r="D4" s="19">
        <f t="shared" si="0"/>
        <v>45181</v>
      </c>
      <c r="E4" s="14" t="s">
        <v>22</v>
      </c>
      <c r="F4" s="14" t="str">
        <f t="shared" si="1"/>
        <v>✅</v>
      </c>
      <c r="H4" s="99" t="b">
        <f>IF(ISNUMBER(INDEX(UPDATE!$A:$BP,2,MATCH(SETTINGS!A4,UPDATE!$1:$1,0)))=TRUE,TRUE,FALSE)</f>
        <v>1</v>
      </c>
      <c r="I4" s="100">
        <f>IFERROR(INDEX(UPDATE!A:A,MATCH(_xlfn.AGGREGATE(4,6,INDEX(UPDATE!$A$3:$BP$200,,MATCH(A4,UPDATE!$1:$1,0))),INDEX(UPDATE!$A:$BP,,MATCH(A4,UPDATE!$1:$1,0)),0)),K4)</f>
        <v>35</v>
      </c>
      <c r="J4" s="100" t="b">
        <f>IFERROR(IF(MATCH(SETTINGS!A4,COVER!$A:$A,0),TRUE,FALSE),FALSE)</f>
        <v>1</v>
      </c>
      <c r="L4" s="86">
        <f>R4</f>
        <v>368</v>
      </c>
      <c r="M4" s="87">
        <v>45181</v>
      </c>
      <c r="N4" s="94" t="b">
        <f t="shared" si="2"/>
        <v>1</v>
      </c>
      <c r="O4" s="95" t="s">
        <v>29</v>
      </c>
      <c r="P4" s="94" t="b">
        <f>IF(IFERROR(HLOOKUP(A4,UPDATE!$1:$1,1,FALSE),FALSE)&lt;&gt;FALSE,TRUE,FALSE)</f>
        <v>1</v>
      </c>
      <c r="Q4" s="103" t="b">
        <f>TRUE</f>
        <v>1</v>
      </c>
      <c r="R4" s="103">
        <f>IFERROR(_xlfn.AGGREGATE(4,6,INDEX(UPDATE!$A:$BP,,MATCH(A4,UPDATE!$1:$1,0))),NA())</f>
        <v>368</v>
      </c>
      <c r="S4" s="105" t="s">
        <v>30</v>
      </c>
      <c r="T4" s="90"/>
    </row>
    <row r="5" spans="1:20" x14ac:dyDescent="0.2">
      <c r="A5" s="91" t="s">
        <v>31</v>
      </c>
      <c r="B5" s="57" t="s">
        <v>31</v>
      </c>
      <c r="C5" s="13">
        <f>IF(OR(ISNUMBER(IFERROR(MATCH(A5,UPDATE!$1:$1,0),TRUE))=FALSE,H5=FALSE),L5,_xlfn.AGGREGATE(4,6,INDEX(UPDATE!$A:$BP,,MATCH(A5,UPDATE!$1:$1,0))))</f>
        <v>373</v>
      </c>
      <c r="D5" s="19" t="str">
        <f t="shared" si="0"/>
        <v>*</v>
      </c>
      <c r="E5" s="14" t="s">
        <v>22</v>
      </c>
      <c r="F5" s="14" t="str">
        <f t="shared" si="1"/>
        <v>✅</v>
      </c>
      <c r="H5" s="99" t="b">
        <f>IF(ISNUMBER(INDEX(UPDATE!$A:$BP,2,MATCH(SETTINGS!A5,UPDATE!$1:$1,0)))=TRUE,TRUE,FALSE)</f>
        <v>1</v>
      </c>
      <c r="I5" s="100">
        <f>IFERROR(INDEX(UPDATE!A:A,MATCH(_xlfn.AGGREGATE(4,6,INDEX(UPDATE!$A$3:$BP$200,,MATCH(A5,UPDATE!$1:$1,0))),INDEX(UPDATE!$A:$BP,,MATCH(A5,UPDATE!$1:$1,0)),0)),K5)</f>
        <v>41</v>
      </c>
      <c r="J5" s="100" t="b">
        <f>IFERROR(IF(MATCH(SETTINGS!A5,COVER!$A:$A,0),TRUE,FALSE),FALSE)</f>
        <v>1</v>
      </c>
      <c r="L5" s="86">
        <f>R5</f>
        <v>373</v>
      </c>
      <c r="M5" s="86" t="s">
        <v>32</v>
      </c>
      <c r="N5" s="94" t="b">
        <f t="shared" si="2"/>
        <v>1</v>
      </c>
      <c r="O5" s="95" t="s">
        <v>31</v>
      </c>
      <c r="P5" s="94" t="b">
        <f>IF(IFERROR(HLOOKUP(A5,UPDATE!$1:$1,1,FALSE),FALSE)&lt;&gt;FALSE,TRUE,FALSE)</f>
        <v>1</v>
      </c>
      <c r="Q5" s="103" t="b">
        <f>TRUE</f>
        <v>1</v>
      </c>
      <c r="R5" s="103">
        <f>IFERROR(_xlfn.AGGREGATE(4,6,INDEX(UPDATE!$A:$BP,,MATCH(A5,UPDATE!$1:$1,0))),NA())</f>
        <v>373</v>
      </c>
      <c r="S5" s="105" t="s">
        <v>33</v>
      </c>
    </row>
    <row r="6" spans="1:20" x14ac:dyDescent="0.2">
      <c r="A6" s="91" t="s">
        <v>34</v>
      </c>
      <c r="B6" s="57" t="s">
        <v>34</v>
      </c>
      <c r="C6" s="13" t="str">
        <f>IF(OR(ISNUMBER(IFERROR(MATCH(A6,UPDATE!$1:$1,0),TRUE))=FALSE,H6=FALSE),L6,_xlfn.AGGREGATE(4,6,INDEX(UPDATE!$A:$BP,,MATCH(A6,UPDATE!$1:$1,0))))</f>
        <v>F</v>
      </c>
      <c r="D6" s="19" t="str">
        <f t="shared" si="0"/>
        <v>F</v>
      </c>
      <c r="E6" s="14" t="s">
        <v>22</v>
      </c>
      <c r="F6" s="14" t="str">
        <f t="shared" si="1"/>
        <v>✅</v>
      </c>
      <c r="G6" s="53" t="s">
        <v>35</v>
      </c>
      <c r="H6" s="99" t="b">
        <f>IF(ISNUMBER(INDEX(UPDATE!$A:$BP,2,MATCH(SETTINGS!A6,UPDATE!$1:$1,0)))=TRUE,TRUE,FALSE)</f>
        <v>0</v>
      </c>
      <c r="I6" s="100">
        <f>IFERROR(INDEX(UPDATE!A:A,MATCH(_xlfn.AGGREGATE(4,6,INDEX(UPDATE!$A$3:$BP$200,,MATCH(A6,UPDATE!$1:$1,0))),INDEX(UPDATE!$A:$BP,,MATCH(A6,UPDATE!$1:$1,0)),0)),K6)</f>
        <v>4</v>
      </c>
      <c r="J6" s="100" t="b">
        <f>IFERROR(IF(MATCH(SETTINGS!A6,COVER!$A:$A,0),TRUE,FALSE),FALSE)</f>
        <v>1</v>
      </c>
      <c r="L6" s="86" t="s">
        <v>24</v>
      </c>
      <c r="N6" s="94" t="b">
        <f t="shared" si="2"/>
        <v>1</v>
      </c>
      <c r="O6" s="95" t="s">
        <v>36</v>
      </c>
      <c r="P6" s="94" t="b">
        <f>IF(IFERROR(HLOOKUP(A6,UPDATE!$1:$1,1,FALSE),FALSE)&lt;&gt;FALSE,TRUE,FALSE)</f>
        <v>1</v>
      </c>
      <c r="Q6" s="103" t="b">
        <f>TRUE</f>
        <v>1</v>
      </c>
      <c r="R6" s="103">
        <f>IFERROR(_xlfn.AGGREGATE(4,6,INDEX(UPDATE!$A:$BP,,MATCH(A6,UPDATE!$1:$1,0))),NA())</f>
        <v>16</v>
      </c>
      <c r="S6" s="105" t="s">
        <v>33</v>
      </c>
    </row>
    <row r="7" spans="1:20" x14ac:dyDescent="0.2">
      <c r="A7" s="34" t="s">
        <v>37</v>
      </c>
      <c r="B7" s="34" t="s">
        <v>37</v>
      </c>
      <c r="C7" s="13" t="str">
        <f>IF(OR(ISNUMBER(IFERROR(MATCH(A7,UPDATE!$1:$1,0),TRUE))=FALSE,H7=FALSE),L7,_xlfn.AGGREGATE(4,6,INDEX(UPDATE!$A:$BP,,MATCH(A7,UPDATE!$1:$1,0))))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99" t="b">
        <f>IF(ISNUMBER(INDEX(UPDATE!$A:$BP,2,MATCH(SETTINGS!A7,UPDATE!$1:$1,0)))=TRUE,TRUE,FALSE)</f>
        <v>0</v>
      </c>
      <c r="I7" s="100">
        <f>IFERROR(INDEX(UPDATE!A:A,MATCH(_xlfn.AGGREGATE(4,6,INDEX(UPDATE!$A$3:$BP$200,,MATCH(A7,UPDATE!$1:$1,0))),INDEX(UPDATE!$A:$BP,,MATCH(A7,UPDATE!$1:$1,0)),0)),K7)</f>
        <v>74</v>
      </c>
      <c r="J7" s="100" t="b">
        <f>IFERROR(IF(MATCH(SETTINGS!A7,COVER!$A:$A,0),TRUE,FALSE),FALSE)</f>
        <v>1</v>
      </c>
      <c r="L7" s="86" t="s">
        <v>24</v>
      </c>
      <c r="N7" s="94" t="b">
        <f t="shared" si="2"/>
        <v>1</v>
      </c>
      <c r="O7" s="95" t="s">
        <v>37</v>
      </c>
      <c r="P7" s="94" t="b">
        <f>IF(IFERROR(HLOOKUP(A7,UPDATE!$1:$1,1,FALSE),FALSE)&lt;&gt;FALSE,TRUE,FALSE)</f>
        <v>1</v>
      </c>
      <c r="Q7" s="103" t="b">
        <f>TRUE</f>
        <v>1</v>
      </c>
      <c r="R7" s="103">
        <f>IFERROR(_xlfn.AGGREGATE(4,6,INDEX(UPDATE!$A:$BP,,MATCH(A7,UPDATE!$1:$1,0))),NA())</f>
        <v>686</v>
      </c>
      <c r="S7" s="105" t="s">
        <v>38</v>
      </c>
    </row>
    <row r="8" spans="1:20" x14ac:dyDescent="0.2">
      <c r="A8" s="34" t="s">
        <v>39</v>
      </c>
      <c r="B8" s="34" t="s">
        <v>40</v>
      </c>
      <c r="C8" s="13">
        <f>IF(OR(ISNUMBER(IFERROR(MATCH(A8,UPDATE!$1:$1,0),TRUE))=FALSE,H8=FALSE),L8,_xlfn.AGGREGATE(4,6,INDEX(UPDATE!$A:$BP,,MATCH(A8,UPDATE!$1:$1,0))))</f>
        <v>232</v>
      </c>
      <c r="D8" s="19">
        <f t="shared" si="0"/>
        <v>45154</v>
      </c>
      <c r="E8" s="14" t="s">
        <v>22</v>
      </c>
      <c r="F8" s="14" t="str">
        <f t="shared" si="1"/>
        <v>✅</v>
      </c>
      <c r="H8" s="99" t="b">
        <f>IF(ISNUMBER(INDEX(UPDATE!$A:$BP,2,MATCH(SETTINGS!A8,UPDATE!$1:$1,0)))=TRUE,TRUE,FALSE)</f>
        <v>1</v>
      </c>
      <c r="I8" s="100">
        <f>IFERROR(INDEX(UPDATE!A:A,MATCH(_xlfn.AGGREGATE(4,6,INDEX(UPDATE!$A$3:$BP$200,,MATCH(A8,UPDATE!$1:$1,0))),INDEX(UPDATE!$A:$BP,,MATCH(A8,UPDATE!$1:$1,0)),0)),K8)</f>
        <v>25</v>
      </c>
      <c r="J8" s="100" t="b">
        <f>IFERROR(IF(MATCH(SETTINGS!A8,COVER!$A:$A,0),TRUE,FALSE),FALSE)</f>
        <v>1</v>
      </c>
      <c r="L8" s="86">
        <f>R8</f>
        <v>232</v>
      </c>
      <c r="M8" s="87">
        <v>45154</v>
      </c>
      <c r="N8" s="94" t="b">
        <f t="shared" si="2"/>
        <v>1</v>
      </c>
      <c r="O8" s="95" t="s">
        <v>40</v>
      </c>
      <c r="P8" s="94" t="b">
        <f>IF(IFERROR(HLOOKUP(A8,UPDATE!$1:$1,1,FALSE),FALSE)&lt;&gt;FALSE,TRUE,FALSE)</f>
        <v>1</v>
      </c>
      <c r="Q8" s="103" t="b">
        <f>TRUE</f>
        <v>1</v>
      </c>
      <c r="R8" s="103">
        <f>IFERROR(_xlfn.AGGREGATE(4,6,INDEX(UPDATE!$A:$BP,,MATCH(A8,UPDATE!$1:$1,0))),NA())</f>
        <v>232</v>
      </c>
      <c r="S8" s="105" t="s">
        <v>41</v>
      </c>
      <c r="T8" s="90"/>
    </row>
    <row r="9" spans="1:20" x14ac:dyDescent="0.2">
      <c r="A9" s="34" t="s">
        <v>42</v>
      </c>
      <c r="B9" s="34" t="s">
        <v>43</v>
      </c>
      <c r="C9" s="13">
        <f>IF(OR(ISNUMBER(IFERROR(MATCH(A9,UPDATE!$1:$1,0),TRUE))=FALSE,H9=FALSE),L9,_xlfn.AGGREGATE(4,6,INDEX(UPDATE!$A:$BP,,MATCH(A9,UPDATE!$1:$1,0))))</f>
        <v>142</v>
      </c>
      <c r="D9" s="19">
        <f t="shared" si="0"/>
        <v>45181</v>
      </c>
      <c r="E9" s="14" t="s">
        <v>22</v>
      </c>
      <c r="F9" s="14" t="str">
        <f t="shared" si="1"/>
        <v>✅</v>
      </c>
      <c r="H9" s="99" t="b">
        <f>IF(ISNUMBER(INDEX(UPDATE!$A:$BP,2,MATCH(SETTINGS!A9,UPDATE!$1:$1,0)))=TRUE,TRUE,FALSE)</f>
        <v>1</v>
      </c>
      <c r="I9" s="100">
        <f>IFERROR(INDEX(UPDATE!A:A,MATCH(_xlfn.AGGREGATE(4,6,INDEX(UPDATE!$A$3:$BP$200,,MATCH(A9,UPDATE!$1:$1,0))),INDEX(UPDATE!$A:$BP,,MATCH(A9,UPDATE!$1:$1,0)),0)),K9)</f>
        <v>15</v>
      </c>
      <c r="J9" s="100" t="b">
        <f>IFERROR(IF(MATCH(SETTINGS!A9,COVER!$A:$A,0),TRUE,FALSE),FALSE)</f>
        <v>1</v>
      </c>
      <c r="L9" s="86">
        <f>R9</f>
        <v>142</v>
      </c>
      <c r="M9" s="87">
        <v>45181</v>
      </c>
      <c r="N9" s="94" t="b">
        <f t="shared" si="2"/>
        <v>1</v>
      </c>
      <c r="O9" s="95" t="s">
        <v>43</v>
      </c>
      <c r="P9" s="94" t="b">
        <f>IF(IFERROR(HLOOKUP(A9,UPDATE!$1:$1,1,FALSE),FALSE)&lt;&gt;FALSE,TRUE,FALSE)</f>
        <v>1</v>
      </c>
      <c r="Q9" s="103" t="b">
        <f>TRUE</f>
        <v>1</v>
      </c>
      <c r="R9" s="103">
        <f>IFERROR(_xlfn.AGGREGATE(4,6,INDEX(UPDATE!$A:$BP,,MATCH(A9,UPDATE!$1:$1,0))),NA())</f>
        <v>142</v>
      </c>
      <c r="S9" s="105" t="s">
        <v>44</v>
      </c>
      <c r="T9" s="90"/>
    </row>
    <row r="10" spans="1:20" x14ac:dyDescent="0.2">
      <c r="A10" s="34" t="s">
        <v>45</v>
      </c>
      <c r="B10" s="34" t="s">
        <v>46</v>
      </c>
      <c r="C10" s="13">
        <f>IF(OR(ISNUMBER(IFERROR(MATCH(A10,UPDATE!$1:$1,0),TRUE))=FALSE,H10=FALSE),L10,_xlfn.AGGREGATE(4,6,INDEX(UPDATE!$A:$BP,,MATCH(A10,UPDATE!$1:$1,0))))</f>
        <v>41</v>
      </c>
      <c r="D10" s="19">
        <f t="shared" si="0"/>
        <v>45181</v>
      </c>
      <c r="E10" s="14" t="s">
        <v>22</v>
      </c>
      <c r="F10" s="14" t="str">
        <f t="shared" si="1"/>
        <v>✅</v>
      </c>
      <c r="H10" s="99" t="b">
        <f>IF(ISNUMBER(INDEX(UPDATE!$A:$BP,2,MATCH(SETTINGS!A10,UPDATE!$1:$1,0)))=TRUE,TRUE,FALSE)</f>
        <v>1</v>
      </c>
      <c r="I10" s="100">
        <f>IFERROR(INDEX(UPDATE!A:A,MATCH(_xlfn.AGGREGATE(4,6,INDEX(UPDATE!$A$3:$BP$200,,MATCH(A10,UPDATE!$1:$1,0))),INDEX(UPDATE!$A:$BP,,MATCH(A10,UPDATE!$1:$1,0)),0)),K10)</f>
        <v>6</v>
      </c>
      <c r="J10" s="100" t="b">
        <f>IFERROR(IF(MATCH(SETTINGS!A10,COVER!$A:$A,0),TRUE,FALSE),FALSE)</f>
        <v>1</v>
      </c>
      <c r="L10" s="86">
        <f>R10</f>
        <v>41</v>
      </c>
      <c r="M10" s="87">
        <v>45181</v>
      </c>
      <c r="N10" s="94" t="b">
        <f t="shared" si="2"/>
        <v>1</v>
      </c>
      <c r="O10" s="95" t="s">
        <v>46</v>
      </c>
      <c r="P10" s="94" t="b">
        <f>IF(IFERROR(HLOOKUP(A10,UPDATE!$1:$1,1,FALSE),FALSE)&lt;&gt;FALSE,TRUE,FALSE)</f>
        <v>1</v>
      </c>
      <c r="Q10" s="103" t="b">
        <f>TRUE</f>
        <v>1</v>
      </c>
      <c r="R10" s="103">
        <f>IFERROR(_xlfn.AGGREGATE(4,6,INDEX(UPDATE!$A:$BP,,MATCH(A10,UPDATE!$1:$1,0))),NA())</f>
        <v>41</v>
      </c>
      <c r="S10" s="105" t="s">
        <v>47</v>
      </c>
      <c r="T10" s="90"/>
    </row>
    <row r="11" spans="1:20" x14ac:dyDescent="0.2">
      <c r="A11" s="34" t="s">
        <v>48</v>
      </c>
      <c r="B11" s="34" t="s">
        <v>49</v>
      </c>
      <c r="C11" s="13">
        <f>IF(OR(ISNUMBER(IFERROR(MATCH(A11,UPDATE!$1:$1,0),TRUE))=FALSE,H11=FALSE),L11,_xlfn.AGGREGATE(4,6,INDEX(UPDATE!$A:$BP,,MATCH(A11,UPDATE!$1:$1,0))))</f>
        <v>1118</v>
      </c>
      <c r="D11" s="19">
        <f t="shared" si="0"/>
        <v>45140</v>
      </c>
      <c r="E11" s="14" t="s">
        <v>50</v>
      </c>
      <c r="F11" s="14" t="str">
        <f t="shared" si="1"/>
        <v>✅</v>
      </c>
      <c r="G11" s="53" t="s">
        <v>51</v>
      </c>
      <c r="H11" s="99" t="b">
        <f>IF(ISNUMBER(INDEX(UPDATE!$A:$BP,2,MATCH(SETTINGS!A11,UPDATE!$1:$1,0)))=TRUE,TRUE,FALSE)</f>
        <v>1</v>
      </c>
      <c r="I11" s="100">
        <f>IFERROR(INDEX(UPDATE!A:A,MATCH(_xlfn.AGGREGATE(4,6,INDEX(UPDATE!$A$3:$BP$200,,MATCH(A11,UPDATE!$1:$1,0))),INDEX(UPDATE!$A:$BP,,MATCH(A11,UPDATE!$1:$1,0)),0)),K11)</f>
        <v>103</v>
      </c>
      <c r="J11" s="100" t="b">
        <f>IFERROR(IF(MATCH(SETTINGS!A11,COVER!$A:$A,0),TRUE,FALSE),FALSE)</f>
        <v>1</v>
      </c>
      <c r="L11" s="86">
        <f>R11</f>
        <v>1118</v>
      </c>
      <c r="M11" s="87">
        <v>45140</v>
      </c>
      <c r="N11" s="94" t="b">
        <f t="shared" si="2"/>
        <v>1</v>
      </c>
      <c r="O11" s="95" t="s">
        <v>49</v>
      </c>
      <c r="P11" s="94" t="b">
        <f>IF(IFERROR(HLOOKUP(A11,UPDATE!$1:$1,1,FALSE),FALSE)&lt;&gt;FALSE,TRUE,FALSE)</f>
        <v>1</v>
      </c>
      <c r="Q11" s="103" t="b">
        <f>TRUE</f>
        <v>1</v>
      </c>
      <c r="R11" s="103">
        <f>IFERROR(_xlfn.AGGREGATE(4,6,INDEX(UPDATE!$A:$BP,,MATCH(A11,UPDATE!$1:$1,0))),NA())</f>
        <v>1118</v>
      </c>
      <c r="S11" s="105" t="s">
        <v>52</v>
      </c>
    </row>
    <row r="12" spans="1:20" x14ac:dyDescent="0.2">
      <c r="A12" s="34" t="s">
        <v>53</v>
      </c>
      <c r="B12" s="34" t="s">
        <v>54</v>
      </c>
      <c r="C12" s="13" t="str">
        <f>IF(OR(ISNUMBER(IFERROR(MATCH(A12,UPDATE!$1:$1,0),TRUE))=FALSE,H12=FALSE),L12,_xlfn.AGGREGATE(4,6,INDEX(UPDATE!$A:$BP,,MATCH(A12,UPDATE!$1:$1,0))))</f>
        <v>F</v>
      </c>
      <c r="D12" s="19" t="str">
        <f t="shared" si="0"/>
        <v>F</v>
      </c>
      <c r="E12" s="14" t="s">
        <v>55</v>
      </c>
      <c r="F12" s="14" t="str">
        <f t="shared" si="1"/>
        <v>✅</v>
      </c>
      <c r="H12" s="99" t="b">
        <f>IF(ISNUMBER(INDEX(UPDATE!$A:$BP,2,MATCH(SETTINGS!A12,UPDATE!$1:$1,0)))=TRUE,TRUE,FALSE)</f>
        <v>0</v>
      </c>
      <c r="I12" s="100">
        <f>IFERROR(INDEX(UPDATE!A:A,MATCH(_xlfn.AGGREGATE(4,6,INDEX(UPDATE!$A$3:$BP$200,,MATCH(A12,UPDATE!$1:$1,0))),INDEX(UPDATE!$A:$BP,,MATCH(A12,UPDATE!$1:$1,0)),0)),K12)</f>
        <v>42</v>
      </c>
      <c r="J12" s="100" t="b">
        <f>IFERROR(IF(MATCH(SETTINGS!A12,COVER!$A:$A,0),TRUE,FALSE),FALSE)</f>
        <v>1</v>
      </c>
      <c r="L12" s="86" t="s">
        <v>24</v>
      </c>
      <c r="N12" s="94" t="b">
        <f t="shared" si="2"/>
        <v>1</v>
      </c>
      <c r="O12" s="95" t="s">
        <v>54</v>
      </c>
      <c r="P12" s="94" t="b">
        <f>IF(IFERROR(HLOOKUP(A12,UPDATE!$1:$1,1,FALSE),FALSE)&lt;&gt;FALSE,TRUE,FALSE)</f>
        <v>1</v>
      </c>
      <c r="Q12" s="103" t="b">
        <f>TRUE</f>
        <v>1</v>
      </c>
      <c r="R12" s="103">
        <f>IFERROR(_xlfn.AGGREGATE(4,6,INDEX(UPDATE!$A:$BP,,MATCH(A12,UPDATE!$1:$1,0))),NA())</f>
        <v>520</v>
      </c>
      <c r="S12" s="105" t="s">
        <v>56</v>
      </c>
      <c r="T12" s="89" t="s">
        <v>57</v>
      </c>
    </row>
    <row r="13" spans="1:20" x14ac:dyDescent="0.2">
      <c r="A13" s="34" t="s">
        <v>58</v>
      </c>
      <c r="B13" s="34" t="s">
        <v>59</v>
      </c>
      <c r="C13" s="13">
        <f>IF(OR(ISNUMBER(IFERROR(MATCH(A13,UPDATE!$1:$1,0),TRUE))=FALSE,H13=FALSE),L13,_xlfn.AGGREGATE(4,6,INDEX(UPDATE!$A:$BP,,MATCH(A13,UPDATE!$1:$1,0))))</f>
        <v>89</v>
      </c>
      <c r="D13" s="19" t="str">
        <f t="shared" si="0"/>
        <v>*</v>
      </c>
      <c r="E13" s="14" t="s">
        <v>55</v>
      </c>
      <c r="F13" s="14" t="str">
        <f t="shared" si="1"/>
        <v>✅</v>
      </c>
      <c r="G13" s="53" t="s">
        <v>60</v>
      </c>
      <c r="H13" s="99" t="b">
        <f>IF(ISNUMBER(INDEX(UPDATE!$A:$BP,2,MATCH(SETTINGS!A13,UPDATE!$1:$1,0)))=TRUE,TRUE,FALSE)</f>
        <v>1</v>
      </c>
      <c r="I13" s="100">
        <f>IFERROR(INDEX(UPDATE!A:A,MATCH(_xlfn.AGGREGATE(4,6,INDEX(UPDATE!$A$3:$BP$200,,MATCH(A13,UPDATE!$1:$1,0))),INDEX(UPDATE!$A:$BP,,MATCH(A13,UPDATE!$1:$1,0)),0)),K13)</f>
        <v>19</v>
      </c>
      <c r="J13" s="100" t="b">
        <f>IFERROR(IF(MATCH(SETTINGS!A13,COVER!$A:$A,0),TRUE,FALSE),FALSE)</f>
        <v>1</v>
      </c>
      <c r="L13" s="86">
        <f>R13</f>
        <v>89</v>
      </c>
      <c r="M13" s="86" t="s">
        <v>32</v>
      </c>
      <c r="N13" s="94" t="b">
        <f t="shared" si="2"/>
        <v>1</v>
      </c>
      <c r="O13" s="95" t="s">
        <v>59</v>
      </c>
      <c r="P13" s="94" t="b">
        <f>IF(IFERROR(HLOOKUP(A13,UPDATE!$1:$1,1,FALSE),FALSE)&lt;&gt;FALSE,TRUE,FALSE)</f>
        <v>1</v>
      </c>
      <c r="Q13" s="103" t="b">
        <f>TRUE</f>
        <v>1</v>
      </c>
      <c r="R13" s="103">
        <f>IFERROR(_xlfn.AGGREGATE(4,6,INDEX(UPDATE!$A:$BP,,MATCH(A13,UPDATE!$1:$1,0))),NA())</f>
        <v>89</v>
      </c>
      <c r="S13" s="105" t="s">
        <v>61</v>
      </c>
    </row>
    <row r="14" spans="1:20" x14ac:dyDescent="0.2">
      <c r="A14" s="34" t="s">
        <v>62</v>
      </c>
      <c r="B14" s="34" t="s">
        <v>63</v>
      </c>
      <c r="C14" s="13">
        <f>IF(OR(ISNUMBER(IFERROR(MATCH(A14,UPDATE!$1:$1,0),TRUE))=FALSE,H14=FALSE),L14,_xlfn.AGGREGATE(4,6,INDEX(UPDATE!$A:$BP,,MATCH(A14,UPDATE!$1:$1,0))))</f>
        <v>304</v>
      </c>
      <c r="D14" s="19">
        <f t="shared" si="0"/>
        <v>45154</v>
      </c>
      <c r="E14" s="14" t="s">
        <v>22</v>
      </c>
      <c r="F14" s="14" t="str">
        <f t="shared" si="1"/>
        <v>✅</v>
      </c>
      <c r="H14" s="99" t="b">
        <f>IF(ISNUMBER(INDEX(UPDATE!$A:$BP,2,MATCH(SETTINGS!A14,UPDATE!$1:$1,0)))=TRUE,TRUE,FALSE)</f>
        <v>0</v>
      </c>
      <c r="I14" s="100">
        <f>IFERROR(INDEX(UPDATE!A:A,MATCH(_xlfn.AGGREGATE(4,6,INDEX(UPDATE!$A$3:$BP$200,,MATCH(A14,UPDATE!$1:$1,0))),INDEX(UPDATE!$A:$BP,,MATCH(A14,UPDATE!$1:$1,0)),0)),K14)</f>
        <v>34</v>
      </c>
      <c r="J14" s="100" t="b">
        <f>IFERROR(IF(MATCH(SETTINGS!A14,COVER!$A:$A,0),TRUE,FALSE),FALSE)</f>
        <v>1</v>
      </c>
      <c r="L14" s="86">
        <f>R14</f>
        <v>304</v>
      </c>
      <c r="M14" s="87">
        <v>45154</v>
      </c>
      <c r="N14" s="94" t="b">
        <f t="shared" si="2"/>
        <v>1</v>
      </c>
      <c r="O14" s="95" t="s">
        <v>63</v>
      </c>
      <c r="P14" s="94" t="b">
        <f>IF(IFERROR(HLOOKUP(A14,UPDATE!$1:$1,1,FALSE),FALSE)&lt;&gt;FALSE,TRUE,FALSE)</f>
        <v>1</v>
      </c>
      <c r="Q14" s="103" t="b">
        <f>TRUE</f>
        <v>1</v>
      </c>
      <c r="R14" s="103">
        <f>IFERROR(_xlfn.AGGREGATE(4,6,INDEX(UPDATE!$A:$BP,,MATCH(A14,UPDATE!$1:$1,0))),NA())</f>
        <v>304</v>
      </c>
      <c r="S14" s="105" t="s">
        <v>64</v>
      </c>
    </row>
    <row r="15" spans="1:20" x14ac:dyDescent="0.2">
      <c r="A15" s="34" t="s">
        <v>65</v>
      </c>
      <c r="B15" s="34" t="s">
        <v>66</v>
      </c>
      <c r="C15" s="13" t="str">
        <f>IF(OR(ISNUMBER(IFERROR(MATCH(A15,UPDATE!$1:$1,0),TRUE))=FALSE,H15=FALSE),L15,_xlfn.AGGREGATE(4,6,INDEX(UPDATE!$A:$BP,,MATCH(A15,UPDATE!$1:$1,0))))</f>
        <v>F</v>
      </c>
      <c r="D15" s="19" t="str">
        <f t="shared" si="0"/>
        <v>F</v>
      </c>
      <c r="E15" s="14" t="s">
        <v>50</v>
      </c>
      <c r="F15" s="14" t="str">
        <f t="shared" si="1"/>
        <v>✅</v>
      </c>
      <c r="G15" s="53" t="s">
        <v>67</v>
      </c>
      <c r="H15" s="99" t="b">
        <f>IF(ISNUMBER(INDEX(UPDATE!$A:$BP,2,MATCH(SETTINGS!A15,UPDATE!$1:$1,0)))=TRUE,TRUE,FALSE)</f>
        <v>0</v>
      </c>
      <c r="I15" s="100">
        <f>IFERROR(INDEX(UPDATE!A:A,MATCH(_xlfn.AGGREGATE(4,6,INDEX(UPDATE!$A$3:$BP$200,,MATCH(A15,UPDATE!$1:$1,0))),INDEX(UPDATE!$A:$BP,,MATCH(A15,UPDATE!$1:$1,0)),0)),K15)</f>
        <v>27</v>
      </c>
      <c r="J15" s="100" t="b">
        <f>IFERROR(IF(MATCH(SETTINGS!A15,COVER!$A:$A,0),TRUE,FALSE),FALSE)</f>
        <v>1</v>
      </c>
      <c r="L15" s="86" t="s">
        <v>24</v>
      </c>
      <c r="N15" s="94" t="b">
        <f t="shared" si="2"/>
        <v>1</v>
      </c>
      <c r="O15" s="95" t="s">
        <v>68</v>
      </c>
      <c r="P15" s="94" t="b">
        <f>IF(IFERROR(HLOOKUP(A15,UPDATE!$1:$1,1,FALSE),FALSE)&lt;&gt;FALSE,TRUE,FALSE)</f>
        <v>1</v>
      </c>
      <c r="Q15" s="103" t="b">
        <f>TRUE</f>
        <v>1</v>
      </c>
      <c r="R15" s="103">
        <f>IFERROR(_xlfn.AGGREGATE(4,6,INDEX(UPDATE!$A:$BP,,MATCH(A15,UPDATE!$1:$1,0))),NA())</f>
        <v>108</v>
      </c>
      <c r="S15" s="105" t="s">
        <v>69</v>
      </c>
    </row>
    <row r="16" spans="1:20" x14ac:dyDescent="0.2">
      <c r="A16" s="34" t="s">
        <v>70</v>
      </c>
      <c r="B16" s="34" t="s">
        <v>70</v>
      </c>
      <c r="C16" s="13" t="str">
        <f>IF(OR(ISNUMBER(IFERROR(MATCH(A16,UPDATE!$1:$1,0),TRUE))=FALSE,H16=FALSE),L16,_xlfn.AGGREGATE(4,6,INDEX(UPDATE!$A:$BP,,MATCH(A16,UPDATE!$1:$1,0))))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99" t="b">
        <f>IF(ISNUMBER(INDEX(UPDATE!$A:$BP,2,MATCH(SETTINGS!A16,UPDATE!$1:$1,0)))=TRUE,TRUE,FALSE)</f>
        <v>0</v>
      </c>
      <c r="I16" s="100">
        <f>IFERROR(INDEX(UPDATE!A:A,MATCH(_xlfn.AGGREGATE(4,6,INDEX(UPDATE!$A$3:$BP$200,,MATCH(A16,UPDATE!$1:$1,0))),INDEX(UPDATE!$A:$BP,,MATCH(A16,UPDATE!$1:$1,0)),0)),K16)</f>
        <v>22</v>
      </c>
      <c r="J16" s="100" t="b">
        <f>IFERROR(IF(MATCH(SETTINGS!A16,COVER!$A:$A,0),TRUE,FALSE),FALSE)</f>
        <v>1</v>
      </c>
      <c r="L16" s="86" t="s">
        <v>24</v>
      </c>
      <c r="N16" s="94" t="b">
        <f t="shared" si="2"/>
        <v>1</v>
      </c>
      <c r="O16" s="95" t="s">
        <v>70</v>
      </c>
      <c r="P16" s="94" t="b">
        <f>IF(IFERROR(HLOOKUP(A16,UPDATE!$1:$1,1,FALSE),FALSE)&lt;&gt;FALSE,TRUE,FALSE)</f>
        <v>1</v>
      </c>
      <c r="Q16" s="103" t="b">
        <f>TRUE</f>
        <v>1</v>
      </c>
      <c r="R16" s="103">
        <f>IFERROR(_xlfn.AGGREGATE(4,6,INDEX(UPDATE!$A:$BP,,MATCH(A16,UPDATE!$1:$1,0))),NA())</f>
        <v>194</v>
      </c>
      <c r="S16" s="105" t="s">
        <v>71</v>
      </c>
    </row>
    <row r="17" spans="1:20" x14ac:dyDescent="0.2">
      <c r="A17" s="34" t="s">
        <v>72</v>
      </c>
      <c r="B17" s="34" t="s">
        <v>72</v>
      </c>
      <c r="C17" s="13" t="str">
        <f>IF(OR(ISNUMBER(IFERROR(MATCH(A17,UPDATE!$1:$1,0),TRUE))=FALSE,H17=FALSE),L17,_xlfn.AGGREGATE(4,6,INDEX(UPDATE!$A:$BP,,MATCH(A17,UPDATE!$1:$1,0))))</f>
        <v>F</v>
      </c>
      <c r="D17" s="19" t="str">
        <f t="shared" si="0"/>
        <v>F</v>
      </c>
      <c r="E17" s="35" t="s">
        <v>22</v>
      </c>
      <c r="F17" s="14" t="str">
        <f t="shared" si="1"/>
        <v>✅</v>
      </c>
      <c r="H17" s="99" t="b">
        <f>IF(ISNUMBER(INDEX(UPDATE!$A:$BP,2,MATCH(SETTINGS!A17,UPDATE!$1:$1,0)))=TRUE,TRUE,FALSE)</f>
        <v>0</v>
      </c>
      <c r="I17" s="100">
        <f>IFERROR(INDEX(UPDATE!A:A,MATCH(_xlfn.AGGREGATE(4,6,INDEX(UPDATE!$A$3:$BP$200,,MATCH(A17,UPDATE!$1:$1,0))),INDEX(UPDATE!$A:$BP,,MATCH(A17,UPDATE!$1:$1,0)),0)),K17)</f>
        <v>77</v>
      </c>
      <c r="J17" s="100" t="b">
        <f>IFERROR(IF(MATCH(SETTINGS!A17,COVER!$A:$A,0),TRUE,FALSE),FALSE)</f>
        <v>1</v>
      </c>
      <c r="L17" s="86" t="s">
        <v>24</v>
      </c>
      <c r="N17" s="94" t="b">
        <f t="shared" si="2"/>
        <v>1</v>
      </c>
      <c r="O17" s="95" t="s">
        <v>72</v>
      </c>
      <c r="P17" s="94" t="b">
        <f>IF(IFERROR(HLOOKUP(A17,UPDATE!$1:$1,1,FALSE),FALSE)&lt;&gt;FALSE,TRUE,FALSE)</f>
        <v>1</v>
      </c>
      <c r="Q17" s="103" t="b">
        <f>TRUE</f>
        <v>1</v>
      </c>
      <c r="R17" s="103">
        <f>IFERROR(_xlfn.AGGREGATE(4,6,INDEX(UPDATE!$A:$BP,,MATCH(A17,UPDATE!$1:$1,0))),NA())</f>
        <v>704</v>
      </c>
      <c r="S17" s="105" t="s">
        <v>73</v>
      </c>
    </row>
    <row r="18" spans="1:20" x14ac:dyDescent="0.2">
      <c r="A18" s="34" t="s">
        <v>74</v>
      </c>
      <c r="B18" s="34" t="s">
        <v>74</v>
      </c>
      <c r="C18" s="13" t="str">
        <f>IF(OR(ISNUMBER(IFERROR(MATCH(A18,UPDATE!$1:$1,0),TRUE))=FALSE,H18=FALSE),L18,_xlfn.AGGREGATE(4,6,INDEX(UPDATE!$A:$BP,,MATCH(A18,UPDATE!$1:$1,0))))</f>
        <v>F</v>
      </c>
      <c r="D18" s="19" t="str">
        <f t="shared" si="0"/>
        <v>F</v>
      </c>
      <c r="E18" s="14" t="s">
        <v>75</v>
      </c>
      <c r="F18" s="14" t="str">
        <f t="shared" si="1"/>
        <v>✅</v>
      </c>
      <c r="H18" s="99" t="b">
        <f>IF(ISNUMBER(INDEX(UPDATE!$A:$BP,2,MATCH(SETTINGS!A18,UPDATE!$1:$1,0)))=TRUE,TRUE,FALSE)</f>
        <v>0</v>
      </c>
      <c r="I18" s="100">
        <f>IFERROR(INDEX(UPDATE!A:A,MATCH(_xlfn.AGGREGATE(4,6,INDEX(UPDATE!$A$3:$BP$200,,MATCH(A18,UPDATE!$1:$1,0))),INDEX(UPDATE!$A:$BP,,MATCH(A18,UPDATE!$1:$1,0)),0)),K18)</f>
        <v>25</v>
      </c>
      <c r="J18" s="100" t="b">
        <f>IFERROR(IF(MATCH(SETTINGS!A18,COVER!$A:$A,0),TRUE,FALSE),FALSE)</f>
        <v>1</v>
      </c>
      <c r="K18" s="86">
        <v>25</v>
      </c>
      <c r="L18" s="86" t="s">
        <v>24</v>
      </c>
      <c r="N18" s="94" t="b">
        <f t="shared" si="2"/>
        <v>1</v>
      </c>
      <c r="O18" s="95" t="s">
        <v>74</v>
      </c>
      <c r="P18" s="94" t="b">
        <f>IF(IFERROR(HLOOKUP(A18,UPDATE!$1:$1,1,FALSE),FALSE)&lt;&gt;FALSE,TRUE,FALSE)</f>
        <v>0</v>
      </c>
      <c r="Q18" s="103" t="b">
        <f>TRUE</f>
        <v>1</v>
      </c>
      <c r="R18" s="103" t="e">
        <f>IFERROR(_xlfn.AGGREGATE(4,6,INDEX(UPDATE!$A:$BP,,MATCH(A18,UPDATE!$1:$1,0))),NA())</f>
        <v>#N/A</v>
      </c>
      <c r="S18" s="105" t="s">
        <v>76</v>
      </c>
    </row>
    <row r="19" spans="1:20" x14ac:dyDescent="0.2">
      <c r="A19" s="34" t="s">
        <v>77</v>
      </c>
      <c r="B19" s="34" t="s">
        <v>78</v>
      </c>
      <c r="C19" s="13" t="str">
        <f>IF(OR(ISNUMBER(IFERROR(MATCH(A19,UPDATE!$1:$1,0),TRUE))=FALSE,H19=FALSE),L19,_xlfn.AGGREGATE(4,6,INDEX(UPDATE!$A:$BP,,MATCH(A19,UPDATE!$1:$1,0))))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99" t="b">
        <f>IF(ISNUMBER(INDEX(UPDATE!$A:$BP,2,MATCH(SETTINGS!A19,UPDATE!$1:$1,0)))=TRUE,TRUE,FALSE)</f>
        <v>0</v>
      </c>
      <c r="I19" s="100">
        <f>IFERROR(INDEX(UPDATE!A:A,MATCH(_xlfn.AGGREGATE(4,6,INDEX(UPDATE!$A$3:$BP$200,,MATCH(A19,UPDATE!$1:$1,0))),INDEX(UPDATE!$A:$BP,,MATCH(A19,UPDATE!$1:$1,0)),0)),K19)</f>
        <v>13</v>
      </c>
      <c r="J19" s="100" t="b">
        <f>IFERROR(IF(MATCH(SETTINGS!A19,COVER!$A:$A,0),TRUE,FALSE),FALSE)</f>
        <v>1</v>
      </c>
      <c r="L19" s="86" t="s">
        <v>24</v>
      </c>
      <c r="N19" s="94" t="b">
        <f t="shared" si="2"/>
        <v>1</v>
      </c>
      <c r="O19" s="95" t="s">
        <v>79</v>
      </c>
      <c r="P19" s="94" t="b">
        <f>IF(IFERROR(HLOOKUP(A19,UPDATE!$1:$1,1,FALSE),FALSE)&lt;&gt;FALSE,TRUE,FALSE)</f>
        <v>1</v>
      </c>
      <c r="Q19" s="103" t="b">
        <f>TRUE</f>
        <v>1</v>
      </c>
      <c r="R19" s="103">
        <f>IFERROR(_xlfn.AGGREGATE(4,6,INDEX(UPDATE!$A:$BP,,MATCH(A19,UPDATE!$1:$1,0))),NA())</f>
        <v>127</v>
      </c>
      <c r="S19" s="105" t="s">
        <v>80</v>
      </c>
    </row>
    <row r="20" spans="1:20" x14ac:dyDescent="0.2">
      <c r="A20" s="34" t="s">
        <v>81</v>
      </c>
      <c r="B20" s="34" t="s">
        <v>82</v>
      </c>
      <c r="C20" s="13">
        <f>IF(OR(ISNUMBER(IFERROR(MATCH(A20,UPDATE!$1:$1,0),TRUE))=FALSE,H20=FALSE),L20,_xlfn.AGGREGATE(4,6,INDEX(UPDATE!$A:$BP,,MATCH(A20,UPDATE!$1:$1,0))))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99" t="b">
        <f>IF(ISNUMBER(INDEX(UPDATE!$A:$BP,2,MATCH(SETTINGS!A20,UPDATE!$1:$1,0)))=TRUE,TRUE,FALSE)</f>
        <v>1</v>
      </c>
      <c r="I20" s="100">
        <f>IFERROR(INDEX(UPDATE!A:A,MATCH(_xlfn.AGGREGATE(4,6,INDEX(UPDATE!$A$3:$BP$200,,MATCH(A20,UPDATE!$1:$1,0))),INDEX(UPDATE!$A:$BP,,MATCH(A20,UPDATE!$1:$1,0)),0)),K20)</f>
        <v>37</v>
      </c>
      <c r="J20" s="100" t="b">
        <f>IFERROR(IF(MATCH(SETTINGS!A20,COVER!$A:$A,0),TRUE,FALSE),FALSE)</f>
        <v>1</v>
      </c>
      <c r="L20" s="86">
        <f>R20</f>
        <v>400</v>
      </c>
      <c r="M20" s="87">
        <v>45154</v>
      </c>
      <c r="N20" s="94" t="b">
        <f t="shared" si="2"/>
        <v>1</v>
      </c>
      <c r="O20" s="95" t="s">
        <v>83</v>
      </c>
      <c r="P20" s="94" t="b">
        <f>IF(IFERROR(HLOOKUP(A20,UPDATE!$1:$1,1,FALSE),FALSE)&lt;&gt;FALSE,TRUE,FALSE)</f>
        <v>1</v>
      </c>
      <c r="Q20" s="103" t="b">
        <f>TRUE</f>
        <v>1</v>
      </c>
      <c r="R20" s="103">
        <f>IFERROR(_xlfn.AGGREGATE(4,6,INDEX(UPDATE!$A:$BP,,MATCH(A20,UPDATE!$1:$1,0))),NA())</f>
        <v>400</v>
      </c>
      <c r="S20" s="105" t="s">
        <v>84</v>
      </c>
    </row>
    <row r="21" spans="1:20" x14ac:dyDescent="0.2">
      <c r="A21" s="34" t="s">
        <v>85</v>
      </c>
      <c r="B21" s="34" t="s">
        <v>86</v>
      </c>
      <c r="C21" s="13" t="str">
        <f>IF(OR(ISNUMBER(IFERROR(MATCH(A21,UPDATE!$1:$1,0),TRUE))=FALSE,H21=FALSE),L21,_xlfn.AGGREGATE(4,6,INDEX(UPDATE!$A:$BP,,MATCH(A21,UPDATE!$1:$1,0))))</f>
        <v>F</v>
      </c>
      <c r="D21" s="19" t="str">
        <f t="shared" si="0"/>
        <v>F</v>
      </c>
      <c r="E21" s="14" t="s">
        <v>22</v>
      </c>
      <c r="F21" s="14" t="str">
        <f t="shared" si="1"/>
        <v>✅</v>
      </c>
      <c r="H21" s="99" t="b">
        <f>IF(ISNUMBER(INDEX(UPDATE!$A:$BP,2,MATCH(SETTINGS!A21,UPDATE!$1:$1,0)))=TRUE,TRUE,FALSE)</f>
        <v>0</v>
      </c>
      <c r="I21" s="100">
        <f>IFERROR(INDEX(UPDATE!A:A,MATCH(_xlfn.AGGREGATE(4,6,INDEX(UPDATE!$A$3:$BP$200,,MATCH(A21,UPDATE!$1:$1,0))),INDEX(UPDATE!$A:$BP,,MATCH(A21,UPDATE!$1:$1,0)),0)),K21)</f>
        <v>30</v>
      </c>
      <c r="J21" s="100" t="b">
        <f>IFERROR(IF(MATCH(SETTINGS!A21,COVER!$A:$A,0),TRUE,FALSE),FALSE)</f>
        <v>1</v>
      </c>
      <c r="L21" s="86" t="s">
        <v>24</v>
      </c>
      <c r="N21" s="94" t="b">
        <f t="shared" si="2"/>
        <v>1</v>
      </c>
      <c r="O21" s="95" t="s">
        <v>86</v>
      </c>
      <c r="P21" s="94" t="b">
        <f>IF(IFERROR(HLOOKUP(A21,UPDATE!$1:$1,1,FALSE),FALSE)&lt;&gt;FALSE,TRUE,FALSE)</f>
        <v>1</v>
      </c>
      <c r="Q21" s="103" t="b">
        <f>TRUE</f>
        <v>1</v>
      </c>
      <c r="R21" s="103">
        <f>IFERROR(_xlfn.AGGREGATE(4,6,INDEX(UPDATE!$A:$BP,,MATCH(A21,UPDATE!$1:$1,0))),NA())</f>
        <v>206</v>
      </c>
      <c r="S21" s="105" t="s">
        <v>87</v>
      </c>
    </row>
    <row r="22" spans="1:20" x14ac:dyDescent="0.2">
      <c r="A22" s="91" t="s">
        <v>88</v>
      </c>
      <c r="B22" s="57" t="s">
        <v>88</v>
      </c>
      <c r="C22" s="13">
        <f>IF(OR(ISNUMBER(IFERROR(MATCH(A22,UPDATE!$1:$1,0),TRUE))=FALSE,H22=FALSE),L22,_xlfn.AGGREGATE(4,6,INDEX(UPDATE!$A:$BP,,MATCH(A22,UPDATE!$1:$1,0))))</f>
        <v>41</v>
      </c>
      <c r="D22" s="19" t="str">
        <f t="shared" si="0"/>
        <v>*</v>
      </c>
      <c r="E22" s="35" t="s">
        <v>50</v>
      </c>
      <c r="F22" s="14" t="str">
        <f t="shared" si="1"/>
        <v>✅</v>
      </c>
      <c r="H22" s="99" t="b">
        <f>IF(ISNUMBER(INDEX(UPDATE!$A:$BP,2,MATCH(SETTINGS!A22,UPDATE!$1:$1,0)))=TRUE,TRUE,FALSE)</f>
        <v>0</v>
      </c>
      <c r="I22" s="100">
        <f>IFERROR(INDEX(UPDATE!A:A,MATCH(_xlfn.AGGREGATE(4,6,INDEX(UPDATE!$A$3:$BP$200,,MATCH(A22,UPDATE!$1:$1,0))),INDEX(UPDATE!$A:$BP,,MATCH(A22,UPDATE!$1:$1,0)),0)),K22)</f>
        <v>9</v>
      </c>
      <c r="J22" s="100" t="b">
        <f>IFERROR(IF(MATCH(SETTINGS!A22,COVER!$A:$A,0),TRUE,FALSE),FALSE)</f>
        <v>1</v>
      </c>
      <c r="L22" s="86">
        <f>R22</f>
        <v>41</v>
      </c>
      <c r="M22" s="86" t="s">
        <v>32</v>
      </c>
      <c r="N22" s="94" t="b">
        <f t="shared" si="2"/>
        <v>1</v>
      </c>
      <c r="O22" s="95" t="s">
        <v>88</v>
      </c>
      <c r="P22" s="94" t="b">
        <f>IF(IFERROR(HLOOKUP(A22,UPDATE!$1:$1,1,FALSE),FALSE)&lt;&gt;FALSE,TRUE,FALSE)</f>
        <v>1</v>
      </c>
      <c r="Q22" s="103" t="b">
        <f>TRUE</f>
        <v>1</v>
      </c>
      <c r="R22" s="103">
        <f>IFERROR(_xlfn.AGGREGATE(4,6,INDEX(UPDATE!$A:$BP,,MATCH(A22,UPDATE!$1:$1,0))),NA())</f>
        <v>41</v>
      </c>
      <c r="S22" s="106" t="s">
        <v>89</v>
      </c>
    </row>
    <row r="23" spans="1:20" x14ac:dyDescent="0.2">
      <c r="A23" s="34" t="s">
        <v>90</v>
      </c>
      <c r="B23" s="34" t="s">
        <v>91</v>
      </c>
      <c r="C23" s="13">
        <f>IF(OR(ISNUMBER(IFERROR(MATCH(A23,UPDATE!$1:$1,0),TRUE))=FALSE,H23=FALSE),L23,_xlfn.AGGREGATE(4,6,INDEX(UPDATE!$A:$BP,,MATCH(A23,UPDATE!$1:$1,0))))</f>
        <v>235</v>
      </c>
      <c r="D23" s="19">
        <f t="shared" si="0"/>
        <v>45154</v>
      </c>
      <c r="E23" s="14" t="s">
        <v>22</v>
      </c>
      <c r="F23" s="14" t="str">
        <f t="shared" si="1"/>
        <v>✅</v>
      </c>
      <c r="H23" s="99" t="b">
        <f>IF(ISNUMBER(INDEX(UPDATE!$A:$BP,2,MATCH(SETTINGS!A23,UPDATE!$1:$1,0)))=TRUE,TRUE,FALSE)</f>
        <v>1</v>
      </c>
      <c r="I23" s="100">
        <f>IFERROR(INDEX(UPDATE!A:A,MATCH(_xlfn.AGGREGATE(4,6,INDEX(UPDATE!$A$3:$BP$200,,MATCH(A23,UPDATE!$1:$1,0))),INDEX(UPDATE!$A:$BP,,MATCH(A23,UPDATE!$1:$1,0)),0)),K23)</f>
        <v>23</v>
      </c>
      <c r="J23" s="100" t="b">
        <f>IFERROR(IF(MATCH(SETTINGS!A23,COVER!$A:$A,0),TRUE,FALSE),FALSE)</f>
        <v>1</v>
      </c>
      <c r="L23" s="86">
        <f>R23</f>
        <v>235</v>
      </c>
      <c r="M23" s="87">
        <v>45154</v>
      </c>
      <c r="N23" s="94" t="b">
        <f t="shared" si="2"/>
        <v>1</v>
      </c>
      <c r="O23" s="95" t="s">
        <v>91</v>
      </c>
      <c r="P23" s="94" t="b">
        <f>IF(IFERROR(HLOOKUP(A23,UPDATE!$1:$1,1,FALSE),FALSE)&lt;&gt;FALSE,TRUE,FALSE)</f>
        <v>1</v>
      </c>
      <c r="Q23" s="103" t="b">
        <f>TRUE</f>
        <v>1</v>
      </c>
      <c r="R23" s="103">
        <f>IFERROR(_xlfn.AGGREGATE(4,6,INDEX(UPDATE!$A:$BP,,MATCH(A23,UPDATE!$1:$1,0))),NA())</f>
        <v>235</v>
      </c>
      <c r="S23" s="105" t="s">
        <v>92</v>
      </c>
      <c r="T23" s="90"/>
    </row>
    <row r="24" spans="1:20" x14ac:dyDescent="0.2">
      <c r="A24" s="34" t="s">
        <v>93</v>
      </c>
      <c r="B24" s="34" t="s">
        <v>94</v>
      </c>
      <c r="C24" s="13" t="str">
        <f>IF(OR(ISNUMBER(IFERROR(MATCH(A24,UPDATE!$1:$1,0),TRUE))=FALSE,H24=FALSE),L24,_xlfn.AGGREGATE(4,6,INDEX(UPDATE!$A:$BP,,MATCH(A24,UPDATE!$1:$1,0))))</f>
        <v>F</v>
      </c>
      <c r="D24" s="19" t="str">
        <f t="shared" si="0"/>
        <v>F</v>
      </c>
      <c r="E24" s="14" t="s">
        <v>55</v>
      </c>
      <c r="F24" s="14" t="str">
        <f t="shared" si="1"/>
        <v>✅</v>
      </c>
      <c r="H24" s="99" t="b">
        <f>IF(ISNUMBER(INDEX(UPDATE!$A:$BP,2,MATCH(SETTINGS!A24,UPDATE!$1:$1,0)))=TRUE,TRUE,FALSE)</f>
        <v>0</v>
      </c>
      <c r="I24" s="100">
        <f>IFERROR(INDEX(UPDATE!A:A,MATCH(_xlfn.AGGREGATE(4,6,INDEX(UPDATE!$A$3:$BP$200,,MATCH(A24,UPDATE!$1:$1,0))),INDEX(UPDATE!$A:$BP,,MATCH(A24,UPDATE!$1:$1,0)),0)),K24)</f>
        <v>5</v>
      </c>
      <c r="J24" s="100" t="b">
        <f>IFERROR(IF(MATCH(SETTINGS!A24,COVER!$A:$A,0),TRUE,FALSE),FALSE)</f>
        <v>1</v>
      </c>
      <c r="L24" s="86" t="s">
        <v>24</v>
      </c>
      <c r="N24" s="94" t="b">
        <f t="shared" si="2"/>
        <v>1</v>
      </c>
      <c r="O24" s="95" t="s">
        <v>93</v>
      </c>
      <c r="P24" s="94" t="b">
        <f>IF(IFERROR(HLOOKUP(A24,UPDATE!$1:$1,1,FALSE),FALSE)&lt;&gt;FALSE,TRUE,FALSE)</f>
        <v>1</v>
      </c>
      <c r="Q24" s="103" t="b">
        <f>TRUE</f>
        <v>1</v>
      </c>
      <c r="R24" s="103">
        <f>IFERROR(_xlfn.AGGREGATE(4,6,INDEX(UPDATE!$A:$BP,,MATCH(A24,UPDATE!$1:$1,0))),NA())</f>
        <v>44</v>
      </c>
      <c r="S24" s="105" t="s">
        <v>95</v>
      </c>
    </row>
    <row r="25" spans="1:20" x14ac:dyDescent="0.2">
      <c r="A25" s="34" t="s">
        <v>96</v>
      </c>
      <c r="B25" s="34" t="s">
        <v>94</v>
      </c>
      <c r="C25" s="13" t="str">
        <f>IF(OR(ISNUMBER(IFERROR(MATCH(A25,UPDATE!$1:$1,0),TRUE))=FALSE,H25=FALSE),L25,_xlfn.AGGREGATE(4,6,INDEX(UPDATE!$A:$BP,,MATCH(A25,UPDATE!$1:$1,0))))</f>
        <v>F</v>
      </c>
      <c r="D25" s="19" t="str">
        <f t="shared" si="0"/>
        <v>F</v>
      </c>
      <c r="E25" s="14" t="s">
        <v>55</v>
      </c>
      <c r="F25" s="14" t="str">
        <f t="shared" si="1"/>
        <v>❌</v>
      </c>
      <c r="H25" s="99" t="b">
        <f>IF(ISNUMBER(INDEX(UPDATE!$A:$BP,2,MATCH(SETTINGS!A25,UPDATE!$1:$1,0)))=TRUE,TRUE,FALSE)</f>
        <v>0</v>
      </c>
      <c r="I25" s="100">
        <f>IFERROR(INDEX(UPDATE!A:A,MATCH(_xlfn.AGGREGATE(4,6,INDEX(UPDATE!$A$3:$BP$200,,MATCH(A25,UPDATE!$1:$1,0))),INDEX(UPDATE!$A:$BP,,MATCH(A25,UPDATE!$1:$1,0)),0)),K25)</f>
        <v>12</v>
      </c>
      <c r="J25" s="100" t="b">
        <f>IFERROR(IF(MATCH(SETTINGS!A25,COVER!$A:$A,0),TRUE,FALSE),FALSE)</f>
        <v>0</v>
      </c>
      <c r="L25" s="86" t="s">
        <v>24</v>
      </c>
      <c r="N25" s="94" t="b">
        <f t="shared" si="2"/>
        <v>0</v>
      </c>
      <c r="O25" s="95" t="s">
        <v>96</v>
      </c>
      <c r="P25" s="94" t="b">
        <f>IF(IFERROR(HLOOKUP(A25,UPDATE!$1:$1,1,FALSE),FALSE)&lt;&gt;FALSE,TRUE,FALSE)</f>
        <v>1</v>
      </c>
      <c r="Q25" s="103" t="b">
        <f>TRUE</f>
        <v>1</v>
      </c>
      <c r="R25" s="103">
        <f>IFERROR(_xlfn.AGGREGATE(4,6,INDEX(UPDATE!$A:$BP,,MATCH(A25,UPDATE!$1:$1,0))),NA())</f>
        <v>113</v>
      </c>
      <c r="S25" s="105" t="s">
        <v>95</v>
      </c>
    </row>
    <row r="26" spans="1:20" x14ac:dyDescent="0.2">
      <c r="A26" s="34" t="s">
        <v>97</v>
      </c>
      <c r="B26" s="34" t="s">
        <v>94</v>
      </c>
      <c r="C26" s="13" t="str">
        <f>IF(OR(ISNUMBER(IFERROR(MATCH(A26,UPDATE!$1:$1,0),TRUE))=FALSE,H26=FALSE),L26,_xlfn.AGGREGATE(4,6,INDEX(UPDATE!$A:$BP,,MATCH(A26,UPDATE!$1:$1,0))))</f>
        <v>F</v>
      </c>
      <c r="D26" s="19" t="str">
        <f t="shared" si="0"/>
        <v>F</v>
      </c>
      <c r="E26" s="14" t="s">
        <v>55</v>
      </c>
      <c r="F26" s="14" t="str">
        <f t="shared" si="1"/>
        <v>❌</v>
      </c>
      <c r="H26" s="99" t="b">
        <f>IF(ISNUMBER(INDEX(UPDATE!$A:$BP,2,MATCH(SETTINGS!A26,UPDATE!$1:$1,0)))=TRUE,TRUE,FALSE)</f>
        <v>0</v>
      </c>
      <c r="I26" s="100">
        <f>IFERROR(INDEX(UPDATE!A:A,MATCH(_xlfn.AGGREGATE(4,6,INDEX(UPDATE!$A$3:$BP$200,,MATCH(A26,UPDATE!$1:$1,0))),INDEX(UPDATE!$A:$BP,,MATCH(A26,UPDATE!$1:$1,0)),0)),K26)</f>
        <v>28</v>
      </c>
      <c r="J26" s="100" t="b">
        <f>IFERROR(IF(MATCH(SETTINGS!A26,COVER!$A:$A,0),TRUE,FALSE),FALSE)</f>
        <v>0</v>
      </c>
      <c r="L26" s="86" t="s">
        <v>24</v>
      </c>
      <c r="N26" s="94" t="b">
        <f t="shared" si="2"/>
        <v>0</v>
      </c>
      <c r="O26" s="95" t="s">
        <v>97</v>
      </c>
      <c r="P26" s="94" t="b">
        <f>IF(IFERROR(HLOOKUP(A26,UPDATE!$1:$1,1,FALSE),FALSE)&lt;&gt;FALSE,TRUE,FALSE)</f>
        <v>1</v>
      </c>
      <c r="Q26" s="103" t="b">
        <f>TRUE</f>
        <v>1</v>
      </c>
      <c r="R26" s="103">
        <f>IFERROR(_xlfn.AGGREGATE(4,6,INDEX(UPDATE!$A:$BP,,MATCH(A26,UPDATE!$1:$1,0))),NA())</f>
        <v>265</v>
      </c>
      <c r="S26" s="105" t="s">
        <v>95</v>
      </c>
    </row>
    <row r="27" spans="1:20" x14ac:dyDescent="0.2">
      <c r="A27" s="34" t="s">
        <v>98</v>
      </c>
      <c r="B27" s="34" t="s">
        <v>94</v>
      </c>
      <c r="C27" s="13" t="str">
        <f>IF(OR(ISNUMBER(IFERROR(MATCH(A27,UPDATE!$1:$1,0),TRUE))=FALSE,H27=FALSE),L27,_xlfn.AGGREGATE(4,6,INDEX(UPDATE!$A:$BP,,MATCH(A27,UPDATE!$1:$1,0))))</f>
        <v>F</v>
      </c>
      <c r="D27" s="19" t="str">
        <f t="shared" si="0"/>
        <v>F</v>
      </c>
      <c r="E27" s="14" t="s">
        <v>55</v>
      </c>
      <c r="F27" s="14" t="str">
        <f t="shared" si="1"/>
        <v>❌</v>
      </c>
      <c r="H27" s="99" t="b">
        <f>IF(ISNUMBER(INDEX(UPDATE!$A:$BP,2,MATCH(SETTINGS!A27,UPDATE!$1:$1,0)))=TRUE,TRUE,FALSE)</f>
        <v>0</v>
      </c>
      <c r="I27" s="100">
        <f>IFERROR(INDEX(UPDATE!A:A,MATCH(_xlfn.AGGREGATE(4,6,INDEX(UPDATE!$A$3:$BP$200,,MATCH(A27,UPDATE!$1:$1,0))),INDEX(UPDATE!$A:$BP,,MATCH(A27,UPDATE!$1:$1,0)),0)),K27)</f>
        <v>46</v>
      </c>
      <c r="J27" s="100" t="b">
        <f>IFERROR(IF(MATCH(SETTINGS!A27,COVER!$A:$A,0),TRUE,FALSE),FALSE)</f>
        <v>0</v>
      </c>
      <c r="L27" s="86" t="s">
        <v>24</v>
      </c>
      <c r="N27" s="94" t="b">
        <f t="shared" si="2"/>
        <v>0</v>
      </c>
      <c r="O27" s="95" t="s">
        <v>98</v>
      </c>
      <c r="P27" s="94" t="b">
        <f>IF(IFERROR(HLOOKUP(A27,UPDATE!$1:$1,1,FALSE),FALSE)&lt;&gt;FALSE,TRUE,FALSE)</f>
        <v>1</v>
      </c>
      <c r="Q27" s="103" t="b">
        <f>TRUE</f>
        <v>1</v>
      </c>
      <c r="R27" s="103">
        <f>IFERROR(_xlfn.AGGREGATE(4,6,INDEX(UPDATE!$A:$BP,,MATCH(A27,UPDATE!$1:$1,0))),NA())</f>
        <v>439</v>
      </c>
      <c r="S27" s="105" t="s">
        <v>95</v>
      </c>
    </row>
    <row r="28" spans="1:20" x14ac:dyDescent="0.2">
      <c r="A28" s="34" t="s">
        <v>99</v>
      </c>
      <c r="B28" s="34" t="s">
        <v>94</v>
      </c>
      <c r="C28" s="13" t="str">
        <f>IF(OR(ISNUMBER(IFERROR(MATCH(A28,UPDATE!$1:$1,0),TRUE))=FALSE,H28=FALSE),L28,_xlfn.AGGREGATE(4,6,INDEX(UPDATE!$A:$BP,,MATCH(A28,UPDATE!$1:$1,0))))</f>
        <v>F</v>
      </c>
      <c r="D28" s="19" t="str">
        <f t="shared" si="0"/>
        <v>F</v>
      </c>
      <c r="E28" s="14" t="s">
        <v>55</v>
      </c>
      <c r="F28" s="14" t="str">
        <f t="shared" si="1"/>
        <v>❌</v>
      </c>
      <c r="G28" s="53" t="s">
        <v>100</v>
      </c>
      <c r="H28" s="99" t="b">
        <f>IF(ISNUMBER(INDEX(UPDATE!$A:$BP,2,MATCH(SETTINGS!A28,UPDATE!$1:$1,0)))=TRUE,TRUE,FALSE)</f>
        <v>0</v>
      </c>
      <c r="I28" s="100">
        <f>IFERROR(INDEX(UPDATE!A:A,MATCH(_xlfn.AGGREGATE(4,6,INDEX(UPDATE!$A$3:$BP$200,,MATCH(A28,UPDATE!$1:$1,0))),INDEX(UPDATE!$A:$BP,,MATCH(A28,UPDATE!$1:$1,0)),0)),K28)</f>
        <v>63</v>
      </c>
      <c r="J28" s="100" t="b">
        <f>IFERROR(IF(MATCH(SETTINGS!A28,COVER!$A:$A,0),TRUE,FALSE),FALSE)</f>
        <v>0</v>
      </c>
      <c r="L28" s="86" t="s">
        <v>24</v>
      </c>
      <c r="N28" s="94" t="b">
        <f t="shared" si="2"/>
        <v>0</v>
      </c>
      <c r="O28" s="95" t="s">
        <v>99</v>
      </c>
      <c r="P28" s="94" t="b">
        <f>IF(IFERROR(HLOOKUP(A28,UPDATE!$1:$1,1,FALSE),FALSE)&lt;&gt;FALSE,TRUE,FALSE)</f>
        <v>1</v>
      </c>
      <c r="Q28" s="103" t="b">
        <f>TRUE</f>
        <v>1</v>
      </c>
      <c r="R28" s="103">
        <f>IFERROR(_xlfn.AGGREGATE(4,6,INDEX(UPDATE!$A:$BP,,MATCH(A28,UPDATE!$1:$1,0))),NA())</f>
        <v>594</v>
      </c>
      <c r="S28" s="105" t="s">
        <v>95</v>
      </c>
    </row>
    <row r="29" spans="1:20" x14ac:dyDescent="0.2">
      <c r="A29" s="34" t="s">
        <v>101</v>
      </c>
      <c r="B29" s="34" t="s">
        <v>102</v>
      </c>
      <c r="C29" s="13" t="str">
        <f>IF(OR(ISNUMBER(IFERROR(MATCH(A29,UPDATE!$1:$1,0),TRUE))=FALSE,H29=FALSE),L29,_xlfn.AGGREGATE(4,6,INDEX(UPDATE!$A:$BP,,MATCH(A29,UPDATE!$1:$1,0))))</f>
        <v>F</v>
      </c>
      <c r="D29" s="19" t="str">
        <f t="shared" si="0"/>
        <v>F</v>
      </c>
      <c r="E29" s="35" t="s">
        <v>22</v>
      </c>
      <c r="F29" s="14" t="str">
        <f t="shared" si="1"/>
        <v>✅</v>
      </c>
      <c r="H29" s="99" t="b">
        <f>IF(ISNUMBER(INDEX(UPDATE!$A:$BP,2,MATCH(SETTINGS!A29,UPDATE!$1:$1,0)))=TRUE,TRUE,FALSE)</f>
        <v>0</v>
      </c>
      <c r="I29" s="100">
        <f>IFERROR(INDEX(UPDATE!A:A,MATCH(_xlfn.AGGREGATE(4,6,INDEX(UPDATE!$A$3:$BP$200,,MATCH(A29,UPDATE!$1:$1,0))),INDEX(UPDATE!$A:$BP,,MATCH(A29,UPDATE!$1:$1,0)),0)),K29)</f>
        <v>17</v>
      </c>
      <c r="J29" s="100" t="b">
        <f>IFERROR(IF(MATCH(SETTINGS!A29,COVER!$A:$A,0),TRUE,FALSE),FALSE)</f>
        <v>1</v>
      </c>
      <c r="L29" s="86" t="s">
        <v>24</v>
      </c>
      <c r="N29" s="94" t="b">
        <f t="shared" si="2"/>
        <v>1</v>
      </c>
      <c r="O29" s="95" t="s">
        <v>101</v>
      </c>
      <c r="P29" s="94" t="b">
        <f>IF(IFERROR(HLOOKUP(A29,UPDATE!$1:$1,1,FALSE),FALSE)&lt;&gt;FALSE,TRUE,FALSE)</f>
        <v>1</v>
      </c>
      <c r="Q29" s="103" t="b">
        <f>TRUE</f>
        <v>1</v>
      </c>
      <c r="R29" s="103">
        <f>IFERROR(_xlfn.AGGREGATE(4,6,INDEX(UPDATE!$A:$BP,,MATCH(A29,UPDATE!$1:$1,0))),NA())</f>
        <v>158</v>
      </c>
      <c r="S29" s="105" t="s">
        <v>95</v>
      </c>
    </row>
    <row r="30" spans="1:20" x14ac:dyDescent="0.2">
      <c r="A30" s="34" t="s">
        <v>103</v>
      </c>
      <c r="B30" s="34" t="s">
        <v>104</v>
      </c>
      <c r="C30" s="13" t="str">
        <f>IF(OR(ISNUMBER(IFERROR(MATCH(A30,UPDATE!$1:$1,0),TRUE))=FALSE,H30=FALSE),L30,_xlfn.AGGREGATE(4,6,INDEX(UPDATE!$A:$BP,,MATCH(A30,UPDATE!$1:$1,0))))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99" t="b">
        <f>IF(ISNUMBER(INDEX(UPDATE!$A:$BP,2,MATCH(SETTINGS!A30,UPDATE!$1:$1,0)))=TRUE,TRUE,FALSE)</f>
        <v>0</v>
      </c>
      <c r="I30" s="100">
        <f>IFERROR(INDEX(UPDATE!A:A,MATCH(_xlfn.AGGREGATE(4,6,INDEX(UPDATE!$A$3:$BP$200,,MATCH(A30,UPDATE!$1:$1,0))),INDEX(UPDATE!$A:$BP,,MATCH(A30,UPDATE!$1:$1,0)),0)),K30)</f>
        <v>24</v>
      </c>
      <c r="J30" s="100" t="b">
        <f>IFERROR(IF(MATCH(SETTINGS!A30,COVER!$A:$A,0),TRUE,FALSE),FALSE)</f>
        <v>1</v>
      </c>
      <c r="L30" s="86" t="s">
        <v>24</v>
      </c>
      <c r="N30" s="94" t="b">
        <f t="shared" si="2"/>
        <v>1</v>
      </c>
      <c r="O30" s="95" t="s">
        <v>103</v>
      </c>
      <c r="P30" s="94" t="b">
        <f>IF(IFERROR(HLOOKUP(A30,UPDATE!$1:$1,1,FALSE),FALSE)&lt;&gt;FALSE,TRUE,FALSE)</f>
        <v>1</v>
      </c>
      <c r="Q30" s="103" t="b">
        <f>TRUE</f>
        <v>1</v>
      </c>
      <c r="R30" s="103">
        <f>IFERROR(_xlfn.AGGREGATE(4,6,INDEX(UPDATE!$A:$BP,,MATCH(A30,UPDATE!$1:$1,0))),NA())</f>
        <v>95</v>
      </c>
      <c r="S30" s="105" t="s">
        <v>95</v>
      </c>
    </row>
    <row r="31" spans="1:20" x14ac:dyDescent="0.2">
      <c r="A31" s="34" t="s">
        <v>105</v>
      </c>
      <c r="B31" s="34" t="s">
        <v>106</v>
      </c>
      <c r="C31" s="13" t="str">
        <f>IF(OR(ISNUMBER(IFERROR(MATCH(A31,UPDATE!$1:$1,0),TRUE))=FALSE,H31=FALSE),L31,_xlfn.AGGREGATE(4,6,INDEX(UPDATE!$A:$BP,,MATCH(A31,UPDATE!$1:$1,0))))</f>
        <v>F</v>
      </c>
      <c r="D31" s="19" t="str">
        <f t="shared" si="0"/>
        <v>F</v>
      </c>
      <c r="E31" s="35" t="s">
        <v>22</v>
      </c>
      <c r="F31" s="14" t="str">
        <f t="shared" si="1"/>
        <v>✅</v>
      </c>
      <c r="H31" s="99" t="b">
        <f>IF(ISNUMBER(INDEX(UPDATE!$A:$BP,2,MATCH(SETTINGS!A31,UPDATE!$1:$1,0)))=TRUE,TRUE,FALSE)</f>
        <v>0</v>
      </c>
      <c r="I31" s="100">
        <f>IFERROR(INDEX(UPDATE!A:A,MATCH(_xlfn.AGGREGATE(4,6,INDEX(UPDATE!$A$3:$BP$200,,MATCH(A31,UPDATE!$1:$1,0))),INDEX(UPDATE!$A:$BP,,MATCH(A31,UPDATE!$1:$1,0)),0)),K31)</f>
        <v>27</v>
      </c>
      <c r="J31" s="100" t="b">
        <f>IFERROR(IF(MATCH(SETTINGS!A31,COVER!$A:$A,0),TRUE,FALSE),FALSE)</f>
        <v>1</v>
      </c>
      <c r="L31" s="86" t="s">
        <v>24</v>
      </c>
      <c r="N31" s="94" t="b">
        <f t="shared" si="2"/>
        <v>1</v>
      </c>
      <c r="O31" s="95" t="s">
        <v>105</v>
      </c>
      <c r="P31" s="94" t="b">
        <f>IF(IFERROR(HLOOKUP(A31,UPDATE!$1:$1,1,FALSE),FALSE)&lt;&gt;FALSE,TRUE,FALSE)</f>
        <v>1</v>
      </c>
      <c r="Q31" s="103" t="b">
        <f>TRUE</f>
        <v>1</v>
      </c>
      <c r="R31" s="103">
        <f>IFERROR(_xlfn.AGGREGATE(4,6,INDEX(UPDATE!$A:$BP,,MATCH(A31,UPDATE!$1:$1,0))),NA())</f>
        <v>110</v>
      </c>
      <c r="S31" s="105" t="s">
        <v>95</v>
      </c>
    </row>
    <row r="32" spans="1:20" x14ac:dyDescent="0.2">
      <c r="A32" s="34" t="s">
        <v>107</v>
      </c>
      <c r="B32" s="34" t="s">
        <v>108</v>
      </c>
      <c r="C32" s="13">
        <f>IF(OR(ISNUMBER(IFERROR(MATCH(A32,UPDATE!$1:$1,0),TRUE))=FALSE,H32=FALSE),L32,_xlfn.AGGREGATE(4,6,INDEX(UPDATE!$A:$BP,,MATCH(A32,UPDATE!$1:$1,0))))</f>
        <v>7</v>
      </c>
      <c r="D32" s="19">
        <f t="shared" si="0"/>
        <v>45154</v>
      </c>
      <c r="E32" s="35" t="s">
        <v>22</v>
      </c>
      <c r="F32" s="14" t="str">
        <f t="shared" si="1"/>
        <v>✅</v>
      </c>
      <c r="H32" s="99" t="b">
        <f>IF(ISNUMBER(INDEX(UPDATE!$A:$BP,2,MATCH(SETTINGS!A32,UPDATE!$1:$1,0)))=TRUE,TRUE,FALSE)</f>
        <v>1</v>
      </c>
      <c r="I32" s="100">
        <f>IFERROR(INDEX(UPDATE!A:A,MATCH(_xlfn.AGGREGATE(4,6,INDEX(UPDATE!$A$3:$BP$200,,MATCH(A32,UPDATE!$1:$1,0))),INDEX(UPDATE!$A:$BP,,MATCH(A32,UPDATE!$1:$1,0)),0)),K32)</f>
        <v>1</v>
      </c>
      <c r="J32" s="100" t="b">
        <f>IFERROR(IF(MATCH(SETTINGS!A32,COVER!$A:$A,0),TRUE,FALSE),FALSE)</f>
        <v>1</v>
      </c>
      <c r="L32" s="86">
        <f>R32</f>
        <v>7</v>
      </c>
      <c r="M32" s="87">
        <v>45154</v>
      </c>
      <c r="N32" s="94" t="b">
        <f t="shared" si="2"/>
        <v>1</v>
      </c>
      <c r="O32" s="95" t="s">
        <v>107</v>
      </c>
      <c r="P32" s="94" t="b">
        <f>IF(IFERROR(HLOOKUP(A32,UPDATE!$1:$1,1,FALSE),FALSE)&lt;&gt;FALSE,TRUE,FALSE)</f>
        <v>1</v>
      </c>
      <c r="Q32" s="103" t="b">
        <f>TRUE</f>
        <v>1</v>
      </c>
      <c r="R32" s="103">
        <f>IFERROR(_xlfn.AGGREGATE(4,6,INDEX(UPDATE!$A:$BP,,MATCH(A32,UPDATE!$1:$1,0))),NA())</f>
        <v>7</v>
      </c>
      <c r="S32" s="105" t="s">
        <v>95</v>
      </c>
    </row>
    <row r="33" spans="1:20" x14ac:dyDescent="0.2">
      <c r="A33" s="34" t="s">
        <v>109</v>
      </c>
      <c r="B33" s="34" t="s">
        <v>110</v>
      </c>
      <c r="C33" s="13">
        <f>IF(OR(ISNUMBER(IFERROR(MATCH(A33,UPDATE!$1:$1,0),TRUE))=FALSE,H33=FALSE),L33,_xlfn.AGGREGATE(4,6,INDEX(UPDATE!$A:$BP,,MATCH(A33,UPDATE!$1:$1,0))))</f>
        <v>93</v>
      </c>
      <c r="D33" s="19">
        <f t="shared" si="0"/>
        <v>45154</v>
      </c>
      <c r="E33" s="14" t="s">
        <v>22</v>
      </c>
      <c r="F33" s="14" t="str">
        <f t="shared" si="1"/>
        <v>✅</v>
      </c>
      <c r="H33" s="99" t="b">
        <f>IF(ISNUMBER(INDEX(UPDATE!$A:$BP,2,MATCH(SETTINGS!A33,UPDATE!$1:$1,0)))=TRUE,TRUE,FALSE)</f>
        <v>1</v>
      </c>
      <c r="I33" s="100">
        <f>IFERROR(INDEX(UPDATE!A:A,MATCH(_xlfn.AGGREGATE(4,6,INDEX(UPDATE!$A$3:$BP$200,,MATCH(A33,UPDATE!$1:$1,0))),INDEX(UPDATE!$A:$BP,,MATCH(A33,UPDATE!$1:$1,0)),0)),K33)</f>
        <v>10</v>
      </c>
      <c r="J33" s="100" t="b">
        <f>IFERROR(IF(MATCH(SETTINGS!A33,COVER!$A:$A,0),TRUE,FALSE),FALSE)</f>
        <v>1</v>
      </c>
      <c r="L33" s="86">
        <f>R33</f>
        <v>93</v>
      </c>
      <c r="M33" s="87">
        <v>45154</v>
      </c>
      <c r="N33" s="94" t="b">
        <f t="shared" si="2"/>
        <v>1</v>
      </c>
      <c r="O33" s="95" t="s">
        <v>110</v>
      </c>
      <c r="P33" s="94" t="b">
        <f>IF(IFERROR(HLOOKUP(A33,UPDATE!$1:$1,1,FALSE),FALSE)&lt;&gt;FALSE,TRUE,FALSE)</f>
        <v>1</v>
      </c>
      <c r="Q33" s="103" t="b">
        <f>TRUE</f>
        <v>1</v>
      </c>
      <c r="R33" s="103">
        <f>IFERROR(_xlfn.AGGREGATE(4,6,INDEX(UPDATE!$A:$BP,,MATCH(A33,UPDATE!$1:$1,0))),NA())</f>
        <v>93</v>
      </c>
      <c r="S33" s="105" t="s">
        <v>111</v>
      </c>
    </row>
    <row r="34" spans="1:20" x14ac:dyDescent="0.2">
      <c r="A34" s="34" t="s">
        <v>112</v>
      </c>
      <c r="B34" s="34" t="s">
        <v>112</v>
      </c>
      <c r="C34" s="13">
        <f>IF(OR(ISNUMBER(IFERROR(MATCH(A34,UPDATE!$1:$1,0),TRUE))=FALSE,H34=FALSE),L34,_xlfn.AGGREGATE(4,6,INDEX(UPDATE!$A:$BP,,MATCH(A34,UPDATE!$1:$1,0))))</f>
        <v>768</v>
      </c>
      <c r="D34" s="19">
        <f t="shared" ref="D34:D61" si="3">IF(C34="F","F",M34)</f>
        <v>45154</v>
      </c>
      <c r="E34" s="14" t="s">
        <v>22</v>
      </c>
      <c r="F34" s="14" t="str">
        <f t="shared" ref="F34:F61" si="4">IF(AND(OR(P34=TRUE,K34&lt;&gt;""),J34=TRUE),"✅","❌")</f>
        <v>✅</v>
      </c>
      <c r="H34" s="99" t="b">
        <f>IF(ISNUMBER(INDEX(UPDATE!$A:$BP,2,MATCH(SETTINGS!A34,UPDATE!$1:$1,0)))=TRUE,TRUE,FALSE)</f>
        <v>0</v>
      </c>
      <c r="I34" s="100">
        <f>IFERROR(INDEX(UPDATE!A:A,MATCH(_xlfn.AGGREGATE(4,6,INDEX(UPDATE!$A$3:$BP$200,,MATCH(A34,UPDATE!$1:$1,0))),INDEX(UPDATE!$A:$BP,,MATCH(A34,UPDATE!$1:$1,0)),0)),K34)</f>
        <v>70</v>
      </c>
      <c r="J34" s="100" t="b">
        <f>IFERROR(IF(MATCH(SETTINGS!A34,COVER!$A:$A,0),TRUE,FALSE),FALSE)</f>
        <v>1</v>
      </c>
      <c r="L34" s="86">
        <f>R34</f>
        <v>768</v>
      </c>
      <c r="M34" s="87">
        <v>45154</v>
      </c>
      <c r="N34" s="94" t="b">
        <f t="shared" ref="N34:N57" si="5">IF(F34&lt;&gt;"",F34="✅","")</f>
        <v>1</v>
      </c>
      <c r="O34" s="95" t="s">
        <v>112</v>
      </c>
      <c r="P34" s="94" t="b">
        <f>IF(IFERROR(HLOOKUP(A34,UPDATE!$1:$1,1,FALSE),FALSE)&lt;&gt;FALSE,TRUE,FALSE)</f>
        <v>1</v>
      </c>
      <c r="Q34" s="103" t="b">
        <f>TRUE</f>
        <v>1</v>
      </c>
      <c r="R34" s="103">
        <f>IFERROR(_xlfn.AGGREGATE(4,6,INDEX(UPDATE!$A:$BP,,MATCH(A34,UPDATE!$1:$1,0))),NA())</f>
        <v>768</v>
      </c>
      <c r="S34" s="105" t="s">
        <v>113</v>
      </c>
    </row>
    <row r="35" spans="1:20" x14ac:dyDescent="0.2">
      <c r="A35" s="34" t="s">
        <v>114</v>
      </c>
      <c r="B35" s="34" t="s">
        <v>115</v>
      </c>
      <c r="C35" s="13" t="str">
        <f>IF(OR(ISNUMBER(IFERROR(MATCH(A35,UPDATE!$1:$1,0),TRUE))=FALSE,H35=FALSE),L35,_xlfn.AGGREGATE(4,6,INDEX(UPDATE!$A:$BP,,MATCH(A35,UPDATE!$1:$1,0))))</f>
        <v>F</v>
      </c>
      <c r="D35" s="19" t="str">
        <f t="shared" si="3"/>
        <v>F</v>
      </c>
      <c r="E35" s="14" t="s">
        <v>22</v>
      </c>
      <c r="F35" s="14" t="str">
        <f t="shared" si="4"/>
        <v>✅</v>
      </c>
      <c r="H35" s="99" t="b">
        <f>IF(ISNUMBER(INDEX(UPDATE!$A:$BP,2,MATCH(SETTINGS!A35,UPDATE!$1:$1,0)))=TRUE,TRUE,FALSE)</f>
        <v>0</v>
      </c>
      <c r="I35" s="100">
        <f>IFERROR(INDEX(UPDATE!A:A,MATCH(_xlfn.AGGREGATE(4,6,INDEX(UPDATE!$A$3:$BP$200,,MATCH(A35,UPDATE!$1:$1,0))),INDEX(UPDATE!$A:$BP,,MATCH(A35,UPDATE!$1:$1,0)),0)),K35)</f>
        <v>30</v>
      </c>
      <c r="J35" s="100" t="b">
        <f>IFERROR(IF(MATCH(SETTINGS!A35,COVER!$A:$A,0),TRUE,FALSE),FALSE)</f>
        <v>1</v>
      </c>
      <c r="L35" s="86" t="s">
        <v>24</v>
      </c>
      <c r="N35" s="94" t="b">
        <f t="shared" si="5"/>
        <v>1</v>
      </c>
      <c r="O35" s="95" t="s">
        <v>116</v>
      </c>
      <c r="P35" s="94" t="b">
        <f>IF(IFERROR(HLOOKUP(A35,UPDATE!$1:$1,1,FALSE),FALSE)&lt;&gt;FALSE,TRUE,FALSE)</f>
        <v>1</v>
      </c>
      <c r="Q35" s="103" t="b">
        <f>TRUE</f>
        <v>1</v>
      </c>
      <c r="R35" s="103">
        <f>IFERROR(_xlfn.AGGREGATE(4,6,INDEX(UPDATE!$A:$BP,,MATCH(A35,UPDATE!$1:$1,0))),NA())</f>
        <v>275</v>
      </c>
      <c r="S35" s="105" t="s">
        <v>117</v>
      </c>
    </row>
    <row r="36" spans="1:20" x14ac:dyDescent="0.2">
      <c r="A36" s="34" t="s">
        <v>118</v>
      </c>
      <c r="B36" s="34" t="s">
        <v>119</v>
      </c>
      <c r="C36" s="13">
        <f>IF(OR(ISNUMBER(IFERROR(MATCH(A36,UPDATE!$1:$1,0),TRUE))=FALSE,H36=FALSE),L36,_xlfn.AGGREGATE(4,6,INDEX(UPDATE!$A:$BP,,MATCH(A36,UPDATE!$1:$1,0))))</f>
        <v>162</v>
      </c>
      <c r="D36" s="19">
        <f t="shared" si="3"/>
        <v>45140</v>
      </c>
      <c r="E36" s="14" t="s">
        <v>75</v>
      </c>
      <c r="F36" s="14" t="str">
        <f t="shared" si="4"/>
        <v>✅</v>
      </c>
      <c r="H36" s="99" t="b">
        <f>IF(ISNUMBER(INDEX(UPDATE!$A:$BP,2,MATCH(SETTINGS!A36,UPDATE!$1:$1,0)))=TRUE,TRUE,FALSE)</f>
        <v>1</v>
      </c>
      <c r="I36" s="100">
        <f>IFERROR(INDEX(UPDATE!A:A,MATCH(_xlfn.AGGREGATE(4,6,INDEX(UPDATE!$A$3:$BP$200,,MATCH(A36,UPDATE!$1:$1,0))),INDEX(UPDATE!$A:$BP,,MATCH(A36,UPDATE!$1:$1,0)),0)),K36)</f>
        <v>16</v>
      </c>
      <c r="J36" s="100" t="b">
        <f>IFERROR(IF(MATCH(SETTINGS!A36,COVER!$A:$A,0),TRUE,FALSE),FALSE)</f>
        <v>1</v>
      </c>
      <c r="L36" s="86">
        <f>R36</f>
        <v>162</v>
      </c>
      <c r="M36" s="87">
        <v>45140</v>
      </c>
      <c r="N36" s="94" t="b">
        <f t="shared" si="5"/>
        <v>1</v>
      </c>
      <c r="O36" s="95" t="s">
        <v>118</v>
      </c>
      <c r="P36" s="94" t="b">
        <f>IF(IFERROR(HLOOKUP(A36,UPDATE!$1:$1,1,FALSE),FALSE)&lt;&gt;FALSE,TRUE,FALSE)</f>
        <v>1</v>
      </c>
      <c r="Q36" s="103" t="b">
        <f>TRUE</f>
        <v>1</v>
      </c>
      <c r="R36" s="103">
        <f>IFERROR(_xlfn.AGGREGATE(4,6,INDEX(UPDATE!$A:$BP,,MATCH(A36,UPDATE!$1:$1,0))),NA())</f>
        <v>162</v>
      </c>
      <c r="S36" s="105" t="s">
        <v>120</v>
      </c>
    </row>
    <row r="37" spans="1:20" x14ac:dyDescent="0.2">
      <c r="A37" s="34" t="s">
        <v>121</v>
      </c>
      <c r="B37" s="34" t="s">
        <v>122</v>
      </c>
      <c r="C37" s="13">
        <f>IF(OR(ISNUMBER(IFERROR(MATCH(A37,UPDATE!$1:$1,0),TRUE))=FALSE,H37=FALSE),L37,_xlfn.AGGREGATE(4,6,INDEX(UPDATE!$A:$BP,,MATCH(A37,UPDATE!$1:$1,0))))</f>
        <v>400</v>
      </c>
      <c r="D37" s="19">
        <f t="shared" si="3"/>
        <v>45154</v>
      </c>
      <c r="E37" s="14" t="s">
        <v>22</v>
      </c>
      <c r="F37" s="14" t="str">
        <f t="shared" si="4"/>
        <v>✅</v>
      </c>
      <c r="H37" s="99" t="b">
        <f>IF(ISNUMBER(INDEX(UPDATE!$A:$BP,2,MATCH(SETTINGS!A37,UPDATE!$1:$1,0)))=TRUE,TRUE,FALSE)</f>
        <v>1</v>
      </c>
      <c r="I37" s="100">
        <f>IFERROR(INDEX(UPDATE!A:A,MATCH(_xlfn.AGGREGATE(4,6,INDEX(UPDATE!$A$3:$BP$200,,MATCH(A37,UPDATE!$1:$1,0))),INDEX(UPDATE!$A:$BP,,MATCH(A37,UPDATE!$1:$1,0)),0)),K37)</f>
        <v>38</v>
      </c>
      <c r="J37" s="100" t="b">
        <f>IFERROR(IF(MATCH(SETTINGS!A37,COVER!$A:$A,0),TRUE,FALSE),FALSE)</f>
        <v>1</v>
      </c>
      <c r="L37" s="86">
        <f>R37</f>
        <v>400</v>
      </c>
      <c r="M37" s="87">
        <v>45154</v>
      </c>
      <c r="N37" s="94" t="b">
        <f t="shared" si="5"/>
        <v>1</v>
      </c>
      <c r="O37" s="95" t="s">
        <v>122</v>
      </c>
      <c r="P37" s="94" t="b">
        <f>IF(IFERROR(HLOOKUP(A37,UPDATE!$1:$1,1,FALSE),FALSE)&lt;&gt;FALSE,TRUE,FALSE)</f>
        <v>1</v>
      </c>
      <c r="Q37" s="103" t="b">
        <f>TRUE</f>
        <v>1</v>
      </c>
      <c r="R37" s="103">
        <f>IFERROR(_xlfn.AGGREGATE(4,6,INDEX(UPDATE!$A:$BP,,MATCH(A37,UPDATE!$1:$1,0))),NA())</f>
        <v>400</v>
      </c>
      <c r="S37" s="105" t="s">
        <v>123</v>
      </c>
      <c r="T37" s="89" t="s">
        <v>124</v>
      </c>
    </row>
    <row r="38" spans="1:20" x14ac:dyDescent="0.2">
      <c r="A38" s="34" t="s">
        <v>125</v>
      </c>
      <c r="B38" s="34" t="s">
        <v>126</v>
      </c>
      <c r="C38" s="13" t="str">
        <f>IF(OR(ISNUMBER(IFERROR(MATCH(A38,UPDATE!$1:$1,0),TRUE))=FALSE,H38=FALSE),L38,_xlfn.AGGREGATE(4,6,INDEX(UPDATE!$A:$BP,,MATCH(A38,UPDATE!$1:$1,0))))</f>
        <v>F</v>
      </c>
      <c r="D38" s="19" t="str">
        <f t="shared" si="3"/>
        <v>F</v>
      </c>
      <c r="E38" s="14" t="s">
        <v>22</v>
      </c>
      <c r="F38" s="14" t="str">
        <f t="shared" si="4"/>
        <v>✅</v>
      </c>
      <c r="H38" s="99" t="b">
        <f>IF(ISNUMBER(INDEX(UPDATE!$A:$BP,2,MATCH(SETTINGS!A38,UPDATE!$1:$1,0)))=TRUE,TRUE,FALSE)</f>
        <v>0</v>
      </c>
      <c r="I38" s="100">
        <f>IFERROR(INDEX(UPDATE!A:A,MATCH(_xlfn.AGGREGATE(4,6,INDEX(UPDATE!$A$3:$BP$200,,MATCH(A38,UPDATE!$1:$1,0))),INDEX(UPDATE!$A:$BP,,MATCH(A38,UPDATE!$1:$1,0)),0)),K38)</f>
        <v>16</v>
      </c>
      <c r="J38" s="100" t="b">
        <f>IFERROR(IF(MATCH(SETTINGS!A38,COVER!$A:$A,0),TRUE,FALSE),FALSE)</f>
        <v>1</v>
      </c>
      <c r="L38" s="86" t="s">
        <v>24</v>
      </c>
      <c r="N38" s="94" t="b">
        <f t="shared" si="5"/>
        <v>1</v>
      </c>
      <c r="O38" s="95" t="s">
        <v>126</v>
      </c>
      <c r="P38" s="94" t="b">
        <f>IF(IFERROR(HLOOKUP(A38,UPDATE!$1:$1,1,FALSE),FALSE)&lt;&gt;FALSE,TRUE,FALSE)</f>
        <v>1</v>
      </c>
      <c r="Q38" s="103" t="b">
        <f>TRUE</f>
        <v>1</v>
      </c>
      <c r="R38" s="103">
        <f>IFERROR(_xlfn.AGGREGATE(4,6,INDEX(UPDATE!$A:$BP,,MATCH(A38,UPDATE!$1:$1,0))),NA())</f>
        <v>101</v>
      </c>
      <c r="S38" s="105" t="s">
        <v>127</v>
      </c>
    </row>
    <row r="39" spans="1:20" x14ac:dyDescent="0.2">
      <c r="A39" s="34" t="s">
        <v>128</v>
      </c>
      <c r="B39" s="34" t="s">
        <v>128</v>
      </c>
      <c r="C39" s="13" t="str">
        <f>IF(OR(ISNUMBER(IFERROR(MATCH(A39,UPDATE!$1:$1,0),TRUE))=FALSE,H39=FALSE),L39,_xlfn.AGGREGATE(4,6,INDEX(UPDATE!$A:$BP,,MATCH(A39,UPDATE!$1:$1,0))))</f>
        <v>F</v>
      </c>
      <c r="D39" s="19" t="str">
        <f t="shared" si="3"/>
        <v>F</v>
      </c>
      <c r="E39" s="14" t="s">
        <v>22</v>
      </c>
      <c r="F39" s="14" t="str">
        <f t="shared" si="4"/>
        <v>✅</v>
      </c>
      <c r="H39" s="99" t="b">
        <f>IF(ISNUMBER(INDEX(UPDATE!$A:$BP,2,MATCH(SETTINGS!A39,UPDATE!$1:$1,0)))=TRUE,TRUE,FALSE)</f>
        <v>0</v>
      </c>
      <c r="I39" s="100">
        <f>IFERROR(INDEX(UPDATE!A:A,MATCH(_xlfn.AGGREGATE(4,6,INDEX(UPDATE!$A$3:$BP$200,,MATCH(A39,UPDATE!$1:$1,0))),INDEX(UPDATE!$A:$BP,,MATCH(A39,UPDATE!$1:$1,0)),0)),K39)</f>
        <v>18</v>
      </c>
      <c r="J39" s="100" t="b">
        <f>IFERROR(IF(MATCH(SETTINGS!A39,COVER!$A:$A,0),TRUE,FALSE),FALSE)</f>
        <v>1</v>
      </c>
      <c r="L39" s="86" t="s">
        <v>24</v>
      </c>
      <c r="N39" s="94" t="b">
        <f t="shared" si="5"/>
        <v>1</v>
      </c>
      <c r="O39" s="95" t="s">
        <v>128</v>
      </c>
      <c r="P39" s="94" t="b">
        <f>IF(IFERROR(HLOOKUP(A39,UPDATE!$1:$1,1,FALSE),FALSE)&lt;&gt;FALSE,TRUE,FALSE)</f>
        <v>1</v>
      </c>
      <c r="Q39" s="103" t="b">
        <f>TRUE</f>
        <v>1</v>
      </c>
      <c r="R39" s="103">
        <f>IFERROR(_xlfn.AGGREGATE(4,6,INDEX(UPDATE!$A:$BP,,MATCH(A39,UPDATE!$1:$1,0))),NA())</f>
        <v>162</v>
      </c>
      <c r="S39" s="105" t="s">
        <v>129</v>
      </c>
    </row>
    <row r="40" spans="1:20" x14ac:dyDescent="0.2">
      <c r="A40" s="91" t="s">
        <v>130</v>
      </c>
      <c r="B40" s="57" t="s">
        <v>131</v>
      </c>
      <c r="C40" s="13" t="str">
        <f>IF(OR(ISNUMBER(IFERROR(MATCH(A40,UPDATE!$1:$1,0),TRUE))=FALSE,H40=FALSE),L40,_xlfn.AGGREGATE(4,6,INDEX(UPDATE!$A:$BP,,MATCH(A40,UPDATE!$1:$1,0))))</f>
        <v>F</v>
      </c>
      <c r="D40" s="19" t="str">
        <f t="shared" si="3"/>
        <v>F</v>
      </c>
      <c r="E40" s="14" t="s">
        <v>22</v>
      </c>
      <c r="F40" s="14" t="str">
        <f t="shared" si="4"/>
        <v>✅</v>
      </c>
      <c r="H40" s="99" t="b">
        <f>IF(ISNUMBER(INDEX(UPDATE!$A:$BP,2,MATCH(SETTINGS!A40,UPDATE!$1:$1,0)))=TRUE,TRUE,FALSE)</f>
        <v>0</v>
      </c>
      <c r="I40" s="100">
        <f>IFERROR(INDEX(UPDATE!A:A,MATCH(_xlfn.AGGREGATE(4,6,INDEX(UPDATE!$A$3:$BP$200,,MATCH(A40,UPDATE!$1:$1,0))),INDEX(UPDATE!$A:$BP,,MATCH(A40,UPDATE!$1:$1,0)),0)),K40)</f>
        <v>19</v>
      </c>
      <c r="J40" s="100" t="b">
        <f>IFERROR(IF(MATCH(SETTINGS!A40,COVER!$A:$A,0),TRUE,FALSE),FALSE)</f>
        <v>1</v>
      </c>
      <c r="L40" s="86" t="s">
        <v>24</v>
      </c>
      <c r="N40" s="94" t="b">
        <f t="shared" si="5"/>
        <v>1</v>
      </c>
      <c r="O40" s="95" t="s">
        <v>130</v>
      </c>
      <c r="P40" s="94" t="b">
        <f>IF(IFERROR(HLOOKUP(A40,UPDATE!$1:$1,1,FALSE),FALSE)&lt;&gt;FALSE,TRUE,FALSE)</f>
        <v>1</v>
      </c>
      <c r="Q40" s="103" t="b">
        <f>TRUE</f>
        <v>1</v>
      </c>
      <c r="R40" s="103">
        <f>IFERROR(_xlfn.AGGREGATE(4,6,INDEX(UPDATE!$A:$BP,,MATCH(A40,UPDATE!$1:$1,0))),NA())</f>
        <v>193</v>
      </c>
      <c r="S40" s="106" t="s">
        <v>89</v>
      </c>
    </row>
    <row r="41" spans="1:20" x14ac:dyDescent="0.2">
      <c r="A41" s="91" t="s">
        <v>132</v>
      </c>
      <c r="B41" s="57" t="s">
        <v>133</v>
      </c>
      <c r="C41" s="13">
        <f>IF(OR(ISNUMBER(IFERROR(MATCH(A41,UPDATE!$1:$1,0),TRUE))=FALSE,H41=FALSE),L41,_xlfn.AGGREGATE(4,6,INDEX(UPDATE!$A:$BP,,MATCH(A41,UPDATE!$1:$1,0))))</f>
        <v>76</v>
      </c>
      <c r="D41" s="19">
        <f t="shared" si="3"/>
        <v>45154</v>
      </c>
      <c r="E41" s="14" t="s">
        <v>22</v>
      </c>
      <c r="F41" s="14" t="str">
        <f t="shared" si="4"/>
        <v>✅</v>
      </c>
      <c r="H41" s="99" t="b">
        <f>IF(ISNUMBER(INDEX(UPDATE!$A:$BP,2,MATCH(SETTINGS!A41,UPDATE!$1:$1,0)))=TRUE,TRUE,FALSE)</f>
        <v>0</v>
      </c>
      <c r="I41" s="100">
        <f>IFERROR(INDEX(UPDATE!A:A,MATCH(_xlfn.AGGREGATE(4,6,INDEX(UPDATE!$A$3:$BP$200,,MATCH(A41,UPDATE!$1:$1,0))),INDEX(UPDATE!$A:$BP,,MATCH(A41,UPDATE!$1:$1,0)),0)),K41)</f>
        <v>19</v>
      </c>
      <c r="J41" s="100" t="b">
        <f>IFERROR(IF(MATCH(SETTINGS!A41,COVER!$A:$A,0),TRUE,FALSE),FALSE)</f>
        <v>1</v>
      </c>
      <c r="L41" s="86">
        <f>R41</f>
        <v>76</v>
      </c>
      <c r="M41" s="87">
        <v>45154</v>
      </c>
      <c r="N41" s="94" t="b">
        <f t="shared" si="5"/>
        <v>1</v>
      </c>
      <c r="O41" s="95" t="s">
        <v>132</v>
      </c>
      <c r="P41" s="94" t="b">
        <f>IF(IFERROR(HLOOKUP(A41,UPDATE!$1:$1,1,FALSE),FALSE)&lt;&gt;FALSE,TRUE,FALSE)</f>
        <v>1</v>
      </c>
      <c r="Q41" s="103" t="b">
        <f>TRUE</f>
        <v>1</v>
      </c>
      <c r="R41" s="103">
        <f>IFERROR(_xlfn.AGGREGATE(4,6,INDEX(UPDATE!$A:$BP,,MATCH(A41,UPDATE!$1:$1,0))),NA())</f>
        <v>76</v>
      </c>
      <c r="S41" s="105" t="s">
        <v>134</v>
      </c>
    </row>
    <row r="42" spans="1:20" x14ac:dyDescent="0.2">
      <c r="A42" s="34" t="s">
        <v>135</v>
      </c>
      <c r="B42" s="34" t="s">
        <v>135</v>
      </c>
      <c r="C42" s="13" t="str">
        <f>IF(OR(ISNUMBER(IFERROR(MATCH(A42,UPDATE!$1:$1,0),TRUE))=FALSE,H42=FALSE),L42,_xlfn.AGGREGATE(4,6,INDEX(UPDATE!$A:$BP,,MATCH(A42,UPDATE!$1:$1,0))))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✅</v>
      </c>
      <c r="H42" s="99" t="b">
        <f>IF(ISNUMBER(INDEX(UPDATE!$A:$BP,2,MATCH(SETTINGS!A42,UPDATE!$1:$1,0)))=TRUE,TRUE,FALSE)</f>
        <v>0</v>
      </c>
      <c r="I42" s="100">
        <f>IFERROR(INDEX(UPDATE!A:A,MATCH(_xlfn.AGGREGATE(4,6,INDEX(UPDATE!$A$3:$BP$200,,MATCH(A42,UPDATE!$1:$1,0))),INDEX(UPDATE!$A:$BP,,MATCH(A42,UPDATE!$1:$1,0)),0)),K42)</f>
        <v>72</v>
      </c>
      <c r="J42" s="100" t="b">
        <f>IFERROR(IF(MATCH(SETTINGS!A42,COVER!$A:$A,0),TRUE,FALSE),FALSE)</f>
        <v>1</v>
      </c>
      <c r="L42" s="86" t="s">
        <v>24</v>
      </c>
      <c r="N42" s="94" t="b">
        <f t="shared" si="5"/>
        <v>1</v>
      </c>
      <c r="O42" s="95" t="s">
        <v>135</v>
      </c>
      <c r="P42" s="94" t="b">
        <f>IF(IFERROR(HLOOKUP(A42,UPDATE!$1:$1,1,FALSE),FALSE)&lt;&gt;FALSE,TRUE,FALSE)</f>
        <v>1</v>
      </c>
      <c r="Q42" s="103" t="b">
        <f>TRUE</f>
        <v>1</v>
      </c>
      <c r="R42" s="103">
        <f>IFERROR(_xlfn.AGGREGATE(4,6,INDEX(UPDATE!$A:$BP,,MATCH(A42,UPDATE!$1:$1,0))),NA())</f>
        <v>700</v>
      </c>
      <c r="S42" s="105" t="s">
        <v>136</v>
      </c>
    </row>
    <row r="43" spans="1:20" x14ac:dyDescent="0.2">
      <c r="A43" s="34" t="s">
        <v>137</v>
      </c>
      <c r="B43" s="34" t="s">
        <v>138</v>
      </c>
      <c r="C43" s="13" t="str">
        <f>IF(OR(ISNUMBER(IFERROR(MATCH(A43,UPDATE!$1:$1,0),TRUE))=FALSE,H43=FALSE),L43,_xlfn.AGGREGATE(4,6,INDEX(UPDATE!$A:$BP,,MATCH(A43,UPDATE!$1:$1,0))))</f>
        <v>F</v>
      </c>
      <c r="D43" s="19" t="str">
        <f t="shared" si="3"/>
        <v>F</v>
      </c>
      <c r="E43" s="14" t="s">
        <v>75</v>
      </c>
      <c r="F43" s="14" t="str">
        <f t="shared" si="4"/>
        <v>✅</v>
      </c>
      <c r="H43" s="99" t="b">
        <f>IF(ISNUMBER(INDEX(UPDATE!$A:$BP,2,MATCH(SETTINGS!A43,UPDATE!$1:$1,0)))=TRUE,TRUE,FALSE)</f>
        <v>0</v>
      </c>
      <c r="I43" s="100">
        <f>IFERROR(INDEX(UPDATE!A:A,MATCH(_xlfn.AGGREGATE(4,6,INDEX(UPDATE!$A$3:$BP$200,,MATCH(A43,UPDATE!$1:$1,0))),INDEX(UPDATE!$A:$BP,,MATCH(A43,UPDATE!$1:$1,0)),0)),K43)</f>
        <v>41</v>
      </c>
      <c r="J43" s="100" t="b">
        <f>IFERROR(IF(MATCH(SETTINGS!A43,COVER!$A:$A,0),TRUE,FALSE),FALSE)</f>
        <v>1</v>
      </c>
      <c r="L43" s="86" t="s">
        <v>24</v>
      </c>
      <c r="N43" s="94" t="b">
        <f t="shared" si="5"/>
        <v>1</v>
      </c>
      <c r="O43" s="95" t="s">
        <v>138</v>
      </c>
      <c r="P43" s="94" t="b">
        <f>IF(IFERROR(HLOOKUP(A43,UPDATE!$1:$1,1,FALSE),FALSE)&lt;&gt;FALSE,TRUE,FALSE)</f>
        <v>1</v>
      </c>
      <c r="Q43" s="103" t="b">
        <f>TRUE</f>
        <v>1</v>
      </c>
      <c r="R43" s="103">
        <f>IFERROR(_xlfn.AGGREGATE(4,6,INDEX(UPDATE!$A:$BP,,MATCH(A43,UPDATE!$1:$1,0))),NA())</f>
        <v>346</v>
      </c>
      <c r="S43" s="105" t="s">
        <v>139</v>
      </c>
    </row>
    <row r="44" spans="1:20" x14ac:dyDescent="0.2">
      <c r="A44" s="34" t="s">
        <v>140</v>
      </c>
      <c r="B44" s="34" t="s">
        <v>141</v>
      </c>
      <c r="C44" s="13">
        <f>IF(OR(ISNUMBER(IFERROR(MATCH(A44,UPDATE!$1:$1,0),TRUE))=FALSE,H44=FALSE),L44,_xlfn.AGGREGATE(4,6,INDEX(UPDATE!$A:$BP,,MATCH(A44,UPDATE!$1:$1,0))))</f>
        <v>1092</v>
      </c>
      <c r="D44" s="19">
        <f t="shared" si="3"/>
        <v>45154</v>
      </c>
      <c r="E44" s="14" t="s">
        <v>22</v>
      </c>
      <c r="F44" s="14" t="str">
        <f t="shared" si="4"/>
        <v>✅</v>
      </c>
      <c r="H44" s="99" t="b">
        <f>IF(ISNUMBER(INDEX(UPDATE!$A:$BP,2,MATCH(SETTINGS!A44,UPDATE!$1:$1,0)))=TRUE,TRUE,FALSE)</f>
        <v>1</v>
      </c>
      <c r="I44" s="100">
        <f>IFERROR(INDEX(UPDATE!A:A,MATCH(_xlfn.AGGREGATE(4,6,INDEX(UPDATE!$A$3:$BP$200,,MATCH(A44,UPDATE!$1:$1,0))),INDEX(UPDATE!$A:$BP,,MATCH(A44,UPDATE!$1:$1,0)),0)),K44)</f>
        <v>106</v>
      </c>
      <c r="J44" s="100" t="b">
        <f>IFERROR(IF(MATCH(SETTINGS!A44,COVER!$A:$A,0),TRUE,FALSE),FALSE)</f>
        <v>1</v>
      </c>
      <c r="L44" s="86">
        <f>R44</f>
        <v>1092</v>
      </c>
      <c r="M44" s="87">
        <v>45154</v>
      </c>
      <c r="N44" s="94" t="b">
        <f t="shared" si="5"/>
        <v>1</v>
      </c>
      <c r="O44" s="95" t="s">
        <v>141</v>
      </c>
      <c r="P44" s="94" t="b">
        <f>IF(IFERROR(HLOOKUP(A44,UPDATE!$1:$1,1,FALSE),FALSE)&lt;&gt;FALSE,TRUE,FALSE)</f>
        <v>1</v>
      </c>
      <c r="Q44" s="103" t="b">
        <f>TRUE</f>
        <v>1</v>
      </c>
      <c r="R44" s="103">
        <f>IFERROR(_xlfn.AGGREGATE(4,6,INDEX(UPDATE!$A:$BP,,MATCH(A44,UPDATE!$1:$1,0))),NA())</f>
        <v>1092</v>
      </c>
      <c r="S44" s="105" t="s">
        <v>142</v>
      </c>
    </row>
    <row r="45" spans="1:20" x14ac:dyDescent="0.2">
      <c r="A45" s="34" t="s">
        <v>143</v>
      </c>
      <c r="B45" s="34" t="s">
        <v>144</v>
      </c>
      <c r="C45" s="13">
        <f>IF(OR(ISNUMBER(IFERROR(MATCH(A45,UPDATE!$1:$1,0),TRUE))=FALSE,H45=FALSE),L45,_xlfn.AGGREGATE(4,6,INDEX(UPDATE!$A:$BP,,MATCH(A45,UPDATE!$1:$1,0))))</f>
        <v>189</v>
      </c>
      <c r="D45" s="19">
        <f t="shared" si="3"/>
        <v>45140</v>
      </c>
      <c r="E45" s="14" t="s">
        <v>50</v>
      </c>
      <c r="F45" s="14" t="str">
        <f t="shared" si="4"/>
        <v>✅</v>
      </c>
      <c r="H45" s="99" t="b">
        <f>IF(ISNUMBER(INDEX(UPDATE!$A:$BP,2,MATCH(SETTINGS!A45,UPDATE!$1:$1,0)))=TRUE,TRUE,FALSE)</f>
        <v>1</v>
      </c>
      <c r="I45" s="100">
        <f>IFERROR(INDEX(UPDATE!A:A,MATCH(_xlfn.AGGREGATE(4,6,INDEX(UPDATE!$A$3:$BP$200,,MATCH(A45,UPDATE!$1:$1,0))),INDEX(UPDATE!$A:$BP,,MATCH(A45,UPDATE!$1:$1,0)),0)),K45)</f>
        <v>27</v>
      </c>
      <c r="J45" s="100" t="b">
        <f>IFERROR(IF(MATCH(SETTINGS!A45,COVER!$A:$A,0),TRUE,FALSE),FALSE)</f>
        <v>1</v>
      </c>
      <c r="L45" s="86">
        <f>R45</f>
        <v>189</v>
      </c>
      <c r="M45" s="87">
        <v>45140</v>
      </c>
      <c r="N45" s="94" t="b">
        <f t="shared" si="5"/>
        <v>1</v>
      </c>
      <c r="O45" s="95" t="s">
        <v>145</v>
      </c>
      <c r="P45" s="94" t="b">
        <f>IF(IFERROR(HLOOKUP(A45,UPDATE!$1:$1,1,FALSE),FALSE)&lt;&gt;FALSE,TRUE,FALSE)</f>
        <v>1</v>
      </c>
      <c r="Q45" s="103" t="b">
        <f>TRUE</f>
        <v>1</v>
      </c>
      <c r="R45" s="103">
        <f>IFERROR(_xlfn.AGGREGATE(4,6,INDEX(UPDATE!$A:$BP,,MATCH(A45,UPDATE!$1:$1,0))),NA())</f>
        <v>189</v>
      </c>
      <c r="S45" s="105" t="s">
        <v>146</v>
      </c>
    </row>
    <row r="46" spans="1:20" x14ac:dyDescent="0.2">
      <c r="A46" s="34" t="s">
        <v>147</v>
      </c>
      <c r="B46" s="34" t="s">
        <v>148</v>
      </c>
      <c r="C46" s="13">
        <f>IF(OR(ISNUMBER(IFERROR(MATCH(A46,UPDATE!$1:$1,0),TRUE))=FALSE,H46=FALSE),L46,_xlfn.AGGREGATE(4,6,INDEX(UPDATE!$A:$BP,,MATCH(A46,UPDATE!$1:$1,0))))</f>
        <v>134</v>
      </c>
      <c r="D46" s="19">
        <f t="shared" si="3"/>
        <v>45154</v>
      </c>
      <c r="E46" s="14" t="s">
        <v>22</v>
      </c>
      <c r="F46" s="14" t="str">
        <f t="shared" si="4"/>
        <v>✅</v>
      </c>
      <c r="H46" s="99" t="b">
        <f>IF(ISNUMBER(INDEX(UPDATE!$A:$BP,2,MATCH(SETTINGS!A46,UPDATE!$1:$1,0)))=TRUE,TRUE,FALSE)</f>
        <v>1</v>
      </c>
      <c r="I46" s="100">
        <f>IFERROR(INDEX(UPDATE!A:A,MATCH(_xlfn.AGGREGATE(4,6,INDEX(UPDATE!$A$3:$BP$200,,MATCH(A46,UPDATE!$1:$1,0))),INDEX(UPDATE!$A:$BP,,MATCH(A46,UPDATE!$1:$1,0)),0)),K46)</f>
        <v>13</v>
      </c>
      <c r="J46" s="100" t="b">
        <f>IFERROR(IF(MATCH(SETTINGS!A46,COVER!$A:$A,0),TRUE,FALSE),FALSE)</f>
        <v>1</v>
      </c>
      <c r="L46" s="86">
        <f>R46</f>
        <v>134</v>
      </c>
      <c r="M46" s="87">
        <v>45154</v>
      </c>
      <c r="N46" s="94" t="b">
        <f t="shared" si="5"/>
        <v>1</v>
      </c>
      <c r="O46" s="95" t="s">
        <v>148</v>
      </c>
      <c r="P46" s="94" t="b">
        <f>IF(IFERROR(HLOOKUP(A46,UPDATE!$1:$1,1,FALSE),FALSE)&lt;&gt;FALSE,TRUE,FALSE)</f>
        <v>1</v>
      </c>
      <c r="Q46" s="103" t="b">
        <f>TRUE</f>
        <v>1</v>
      </c>
      <c r="R46" s="103">
        <f>IFERROR(_xlfn.AGGREGATE(4,6,INDEX(UPDATE!$A:$BP,,MATCH(A46,UPDATE!$1:$1,0))),NA())</f>
        <v>134</v>
      </c>
      <c r="S46" s="105" t="s">
        <v>149</v>
      </c>
      <c r="T46" s="90"/>
    </row>
    <row r="47" spans="1:20" x14ac:dyDescent="0.2">
      <c r="A47" s="91" t="s">
        <v>150</v>
      </c>
      <c r="B47" s="34" t="s">
        <v>150</v>
      </c>
      <c r="C47" s="13" t="str">
        <f>IF(OR(ISNUMBER(IFERROR(MATCH(A47,UPDATE!$1:$1,0),TRUE))=FALSE,H47=FALSE),L47,_xlfn.AGGREGATE(4,6,INDEX(UPDATE!$A:$BP,,MATCH(A47,UPDATE!$1:$1,0))))</f>
        <v>F</v>
      </c>
      <c r="D47" s="19" t="str">
        <f t="shared" si="3"/>
        <v>F</v>
      </c>
      <c r="E47" s="14" t="s">
        <v>22</v>
      </c>
      <c r="F47" s="14" t="str">
        <f t="shared" si="4"/>
        <v>✅</v>
      </c>
      <c r="H47" s="99" t="b">
        <f>IF(ISNUMBER(INDEX(UPDATE!$A:$BP,2,MATCH(SETTINGS!A47,UPDATE!$1:$1,0)))=TRUE,TRUE,FALSE)</f>
        <v>0</v>
      </c>
      <c r="I47" s="100">
        <f>IFERROR(INDEX(UPDATE!A:A,MATCH(_xlfn.AGGREGATE(4,6,INDEX(UPDATE!$A$3:$BP$200,,MATCH(A47,UPDATE!$1:$1,0))),INDEX(UPDATE!$A:$BP,,MATCH(A47,UPDATE!$1:$1,0)),0)),K47)</f>
        <v>25</v>
      </c>
      <c r="J47" s="100" t="b">
        <f>IFERROR(IF(MATCH(SETTINGS!A47,COVER!$A:$A,0),TRUE,FALSE),FALSE)</f>
        <v>1</v>
      </c>
      <c r="L47" s="86" t="s">
        <v>24</v>
      </c>
      <c r="N47" s="94" t="b">
        <f t="shared" si="5"/>
        <v>1</v>
      </c>
      <c r="O47" s="95" t="s">
        <v>150</v>
      </c>
      <c r="P47" s="94" t="b">
        <f>IF(IFERROR(HLOOKUP(A47,UPDATE!$1:$1,1,FALSE),FALSE)&lt;&gt;FALSE,TRUE,FALSE)</f>
        <v>1</v>
      </c>
      <c r="Q47" s="103" t="b">
        <f>TRUE</f>
        <v>1</v>
      </c>
      <c r="R47" s="103">
        <f>IFERROR(_xlfn.AGGREGATE(4,6,INDEX(UPDATE!$A:$BP,,MATCH(A47,UPDATE!$1:$1,0))),NA())</f>
        <v>266</v>
      </c>
      <c r="S47" s="106" t="s">
        <v>89</v>
      </c>
    </row>
    <row r="48" spans="1:20" x14ac:dyDescent="0.2">
      <c r="A48" s="34" t="s">
        <v>151</v>
      </c>
      <c r="B48" s="34" t="s">
        <v>152</v>
      </c>
      <c r="C48" s="13" t="str">
        <f>IF(OR(ISNUMBER(IFERROR(MATCH(A48,UPDATE!$1:$1,0),TRUE))=FALSE,H48=FALSE),L48,_xlfn.AGGREGATE(4,6,INDEX(UPDATE!$A:$BP,,MATCH(A48,UPDATE!$1:$1,0))))</f>
        <v>F</v>
      </c>
      <c r="D48" s="19" t="str">
        <f t="shared" si="3"/>
        <v>F</v>
      </c>
      <c r="E48" s="14" t="s">
        <v>22</v>
      </c>
      <c r="F48" s="14" t="str">
        <f t="shared" si="4"/>
        <v>❌</v>
      </c>
      <c r="H48" s="99" t="b">
        <f>IF(ISNUMBER(INDEX(UPDATE!$A:$BP,2,MATCH(SETTINGS!A48,UPDATE!$1:$1,0)))=TRUE,TRUE,FALSE)</f>
        <v>0</v>
      </c>
      <c r="I48" s="100">
        <f>IFERROR(INDEX(UPDATE!A:A,MATCH(_xlfn.AGGREGATE(4,6,INDEX(UPDATE!$A$3:$BP$200,,MATCH(A48,UPDATE!$1:$1,0))),INDEX(UPDATE!$A:$BP,,MATCH(A48,UPDATE!$1:$1,0)),0)),K48)</f>
        <v>0</v>
      </c>
      <c r="J48" s="100" t="b">
        <f>IFERROR(IF(MATCH(SETTINGS!A48,COVER!$A:$A,0),TRUE,FALSE),FALSE)</f>
        <v>1</v>
      </c>
      <c r="L48" s="86" t="s">
        <v>24</v>
      </c>
      <c r="N48" s="94" t="b">
        <f t="shared" si="5"/>
        <v>0</v>
      </c>
      <c r="O48" s="95" t="s">
        <v>152</v>
      </c>
      <c r="P48" s="94" t="b">
        <f>IF(IFERROR(HLOOKUP(A48,UPDATE!$1:$1,1,FALSE),FALSE)&lt;&gt;FALSE,TRUE,FALSE)</f>
        <v>0</v>
      </c>
      <c r="Q48" s="103" t="b">
        <f>TRUE</f>
        <v>1</v>
      </c>
      <c r="R48" s="103" t="e">
        <f>IFERROR(_xlfn.AGGREGATE(4,6,INDEX(UPDATE!$A:$BP,,MATCH(A48,UPDATE!$1:$1,0))),NA())</f>
        <v>#N/A</v>
      </c>
      <c r="S48" s="106" t="s">
        <v>89</v>
      </c>
    </row>
    <row r="49" spans="1:19" x14ac:dyDescent="0.2">
      <c r="A49" s="91" t="s">
        <v>153</v>
      </c>
      <c r="C49" s="13" t="str">
        <f>IF(OR(ISNUMBER(IFERROR(MATCH(A49,UPDATE!$1:$1,0),TRUE))=FALSE,H49=FALSE),L49,_xlfn.AGGREGATE(4,6,INDEX(UPDATE!$A:$BP,,MATCH(A49,UPDATE!$1:$1,0))))</f>
        <v>F</v>
      </c>
      <c r="D49" s="19" t="str">
        <f t="shared" si="3"/>
        <v>F</v>
      </c>
      <c r="E49" s="35" t="s">
        <v>75</v>
      </c>
      <c r="F49" s="14" t="str">
        <f t="shared" si="4"/>
        <v>✅</v>
      </c>
      <c r="H49" s="99" t="b">
        <f>IF(ISNUMBER(INDEX(UPDATE!$A:$BP,2,MATCH(SETTINGS!A49,UPDATE!$1:$1,0)))=TRUE,TRUE,FALSE)</f>
        <v>0</v>
      </c>
      <c r="I49" s="100">
        <f>IFERROR(INDEX(UPDATE!A:A,MATCH(_xlfn.AGGREGATE(4,6,INDEX(UPDATE!$A$3:$BP$200,,MATCH(A49,UPDATE!$1:$1,0))),INDEX(UPDATE!$A:$BP,,MATCH(A49,UPDATE!$1:$1,0)),0)),K49)</f>
        <v>31</v>
      </c>
      <c r="J49" s="100" t="b">
        <f>IFERROR(IF(MATCH(SETTINGS!A49,COVER!$A:$A,0),TRUE,FALSE),FALSE)</f>
        <v>1</v>
      </c>
      <c r="L49" s="86" t="s">
        <v>24</v>
      </c>
      <c r="N49" s="94" t="b">
        <f t="shared" si="5"/>
        <v>1</v>
      </c>
      <c r="O49" s="95" t="s">
        <v>153</v>
      </c>
      <c r="P49" s="94" t="b">
        <f>IF(IFERROR(HLOOKUP(A49,UPDATE!$1:$1,1,FALSE),FALSE)&lt;&gt;FALSE,TRUE,FALSE)</f>
        <v>1</v>
      </c>
      <c r="Q49" s="103" t="b">
        <f>TRUE</f>
        <v>1</v>
      </c>
      <c r="R49" s="103">
        <f>IFERROR(_xlfn.AGGREGATE(4,6,INDEX(UPDATE!$A:$BP,,MATCH(A49,UPDATE!$1:$1,0))),NA())</f>
        <v>276</v>
      </c>
      <c r="S49" s="105" t="s">
        <v>154</v>
      </c>
    </row>
    <row r="50" spans="1:19" x14ac:dyDescent="0.2">
      <c r="A50" s="34" t="s">
        <v>155</v>
      </c>
      <c r="B50" s="34" t="s">
        <v>156</v>
      </c>
      <c r="C50" s="13" t="str">
        <f>IF(OR(ISNUMBER(IFERROR(MATCH(A50,UPDATE!$1:$1,0),TRUE))=FALSE,H50=FALSE),L50,_xlfn.AGGREGATE(4,6,INDEX(UPDATE!$A:$BP,,MATCH(A50,UPDATE!$1:$1,0))))</f>
        <v>F</v>
      </c>
      <c r="D50" s="19" t="str">
        <f t="shared" si="3"/>
        <v>F</v>
      </c>
      <c r="E50" s="14" t="s">
        <v>22</v>
      </c>
      <c r="F50" s="14" t="str">
        <f t="shared" si="4"/>
        <v>✅</v>
      </c>
      <c r="H50" s="99" t="b">
        <f>IF(ISNUMBER(INDEX(UPDATE!$A:$BP,2,MATCH(SETTINGS!A50,UPDATE!$1:$1,0)))=TRUE,TRUE,FALSE)</f>
        <v>0</v>
      </c>
      <c r="I50" s="100">
        <f>IFERROR(INDEX(UPDATE!A:A,MATCH(_xlfn.AGGREGATE(4,6,INDEX(UPDATE!$A$3:$BP$200,,MATCH(A50,UPDATE!$1:$1,0))),INDEX(UPDATE!$A:$BP,,MATCH(A50,UPDATE!$1:$1,0)),0)),K50)</f>
        <v>34</v>
      </c>
      <c r="J50" s="100" t="b">
        <f>IFERROR(IF(MATCH(SETTINGS!A50,COVER!$A:$A,0),TRUE,FALSE),FALSE)</f>
        <v>1</v>
      </c>
      <c r="L50" s="86" t="s">
        <v>24</v>
      </c>
      <c r="N50" s="94" t="b">
        <f t="shared" si="5"/>
        <v>1</v>
      </c>
      <c r="O50" s="95" t="s">
        <v>157</v>
      </c>
      <c r="P50" s="94" t="b">
        <f>IF(IFERROR(HLOOKUP(A50,UPDATE!$1:$1,1,FALSE),FALSE)&lt;&gt;FALSE,TRUE,FALSE)</f>
        <v>1</v>
      </c>
      <c r="Q50" s="103" t="b">
        <f>TRUE</f>
        <v>1</v>
      </c>
      <c r="R50" s="103">
        <f>IFERROR(_xlfn.AGGREGATE(4,6,INDEX(UPDATE!$A:$BP,,MATCH(A50,UPDATE!$1:$1,0))),NA())</f>
        <v>139</v>
      </c>
      <c r="S50" s="105" t="s">
        <v>158</v>
      </c>
    </row>
    <row r="51" spans="1:19" x14ac:dyDescent="0.2">
      <c r="A51" s="34" t="s">
        <v>159</v>
      </c>
      <c r="B51" s="34" t="s">
        <v>160</v>
      </c>
      <c r="C51" s="13">
        <f>IF(OR(ISNUMBER(IFERROR(MATCH(A51,UPDATE!$1:$1,0),TRUE))=FALSE,H51=FALSE),L51,_xlfn.AGGREGATE(4,6,INDEX(UPDATE!$A:$BP,,MATCH(A51,UPDATE!$1:$1,0))))</f>
        <v>85</v>
      </c>
      <c r="D51" s="19">
        <f t="shared" si="3"/>
        <v>45140</v>
      </c>
      <c r="E51" s="14" t="s">
        <v>75</v>
      </c>
      <c r="F51" s="14" t="str">
        <f t="shared" si="4"/>
        <v>✅</v>
      </c>
      <c r="H51" s="99" t="b">
        <f>IF(ISNUMBER(INDEX(UPDATE!$A:$BP,2,MATCH(SETTINGS!A51,UPDATE!$1:$1,0)))=TRUE,TRUE,FALSE)</f>
        <v>1</v>
      </c>
      <c r="I51" s="100">
        <f>IFERROR(INDEX(UPDATE!A:A,MATCH(_xlfn.AGGREGATE(4,6,INDEX(UPDATE!$A$3:$BP$200,,MATCH(A51,UPDATE!$1:$1,0))),INDEX(UPDATE!$A:$BP,,MATCH(A51,UPDATE!$1:$1,0)),0)),K51)</f>
        <v>11</v>
      </c>
      <c r="J51" s="100" t="b">
        <f>IFERROR(IF(MATCH(SETTINGS!A51,COVER!$A:$A,0),TRUE,FALSE),FALSE)</f>
        <v>1</v>
      </c>
      <c r="L51" s="86">
        <f>R51</f>
        <v>85</v>
      </c>
      <c r="M51" s="87">
        <v>45140</v>
      </c>
      <c r="N51" s="94" t="b">
        <f t="shared" si="5"/>
        <v>1</v>
      </c>
      <c r="O51" s="95" t="s">
        <v>160</v>
      </c>
      <c r="P51" s="94" t="b">
        <f>IF(IFERROR(HLOOKUP(A51,UPDATE!$1:$1,1,FALSE),FALSE)&lt;&gt;FALSE,TRUE,FALSE)</f>
        <v>1</v>
      </c>
      <c r="Q51" s="103" t="b">
        <f>TRUE</f>
        <v>1</v>
      </c>
      <c r="R51" s="103">
        <f>IFERROR(_xlfn.AGGREGATE(4,6,INDEX(UPDATE!$A:$BP,,MATCH(A51,UPDATE!$1:$1,0))),NA())</f>
        <v>85</v>
      </c>
      <c r="S51" s="105" t="s">
        <v>161</v>
      </c>
    </row>
    <row r="52" spans="1:19" x14ac:dyDescent="0.2">
      <c r="A52" s="34" t="s">
        <v>162</v>
      </c>
      <c r="B52" s="34" t="s">
        <v>163</v>
      </c>
      <c r="C52" s="13" t="str">
        <f>IF(OR(ISNUMBER(IFERROR(MATCH(A52,UPDATE!$1:$1,0),TRUE))=FALSE,H52=FALSE),L52,_xlfn.AGGREGATE(4,6,INDEX(UPDATE!$A:$BP,,MATCH(A52,UPDATE!$1:$1,0))))</f>
        <v>x</v>
      </c>
      <c r="D52" s="19" t="str">
        <f t="shared" si="3"/>
        <v>x</v>
      </c>
      <c r="E52" s="14" t="s">
        <v>164</v>
      </c>
      <c r="F52" s="14" t="str">
        <f t="shared" si="4"/>
        <v>❌</v>
      </c>
      <c r="H52" s="99" t="b">
        <f>IF(ISNUMBER(INDEX(UPDATE!$A:$BP,2,MATCH(SETTINGS!A52,UPDATE!$1:$1,0)))=TRUE,TRUE,FALSE)</f>
        <v>0</v>
      </c>
      <c r="I52" s="100">
        <f>IFERROR(INDEX(UPDATE!A:A,MATCH(_xlfn.AGGREGATE(4,6,INDEX(UPDATE!$A$3:$BP$200,,MATCH(A52,UPDATE!$1:$1,0))),INDEX(UPDATE!$A:$BP,,MATCH(A52,UPDATE!$1:$1,0)),0)),K52)</f>
        <v>0</v>
      </c>
      <c r="J52" s="100" t="b">
        <f>IFERROR(IF(MATCH(SETTINGS!A52,COVER!$A:$A,0),TRUE,FALSE),FALSE)</f>
        <v>0</v>
      </c>
      <c r="L52" s="86" t="s">
        <v>165</v>
      </c>
      <c r="M52" s="86" t="s">
        <v>165</v>
      </c>
      <c r="N52" s="94" t="b">
        <f t="shared" si="5"/>
        <v>0</v>
      </c>
      <c r="O52" s="95" t="s">
        <v>163</v>
      </c>
      <c r="P52" s="94" t="b">
        <f>IF(IFERROR(HLOOKUP(A52,UPDATE!$1:$1,1,FALSE),FALSE)&lt;&gt;FALSE,TRUE,FALSE)</f>
        <v>0</v>
      </c>
      <c r="Q52" s="103" t="b">
        <f>TRUE</f>
        <v>1</v>
      </c>
      <c r="R52" s="103" t="e">
        <f>IFERROR(_xlfn.AGGREGATE(4,6,INDEX(UPDATE!$A:$BP,,MATCH(A52,UPDATE!$1:$1,0))),NA())</f>
        <v>#N/A</v>
      </c>
      <c r="S52" s="105" t="s">
        <v>166</v>
      </c>
    </row>
    <row r="53" spans="1:19" x14ac:dyDescent="0.2">
      <c r="A53" s="34" t="s">
        <v>167</v>
      </c>
      <c r="B53" s="34" t="s">
        <v>168</v>
      </c>
      <c r="C53" s="13">
        <f>IF(OR(ISNUMBER(IFERROR(MATCH(A53,UPDATE!$1:$1,0),TRUE))=FALSE,H53=FALSE),L53,_xlfn.AGGREGATE(4,6,INDEX(UPDATE!$A:$BP,,MATCH(A53,UPDATE!$1:$1,0))))</f>
        <v>104</v>
      </c>
      <c r="D53" s="19" t="str">
        <f t="shared" si="3"/>
        <v>*</v>
      </c>
      <c r="E53" s="14" t="s">
        <v>75</v>
      </c>
      <c r="F53" s="14" t="str">
        <f t="shared" si="4"/>
        <v>✅</v>
      </c>
      <c r="H53" s="99" t="b">
        <f>IF(ISNUMBER(INDEX(UPDATE!$A:$BP,2,MATCH(SETTINGS!A53,UPDATE!$1:$1,0)))=TRUE,TRUE,FALSE)</f>
        <v>0</v>
      </c>
      <c r="I53" s="100">
        <f>IFERROR(INDEX(UPDATE!A:A,MATCH(_xlfn.AGGREGATE(4,6,INDEX(UPDATE!$A$3:$BP$200,,MATCH(A53,UPDATE!$1:$1,0))),INDEX(UPDATE!$A:$BP,,MATCH(A53,UPDATE!$1:$1,0)),0)),K53)</f>
        <v>11</v>
      </c>
      <c r="J53" s="100" t="b">
        <f>IFERROR(IF(MATCH(SETTINGS!A53,COVER!$A:$A,0),TRUE,FALSE),FALSE)</f>
        <v>1</v>
      </c>
      <c r="L53" s="86">
        <f>R53</f>
        <v>104</v>
      </c>
      <c r="M53" s="86" t="s">
        <v>32</v>
      </c>
      <c r="N53" s="94" t="b">
        <f t="shared" si="5"/>
        <v>1</v>
      </c>
      <c r="O53" s="95" t="s">
        <v>169</v>
      </c>
      <c r="P53" s="94" t="b">
        <f>IF(IFERROR(HLOOKUP(A53,UPDATE!$1:$1,1,FALSE),FALSE)&lt;&gt;FALSE,TRUE,FALSE)</f>
        <v>1</v>
      </c>
      <c r="Q53" s="103" t="b">
        <f>TRUE</f>
        <v>1</v>
      </c>
      <c r="R53" s="103">
        <f>IFERROR(_xlfn.AGGREGATE(4,6,INDEX(UPDATE!$A:$BP,,MATCH(A53,UPDATE!$1:$1,0))),NA())</f>
        <v>104</v>
      </c>
      <c r="S53" s="105" t="s">
        <v>170</v>
      </c>
    </row>
    <row r="54" spans="1:19" x14ac:dyDescent="0.2">
      <c r="A54" s="34" t="s">
        <v>171</v>
      </c>
      <c r="B54" s="34" t="s">
        <v>172</v>
      </c>
      <c r="C54" s="13" t="str">
        <f>IF(OR(ISNUMBER(IFERROR(MATCH(A54,UPDATE!$1:$1,0),TRUE))=FALSE,H54=FALSE),L54,_xlfn.AGGREGATE(4,6,INDEX(UPDATE!$A:$BP,,MATCH(A54,UPDATE!$1:$1,0))))</f>
        <v>F</v>
      </c>
      <c r="D54" s="19" t="str">
        <f t="shared" si="3"/>
        <v>F</v>
      </c>
      <c r="E54" s="14" t="s">
        <v>22</v>
      </c>
      <c r="F54" s="14" t="str">
        <f t="shared" si="4"/>
        <v>✅</v>
      </c>
      <c r="H54" s="99" t="b">
        <f>IF(ISNUMBER(INDEX(UPDATE!$A:$BP,2,MATCH(SETTINGS!A54,UPDATE!$1:$1,0)))=TRUE,TRUE,FALSE)</f>
        <v>0</v>
      </c>
      <c r="I54" s="100">
        <f>IFERROR(INDEX(UPDATE!A:A,MATCH(_xlfn.AGGREGATE(4,6,INDEX(UPDATE!$A$3:$BP$200,,MATCH(A54,UPDATE!$1:$1,0))),INDEX(UPDATE!$A:$BP,,MATCH(A54,UPDATE!$1:$1,0)),0)),K54)</f>
        <v>14</v>
      </c>
      <c r="J54" s="100" t="b">
        <f>IFERROR(IF(MATCH(SETTINGS!A54,COVER!$A:$A,0),TRUE,FALSE),FALSE)</f>
        <v>1</v>
      </c>
      <c r="L54" s="86" t="s">
        <v>24</v>
      </c>
      <c r="N54" s="94" t="b">
        <f t="shared" si="5"/>
        <v>1</v>
      </c>
      <c r="O54" s="95" t="s">
        <v>172</v>
      </c>
      <c r="P54" s="94" t="b">
        <f>IF(IFERROR(HLOOKUP(A54,UPDATE!$1:$1,1,FALSE),FALSE)&lt;&gt;FALSE,TRUE,FALSE)</f>
        <v>1</v>
      </c>
      <c r="Q54" s="103" t="b">
        <f>TRUE</f>
        <v>1</v>
      </c>
      <c r="R54" s="103">
        <f>IFERROR(_xlfn.AGGREGATE(4,6,INDEX(UPDATE!$A:$BP,,MATCH(A54,UPDATE!$1:$1,0))),NA())</f>
        <v>143</v>
      </c>
      <c r="S54" s="105" t="s">
        <v>173</v>
      </c>
    </row>
    <row r="55" spans="1:19" x14ac:dyDescent="0.2">
      <c r="A55" s="34" t="s">
        <v>174</v>
      </c>
      <c r="B55" s="34" t="s">
        <v>175</v>
      </c>
      <c r="C55" s="13" t="str">
        <f>IF(OR(ISNUMBER(IFERROR(MATCH(A55,UPDATE!$1:$1,0),TRUE))=FALSE,H55=FALSE),L55,_xlfn.AGGREGATE(4,6,INDEX(UPDATE!$A:$BP,,MATCH(A55,UPDATE!$1:$1,0))))</f>
        <v>F</v>
      </c>
      <c r="D55" s="19" t="str">
        <f t="shared" si="3"/>
        <v>F</v>
      </c>
      <c r="E55" s="14" t="s">
        <v>22</v>
      </c>
      <c r="F55" s="14" t="str">
        <f t="shared" si="4"/>
        <v>✅</v>
      </c>
      <c r="H55" s="99" t="b">
        <f>IF(ISNUMBER(INDEX(UPDATE!$A:$BP,2,MATCH(SETTINGS!A55,UPDATE!$1:$1,0)))=TRUE,TRUE,FALSE)</f>
        <v>0</v>
      </c>
      <c r="I55" s="100">
        <f>IFERROR(INDEX(UPDATE!A:A,MATCH(_xlfn.AGGREGATE(4,6,INDEX(UPDATE!$A$3:$BP$200,,MATCH(A55,UPDATE!$1:$1,0))),INDEX(UPDATE!$A:$BP,,MATCH(A55,UPDATE!$1:$1,0)),0)),K55)</f>
        <v>16</v>
      </c>
      <c r="J55" s="100" t="b">
        <f>IFERROR(IF(MATCH(SETTINGS!A55,COVER!$A:$A,0),TRUE,FALSE),FALSE)</f>
        <v>1</v>
      </c>
      <c r="L55" s="86" t="s">
        <v>24</v>
      </c>
      <c r="N55" s="94" t="b">
        <f t="shared" si="5"/>
        <v>1</v>
      </c>
      <c r="O55" s="95" t="s">
        <v>175</v>
      </c>
      <c r="P55" s="94" t="b">
        <f>IF(IFERROR(HLOOKUP(A55,UPDATE!$1:$1,1,FALSE),FALSE)&lt;&gt;FALSE,TRUE,FALSE)</f>
        <v>1</v>
      </c>
      <c r="Q55" s="103" t="b">
        <f>TRUE</f>
        <v>1</v>
      </c>
      <c r="R55" s="103">
        <f>IFERROR(_xlfn.AGGREGATE(4,6,INDEX(UPDATE!$A:$BP,,MATCH(A55,UPDATE!$1:$1,0))),NA())</f>
        <v>179</v>
      </c>
      <c r="S55" s="105" t="s">
        <v>176</v>
      </c>
    </row>
    <row r="56" spans="1:19" x14ac:dyDescent="0.2">
      <c r="A56" s="34" t="s">
        <v>177</v>
      </c>
      <c r="B56" s="34" t="s">
        <v>177</v>
      </c>
      <c r="C56" s="13" t="str">
        <f>IF(OR(ISNUMBER(IFERROR(MATCH(A56,UPDATE!$1:$1,0),TRUE))=FALSE,H56=FALSE),L56,_xlfn.AGGREGATE(4,6,INDEX(UPDATE!$A:$BP,,MATCH(A56,UPDATE!$1:$1,0))))</f>
        <v>F</v>
      </c>
      <c r="D56" s="19" t="str">
        <f t="shared" si="3"/>
        <v>F</v>
      </c>
      <c r="E56" s="14" t="s">
        <v>50</v>
      </c>
      <c r="F56" s="14" t="str">
        <f t="shared" si="4"/>
        <v>✅</v>
      </c>
      <c r="H56" s="99" t="b">
        <f>IF(ISNUMBER(INDEX(UPDATE!$A:$BP,2,MATCH(SETTINGS!A56,UPDATE!$1:$1,0)))=TRUE,TRUE,FALSE)</f>
        <v>0</v>
      </c>
      <c r="I56" s="100">
        <f>IFERROR(INDEX(UPDATE!A:A,MATCH(_xlfn.AGGREGATE(4,6,INDEX(UPDATE!$A$3:$BP$200,,MATCH(A56,UPDATE!$1:$1,0))),INDEX(UPDATE!$A:$BP,,MATCH(A56,UPDATE!$1:$1,0)),0)),K56)</f>
        <v>37</v>
      </c>
      <c r="J56" s="100" t="b">
        <f>IFERROR(IF(MATCH(SETTINGS!A56,COVER!$A:$A,0),TRUE,FALSE),FALSE)</f>
        <v>1</v>
      </c>
      <c r="K56" s="86">
        <v>37</v>
      </c>
      <c r="L56" s="86" t="s">
        <v>24</v>
      </c>
      <c r="N56" s="94" t="b">
        <f t="shared" si="5"/>
        <v>1</v>
      </c>
      <c r="O56" s="95" t="s">
        <v>177</v>
      </c>
      <c r="P56" s="94" t="b">
        <f>IF(IFERROR(HLOOKUP(A56,UPDATE!$1:$1,1,FALSE),FALSE)&lt;&gt;FALSE,TRUE,FALSE)</f>
        <v>0</v>
      </c>
      <c r="Q56" s="103" t="b">
        <f>TRUE</f>
        <v>1</v>
      </c>
      <c r="R56" s="103" t="e">
        <f>IFERROR(_xlfn.AGGREGATE(4,6,INDEX(UPDATE!$A:$BP,,MATCH(A56,UPDATE!$1:$1,0))),NA())</f>
        <v>#N/A</v>
      </c>
      <c r="S56" s="106" t="s">
        <v>32</v>
      </c>
    </row>
    <row r="57" spans="1:19" x14ac:dyDescent="0.2">
      <c r="A57" s="34" t="s">
        <v>178</v>
      </c>
      <c r="B57" s="34" t="s">
        <v>179</v>
      </c>
      <c r="C57" s="13" t="str">
        <f>IF(OR(ISNUMBER(IFERROR(MATCH(A57,UPDATE!$1:$1,0),TRUE))=FALSE,H57=FALSE),L57,_xlfn.AGGREGATE(4,6,INDEX(UPDATE!$A:$BP,,MATCH(A57,UPDATE!$1:$1,0))))</f>
        <v>x</v>
      </c>
      <c r="D57" s="19">
        <f t="shared" si="3"/>
        <v>45154</v>
      </c>
      <c r="E57" s="14" t="s">
        <v>22</v>
      </c>
      <c r="F57" s="14" t="str">
        <f t="shared" si="4"/>
        <v>❌</v>
      </c>
      <c r="H57" s="99" t="b">
        <f>IF(ISNUMBER(INDEX(UPDATE!$A:$BP,2,MATCH(SETTINGS!A57,UPDATE!$1:$1,0)))=TRUE,TRUE,FALSE)</f>
        <v>0</v>
      </c>
      <c r="I57" s="100">
        <f>IFERROR(INDEX(UPDATE!A:A,MATCH(_xlfn.AGGREGATE(4,6,INDEX(UPDATE!$A$3:$BP$200,,MATCH(A57,UPDATE!$1:$1,0))),INDEX(UPDATE!$A:$BP,,MATCH(A57,UPDATE!$1:$1,0)),0)),K57)</f>
        <v>0</v>
      </c>
      <c r="J57" s="100" t="b">
        <f>IFERROR(IF(MATCH(SETTINGS!A57,COVER!$A:$A,0),TRUE,FALSE),FALSE)</f>
        <v>1</v>
      </c>
      <c r="L57" s="86" t="s">
        <v>165</v>
      </c>
      <c r="M57" s="87">
        <v>45154</v>
      </c>
      <c r="N57" s="94" t="b">
        <f t="shared" si="5"/>
        <v>0</v>
      </c>
      <c r="O57" s="95" t="s">
        <v>179</v>
      </c>
      <c r="P57" s="94" t="b">
        <f>IF(IFERROR(HLOOKUP(A57,UPDATE!$1:$1,1,FALSE),FALSE)&lt;&gt;FALSE,TRUE,FALSE)</f>
        <v>0</v>
      </c>
      <c r="Q57" s="103" t="b">
        <f>TRUE</f>
        <v>1</v>
      </c>
      <c r="R57" s="103" t="e">
        <f>IFERROR(_xlfn.AGGREGATE(4,6,INDEX(UPDATE!$A:$BP,,MATCH(A57,UPDATE!$1:$1,0))),NA())</f>
        <v>#N/A</v>
      </c>
      <c r="S57" s="105" t="s">
        <v>180</v>
      </c>
    </row>
    <row r="58" spans="1:19" x14ac:dyDescent="0.2">
      <c r="A58" s="34" t="s">
        <v>181</v>
      </c>
      <c r="B58" s="34" t="s">
        <v>182</v>
      </c>
      <c r="C58" s="13" t="str">
        <f>IF(OR(ISNUMBER(IFERROR(MATCH(A58,UPDATE!$1:$1,0),TRUE))=FALSE,H58=FALSE),L58,_xlfn.AGGREGATE(4,6,INDEX(UPDATE!$A:$BP,,MATCH(A58,UPDATE!$1:$1,0))))</f>
        <v>F</v>
      </c>
      <c r="D58" s="19" t="str">
        <f t="shared" si="3"/>
        <v>F</v>
      </c>
      <c r="E58" s="14" t="s">
        <v>183</v>
      </c>
      <c r="F58" s="14" t="str">
        <f t="shared" si="4"/>
        <v>✅</v>
      </c>
      <c r="G58" s="53" t="s">
        <v>23</v>
      </c>
      <c r="H58" s="99" t="b">
        <f>IF(ISNUMBER(INDEX(UPDATE!$A:$BP,2,MATCH(SETTINGS!A58,UPDATE!$1:$1,0)))=TRUE,TRUE,FALSE)</f>
        <v>0</v>
      </c>
      <c r="I58" s="100">
        <f>IFERROR(INDEX(UPDATE!A:A,MATCH(_xlfn.AGGREGATE(4,6,INDEX(UPDATE!$A$3:$BP$200,,MATCH(A58,UPDATE!$1:$1,0))),INDEX(UPDATE!$A:$BP,,MATCH(A58,UPDATE!$1:$1,0)),0)),K58)</f>
        <v>19</v>
      </c>
      <c r="J58" s="100" t="b">
        <f>IFERROR(IF(MATCH(SETTINGS!A58,COVER!$A:$A,0),TRUE,FALSE),FALSE)</f>
        <v>1</v>
      </c>
      <c r="K58" s="86">
        <v>19</v>
      </c>
      <c r="L58" s="86" t="s">
        <v>24</v>
      </c>
      <c r="N58" s="94" t="b">
        <f>FALSE</f>
        <v>0</v>
      </c>
      <c r="O58" s="95" t="s">
        <v>184</v>
      </c>
      <c r="P58" s="94" t="b">
        <f>IF(IFERROR(HLOOKUP(A58,UPDATE!$1:$1,1,FALSE),FALSE)&lt;&gt;FALSE,TRUE,FALSE)</f>
        <v>0</v>
      </c>
      <c r="Q58" s="103" t="b">
        <f>FALSE</f>
        <v>0</v>
      </c>
      <c r="R58" s="103" t="e">
        <f>IFERROR(_xlfn.AGGREGATE(4,6,INDEX(UPDATE!$A:$BP,,MATCH(A58,UPDATE!$1:$1,0))),NA())</f>
        <v>#N/A</v>
      </c>
      <c r="S58" s="106" t="s">
        <v>32</v>
      </c>
    </row>
    <row r="59" spans="1:19" x14ac:dyDescent="0.2">
      <c r="A59" s="91" t="s">
        <v>185</v>
      </c>
      <c r="B59" s="57" t="s">
        <v>186</v>
      </c>
      <c r="C59" s="13" t="str">
        <f>IF(OR(ISNUMBER(IFERROR(MATCH(A59,UPDATE!$1:$1,0),TRUE))=FALSE,H59=FALSE),L59,_xlfn.AGGREGATE(4,6,INDEX(UPDATE!$A:$BP,,MATCH(A59,UPDATE!$1:$1,0))))</f>
        <v>x</v>
      </c>
      <c r="D59" s="19">
        <f t="shared" si="3"/>
        <v>45154</v>
      </c>
      <c r="E59" s="14" t="s">
        <v>22</v>
      </c>
      <c r="F59" s="14" t="str">
        <f t="shared" si="4"/>
        <v>❌</v>
      </c>
      <c r="H59" s="99" t="b">
        <f>IF(ISNUMBER(INDEX(UPDATE!$A:$BP,2,MATCH(SETTINGS!A59,UPDATE!$1:$1,0)))=TRUE,TRUE,FALSE)</f>
        <v>0</v>
      </c>
      <c r="I59" s="100">
        <f>IFERROR(INDEX(UPDATE!A:A,MATCH(_xlfn.AGGREGATE(4,6,INDEX(UPDATE!$A$3:$BP$200,,MATCH(A59,UPDATE!$1:$1,0))),INDEX(UPDATE!$A:$BP,,MATCH(A59,UPDATE!$1:$1,0)),0)),K59)</f>
        <v>0</v>
      </c>
      <c r="J59" s="100" t="b">
        <f>IFERROR(IF(MATCH(SETTINGS!A59,COVER!$A:$A,0),TRUE,FALSE),FALSE)</f>
        <v>1</v>
      </c>
      <c r="L59" s="86" t="s">
        <v>165</v>
      </c>
      <c r="M59" s="87">
        <v>45154</v>
      </c>
      <c r="N59" s="94" t="b">
        <f>IF(F59&lt;&gt;"",F59="✅","")</f>
        <v>0</v>
      </c>
      <c r="O59" s="95" t="s">
        <v>187</v>
      </c>
      <c r="P59" s="94" t="b">
        <f>IF(IFERROR(HLOOKUP(A59,UPDATE!$1:$1,1,FALSE),FALSE)&lt;&gt;FALSE,TRUE,FALSE)</f>
        <v>0</v>
      </c>
      <c r="Q59" s="103" t="b">
        <f>TRUE</f>
        <v>1</v>
      </c>
      <c r="R59" s="103" t="e">
        <f>IFERROR(_xlfn.AGGREGATE(4,6,INDEX(UPDATE!$A:$BP,,MATCH(A59,UPDATE!$1:$1,0))),NA())</f>
        <v>#N/A</v>
      </c>
      <c r="S59" s="105" t="s">
        <v>188</v>
      </c>
    </row>
    <row r="60" spans="1:19" x14ac:dyDescent="0.2">
      <c r="A60" s="91" t="s">
        <v>189</v>
      </c>
      <c r="B60" s="57" t="s">
        <v>190</v>
      </c>
      <c r="C60" s="13" t="str">
        <f>IF(OR(ISNUMBER(IFERROR(MATCH(A60,UPDATE!$1:$1,0),TRUE))=FALSE,H60=FALSE),L60,_xlfn.AGGREGATE(4,6,INDEX(UPDATE!$A:$BP,,MATCH(A60,UPDATE!$1:$1,0))))</f>
        <v>x</v>
      </c>
      <c r="D60" s="19">
        <f t="shared" si="3"/>
        <v>45154</v>
      </c>
      <c r="E60" s="14" t="s">
        <v>22</v>
      </c>
      <c r="F60" s="14" t="str">
        <f t="shared" si="4"/>
        <v>❌</v>
      </c>
      <c r="H60" s="99" t="b">
        <f>IF(ISNUMBER(INDEX(UPDATE!$A:$BP,2,MATCH(SETTINGS!A60,UPDATE!$1:$1,0)))=TRUE,TRUE,FALSE)</f>
        <v>0</v>
      </c>
      <c r="I60" s="100">
        <f>IFERROR(INDEX(UPDATE!A:A,MATCH(_xlfn.AGGREGATE(4,6,INDEX(UPDATE!$A$3:$BP$200,,MATCH(A60,UPDATE!$1:$1,0))),INDEX(UPDATE!$A:$BP,,MATCH(A60,UPDATE!$1:$1,0)),0)),K60)</f>
        <v>0</v>
      </c>
      <c r="J60" s="100" t="b">
        <f>IFERROR(IF(MATCH(SETTINGS!A60,COVER!$A:$A,0),TRUE,FALSE),FALSE)</f>
        <v>1</v>
      </c>
      <c r="L60" s="86" t="s">
        <v>165</v>
      </c>
      <c r="M60" s="87">
        <v>45154</v>
      </c>
      <c r="N60" s="94" t="b">
        <f>IF(F60&lt;&gt;"",F60="✅","")</f>
        <v>0</v>
      </c>
      <c r="O60" s="95" t="s">
        <v>190</v>
      </c>
      <c r="P60" s="94" t="b">
        <f>IF(IFERROR(HLOOKUP(A60,UPDATE!$1:$1,1,FALSE),FALSE)&lt;&gt;FALSE,TRUE,FALSE)</f>
        <v>0</v>
      </c>
      <c r="Q60" s="103" t="b">
        <f>TRUE</f>
        <v>1</v>
      </c>
      <c r="R60" s="103" t="e">
        <f>IFERROR(_xlfn.AGGREGATE(4,6,INDEX(UPDATE!$A:$BP,,MATCH(A60,UPDATE!$1:$1,0))),NA())</f>
        <v>#N/A</v>
      </c>
      <c r="S60" s="105" t="s">
        <v>191</v>
      </c>
    </row>
    <row r="61" spans="1:19" x14ac:dyDescent="0.2">
      <c r="A61" s="91" t="s">
        <v>192</v>
      </c>
      <c r="B61" s="57" t="s">
        <v>192</v>
      </c>
      <c r="C61" s="13" t="str">
        <f>IF(OR(ISNUMBER(IFERROR(MATCH(A61,UPDATE!$1:$1,0),TRUE))=FALSE,H61=FALSE),L61,_xlfn.AGGREGATE(4,6,INDEX(UPDATE!$A:$BP,,MATCH(A61,UPDATE!$1:$1,0))))</f>
        <v>F</v>
      </c>
      <c r="D61" s="19" t="str">
        <f t="shared" si="3"/>
        <v>F</v>
      </c>
      <c r="E61" s="14" t="s">
        <v>22</v>
      </c>
      <c r="F61" s="14" t="str">
        <f t="shared" si="4"/>
        <v>✅</v>
      </c>
      <c r="H61" s="99" t="b">
        <f>IF(ISNUMBER(INDEX(UPDATE!$A:$BP,2,MATCH(SETTINGS!A61,UPDATE!$1:$1,0)))=TRUE,TRUE,FALSE)</f>
        <v>0</v>
      </c>
      <c r="I61" s="100">
        <f>IFERROR(INDEX(UPDATE!A:A,MATCH(_xlfn.AGGREGATE(4,6,INDEX(UPDATE!$A$3:$BP$200,,MATCH(A61,UPDATE!$1:$1,0))),INDEX(UPDATE!$A:$BP,,MATCH(A61,UPDATE!$1:$1,0)),0)),K61)</f>
        <v>37</v>
      </c>
      <c r="J61" s="100" t="b">
        <f>IFERROR(IF(MATCH(SETTINGS!A61,COVER!$A:$A,0),TRUE,FALSE),FALSE)</f>
        <v>1</v>
      </c>
      <c r="L61" s="86" t="s">
        <v>24</v>
      </c>
      <c r="M61" s="87"/>
      <c r="N61" s="94" t="b">
        <f>IF(F61&lt;&gt;"",F61="✅","")</f>
        <v>1</v>
      </c>
      <c r="O61" s="95" t="s">
        <v>192</v>
      </c>
      <c r="P61" s="94" t="b">
        <f>IF(IFERROR(HLOOKUP(A61,UPDATE!$1:$1,1,FALSE),FALSE)&lt;&gt;FALSE,TRUE,FALSE)</f>
        <v>1</v>
      </c>
      <c r="Q61" s="103" t="b">
        <f>TRUE</f>
        <v>1</v>
      </c>
      <c r="R61" s="103">
        <f>IFERROR(_xlfn.AGGREGATE(4,6,INDEX(UPDATE!$A:$BP,,MATCH(A61,UPDATE!$1:$1,0))),NA())</f>
        <v>383</v>
      </c>
      <c r="S61" s="105" t="s">
        <v>193</v>
      </c>
    </row>
    <row r="62" spans="1:19" x14ac:dyDescent="0.2">
      <c r="A62" s="91" t="s">
        <v>226</v>
      </c>
      <c r="B62" s="57" t="s">
        <v>336</v>
      </c>
      <c r="C62" s="13" t="str">
        <f>IF(OR(ISNUMBER(IFERROR(MATCH(A62,UPDATE!$1:$1,0),TRUE))=FALSE,H62=FALSE),L62,_xlfn.AGGREGATE(4,6,INDEX(UPDATE!$A:$BP,,MATCH(A62,UPDATE!$1:$1,0))))</f>
        <v>F</v>
      </c>
      <c r="D62" s="19" t="str">
        <f t="shared" ref="D62" si="6">IF(C62="F","F",M62)</f>
        <v>F</v>
      </c>
      <c r="E62" s="14" t="s">
        <v>22</v>
      </c>
      <c r="F62" s="14" t="str">
        <f t="shared" ref="F62" si="7">IF(AND(OR(P62=TRUE,K62&lt;&gt;""),J62=TRUE),"✅","❌")</f>
        <v>❌</v>
      </c>
      <c r="H62" s="99" t="b">
        <f>IF(ISNUMBER(INDEX(UPDATE!$A:$BP,2,MATCH(SETTINGS!A62,UPDATE!$1:$1,0)))=TRUE,TRUE,FALSE)</f>
        <v>0</v>
      </c>
      <c r="I62" s="100">
        <f>IFERROR(INDEX(UPDATE!A:A,MATCH(_xlfn.AGGREGATE(4,6,INDEX(UPDATE!$A$3:$BP$200,,MATCH(A62,UPDATE!$1:$1,0))),INDEX(UPDATE!$A:$BP,,MATCH(A62,UPDATE!$1:$1,0)),0)),K62)</f>
        <v>0</v>
      </c>
      <c r="J62" s="100" t="b">
        <f>IFERROR(IF(MATCH(SETTINGS!A62,COVER!$A:$A,0),TRUE,FALSE),FALSE)</f>
        <v>1</v>
      </c>
      <c r="L62" s="86" t="s">
        <v>24</v>
      </c>
      <c r="M62" s="87"/>
      <c r="N62" s="94" t="b">
        <f>IF(F62&lt;&gt;"",F62="✅","")</f>
        <v>0</v>
      </c>
      <c r="O62" s="95" t="s">
        <v>192</v>
      </c>
      <c r="P62" s="94" t="b">
        <f>IF(IFERROR(HLOOKUP(A62,UPDATE!$1:$1,1,FALSE),FALSE)&lt;&gt;FALSE,TRUE,FALSE)</f>
        <v>0</v>
      </c>
      <c r="Q62" s="103" t="b">
        <f>TRUE</f>
        <v>1</v>
      </c>
      <c r="R62" s="103" t="e">
        <f>IFERROR(_xlfn.AGGREGATE(4,6,INDEX(UPDATE!$A:$BP,,MATCH(A62,UPDATE!$1:$1,0))),NA())</f>
        <v>#N/A</v>
      </c>
    </row>
  </sheetData>
  <autoFilter ref="A1:T61" xr:uid="{00000000-0009-0000-0000-000000000000}">
    <sortState xmlns:xlrd2="http://schemas.microsoft.com/office/spreadsheetml/2017/richdata2" ref="A2:T58">
      <sortCondition ref="A1:A58"/>
    </sortState>
  </autoFilter>
  <conditionalFormatting sqref="A1:A1048576">
    <cfRule type="expression" dxfId="34" priority="4">
      <formula>N1=FALSE</formula>
    </cfRule>
  </conditionalFormatting>
  <conditionalFormatting sqref="B1">
    <cfRule type="expression" dxfId="33" priority="3" stopIfTrue="1">
      <formula>G1="❌"</formula>
    </cfRule>
  </conditionalFormatting>
  <conditionalFormatting sqref="I1:I1048576">
    <cfRule type="expression" dxfId="32" priority="7">
      <formula>I1=0</formula>
    </cfRule>
  </conditionalFormatting>
  <conditionalFormatting sqref="J1:J1048576">
    <cfRule type="expression" dxfId="31" priority="10" stopIfTrue="1">
      <formula>J1=FALSE</formula>
    </cfRule>
  </conditionalFormatting>
  <conditionalFormatting sqref="N80:N1048576 N1:N62">
    <cfRule type="expression" dxfId="30" priority="2" stopIfTrue="1">
      <formula>N1=TRUE</formula>
    </cfRule>
    <cfRule type="expression" dxfId="29" priority="8" stopIfTrue="1">
      <formula>N1=FALSE</formula>
    </cfRule>
  </conditionalFormatting>
  <conditionalFormatting sqref="P1:R1048576">
    <cfRule type="expression" dxfId="28" priority="1">
      <formula>P1=FALSE</formula>
    </cfRule>
  </conditionalFormatting>
  <hyperlinks>
    <hyperlink ref="S2" r:id="rId1" xr:uid="{00000000-0004-0000-0000-000000000000}"/>
    <hyperlink ref="S3" r:id="rId2" xr:uid="{00000000-0004-0000-0000-000001000000}"/>
    <hyperlink ref="S4" r:id="rId3" xr:uid="{00000000-0004-0000-0000-000002000000}"/>
    <hyperlink ref="S5" r:id="rId4" xr:uid="{00000000-0004-0000-0000-000003000000}"/>
    <hyperlink ref="S6" r:id="rId5" xr:uid="{00000000-0004-0000-0000-000004000000}"/>
    <hyperlink ref="S7" r:id="rId6" xr:uid="{00000000-0004-0000-0000-000005000000}"/>
    <hyperlink ref="S8" r:id="rId7" xr:uid="{00000000-0004-0000-0000-000006000000}"/>
    <hyperlink ref="S9" r:id="rId8" xr:uid="{00000000-0004-0000-0000-000007000000}"/>
    <hyperlink ref="S10" r:id="rId9" xr:uid="{00000000-0004-0000-0000-000008000000}"/>
    <hyperlink ref="S11" r:id="rId10" xr:uid="{00000000-0004-0000-0000-000009000000}"/>
    <hyperlink ref="S12" r:id="rId11" xr:uid="{00000000-0004-0000-0000-00000A000000}"/>
    <hyperlink ref="S13" r:id="rId12" xr:uid="{00000000-0004-0000-0000-00000B000000}"/>
    <hyperlink ref="S14" r:id="rId13" xr:uid="{00000000-0004-0000-0000-00000C000000}"/>
    <hyperlink ref="S15" r:id="rId14" xr:uid="{00000000-0004-0000-0000-00000D000000}"/>
    <hyperlink ref="S16" r:id="rId15" xr:uid="{00000000-0004-0000-0000-00000E000000}"/>
    <hyperlink ref="S17" r:id="rId16" xr:uid="{00000000-0004-0000-0000-00000F000000}"/>
    <hyperlink ref="S18" r:id="rId17" xr:uid="{00000000-0004-0000-0000-000010000000}"/>
    <hyperlink ref="S19" r:id="rId18" xr:uid="{00000000-0004-0000-0000-000011000000}"/>
    <hyperlink ref="S20" r:id="rId19" xr:uid="{00000000-0004-0000-0000-000012000000}"/>
    <hyperlink ref="S21" r:id="rId20" xr:uid="{00000000-0004-0000-0000-000013000000}"/>
    <hyperlink ref="S23" r:id="rId21" xr:uid="{00000000-0004-0000-0000-000014000000}"/>
    <hyperlink ref="S24" r:id="rId22" xr:uid="{00000000-0004-0000-0000-000015000000}"/>
    <hyperlink ref="S25" r:id="rId23" xr:uid="{00000000-0004-0000-0000-000016000000}"/>
    <hyperlink ref="S26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S30" r:id="rId28" xr:uid="{00000000-0004-0000-0000-00001B000000}"/>
    <hyperlink ref="S31" r:id="rId29" xr:uid="{00000000-0004-0000-0000-00001C000000}"/>
    <hyperlink ref="S32" r:id="rId30" xr:uid="{00000000-0004-0000-0000-00001D000000}"/>
    <hyperlink ref="S33" r:id="rId31" xr:uid="{00000000-0004-0000-0000-00001E000000}"/>
    <hyperlink ref="S34" r:id="rId32" xr:uid="{00000000-0004-0000-0000-00001F000000}"/>
    <hyperlink ref="S35" r:id="rId33" xr:uid="{00000000-0004-0000-0000-000020000000}"/>
    <hyperlink ref="S36" r:id="rId34" xr:uid="{00000000-0004-0000-0000-000021000000}"/>
    <hyperlink ref="S37" r:id="rId35" xr:uid="{00000000-0004-0000-0000-000022000000}"/>
    <hyperlink ref="S38" r:id="rId36" xr:uid="{00000000-0004-0000-0000-000023000000}"/>
    <hyperlink ref="S39" r:id="rId37" xr:uid="{00000000-0004-0000-0000-000024000000}"/>
    <hyperlink ref="S41" r:id="rId38" xr:uid="{00000000-0004-0000-0000-000025000000}"/>
    <hyperlink ref="S42" r:id="rId39" xr:uid="{00000000-0004-0000-0000-000026000000}"/>
    <hyperlink ref="S43" r:id="rId40" xr:uid="{00000000-0004-0000-0000-000027000000}"/>
    <hyperlink ref="S44" r:id="rId41" location="Volume_101_To_110" xr:uid="{00000000-0004-0000-0000-000028000000}"/>
    <hyperlink ref="S45" r:id="rId42" xr:uid="{00000000-0004-0000-0000-000029000000}"/>
    <hyperlink ref="S46" r:id="rId43" location="Volume_13" xr:uid="{00000000-0004-0000-0000-00002A000000}"/>
    <hyperlink ref="S49" r:id="rId44" xr:uid="{00000000-0004-0000-0000-00002B000000}"/>
    <hyperlink ref="S50" r:id="rId45" xr:uid="{00000000-0004-0000-0000-00002C000000}"/>
    <hyperlink ref="S51" r:id="rId46" xr:uid="{00000000-0004-0000-0000-00002D000000}"/>
    <hyperlink ref="S52" r:id="rId47" xr:uid="{00000000-0004-0000-0000-00002E000000}"/>
    <hyperlink ref="S53" r:id="rId48" xr:uid="{00000000-0004-0000-0000-00002F000000}"/>
    <hyperlink ref="S54" r:id="rId49" xr:uid="{00000000-0004-0000-0000-000030000000}"/>
    <hyperlink ref="S55" r:id="rId50" xr:uid="{00000000-0004-0000-0000-000031000000}"/>
    <hyperlink ref="S57" r:id="rId51" xr:uid="{00000000-0004-0000-0000-000032000000}"/>
    <hyperlink ref="S59" r:id="rId52" xr:uid="{00000000-0004-0000-0000-000033000000}"/>
    <hyperlink ref="S60" r:id="rId53" xr:uid="{00000000-0004-0000-0000-000034000000}"/>
    <hyperlink ref="S61" r:id="rId54" xr:uid="{00000000-0004-0000-0000-00003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P133"/>
  <sheetViews>
    <sheetView zoomScaleNormal="100"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G2" sqref="G2"/>
    </sheetView>
  </sheetViews>
  <sheetFormatPr baseColWidth="10" defaultColWidth="10.83203125" defaultRowHeight="16" x14ac:dyDescent="0.2"/>
  <cols>
    <col min="1" max="1" width="10.83203125" style="72" customWidth="1"/>
    <col min="2" max="14" width="10.83203125" style="3" customWidth="1"/>
    <col min="15" max="15" width="10.83203125" style="111" customWidth="1"/>
    <col min="16" max="35" width="10.83203125" style="3" customWidth="1"/>
    <col min="36" max="36" width="10.83203125" style="80" customWidth="1"/>
    <col min="37" max="67" width="10.83203125" style="3" customWidth="1"/>
    <col min="68" max="68" width="10.83203125" style="81" customWidth="1"/>
    <col min="69" max="114" width="10.83203125" style="3" customWidth="1"/>
    <col min="115" max="16384" width="10.83203125" style="3"/>
  </cols>
  <sheetData>
    <row r="1" spans="1:68" s="73" customFormat="1" x14ac:dyDescent="0.2">
      <c r="A1" s="72" t="s">
        <v>194</v>
      </c>
      <c r="B1" s="73" t="s">
        <v>28</v>
      </c>
      <c r="C1" s="73" t="s">
        <v>147</v>
      </c>
      <c r="D1" s="73" t="s">
        <v>48</v>
      </c>
      <c r="E1" s="73" t="s">
        <v>90</v>
      </c>
      <c r="F1" s="73" t="s">
        <v>121</v>
      </c>
      <c r="G1" s="73" t="s">
        <v>45</v>
      </c>
      <c r="H1" s="73" t="s">
        <v>81</v>
      </c>
      <c r="I1" s="73" t="s">
        <v>140</v>
      </c>
      <c r="J1" s="73" t="s">
        <v>42</v>
      </c>
      <c r="K1" s="73" t="s">
        <v>143</v>
      </c>
      <c r="L1" s="73" t="s">
        <v>118</v>
      </c>
      <c r="M1" s="73" t="s">
        <v>159</v>
      </c>
      <c r="N1" s="73" t="s">
        <v>58</v>
      </c>
      <c r="O1" s="110" t="s">
        <v>167</v>
      </c>
      <c r="P1" s="73" t="s">
        <v>93</v>
      </c>
      <c r="Q1" s="73" t="s">
        <v>96</v>
      </c>
      <c r="R1" s="73" t="s">
        <v>97</v>
      </c>
      <c r="S1" s="73" t="s">
        <v>98</v>
      </c>
      <c r="T1" s="73" t="s">
        <v>99</v>
      </c>
      <c r="U1" s="73" t="s">
        <v>101</v>
      </c>
      <c r="V1" s="73" t="s">
        <v>103</v>
      </c>
      <c r="W1" s="73" t="s">
        <v>105</v>
      </c>
      <c r="X1" s="73" t="s">
        <v>107</v>
      </c>
      <c r="Y1" s="74" t="s">
        <v>137</v>
      </c>
      <c r="Z1" s="74" t="s">
        <v>155</v>
      </c>
      <c r="AA1" s="74" t="s">
        <v>114</v>
      </c>
      <c r="AB1" s="74" t="s">
        <v>53</v>
      </c>
      <c r="AC1" s="74" t="s">
        <v>37</v>
      </c>
      <c r="AD1" s="74" t="s">
        <v>72</v>
      </c>
      <c r="AE1" s="74" t="s">
        <v>70</v>
      </c>
      <c r="AF1" s="74" t="s">
        <v>77</v>
      </c>
      <c r="AG1" s="74" t="s">
        <v>125</v>
      </c>
      <c r="AH1" s="74" t="s">
        <v>85</v>
      </c>
      <c r="AI1" s="75" t="s">
        <v>195</v>
      </c>
      <c r="AJ1" s="74" t="s">
        <v>128</v>
      </c>
      <c r="AK1" s="41" t="s">
        <v>192</v>
      </c>
      <c r="AL1" s="40" t="s">
        <v>130</v>
      </c>
      <c r="AM1" s="42" t="s">
        <v>88</v>
      </c>
      <c r="AN1" s="55" t="s">
        <v>26</v>
      </c>
      <c r="AO1" s="52" t="s">
        <v>132</v>
      </c>
      <c r="AP1" s="52" t="s">
        <v>31</v>
      </c>
      <c r="AQ1" s="54" t="s">
        <v>34</v>
      </c>
      <c r="AR1" s="63" t="s">
        <v>150</v>
      </c>
      <c r="AS1" s="58" t="s">
        <v>109</v>
      </c>
      <c r="AT1" s="62" t="s">
        <v>39</v>
      </c>
      <c r="AU1" s="62" t="s">
        <v>62</v>
      </c>
      <c r="AV1" s="63" t="s">
        <v>20</v>
      </c>
      <c r="AW1" s="63" t="s">
        <v>65</v>
      </c>
      <c r="AX1" s="108" t="s">
        <v>112</v>
      </c>
      <c r="AY1" s="63" t="s">
        <v>135</v>
      </c>
      <c r="AZ1" s="63" t="s">
        <v>153</v>
      </c>
      <c r="BA1" s="63" t="s">
        <v>171</v>
      </c>
      <c r="BB1" s="63" t="s">
        <v>174</v>
      </c>
      <c r="BP1" s="76"/>
    </row>
    <row r="2" spans="1:68" s="65" customFormat="1" x14ac:dyDescent="0.2">
      <c r="A2" s="77" t="s">
        <v>7</v>
      </c>
      <c r="B2" s="65">
        <v>368</v>
      </c>
      <c r="C2" s="65">
        <v>134</v>
      </c>
      <c r="D2" s="65">
        <v>1118</v>
      </c>
      <c r="E2" s="65">
        <v>235</v>
      </c>
      <c r="F2" s="65">
        <v>400</v>
      </c>
      <c r="G2" s="65">
        <v>41</v>
      </c>
      <c r="H2" s="65">
        <v>400</v>
      </c>
      <c r="I2" s="65">
        <v>1092</v>
      </c>
      <c r="J2" s="65">
        <v>142</v>
      </c>
      <c r="K2" s="65">
        <v>189</v>
      </c>
      <c r="L2" s="65">
        <v>162</v>
      </c>
      <c r="M2" s="65">
        <v>85</v>
      </c>
      <c r="N2" s="65">
        <v>89</v>
      </c>
      <c r="O2" s="65" t="e">
        <f>NA()</f>
        <v>#N/A</v>
      </c>
      <c r="P2" s="65" t="e">
        <f>NA()</f>
        <v>#N/A</v>
      </c>
      <c r="Q2" s="65" t="e">
        <f>NA()</f>
        <v>#N/A</v>
      </c>
      <c r="R2" s="65" t="e">
        <f>NA()</f>
        <v>#N/A</v>
      </c>
      <c r="S2" s="65" t="e">
        <f>NA()</f>
        <v>#N/A</v>
      </c>
      <c r="T2" s="65" t="e">
        <f>NA()</f>
        <v>#N/A</v>
      </c>
      <c r="U2" s="65" t="e">
        <f>NA()</f>
        <v>#N/A</v>
      </c>
      <c r="V2" s="65" t="e">
        <f>NA()</f>
        <v>#N/A</v>
      </c>
      <c r="W2" s="65" t="e">
        <f>NA()</f>
        <v>#N/A</v>
      </c>
      <c r="X2" s="65">
        <v>7</v>
      </c>
      <c r="Y2" s="78" t="e">
        <f>NA()</f>
        <v>#N/A</v>
      </c>
      <c r="Z2" s="78" t="e">
        <f>NA()</f>
        <v>#N/A</v>
      </c>
      <c r="AA2" s="78" t="e">
        <f>NA()</f>
        <v>#N/A</v>
      </c>
      <c r="AB2" s="78" t="e">
        <f>NA()</f>
        <v>#N/A</v>
      </c>
      <c r="AC2" s="78" t="e">
        <f>NA()</f>
        <v>#N/A</v>
      </c>
      <c r="AD2" s="78" t="e">
        <f>NA()</f>
        <v>#N/A</v>
      </c>
      <c r="AE2" s="78" t="e">
        <f>NA()</f>
        <v>#N/A</v>
      </c>
      <c r="AF2" s="78" t="e">
        <f>NA()</f>
        <v>#N/A</v>
      </c>
      <c r="AG2" s="78" t="e">
        <f>NA()</f>
        <v>#N/A</v>
      </c>
      <c r="AH2" s="78" t="e">
        <f>NA()</f>
        <v>#N/A</v>
      </c>
      <c r="AI2" s="78" t="e">
        <f>NA()</f>
        <v>#N/A</v>
      </c>
      <c r="AJ2" s="78" t="e">
        <f>NA()</f>
        <v>#N/A</v>
      </c>
      <c r="AK2" s="82" t="e">
        <f>NA()</f>
        <v>#N/A</v>
      </c>
      <c r="AL2" s="82" t="e">
        <f>NA()</f>
        <v>#N/A</v>
      </c>
      <c r="AM2" s="83" t="e">
        <f>NA()</f>
        <v>#N/A</v>
      </c>
      <c r="AN2" s="82" t="e">
        <f>NA()</f>
        <v>#N/A</v>
      </c>
      <c r="AO2" s="56" t="e">
        <f>NA()</f>
        <v>#N/A</v>
      </c>
      <c r="AP2" s="56">
        <v>373</v>
      </c>
      <c r="AQ2" s="84" t="e">
        <f>NA()</f>
        <v>#N/A</v>
      </c>
      <c r="AR2" s="82" t="e">
        <f>NA()</f>
        <v>#N/A</v>
      </c>
      <c r="AS2" s="59">
        <v>93</v>
      </c>
      <c r="AT2" s="64">
        <v>232</v>
      </c>
      <c r="AU2" s="64" t="e">
        <f>NA()</f>
        <v>#N/A</v>
      </c>
      <c r="AV2" s="82" t="e">
        <f>NA()</f>
        <v>#N/A</v>
      </c>
      <c r="AW2" s="82" t="e">
        <f>NA()</f>
        <v>#N/A</v>
      </c>
      <c r="AX2" s="109" t="e">
        <f>NA()</f>
        <v>#N/A</v>
      </c>
      <c r="AY2" s="82" t="e">
        <f>NA()</f>
        <v>#N/A</v>
      </c>
      <c r="AZ2" s="82" t="e">
        <f>NA()</f>
        <v>#N/A</v>
      </c>
      <c r="BA2" s="82" t="e">
        <f>NA()</f>
        <v>#N/A</v>
      </c>
      <c r="BB2" s="82" t="e">
        <f>NA()</f>
        <v>#N/A</v>
      </c>
      <c r="BP2" s="79"/>
    </row>
    <row r="3" spans="1:68" x14ac:dyDescent="0.2">
      <c r="A3" s="72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111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80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</row>
    <row r="4" spans="1:68" x14ac:dyDescent="0.2">
      <c r="A4" s="72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111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80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</row>
    <row r="5" spans="1:68" x14ac:dyDescent="0.2">
      <c r="A5" s="72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111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80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</row>
    <row r="6" spans="1:68" x14ac:dyDescent="0.2">
      <c r="A6" s="72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111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80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</row>
    <row r="7" spans="1:68" x14ac:dyDescent="0.2">
      <c r="A7" s="72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111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80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</row>
    <row r="8" spans="1:68" x14ac:dyDescent="0.2">
      <c r="A8" s="72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111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80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</row>
    <row r="9" spans="1:68" x14ac:dyDescent="0.2">
      <c r="A9" s="72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111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80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</row>
    <row r="10" spans="1:68" x14ac:dyDescent="0.2">
      <c r="A10" s="72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111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80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</row>
    <row r="11" spans="1:68" x14ac:dyDescent="0.2">
      <c r="A11" s="72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111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80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</row>
    <row r="12" spans="1:68" x14ac:dyDescent="0.2">
      <c r="A12" s="72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111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80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  <c r="AY12" t="e">
        <f>NA()</f>
        <v>#N/A</v>
      </c>
      <c r="AZ12" t="e">
        <f>NA()</f>
        <v>#N/A</v>
      </c>
      <c r="BA12" t="e">
        <f>NA()</f>
        <v>#N/A</v>
      </c>
      <c r="BB12" t="e">
        <f>NA()</f>
        <v>#N/A</v>
      </c>
    </row>
    <row r="13" spans="1:68" x14ac:dyDescent="0.2">
      <c r="A13" s="72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111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80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  <c r="AY13" t="e">
        <f>NA()</f>
        <v>#N/A</v>
      </c>
      <c r="AZ13" t="e">
        <f>NA()</f>
        <v>#N/A</v>
      </c>
      <c r="BA13" t="e">
        <f>NA()</f>
        <v>#N/A</v>
      </c>
      <c r="BB13" t="e">
        <f>NA()</f>
        <v>#N/A</v>
      </c>
    </row>
    <row r="14" spans="1:68" x14ac:dyDescent="0.2">
      <c r="A14" s="72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111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80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  <c r="AY14" t="e">
        <f>NA()</f>
        <v>#N/A</v>
      </c>
      <c r="AZ14" t="e">
        <f>NA()</f>
        <v>#N/A</v>
      </c>
      <c r="BA14" t="e">
        <f>NA()</f>
        <v>#N/A</v>
      </c>
      <c r="BB14" t="e">
        <f>NA()</f>
        <v>#N/A</v>
      </c>
    </row>
    <row r="15" spans="1:68" x14ac:dyDescent="0.2">
      <c r="A15" s="72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111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80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  <c r="AY15" t="e">
        <f>NA()</f>
        <v>#N/A</v>
      </c>
      <c r="AZ15" t="e">
        <f>NA()</f>
        <v>#N/A</v>
      </c>
      <c r="BA15" t="e">
        <f>NA()</f>
        <v>#N/A</v>
      </c>
      <c r="BB15" t="e">
        <f>NA()</f>
        <v>#N/A</v>
      </c>
    </row>
    <row r="16" spans="1:68" x14ac:dyDescent="0.2">
      <c r="A16" s="72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111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80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  <c r="AY16" t="e">
        <f>NA()</f>
        <v>#N/A</v>
      </c>
      <c r="AZ16" t="e">
        <f>NA()</f>
        <v>#N/A</v>
      </c>
      <c r="BA16" t="e">
        <f>NA()</f>
        <v>#N/A</v>
      </c>
      <c r="BB16" t="e">
        <f>NA()</f>
        <v>#N/A</v>
      </c>
    </row>
    <row r="17" spans="1:54" x14ac:dyDescent="0.2">
      <c r="A17" s="72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111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80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  <c r="AY17" t="e">
        <f>NA()</f>
        <v>#N/A</v>
      </c>
      <c r="AZ17" t="e">
        <f>NA()</f>
        <v>#N/A</v>
      </c>
      <c r="BA17" t="e">
        <f>NA()</f>
        <v>#N/A</v>
      </c>
      <c r="BB17" t="e">
        <f>NA()</f>
        <v>#N/A</v>
      </c>
    </row>
    <row r="18" spans="1:54" x14ac:dyDescent="0.2">
      <c r="A18" s="72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111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80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  <c r="AY18" t="e">
        <f>NA()</f>
        <v>#N/A</v>
      </c>
      <c r="AZ18" t="e">
        <f>NA()</f>
        <v>#N/A</v>
      </c>
      <c r="BA18" t="e">
        <f>NA()</f>
        <v>#N/A</v>
      </c>
      <c r="BB18" t="e">
        <f>NA()</f>
        <v>#N/A</v>
      </c>
    </row>
    <row r="19" spans="1:54" x14ac:dyDescent="0.2">
      <c r="A19" s="72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111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80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  <c r="AY19" t="e">
        <f>NA()</f>
        <v>#N/A</v>
      </c>
      <c r="AZ19" t="e">
        <f>NA()</f>
        <v>#N/A</v>
      </c>
      <c r="BA19" t="e">
        <f>NA()</f>
        <v>#N/A</v>
      </c>
      <c r="BB19" t="e">
        <f>NA()</f>
        <v>#N/A</v>
      </c>
    </row>
    <row r="20" spans="1:54" x14ac:dyDescent="0.2">
      <c r="A20" s="72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111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80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  <c r="AY20" t="e">
        <f>NA()</f>
        <v>#N/A</v>
      </c>
      <c r="AZ20" t="e">
        <f>NA()</f>
        <v>#N/A</v>
      </c>
      <c r="BA20" t="e">
        <f>NA()</f>
        <v>#N/A</v>
      </c>
      <c r="BB20" t="e">
        <f>NA()</f>
        <v>#N/A</v>
      </c>
    </row>
    <row r="21" spans="1:54" x14ac:dyDescent="0.2">
      <c r="A21" s="72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111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80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  <c r="AY21" t="e">
        <f>NA()</f>
        <v>#N/A</v>
      </c>
      <c r="AZ21" t="e">
        <f>NA()</f>
        <v>#N/A</v>
      </c>
      <c r="BA21" t="e">
        <f>NA()</f>
        <v>#N/A</v>
      </c>
      <c r="BB21" t="e">
        <f>NA()</f>
        <v>#N/A</v>
      </c>
    </row>
    <row r="22" spans="1:54" x14ac:dyDescent="0.2">
      <c r="A22" s="72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111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80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</row>
    <row r="23" spans="1:54" x14ac:dyDescent="0.2">
      <c r="A23" s="72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111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80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</row>
    <row r="24" spans="1:54" x14ac:dyDescent="0.2">
      <c r="A24" s="72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111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80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</row>
    <row r="25" spans="1:54" x14ac:dyDescent="0.2">
      <c r="A25" s="72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111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80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</row>
    <row r="26" spans="1:54" x14ac:dyDescent="0.2">
      <c r="A26" s="72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111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80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</row>
    <row r="27" spans="1:54" x14ac:dyDescent="0.2">
      <c r="A27" s="72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111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80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</row>
    <row r="28" spans="1:54" x14ac:dyDescent="0.2">
      <c r="A28" s="72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111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80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</row>
    <row r="29" spans="1:54" x14ac:dyDescent="0.2">
      <c r="A29" s="72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111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80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</row>
    <row r="30" spans="1:54" x14ac:dyDescent="0.2">
      <c r="A30" s="72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111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80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</row>
    <row r="31" spans="1:54" x14ac:dyDescent="0.2">
      <c r="A31" s="72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111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80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</row>
    <row r="32" spans="1:54" x14ac:dyDescent="0.2">
      <c r="A32" s="72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111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80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</row>
    <row r="33" spans="1:54" x14ac:dyDescent="0.2">
      <c r="A33" s="72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111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80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</row>
    <row r="34" spans="1:54" x14ac:dyDescent="0.2">
      <c r="A34" s="72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111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80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</row>
    <row r="35" spans="1:54" x14ac:dyDescent="0.2">
      <c r="A35" s="72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111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80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</row>
    <row r="36" spans="1:54" x14ac:dyDescent="0.2">
      <c r="A36" s="72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111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80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</row>
    <row r="37" spans="1:54" x14ac:dyDescent="0.2">
      <c r="A37" s="72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111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80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</row>
    <row r="38" spans="1:54" x14ac:dyDescent="0.2">
      <c r="A38" s="72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111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80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</row>
    <row r="39" spans="1:54" x14ac:dyDescent="0.2">
      <c r="A39" s="72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111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80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</row>
    <row r="40" spans="1:54" x14ac:dyDescent="0.2">
      <c r="A40" s="72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111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80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</row>
    <row r="41" spans="1:54" x14ac:dyDescent="0.2">
      <c r="A41" s="72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111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80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</row>
    <row r="42" spans="1:54" x14ac:dyDescent="0.2">
      <c r="A42" s="72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111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80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</row>
    <row r="43" spans="1:54" x14ac:dyDescent="0.2">
      <c r="A43" s="72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111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80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</row>
    <row r="44" spans="1:54" x14ac:dyDescent="0.2">
      <c r="A44" s="72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111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80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</row>
    <row r="45" spans="1:54" x14ac:dyDescent="0.2">
      <c r="A45" s="72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111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80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</row>
    <row r="46" spans="1:54" x14ac:dyDescent="0.2">
      <c r="A46" s="72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111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80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</row>
    <row r="47" spans="1:54" x14ac:dyDescent="0.2">
      <c r="A47" s="72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111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80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</row>
    <row r="48" spans="1:54" x14ac:dyDescent="0.2">
      <c r="A48" s="72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111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80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</row>
    <row r="49" spans="1:54" x14ac:dyDescent="0.2">
      <c r="A49" s="72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111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80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</row>
    <row r="50" spans="1:54" x14ac:dyDescent="0.2">
      <c r="A50" s="72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111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80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</row>
    <row r="51" spans="1:54" x14ac:dyDescent="0.2">
      <c r="A51" s="72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111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80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</row>
    <row r="52" spans="1:54" x14ac:dyDescent="0.2">
      <c r="A52" s="72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111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80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</row>
    <row r="53" spans="1:54" x14ac:dyDescent="0.2">
      <c r="A53" s="72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111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80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</row>
    <row r="54" spans="1:54" x14ac:dyDescent="0.2">
      <c r="A54" s="72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111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80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</row>
    <row r="55" spans="1:54" x14ac:dyDescent="0.2">
      <c r="A55" s="72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111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80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</row>
    <row r="56" spans="1:54" x14ac:dyDescent="0.2">
      <c r="A56" s="72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111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80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</row>
    <row r="57" spans="1:54" x14ac:dyDescent="0.2">
      <c r="A57" s="72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111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>
        <v>704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80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</row>
    <row r="58" spans="1:54" x14ac:dyDescent="0.2">
      <c r="A58" s="72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111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>
        <v>695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80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</row>
    <row r="59" spans="1:54" x14ac:dyDescent="0.2">
      <c r="A59" s="72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111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>
        <v>685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80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</row>
    <row r="60" spans="1:54" x14ac:dyDescent="0.2">
      <c r="A60" s="72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111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>
        <v>686</v>
      </c>
      <c r="AD60" s="3">
        <v>675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80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</row>
    <row r="61" spans="1:54" x14ac:dyDescent="0.2">
      <c r="A61" s="72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111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>
        <v>674</v>
      </c>
      <c r="AD61" s="3">
        <v>665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80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</row>
    <row r="62" spans="1:54" x14ac:dyDescent="0.2">
      <c r="A62" s="72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111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>
        <v>663</v>
      </c>
      <c r="AD62" s="3">
        <v>655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80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s="3">
        <v>700</v>
      </c>
      <c r="AZ62" t="e">
        <f>NA()</f>
        <v>#N/A</v>
      </c>
      <c r="BA62" t="e">
        <f>NA()</f>
        <v>#N/A</v>
      </c>
      <c r="BB62" t="e">
        <f>NA()</f>
        <v>#N/A</v>
      </c>
    </row>
    <row r="63" spans="1:54" x14ac:dyDescent="0.2">
      <c r="A63" s="72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111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>
        <v>652</v>
      </c>
      <c r="AD63" s="3">
        <v>646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80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s="3">
        <v>690</v>
      </c>
      <c r="AZ63" t="e">
        <f>NA()</f>
        <v>#N/A</v>
      </c>
      <c r="BA63" t="e">
        <f>NA()</f>
        <v>#N/A</v>
      </c>
      <c r="BB63" t="e">
        <f>NA()</f>
        <v>#N/A</v>
      </c>
    </row>
    <row r="64" spans="1:54" x14ac:dyDescent="0.2">
      <c r="A64" s="72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111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>
        <v>642</v>
      </c>
      <c r="AD64" s="3">
        <v>636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80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s="3">
        <v>768</v>
      </c>
      <c r="AY64" s="3">
        <v>679</v>
      </c>
      <c r="AZ64" t="e">
        <f>NA()</f>
        <v>#N/A</v>
      </c>
      <c r="BA64" t="e">
        <f>NA()</f>
        <v>#N/A</v>
      </c>
      <c r="BB64" t="e">
        <f>NA()</f>
        <v>#N/A</v>
      </c>
    </row>
    <row r="65" spans="1:54" x14ac:dyDescent="0.2">
      <c r="A65" s="72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111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>
        <v>632</v>
      </c>
      <c r="AD65" s="3">
        <v>627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80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s="3">
        <v>757</v>
      </c>
      <c r="AY65" s="3">
        <v>668</v>
      </c>
      <c r="AZ65" t="e">
        <f>NA()</f>
        <v>#N/A</v>
      </c>
      <c r="BA65" t="e">
        <f>NA()</f>
        <v>#N/A</v>
      </c>
      <c r="BB65" t="e">
        <f>NA()</f>
        <v>#N/A</v>
      </c>
    </row>
    <row r="66" spans="1:54" x14ac:dyDescent="0.2">
      <c r="A66" s="72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111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>
        <v>622</v>
      </c>
      <c r="AD66" s="3">
        <v>617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80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s="3">
        <v>746</v>
      </c>
      <c r="AY66" s="3">
        <v>657</v>
      </c>
      <c r="AZ66" t="e">
        <f>NA()</f>
        <v>#N/A</v>
      </c>
      <c r="BA66" t="e">
        <f>NA()</f>
        <v>#N/A</v>
      </c>
      <c r="BB66" t="e">
        <f>NA()</f>
        <v>#N/A</v>
      </c>
    </row>
    <row r="67" spans="1:54" x14ac:dyDescent="0.2">
      <c r="A67" s="72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111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>
        <v>611</v>
      </c>
      <c r="AD67" s="3">
        <v>607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80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s="3">
        <v>735</v>
      </c>
      <c r="AY67" s="3">
        <v>647</v>
      </c>
      <c r="AZ67" t="e">
        <f>NA()</f>
        <v>#N/A</v>
      </c>
      <c r="BA67" t="e">
        <f>NA()</f>
        <v>#N/A</v>
      </c>
      <c r="BB67" t="e">
        <f>NA()</f>
        <v>#N/A</v>
      </c>
    </row>
    <row r="68" spans="1:54" x14ac:dyDescent="0.2">
      <c r="A68" s="72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111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>
        <v>601</v>
      </c>
      <c r="AD68" s="3">
        <v>598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80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s="3">
        <v>724</v>
      </c>
      <c r="AY68" s="3">
        <v>637</v>
      </c>
      <c r="AZ68" t="e">
        <f>NA()</f>
        <v>#N/A</v>
      </c>
      <c r="BA68" t="e">
        <f>NA()</f>
        <v>#N/A</v>
      </c>
      <c r="BB68" t="e">
        <f>NA()</f>
        <v>#N/A</v>
      </c>
    </row>
    <row r="69" spans="1:54" x14ac:dyDescent="0.2">
      <c r="A69" s="72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111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>
        <v>591</v>
      </c>
      <c r="AD69" s="3">
        <v>589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80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s="3">
        <v>713</v>
      </c>
      <c r="AY69" s="3">
        <v>627</v>
      </c>
      <c r="AZ69" t="e">
        <f>NA()</f>
        <v>#N/A</v>
      </c>
      <c r="BA69" t="e">
        <f>NA()</f>
        <v>#N/A</v>
      </c>
      <c r="BB69" t="e">
        <f>NA()</f>
        <v>#N/A</v>
      </c>
    </row>
    <row r="70" spans="1:54" x14ac:dyDescent="0.2">
      <c r="A70" s="72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111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580</v>
      </c>
      <c r="AD70" s="3">
        <v>580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80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s="3">
        <v>701</v>
      </c>
      <c r="AY70" s="3">
        <v>617</v>
      </c>
      <c r="AZ70" t="e">
        <f>NA()</f>
        <v>#N/A</v>
      </c>
      <c r="BA70" t="e">
        <f>NA()</f>
        <v>#N/A</v>
      </c>
      <c r="BB70" t="e">
        <f>NA()</f>
        <v>#N/A</v>
      </c>
    </row>
    <row r="71" spans="1:54" x14ac:dyDescent="0.2">
      <c r="A71" s="72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111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570</v>
      </c>
      <c r="AD71" s="3">
        <v>571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80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s="3">
        <v>690</v>
      </c>
      <c r="AY71" s="3">
        <v>607</v>
      </c>
      <c r="AZ71" t="e">
        <f>NA()</f>
        <v>#N/A</v>
      </c>
      <c r="BA71" t="e">
        <f>NA()</f>
        <v>#N/A</v>
      </c>
      <c r="BB71" t="e">
        <f>NA()</f>
        <v>#N/A</v>
      </c>
    </row>
    <row r="72" spans="1:54" x14ac:dyDescent="0.2">
      <c r="A72" s="72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111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560</v>
      </c>
      <c r="AD72" s="3">
        <v>561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80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s="3">
        <v>679</v>
      </c>
      <c r="AY72" s="3">
        <v>597</v>
      </c>
      <c r="AZ72" t="e">
        <f>NA()</f>
        <v>#N/A</v>
      </c>
      <c r="BA72" t="e">
        <f>NA()</f>
        <v>#N/A</v>
      </c>
      <c r="BB72" t="e">
        <f>NA()</f>
        <v>#N/A</v>
      </c>
    </row>
    <row r="73" spans="1:54" x14ac:dyDescent="0.2">
      <c r="A73" s="72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111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550</v>
      </c>
      <c r="AD73" s="3">
        <v>551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80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s="3">
        <v>668</v>
      </c>
      <c r="AY73" s="3">
        <v>587</v>
      </c>
      <c r="AZ73" t="e">
        <f>NA()</f>
        <v>#N/A</v>
      </c>
      <c r="BA73" t="e">
        <f>NA()</f>
        <v>#N/A</v>
      </c>
      <c r="BB73" t="e">
        <f>NA()</f>
        <v>#N/A</v>
      </c>
    </row>
    <row r="74" spans="1:54" x14ac:dyDescent="0.2">
      <c r="A74" s="72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111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540</v>
      </c>
      <c r="AD74" s="3">
        <v>542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80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s="3">
        <v>657</v>
      </c>
      <c r="AY74" s="3">
        <v>575</v>
      </c>
      <c r="AZ74" t="e">
        <f>NA()</f>
        <v>#N/A</v>
      </c>
      <c r="BA74" t="e">
        <f>NA()</f>
        <v>#N/A</v>
      </c>
      <c r="BB74" t="e">
        <f>NA()</f>
        <v>#N/A</v>
      </c>
    </row>
    <row r="75" spans="1:54" x14ac:dyDescent="0.2">
      <c r="A75" s="72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111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530</v>
      </c>
      <c r="AD75" s="3">
        <v>533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80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s="3">
        <v>646</v>
      </c>
      <c r="AY75" s="3">
        <v>565</v>
      </c>
      <c r="AZ75" t="e">
        <f>NA()</f>
        <v>#N/A</v>
      </c>
      <c r="BA75" t="e">
        <f>NA()</f>
        <v>#N/A</v>
      </c>
      <c r="BB75" t="e">
        <f>NA()</f>
        <v>#N/A</v>
      </c>
    </row>
    <row r="76" spans="1:54" x14ac:dyDescent="0.2">
      <c r="A76" s="72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111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520</v>
      </c>
      <c r="AD76" s="3">
        <v>524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80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s="3">
        <v>635</v>
      </c>
      <c r="AY76" s="3">
        <v>555</v>
      </c>
      <c r="AZ76" t="e">
        <f>NA()</f>
        <v>#N/A</v>
      </c>
      <c r="BA76" t="e">
        <f>NA()</f>
        <v>#N/A</v>
      </c>
      <c r="BB76" t="e">
        <f>NA()</f>
        <v>#N/A</v>
      </c>
    </row>
    <row r="77" spans="1:54" x14ac:dyDescent="0.2">
      <c r="A77" s="72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111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509</v>
      </c>
      <c r="AD77" s="3">
        <v>515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80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s="3">
        <v>624</v>
      </c>
      <c r="AY77" s="3">
        <v>544</v>
      </c>
      <c r="AZ77" t="e">
        <f>NA()</f>
        <v>#N/A</v>
      </c>
      <c r="BA77" t="e">
        <f>NA()</f>
        <v>#N/A</v>
      </c>
      <c r="BB77" t="e">
        <f>NA()</f>
        <v>#N/A</v>
      </c>
    </row>
    <row r="78" spans="1:54" x14ac:dyDescent="0.2">
      <c r="A78" s="72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111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499</v>
      </c>
      <c r="AD78" s="3">
        <v>506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80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s="3">
        <v>613</v>
      </c>
      <c r="AY78" s="3">
        <v>534</v>
      </c>
      <c r="AZ78" t="e">
        <f>NA()</f>
        <v>#N/A</v>
      </c>
      <c r="BA78" t="e">
        <f>NA()</f>
        <v>#N/A</v>
      </c>
      <c r="BB78" t="e">
        <f>NA()</f>
        <v>#N/A</v>
      </c>
    </row>
    <row r="79" spans="1:54" x14ac:dyDescent="0.2">
      <c r="A79" s="72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111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489</v>
      </c>
      <c r="AD79" s="3">
        <v>496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80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s="3">
        <v>602</v>
      </c>
      <c r="AY79" s="3">
        <v>524</v>
      </c>
      <c r="AZ79" t="e">
        <f>NA()</f>
        <v>#N/A</v>
      </c>
      <c r="BA79" t="e">
        <f>NA()</f>
        <v>#N/A</v>
      </c>
      <c r="BB79" t="e">
        <f>NA()</f>
        <v>#N/A</v>
      </c>
    </row>
    <row r="80" spans="1:54" x14ac:dyDescent="0.2">
      <c r="A80" s="72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111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479</v>
      </c>
      <c r="AD80" s="3">
        <v>486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80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s="3">
        <v>591</v>
      </c>
      <c r="AY80" s="3">
        <v>514</v>
      </c>
      <c r="AZ80" t="e">
        <f>NA()</f>
        <v>#N/A</v>
      </c>
      <c r="BA80" t="e">
        <f>NA()</f>
        <v>#N/A</v>
      </c>
      <c r="BB80" t="e">
        <f>NA()</f>
        <v>#N/A</v>
      </c>
    </row>
    <row r="81" spans="1:54" x14ac:dyDescent="0.2">
      <c r="A81" s="72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111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469</v>
      </c>
      <c r="AD81" s="3">
        <v>476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80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s="3">
        <v>580</v>
      </c>
      <c r="AY81" s="3">
        <v>504</v>
      </c>
      <c r="AZ81" t="e">
        <f>NA()</f>
        <v>#N/A</v>
      </c>
      <c r="BA81" t="e">
        <f>NA()</f>
        <v>#N/A</v>
      </c>
      <c r="BB81" t="e">
        <f>NA()</f>
        <v>#N/A</v>
      </c>
    </row>
    <row r="82" spans="1:54" x14ac:dyDescent="0.2">
      <c r="A82" s="72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111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459</v>
      </c>
      <c r="AD82" s="3">
        <v>465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80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s="3">
        <v>569</v>
      </c>
      <c r="AY82" s="3">
        <v>494</v>
      </c>
      <c r="AZ82" t="e">
        <f>NA()</f>
        <v>#N/A</v>
      </c>
      <c r="BA82" t="e">
        <f>NA()</f>
        <v>#N/A</v>
      </c>
      <c r="BB82" t="e">
        <f>NA()</f>
        <v>#N/A</v>
      </c>
    </row>
    <row r="83" spans="1:54" x14ac:dyDescent="0.2">
      <c r="A83" s="72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111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450</v>
      </c>
      <c r="AD83" s="3">
        <v>455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80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558</v>
      </c>
      <c r="AY83" s="3">
        <v>483</v>
      </c>
      <c r="AZ83" t="e">
        <f>NA()</f>
        <v>#N/A</v>
      </c>
      <c r="BA83" t="e">
        <f>NA()</f>
        <v>#N/A</v>
      </c>
      <c r="BB83" t="e">
        <f>NA()</f>
        <v>#N/A</v>
      </c>
    </row>
    <row r="84" spans="1:54" x14ac:dyDescent="0.2">
      <c r="A84" s="72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111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441</v>
      </c>
      <c r="AD84" s="3">
        <v>445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80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547</v>
      </c>
      <c r="AY84" s="3">
        <v>473</v>
      </c>
      <c r="AZ84" t="e">
        <f>NA()</f>
        <v>#N/A</v>
      </c>
      <c r="BA84" t="e">
        <f>NA()</f>
        <v>#N/A</v>
      </c>
      <c r="BB84" t="e">
        <f>NA()</f>
        <v>#N/A</v>
      </c>
    </row>
    <row r="85" spans="1:54" x14ac:dyDescent="0.2">
      <c r="A85" s="72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111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432</v>
      </c>
      <c r="AD85" s="3">
        <v>436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80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536</v>
      </c>
      <c r="AY85" s="3">
        <v>463</v>
      </c>
      <c r="AZ85" t="e">
        <f>NA()</f>
        <v>#N/A</v>
      </c>
      <c r="BA85" t="e">
        <f>NA()</f>
        <v>#N/A</v>
      </c>
      <c r="BB85" t="e">
        <f>NA()</f>
        <v>#N/A</v>
      </c>
    </row>
    <row r="86" spans="1:54" x14ac:dyDescent="0.2">
      <c r="A86" s="72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111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423</v>
      </c>
      <c r="AD86" s="3">
        <v>427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80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525</v>
      </c>
      <c r="AY86" s="3">
        <v>453</v>
      </c>
      <c r="AZ86" t="e">
        <f>NA()</f>
        <v>#N/A</v>
      </c>
      <c r="BA86" t="e">
        <f>NA()</f>
        <v>#N/A</v>
      </c>
      <c r="BB86" t="e">
        <f>NA()</f>
        <v>#N/A</v>
      </c>
    </row>
    <row r="87" spans="1:54" x14ac:dyDescent="0.2">
      <c r="A87" s="72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111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413</v>
      </c>
      <c r="AD87" s="3">
        <v>418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80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514</v>
      </c>
      <c r="AY87" s="3">
        <v>442</v>
      </c>
      <c r="AZ87" t="e">
        <f>NA()</f>
        <v>#N/A</v>
      </c>
      <c r="BA87" t="e">
        <f>NA()</f>
        <v>#N/A</v>
      </c>
      <c r="BB87" t="e">
        <f>NA()</f>
        <v>#N/A</v>
      </c>
    </row>
    <row r="88" spans="1:54" x14ac:dyDescent="0.2">
      <c r="A88" s="72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111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404</v>
      </c>
      <c r="AD88" s="3">
        <v>409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80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503</v>
      </c>
      <c r="AY88" s="3">
        <v>432</v>
      </c>
      <c r="AZ88" t="e">
        <f>NA()</f>
        <v>#N/A</v>
      </c>
      <c r="BA88" t="e">
        <f>NA()</f>
        <v>#N/A</v>
      </c>
      <c r="BB88" t="e">
        <f>NA()</f>
        <v>#N/A</v>
      </c>
    </row>
    <row r="89" spans="1:54" x14ac:dyDescent="0.2">
      <c r="A89" s="72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111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395</v>
      </c>
      <c r="AD89" s="3">
        <v>399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80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492</v>
      </c>
      <c r="AY89" s="3">
        <v>422</v>
      </c>
      <c r="AZ89" t="e">
        <f>NA()</f>
        <v>#N/A</v>
      </c>
      <c r="BA89" t="e">
        <f>NA()</f>
        <v>#N/A</v>
      </c>
      <c r="BB89" t="e">
        <f>NA()</f>
        <v>#N/A</v>
      </c>
    </row>
    <row r="90" spans="1:54" x14ac:dyDescent="0.2">
      <c r="A90" s="72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111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386</v>
      </c>
      <c r="AD90" s="3">
        <v>389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80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481</v>
      </c>
      <c r="AY90" s="3">
        <v>412</v>
      </c>
      <c r="AZ90" t="e">
        <f>NA()</f>
        <v>#N/A</v>
      </c>
      <c r="BA90" t="e">
        <f>NA()</f>
        <v>#N/A</v>
      </c>
      <c r="BB90" t="e">
        <f>NA()</f>
        <v>#N/A</v>
      </c>
    </row>
    <row r="91" spans="1:54" x14ac:dyDescent="0.2">
      <c r="A91" s="72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111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377</v>
      </c>
      <c r="AD91" s="3">
        <v>380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80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470</v>
      </c>
      <c r="AY91" s="3">
        <v>402</v>
      </c>
      <c r="AZ91" t="e">
        <f>NA()</f>
        <v>#N/A</v>
      </c>
      <c r="BA91" t="e">
        <f>NA()</f>
        <v>#N/A</v>
      </c>
      <c r="BB91" t="e">
        <f>NA()</f>
        <v>#N/A</v>
      </c>
    </row>
    <row r="92" spans="1:54" x14ac:dyDescent="0.2">
      <c r="A92" s="72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111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>
        <v>520</v>
      </c>
      <c r="AC92" s="3">
        <v>367</v>
      </c>
      <c r="AD92" s="3">
        <v>370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80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459</v>
      </c>
      <c r="AY92" s="3">
        <v>389</v>
      </c>
      <c r="AZ92" t="e">
        <f>NA()</f>
        <v>#N/A</v>
      </c>
      <c r="BA92" t="e">
        <f>NA()</f>
        <v>#N/A</v>
      </c>
      <c r="BB92" t="e">
        <f>NA()</f>
        <v>#N/A</v>
      </c>
    </row>
    <row r="93" spans="1:54" x14ac:dyDescent="0.2">
      <c r="A93" s="72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111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>
        <v>346</v>
      </c>
      <c r="Z93" s="3" t="e">
        <f>NA()</f>
        <v>#N/A</v>
      </c>
      <c r="AA93" s="3" t="e">
        <f>NA()</f>
        <v>#N/A</v>
      </c>
      <c r="AB93" s="3">
        <v>502</v>
      </c>
      <c r="AC93" s="3">
        <v>358</v>
      </c>
      <c r="AD93" s="3">
        <v>360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80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>
        <v>364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448</v>
      </c>
      <c r="AY93" s="3">
        <v>379</v>
      </c>
      <c r="AZ93" t="e">
        <f>NA()</f>
        <v>#N/A</v>
      </c>
      <c r="BA93" t="e">
        <f>NA()</f>
        <v>#N/A</v>
      </c>
      <c r="BB93" t="e">
        <f>NA()</f>
        <v>#N/A</v>
      </c>
    </row>
    <row r="94" spans="1:54" x14ac:dyDescent="0.2">
      <c r="A94" s="72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111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>
        <v>337</v>
      </c>
      <c r="Z94" s="3" t="e">
        <f>NA()</f>
        <v>#N/A</v>
      </c>
      <c r="AA94" s="3" t="e">
        <f>NA()</f>
        <v>#N/A</v>
      </c>
      <c r="AB94" s="3">
        <v>485</v>
      </c>
      <c r="AC94" s="3">
        <v>349</v>
      </c>
      <c r="AD94" s="3">
        <v>352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80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>
        <v>357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437</v>
      </c>
      <c r="AY94" s="3">
        <v>369</v>
      </c>
      <c r="AZ94" t="e">
        <f>NA()</f>
        <v>#N/A</v>
      </c>
      <c r="BA94" t="e">
        <f>NA()</f>
        <v>#N/A</v>
      </c>
      <c r="BB94" t="e">
        <f>NA()</f>
        <v>#N/A</v>
      </c>
    </row>
    <row r="95" spans="1:54" x14ac:dyDescent="0.2">
      <c r="A95" s="72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111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>
        <v>328</v>
      </c>
      <c r="Z95" s="3" t="e">
        <f>NA()</f>
        <v>#N/A</v>
      </c>
      <c r="AA95" s="3" t="e">
        <f>NA()</f>
        <v>#N/A</v>
      </c>
      <c r="AB95" s="3">
        <v>472</v>
      </c>
      <c r="AC95" s="3">
        <v>340</v>
      </c>
      <c r="AD95" s="3">
        <v>343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80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>
        <v>350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426</v>
      </c>
      <c r="AY95" s="3">
        <v>359</v>
      </c>
      <c r="AZ95" t="e">
        <f>NA()</f>
        <v>#N/A</v>
      </c>
      <c r="BA95" t="e">
        <f>NA()</f>
        <v>#N/A</v>
      </c>
      <c r="BB95" t="e">
        <f>NA()</f>
        <v>#N/A</v>
      </c>
    </row>
    <row r="96" spans="1:54" x14ac:dyDescent="0.2">
      <c r="A96" s="72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111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>
        <v>320</v>
      </c>
      <c r="Z96" s="3" t="e">
        <f>NA()</f>
        <v>#N/A</v>
      </c>
      <c r="AA96" s="3" t="e">
        <f>NA()</f>
        <v>#N/A</v>
      </c>
      <c r="AB96" s="3">
        <v>459</v>
      </c>
      <c r="AC96" s="3">
        <v>331</v>
      </c>
      <c r="AD96" s="3">
        <v>334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80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>
        <v>342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415</v>
      </c>
      <c r="AY96" s="3">
        <v>349</v>
      </c>
      <c r="AZ96" t="e">
        <f>NA()</f>
        <v>#N/A</v>
      </c>
      <c r="BA96" t="e">
        <f>NA()</f>
        <v>#N/A</v>
      </c>
      <c r="BB96" t="e">
        <f>NA()</f>
        <v>#N/A</v>
      </c>
    </row>
    <row r="97" spans="1:54" x14ac:dyDescent="0.2">
      <c r="A97" s="72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111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>
        <v>311</v>
      </c>
      <c r="Z97" s="3" t="e">
        <f>NA()</f>
        <v>#N/A</v>
      </c>
      <c r="AA97" s="3" t="e">
        <f>NA()</f>
        <v>#N/A</v>
      </c>
      <c r="AB97" s="3">
        <v>445</v>
      </c>
      <c r="AC97" s="3">
        <v>322</v>
      </c>
      <c r="AD97" s="3">
        <v>328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80" t="e">
        <f>NA()</f>
        <v>#N/A</v>
      </c>
      <c r="AJ97" s="3" t="e">
        <f>NA()</f>
        <v>#N/A</v>
      </c>
      <c r="AK97" s="3">
        <v>383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>
        <v>333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404</v>
      </c>
      <c r="AY97" s="3">
        <v>339</v>
      </c>
      <c r="AZ97" t="e">
        <f>NA()</f>
        <v>#N/A</v>
      </c>
      <c r="BA97" t="e">
        <f>NA()</f>
        <v>#N/A</v>
      </c>
      <c r="BB97" t="e">
        <f>NA()</f>
        <v>#N/A</v>
      </c>
    </row>
    <row r="98" spans="1:54" x14ac:dyDescent="0.2">
      <c r="A98" s="72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111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>
        <v>302</v>
      </c>
      <c r="Z98" s="3" t="e">
        <f>NA()</f>
        <v>#N/A</v>
      </c>
      <c r="AA98" s="3" t="e">
        <f>NA()</f>
        <v>#N/A</v>
      </c>
      <c r="AB98" s="3">
        <v>432</v>
      </c>
      <c r="AC98" s="3">
        <v>315</v>
      </c>
      <c r="AD98" s="3">
        <v>318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80" t="e">
        <f>NA()</f>
        <v>#N/A</v>
      </c>
      <c r="AJ98" s="3" t="e">
        <f>NA()</f>
        <v>#N/A</v>
      </c>
      <c r="AK98" s="3">
        <v>375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>
        <v>324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393</v>
      </c>
      <c r="AY98" s="3">
        <v>329</v>
      </c>
      <c r="AZ98" t="e">
        <f>NA()</f>
        <v>#N/A</v>
      </c>
      <c r="BA98" t="e">
        <f>NA()</f>
        <v>#N/A</v>
      </c>
      <c r="BB98" t="e">
        <f>NA()</f>
        <v>#N/A</v>
      </c>
    </row>
    <row r="99" spans="1:54" x14ac:dyDescent="0.2">
      <c r="A99" s="72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111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>
        <v>293</v>
      </c>
      <c r="Z99" s="3" t="e">
        <f>NA()</f>
        <v>#N/A</v>
      </c>
      <c r="AA99" s="3" t="e">
        <f>NA()</f>
        <v>#N/A</v>
      </c>
      <c r="AB99" s="3">
        <v>420</v>
      </c>
      <c r="AC99" s="3">
        <v>314</v>
      </c>
      <c r="AD99" s="3">
        <v>309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80" t="e">
        <f>NA()</f>
        <v>#N/A</v>
      </c>
      <c r="AJ99" s="3" t="e">
        <f>NA()</f>
        <v>#N/A</v>
      </c>
      <c r="AK99" s="3">
        <v>367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>
        <v>315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382</v>
      </c>
      <c r="AY99" s="3">
        <v>319</v>
      </c>
      <c r="AZ99" t="e">
        <f>NA()</f>
        <v>#N/A</v>
      </c>
      <c r="BA99" t="e">
        <f>NA()</f>
        <v>#N/A</v>
      </c>
      <c r="BB99" t="e">
        <f>NA()</f>
        <v>#N/A</v>
      </c>
    </row>
    <row r="100" spans="1:54" x14ac:dyDescent="0.2">
      <c r="A100" s="72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111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>
        <v>284</v>
      </c>
      <c r="Z100" s="3">
        <v>139</v>
      </c>
      <c r="AA100" s="3" t="e">
        <f>NA()</f>
        <v>#N/A</v>
      </c>
      <c r="AB100" s="3">
        <v>408</v>
      </c>
      <c r="AC100" s="3">
        <v>305</v>
      </c>
      <c r="AD100" s="3">
        <v>300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80" t="e">
        <f>NA()</f>
        <v>#N/A</v>
      </c>
      <c r="AJ100" s="3" t="e">
        <f>NA()</f>
        <v>#N/A</v>
      </c>
      <c r="AK100" s="3">
        <v>359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>
        <v>306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>
        <v>304</v>
      </c>
      <c r="AV100" t="e">
        <f>NA()</f>
        <v>#N/A</v>
      </c>
      <c r="AW100" t="e">
        <f>NA()</f>
        <v>#N/A</v>
      </c>
      <c r="AX100" s="3">
        <v>371</v>
      </c>
      <c r="AY100" s="3">
        <v>309</v>
      </c>
      <c r="AZ100" t="e">
        <f>NA()</f>
        <v>#N/A</v>
      </c>
      <c r="BA100" t="e">
        <f>NA()</f>
        <v>#N/A</v>
      </c>
      <c r="BB100" t="e">
        <f>NA()</f>
        <v>#N/A</v>
      </c>
    </row>
    <row r="101" spans="1:54" x14ac:dyDescent="0.2">
      <c r="A101" s="72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111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>
        <v>275</v>
      </c>
      <c r="Z101" s="3">
        <v>134</v>
      </c>
      <c r="AA101" s="3" t="e">
        <f>NA()</f>
        <v>#N/A</v>
      </c>
      <c r="AB101" s="3">
        <v>396</v>
      </c>
      <c r="AC101" s="3">
        <v>295</v>
      </c>
      <c r="AD101" s="3">
        <v>291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80" t="e">
        <f>NA()</f>
        <v>#N/A</v>
      </c>
      <c r="AJ101" s="3" t="e">
        <f>NA()</f>
        <v>#N/A</v>
      </c>
      <c r="AK101" s="3">
        <v>351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>
        <v>296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>
        <v>295</v>
      </c>
      <c r="AV101" t="e">
        <f>NA()</f>
        <v>#N/A</v>
      </c>
      <c r="AW101" t="e">
        <f>NA()</f>
        <v>#N/A</v>
      </c>
      <c r="AX101" s="3">
        <v>360</v>
      </c>
      <c r="AY101" s="3">
        <v>299</v>
      </c>
      <c r="AZ101" t="e">
        <f>NA()</f>
        <v>#N/A</v>
      </c>
      <c r="BA101" t="e">
        <f>NA()</f>
        <v>#N/A</v>
      </c>
      <c r="BB101" t="e">
        <f>NA()</f>
        <v>#N/A</v>
      </c>
    </row>
    <row r="102" spans="1:54" x14ac:dyDescent="0.2">
      <c r="A102" s="72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111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>
        <v>266</v>
      </c>
      <c r="Z102" s="3">
        <v>130</v>
      </c>
      <c r="AA102" s="3" t="e">
        <f>NA()</f>
        <v>#N/A</v>
      </c>
      <c r="AB102" s="3">
        <v>385</v>
      </c>
      <c r="AC102" s="3">
        <v>286</v>
      </c>
      <c r="AD102" s="3">
        <v>282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80" t="e">
        <f>NA()</f>
        <v>#N/A</v>
      </c>
      <c r="AJ102" s="3" t="e">
        <f>NA()</f>
        <v>#N/A</v>
      </c>
      <c r="AK102" s="3">
        <v>343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>
        <v>286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>
        <v>286</v>
      </c>
      <c r="AV102" t="e">
        <f>NA()</f>
        <v>#N/A</v>
      </c>
      <c r="AW102" t="e">
        <f>NA()</f>
        <v>#N/A</v>
      </c>
      <c r="AX102" s="3">
        <v>349</v>
      </c>
      <c r="AY102" s="3">
        <v>289</v>
      </c>
      <c r="AZ102" t="e">
        <f>NA()</f>
        <v>#N/A</v>
      </c>
      <c r="BA102" t="e">
        <f>NA()</f>
        <v>#N/A</v>
      </c>
      <c r="BB102" t="e">
        <f>NA()</f>
        <v>#N/A</v>
      </c>
    </row>
    <row r="103" spans="1:54" x14ac:dyDescent="0.2">
      <c r="A103" s="72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111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258</v>
      </c>
      <c r="Z103" s="3">
        <v>126</v>
      </c>
      <c r="AA103" s="3" t="e">
        <f>NA()</f>
        <v>#N/A</v>
      </c>
      <c r="AB103" s="3">
        <v>373</v>
      </c>
      <c r="AC103" s="3">
        <v>278</v>
      </c>
      <c r="AD103" s="3">
        <v>273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80" t="e">
        <f>NA()</f>
        <v>#N/A</v>
      </c>
      <c r="AJ103" s="3" t="e">
        <f>NA()</f>
        <v>#N/A</v>
      </c>
      <c r="AK103" s="3">
        <v>335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276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>
        <v>277</v>
      </c>
      <c r="AV103" t="e">
        <f>NA()</f>
        <v>#N/A</v>
      </c>
      <c r="AW103" t="e">
        <f>NA()</f>
        <v>#N/A</v>
      </c>
      <c r="AX103" s="3">
        <v>338</v>
      </c>
      <c r="AY103" s="3">
        <v>280</v>
      </c>
      <c r="AZ103" s="3">
        <v>276</v>
      </c>
      <c r="BA103" t="e">
        <f>NA()</f>
        <v>#N/A</v>
      </c>
      <c r="BB103" t="e">
        <f>NA()</f>
        <v>#N/A</v>
      </c>
    </row>
    <row r="104" spans="1:54" x14ac:dyDescent="0.2">
      <c r="A104" s="72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111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249</v>
      </c>
      <c r="Z104" s="3">
        <v>122</v>
      </c>
      <c r="AA104" s="3">
        <v>275</v>
      </c>
      <c r="AB104" s="3">
        <v>361</v>
      </c>
      <c r="AC104" s="3">
        <v>269</v>
      </c>
      <c r="AD104" s="3">
        <v>264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>
        <v>206</v>
      </c>
      <c r="AI104" s="80" t="e">
        <f>NA()</f>
        <v>#N/A</v>
      </c>
      <c r="AJ104" s="3" t="e">
        <f>NA()</f>
        <v>#N/A</v>
      </c>
      <c r="AK104" s="3">
        <v>326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266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>
        <v>267</v>
      </c>
      <c r="AV104" t="e">
        <f>NA()</f>
        <v>#N/A</v>
      </c>
      <c r="AW104" t="e">
        <f>NA()</f>
        <v>#N/A</v>
      </c>
      <c r="AX104" s="3">
        <v>327</v>
      </c>
      <c r="AY104" s="3">
        <v>271</v>
      </c>
      <c r="AZ104" s="3">
        <v>269</v>
      </c>
      <c r="BA104" t="e">
        <f>NA()</f>
        <v>#N/A</v>
      </c>
      <c r="BB104" t="e">
        <f>NA()</f>
        <v>#N/A</v>
      </c>
    </row>
    <row r="105" spans="1:54" x14ac:dyDescent="0.2">
      <c r="A105" s="72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111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240</v>
      </c>
      <c r="Z105" s="3">
        <v>118</v>
      </c>
      <c r="AA105" s="3">
        <v>263</v>
      </c>
      <c r="AB105" s="3">
        <v>349</v>
      </c>
      <c r="AC105" s="3">
        <v>260</v>
      </c>
      <c r="AD105" s="3">
        <v>255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>
        <v>197</v>
      </c>
      <c r="AI105" s="80" t="e">
        <f>NA()</f>
        <v>#N/A</v>
      </c>
      <c r="AJ105" s="3" t="e">
        <f>NA()</f>
        <v>#N/A</v>
      </c>
      <c r="AK105" s="3">
        <v>319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256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>
        <v>258</v>
      </c>
      <c r="AV105" t="e">
        <f>NA()</f>
        <v>#N/A</v>
      </c>
      <c r="AW105" t="e">
        <f>NA()</f>
        <v>#N/A</v>
      </c>
      <c r="AX105" s="3">
        <v>316</v>
      </c>
      <c r="AY105" s="3">
        <v>262</v>
      </c>
      <c r="AZ105" s="3">
        <v>260</v>
      </c>
      <c r="BA105" t="e">
        <f>NA()</f>
        <v>#N/A</v>
      </c>
      <c r="BB105" t="e">
        <f>NA()</f>
        <v>#N/A</v>
      </c>
    </row>
    <row r="106" spans="1:54" x14ac:dyDescent="0.2">
      <c r="A106" s="72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111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231</v>
      </c>
      <c r="Z106" s="3">
        <v>114</v>
      </c>
      <c r="AA106" s="3">
        <v>254</v>
      </c>
      <c r="AB106" s="3">
        <v>337</v>
      </c>
      <c r="AC106" s="3">
        <v>251</v>
      </c>
      <c r="AD106" s="3">
        <v>246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>
        <v>191</v>
      </c>
      <c r="AI106" s="80" t="e">
        <f>NA()</f>
        <v>#N/A</v>
      </c>
      <c r="AJ106" s="3" t="e">
        <f>NA()</f>
        <v>#N/A</v>
      </c>
      <c r="AK106" s="3">
        <v>311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246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>
        <v>249</v>
      </c>
      <c r="AV106" t="e">
        <f>NA()</f>
        <v>#N/A</v>
      </c>
      <c r="AW106" t="e">
        <f>NA()</f>
        <v>#N/A</v>
      </c>
      <c r="AX106" s="3">
        <v>305</v>
      </c>
      <c r="AY106" s="3">
        <v>253</v>
      </c>
      <c r="AZ106" s="3">
        <v>251</v>
      </c>
      <c r="BA106" t="e">
        <f>NA()</f>
        <v>#N/A</v>
      </c>
      <c r="BB106" t="e">
        <f>NA()</f>
        <v>#N/A</v>
      </c>
    </row>
    <row r="107" spans="1:54" x14ac:dyDescent="0.2">
      <c r="A107" s="72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111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>
        <v>222</v>
      </c>
      <c r="Z107" s="3">
        <v>110</v>
      </c>
      <c r="AA107" s="3">
        <v>245</v>
      </c>
      <c r="AB107" s="3">
        <v>325</v>
      </c>
      <c r="AC107" s="3">
        <v>242</v>
      </c>
      <c r="AD107" s="3">
        <v>237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>
        <v>184</v>
      </c>
      <c r="AI107" s="80" t="e">
        <f>NA()</f>
        <v>#N/A</v>
      </c>
      <c r="AJ107" s="3" t="e">
        <f>NA()</f>
        <v>#N/A</v>
      </c>
      <c r="AK107" s="3">
        <v>303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236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>
        <v>240</v>
      </c>
      <c r="AV107" t="e">
        <f>NA()</f>
        <v>#N/A</v>
      </c>
      <c r="AW107" s="3">
        <v>108</v>
      </c>
      <c r="AX107" s="3">
        <v>294</v>
      </c>
      <c r="AY107" s="3">
        <v>244</v>
      </c>
      <c r="AZ107" s="3">
        <v>242</v>
      </c>
      <c r="BA107" t="e">
        <f>NA()</f>
        <v>#N/A</v>
      </c>
      <c r="BB107" t="e">
        <f>NA()</f>
        <v>#N/A</v>
      </c>
    </row>
    <row r="108" spans="1:54" x14ac:dyDescent="0.2">
      <c r="A108" s="72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111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>
        <v>213</v>
      </c>
      <c r="Z108" s="3">
        <v>106</v>
      </c>
      <c r="AA108" s="3">
        <v>236</v>
      </c>
      <c r="AB108" s="3">
        <v>313</v>
      </c>
      <c r="AC108" s="3">
        <v>233</v>
      </c>
      <c r="AD108" s="3">
        <v>228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>
        <v>177</v>
      </c>
      <c r="AI108" s="80" t="e">
        <f>NA()</f>
        <v>#N/A</v>
      </c>
      <c r="AJ108" s="3" t="e">
        <f>NA()</f>
        <v>#N/A</v>
      </c>
      <c r="AK108" s="3">
        <v>291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226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>
        <v>231</v>
      </c>
      <c r="AV108" t="e">
        <f>NA()</f>
        <v>#N/A</v>
      </c>
      <c r="AW108" s="3">
        <v>106</v>
      </c>
      <c r="AX108" s="3">
        <v>283</v>
      </c>
      <c r="AY108" s="3">
        <v>235</v>
      </c>
      <c r="AZ108" s="3">
        <v>233</v>
      </c>
      <c r="BA108" t="e">
        <f>NA()</f>
        <v>#N/A</v>
      </c>
      <c r="BB108" t="e">
        <f>NA()</f>
        <v>#N/A</v>
      </c>
    </row>
    <row r="109" spans="1:54" x14ac:dyDescent="0.2">
      <c r="A109" s="72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111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>
        <v>206</v>
      </c>
      <c r="Z109" s="3">
        <v>102</v>
      </c>
      <c r="AA109" s="3">
        <v>227</v>
      </c>
      <c r="AB109" s="3">
        <v>300</v>
      </c>
      <c r="AC109" s="3">
        <v>223</v>
      </c>
      <c r="AD109" s="3">
        <v>218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>
        <v>169</v>
      </c>
      <c r="AI109" s="80" t="e">
        <f>NA()</f>
        <v>#N/A</v>
      </c>
      <c r="AJ109" s="3" t="e">
        <f>NA()</f>
        <v>#N/A</v>
      </c>
      <c r="AK109" s="3">
        <v>280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216</v>
      </c>
      <c r="AQ109" s="3" t="e">
        <f>NA()</f>
        <v>#N/A</v>
      </c>
      <c r="AR109" s="3">
        <v>266</v>
      </c>
      <c r="AS109" s="3" t="e">
        <f>NA()</f>
        <v>#N/A</v>
      </c>
      <c r="AT109" s="3">
        <v>221</v>
      </c>
      <c r="AU109" s="3">
        <v>222</v>
      </c>
      <c r="AV109" t="e">
        <f>NA()</f>
        <v>#N/A</v>
      </c>
      <c r="AW109" s="3">
        <v>103</v>
      </c>
      <c r="AX109" s="3">
        <v>272</v>
      </c>
      <c r="AY109" s="3">
        <v>226</v>
      </c>
      <c r="AZ109" s="3">
        <v>224</v>
      </c>
      <c r="BA109" t="e">
        <f>NA()</f>
        <v>#N/A</v>
      </c>
      <c r="BB109" t="e">
        <f>NA()</f>
        <v>#N/A</v>
      </c>
    </row>
    <row r="110" spans="1:54" x14ac:dyDescent="0.2">
      <c r="A110" s="72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111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>
        <v>197</v>
      </c>
      <c r="Z110" s="3">
        <v>98</v>
      </c>
      <c r="AA110" s="3">
        <v>217</v>
      </c>
      <c r="AB110" s="3">
        <v>288</v>
      </c>
      <c r="AC110" s="3">
        <v>214</v>
      </c>
      <c r="AD110" s="3">
        <v>209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>
        <v>162</v>
      </c>
      <c r="AI110" s="80" t="e">
        <f>NA()</f>
        <v>#N/A</v>
      </c>
      <c r="AJ110" s="3" t="e">
        <f>NA()</f>
        <v>#N/A</v>
      </c>
      <c r="AK110" s="3">
        <v>272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206</v>
      </c>
      <c r="AQ110" s="3" t="e">
        <f>NA()</f>
        <v>#N/A</v>
      </c>
      <c r="AR110" s="3">
        <v>249</v>
      </c>
      <c r="AS110" s="3" t="e">
        <f>NA()</f>
        <v>#N/A</v>
      </c>
      <c r="AT110" s="3">
        <v>212</v>
      </c>
      <c r="AU110" s="3">
        <v>213</v>
      </c>
      <c r="AV110" t="e">
        <f>NA()</f>
        <v>#N/A</v>
      </c>
      <c r="AW110" s="3">
        <v>99</v>
      </c>
      <c r="AX110" s="3">
        <v>261</v>
      </c>
      <c r="AY110" s="3">
        <v>217</v>
      </c>
      <c r="AZ110" s="3">
        <v>215</v>
      </c>
      <c r="BA110" t="e">
        <f>NA()</f>
        <v>#N/A</v>
      </c>
      <c r="BB110" t="e">
        <f>NA()</f>
        <v>#N/A</v>
      </c>
    </row>
    <row r="111" spans="1:54" x14ac:dyDescent="0.2">
      <c r="A111" s="72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111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>
        <v>188</v>
      </c>
      <c r="Z111" s="3">
        <v>94</v>
      </c>
      <c r="AA111" s="3">
        <v>207</v>
      </c>
      <c r="AB111" s="3">
        <v>276</v>
      </c>
      <c r="AC111" s="3">
        <v>205</v>
      </c>
      <c r="AD111" s="3">
        <v>202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>
        <v>155</v>
      </c>
      <c r="AI111" s="80" t="e">
        <f>NA()</f>
        <v>#N/A</v>
      </c>
      <c r="AJ111" s="3" t="e">
        <f>NA()</f>
        <v>#N/A</v>
      </c>
      <c r="AK111" s="3">
        <v>264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196</v>
      </c>
      <c r="AQ111" s="3" t="e">
        <f>NA()</f>
        <v>#N/A</v>
      </c>
      <c r="AR111" s="3">
        <v>239</v>
      </c>
      <c r="AS111" s="3" t="e">
        <f>NA()</f>
        <v>#N/A</v>
      </c>
      <c r="AT111" s="3">
        <v>203</v>
      </c>
      <c r="AU111" s="3">
        <v>204</v>
      </c>
      <c r="AV111" t="e">
        <f>NA()</f>
        <v>#N/A</v>
      </c>
      <c r="AW111" s="3">
        <v>95</v>
      </c>
      <c r="AX111" s="3">
        <v>250</v>
      </c>
      <c r="AY111" s="3">
        <v>208</v>
      </c>
      <c r="AZ111" s="3">
        <v>206</v>
      </c>
      <c r="BA111" t="e">
        <f>NA()</f>
        <v>#N/A</v>
      </c>
      <c r="BB111" t="e">
        <f>NA()</f>
        <v>#N/A</v>
      </c>
    </row>
    <row r="112" spans="1:54" x14ac:dyDescent="0.2">
      <c r="A112" s="72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111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>
        <v>179</v>
      </c>
      <c r="Z112" s="3">
        <v>90</v>
      </c>
      <c r="AA112" s="3">
        <v>198</v>
      </c>
      <c r="AB112" s="3">
        <v>264</v>
      </c>
      <c r="AC112" s="3">
        <v>197</v>
      </c>
      <c r="AD112" s="3">
        <v>193</v>
      </c>
      <c r="AE112" s="3">
        <v>194</v>
      </c>
      <c r="AF112" s="3" t="e">
        <f>NA()</f>
        <v>#N/A</v>
      </c>
      <c r="AG112" s="3" t="e">
        <f>NA()</f>
        <v>#N/A</v>
      </c>
      <c r="AH112" s="3">
        <v>148</v>
      </c>
      <c r="AI112" s="80" t="e">
        <f>NA()</f>
        <v>#N/A</v>
      </c>
      <c r="AJ112" s="3" t="e">
        <f>NA()</f>
        <v>#N/A</v>
      </c>
      <c r="AK112" s="3">
        <v>256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186</v>
      </c>
      <c r="AQ112" s="3" t="e">
        <f>NA()</f>
        <v>#N/A</v>
      </c>
      <c r="AR112" s="3">
        <v>229</v>
      </c>
      <c r="AS112" s="3" t="e">
        <f>NA()</f>
        <v>#N/A</v>
      </c>
      <c r="AT112" s="3">
        <v>194</v>
      </c>
      <c r="AU112" s="3">
        <v>195</v>
      </c>
      <c r="AV112" s="3">
        <v>249</v>
      </c>
      <c r="AW112" s="3">
        <v>91</v>
      </c>
      <c r="AX112" s="3">
        <v>239</v>
      </c>
      <c r="AY112" s="3">
        <v>199</v>
      </c>
      <c r="AZ112" s="3">
        <v>197</v>
      </c>
      <c r="BA112" t="e">
        <f>NA()</f>
        <v>#N/A</v>
      </c>
      <c r="BB112" t="e">
        <f>NA()</f>
        <v>#N/A</v>
      </c>
    </row>
    <row r="113" spans="1:54" x14ac:dyDescent="0.2">
      <c r="A113" s="72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111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>
        <v>170</v>
      </c>
      <c r="Z113" s="3">
        <v>86</v>
      </c>
      <c r="AA113" s="3">
        <v>189</v>
      </c>
      <c r="AB113" s="3">
        <v>252</v>
      </c>
      <c r="AC113" s="3">
        <v>187</v>
      </c>
      <c r="AD113" s="3">
        <v>184</v>
      </c>
      <c r="AE113" s="3">
        <v>184</v>
      </c>
      <c r="AF113" s="3" t="e">
        <f>NA()</f>
        <v>#N/A</v>
      </c>
      <c r="AG113" s="3" t="e">
        <f>NA()</f>
        <v>#N/A</v>
      </c>
      <c r="AH113" s="3">
        <v>141</v>
      </c>
      <c r="AI113" s="80" t="e">
        <f>NA()</f>
        <v>#N/A</v>
      </c>
      <c r="AJ113" s="3" t="e">
        <f>NA()</f>
        <v>#N/A</v>
      </c>
      <c r="AK113" s="3">
        <v>247</v>
      </c>
      <c r="AL113" s="3" t="e">
        <f>NA()</f>
        <v>#N/A</v>
      </c>
      <c r="AM113" s="3" t="e">
        <f>NA()</f>
        <v>#N/A</v>
      </c>
      <c r="AN113" s="3">
        <v>180</v>
      </c>
      <c r="AO113" s="3" t="e">
        <f>NA()</f>
        <v>#N/A</v>
      </c>
      <c r="AP113" s="3">
        <v>176</v>
      </c>
      <c r="AQ113" s="3" t="e">
        <f>NA()</f>
        <v>#N/A</v>
      </c>
      <c r="AR113" s="3">
        <v>219</v>
      </c>
      <c r="AS113" s="3" t="e">
        <f>NA()</f>
        <v>#N/A</v>
      </c>
      <c r="AT113" s="3">
        <v>185</v>
      </c>
      <c r="AU113" s="3">
        <v>186</v>
      </c>
      <c r="AV113" s="3">
        <v>236</v>
      </c>
      <c r="AW113" s="3">
        <v>87</v>
      </c>
      <c r="AX113" s="3">
        <v>228</v>
      </c>
      <c r="AY113" s="3">
        <v>190</v>
      </c>
      <c r="AZ113" s="3">
        <v>188</v>
      </c>
      <c r="BA113" t="e">
        <f>NA()</f>
        <v>#N/A</v>
      </c>
      <c r="BB113" t="e">
        <f>NA()</f>
        <v>#N/A</v>
      </c>
    </row>
    <row r="114" spans="1:54" x14ac:dyDescent="0.2">
      <c r="A114" s="72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111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>
        <v>162</v>
      </c>
      <c r="Z114" s="3">
        <v>82</v>
      </c>
      <c r="AA114" s="3">
        <v>180</v>
      </c>
      <c r="AB114" s="3">
        <v>240</v>
      </c>
      <c r="AC114" s="3">
        <v>178</v>
      </c>
      <c r="AD114" s="3">
        <v>175</v>
      </c>
      <c r="AE114" s="3">
        <v>175</v>
      </c>
      <c r="AF114" s="3" t="e">
        <f>NA()</f>
        <v>#N/A</v>
      </c>
      <c r="AG114" s="3" t="e">
        <f>NA()</f>
        <v>#N/A</v>
      </c>
      <c r="AH114" s="3">
        <v>134</v>
      </c>
      <c r="AI114" s="80" t="e">
        <f>NA()</f>
        <v>#N/A</v>
      </c>
      <c r="AJ114" s="3" t="e">
        <f>NA()</f>
        <v>#N/A</v>
      </c>
      <c r="AK114" s="3">
        <v>237</v>
      </c>
      <c r="AL114" s="3" t="e">
        <f>NA()</f>
        <v>#N/A</v>
      </c>
      <c r="AM114" s="3" t="e">
        <f>NA()</f>
        <v>#N/A</v>
      </c>
      <c r="AN114" s="3">
        <v>177</v>
      </c>
      <c r="AO114" s="3" t="e">
        <f>NA()</f>
        <v>#N/A</v>
      </c>
      <c r="AP114" s="3">
        <v>165</v>
      </c>
      <c r="AQ114" s="3" t="e">
        <f>NA()</f>
        <v>#N/A</v>
      </c>
      <c r="AR114" s="3">
        <v>209</v>
      </c>
      <c r="AS114" s="3" t="e">
        <f>NA()</f>
        <v>#N/A</v>
      </c>
      <c r="AT114" s="3">
        <v>176</v>
      </c>
      <c r="AU114" s="3">
        <v>177</v>
      </c>
      <c r="AV114" s="3">
        <v>225</v>
      </c>
      <c r="AW114" s="3">
        <v>83</v>
      </c>
      <c r="AX114" s="3">
        <v>217</v>
      </c>
      <c r="AY114" s="3">
        <v>180</v>
      </c>
      <c r="AZ114" s="3">
        <v>179</v>
      </c>
      <c r="BA114" t="e">
        <f>NA()</f>
        <v>#N/A</v>
      </c>
      <c r="BB114" t="e">
        <f>NA()</f>
        <v>#N/A</v>
      </c>
    </row>
    <row r="115" spans="1:54" x14ac:dyDescent="0.2">
      <c r="A115" s="72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111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153</v>
      </c>
      <c r="Z115" s="3">
        <v>78</v>
      </c>
      <c r="AA115" s="3">
        <v>171</v>
      </c>
      <c r="AB115" s="3">
        <v>228</v>
      </c>
      <c r="AC115" s="3">
        <v>168</v>
      </c>
      <c r="AD115" s="3">
        <v>166</v>
      </c>
      <c r="AE115" s="3">
        <v>166</v>
      </c>
      <c r="AF115" s="3" t="e">
        <f>NA()</f>
        <v>#N/A</v>
      </c>
      <c r="AG115" s="3" t="e">
        <f>NA()</f>
        <v>#N/A</v>
      </c>
      <c r="AH115" s="3">
        <v>127</v>
      </c>
      <c r="AI115" s="80" t="e">
        <f>NA()</f>
        <v>#N/A</v>
      </c>
      <c r="AJ115" s="3" t="e">
        <f>NA()</f>
        <v>#N/A</v>
      </c>
      <c r="AK115" s="3">
        <v>226</v>
      </c>
      <c r="AL115" s="3">
        <v>193</v>
      </c>
      <c r="AM115" s="3" t="e">
        <f>NA()</f>
        <v>#N/A</v>
      </c>
      <c r="AN115" s="3">
        <v>169</v>
      </c>
      <c r="AO115" s="3">
        <v>76</v>
      </c>
      <c r="AP115" s="3">
        <v>154</v>
      </c>
      <c r="AQ115" s="3" t="e">
        <f>NA()</f>
        <v>#N/A</v>
      </c>
      <c r="AR115" s="3">
        <v>199</v>
      </c>
      <c r="AS115" s="3" t="e">
        <f>NA()</f>
        <v>#N/A</v>
      </c>
      <c r="AT115" s="3">
        <v>167</v>
      </c>
      <c r="AU115" s="3">
        <v>168</v>
      </c>
      <c r="AV115" s="3">
        <v>214</v>
      </c>
      <c r="AW115" s="3">
        <v>78</v>
      </c>
      <c r="AX115" s="3">
        <v>206</v>
      </c>
      <c r="AY115" s="3">
        <v>171</v>
      </c>
      <c r="AZ115" s="3">
        <v>170</v>
      </c>
      <c r="BA115" t="e">
        <f>NA()</f>
        <v>#N/A</v>
      </c>
      <c r="BB115" t="e">
        <f>NA()</f>
        <v>#N/A</v>
      </c>
    </row>
    <row r="116" spans="1:54" x14ac:dyDescent="0.2">
      <c r="A116" s="72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111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144</v>
      </c>
      <c r="Z116" s="3">
        <v>74</v>
      </c>
      <c r="AA116" s="3">
        <v>162</v>
      </c>
      <c r="AB116" s="3">
        <v>216</v>
      </c>
      <c r="AC116" s="3">
        <v>158</v>
      </c>
      <c r="AD116" s="3">
        <v>157</v>
      </c>
      <c r="AE116" s="3">
        <v>157</v>
      </c>
      <c r="AF116" s="3" t="e">
        <f>NA()</f>
        <v>#N/A</v>
      </c>
      <c r="AG116" s="3" t="e">
        <f>NA()</f>
        <v>#N/A</v>
      </c>
      <c r="AH116" s="3">
        <v>120</v>
      </c>
      <c r="AI116" s="80" t="e">
        <f>NA()</f>
        <v>#N/A</v>
      </c>
      <c r="AJ116" s="3">
        <v>162</v>
      </c>
      <c r="AK116" s="3">
        <v>214</v>
      </c>
      <c r="AL116" s="3">
        <v>177</v>
      </c>
      <c r="AM116" s="3" t="e">
        <f>NA()</f>
        <v>#N/A</v>
      </c>
      <c r="AN116" s="3">
        <v>160</v>
      </c>
      <c r="AO116" s="3">
        <v>72</v>
      </c>
      <c r="AP116" s="3">
        <v>143</v>
      </c>
      <c r="AQ116" s="3" t="e">
        <f>NA()</f>
        <v>#N/A</v>
      </c>
      <c r="AR116" s="3">
        <v>189</v>
      </c>
      <c r="AS116" s="3" t="e">
        <f>NA()</f>
        <v>#N/A</v>
      </c>
      <c r="AT116" s="3">
        <v>158</v>
      </c>
      <c r="AU116" s="3">
        <v>159</v>
      </c>
      <c r="AV116" s="3">
        <v>203</v>
      </c>
      <c r="AW116" s="3">
        <v>73</v>
      </c>
      <c r="AX116" s="3">
        <v>195</v>
      </c>
      <c r="AY116" s="3">
        <v>162</v>
      </c>
      <c r="AZ116" s="3">
        <v>161</v>
      </c>
      <c r="BA116" t="e">
        <f>NA()</f>
        <v>#N/A</v>
      </c>
      <c r="BB116" t="e">
        <f>NA()</f>
        <v>#N/A</v>
      </c>
    </row>
    <row r="117" spans="1:54" x14ac:dyDescent="0.2">
      <c r="A117" s="72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111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135</v>
      </c>
      <c r="Z117" s="3">
        <v>70</v>
      </c>
      <c r="AA117" s="3">
        <v>153</v>
      </c>
      <c r="AB117" s="3">
        <v>205</v>
      </c>
      <c r="AC117" s="3">
        <v>149</v>
      </c>
      <c r="AD117" s="3">
        <v>148</v>
      </c>
      <c r="AE117" s="3">
        <v>148</v>
      </c>
      <c r="AF117" s="3" t="e">
        <f>NA()</f>
        <v>#N/A</v>
      </c>
      <c r="AG117" s="3" t="e">
        <f>NA()</f>
        <v>#N/A</v>
      </c>
      <c r="AH117" s="3">
        <v>113</v>
      </c>
      <c r="AI117" s="80" t="e">
        <f>NA()</f>
        <v>#N/A</v>
      </c>
      <c r="AJ117" s="3">
        <v>151</v>
      </c>
      <c r="AK117" s="3">
        <v>202</v>
      </c>
      <c r="AL117" s="3">
        <v>168</v>
      </c>
      <c r="AM117" s="3" t="e">
        <f>NA()</f>
        <v>#N/A</v>
      </c>
      <c r="AN117" s="3">
        <v>151</v>
      </c>
      <c r="AO117" s="3">
        <v>68</v>
      </c>
      <c r="AP117" s="3">
        <v>132</v>
      </c>
      <c r="AQ117" s="3" t="e">
        <f>NA()</f>
        <v>#N/A</v>
      </c>
      <c r="AR117" s="3">
        <v>179</v>
      </c>
      <c r="AS117" s="3" t="e">
        <f>NA()</f>
        <v>#N/A</v>
      </c>
      <c r="AT117" s="3">
        <v>149</v>
      </c>
      <c r="AU117" s="3">
        <v>150</v>
      </c>
      <c r="AV117" s="3">
        <v>192</v>
      </c>
      <c r="AW117" s="3">
        <v>69</v>
      </c>
      <c r="AX117" s="3">
        <v>184</v>
      </c>
      <c r="AY117" s="3">
        <v>153</v>
      </c>
      <c r="AZ117" s="3">
        <v>152</v>
      </c>
      <c r="BA117" t="e">
        <f>NA()</f>
        <v>#N/A</v>
      </c>
      <c r="BB117" t="e">
        <f>NA()</f>
        <v>#N/A</v>
      </c>
    </row>
    <row r="118" spans="1:54" x14ac:dyDescent="0.2">
      <c r="A118" s="72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111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127</v>
      </c>
      <c r="Z118" s="3">
        <v>66</v>
      </c>
      <c r="AA118" s="3">
        <v>144</v>
      </c>
      <c r="AB118" s="3">
        <v>194</v>
      </c>
      <c r="AC118" s="3">
        <v>139</v>
      </c>
      <c r="AD118" s="3">
        <v>139</v>
      </c>
      <c r="AE118" s="3">
        <v>139</v>
      </c>
      <c r="AF118" s="3" t="e">
        <f>NA()</f>
        <v>#N/A</v>
      </c>
      <c r="AG118" s="3">
        <v>101</v>
      </c>
      <c r="AH118" s="3">
        <v>105</v>
      </c>
      <c r="AI118" s="80" t="e">
        <f>NA()</f>
        <v>#N/A</v>
      </c>
      <c r="AJ118" s="3">
        <v>141</v>
      </c>
      <c r="AK118" s="3">
        <v>190</v>
      </c>
      <c r="AL118" s="3">
        <v>159</v>
      </c>
      <c r="AM118" s="3" t="e">
        <f>NA()</f>
        <v>#N/A</v>
      </c>
      <c r="AN118" s="3">
        <v>142</v>
      </c>
      <c r="AO118" s="3">
        <v>64</v>
      </c>
      <c r="AP118" s="3">
        <v>121</v>
      </c>
      <c r="AQ118" s="3" t="e">
        <f>NA()</f>
        <v>#N/A</v>
      </c>
      <c r="AR118" s="3">
        <v>169</v>
      </c>
      <c r="AS118" s="3" t="e">
        <f>NA()</f>
        <v>#N/A</v>
      </c>
      <c r="AT118" s="3">
        <v>140</v>
      </c>
      <c r="AU118" s="3">
        <v>141</v>
      </c>
      <c r="AV118" s="3">
        <v>181</v>
      </c>
      <c r="AW118" s="3">
        <v>65</v>
      </c>
      <c r="AX118" s="3">
        <v>173</v>
      </c>
      <c r="AY118" s="3">
        <v>144</v>
      </c>
      <c r="AZ118" s="3">
        <v>143</v>
      </c>
      <c r="BA118" t="e">
        <f>NA()</f>
        <v>#N/A</v>
      </c>
      <c r="BB118" s="3">
        <v>179</v>
      </c>
    </row>
    <row r="119" spans="1:54" x14ac:dyDescent="0.2">
      <c r="A119" s="72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111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121</v>
      </c>
      <c r="Z119" s="3">
        <v>62</v>
      </c>
      <c r="AA119" s="3">
        <v>135</v>
      </c>
      <c r="AB119" s="3">
        <v>180</v>
      </c>
      <c r="AC119" s="3">
        <v>130</v>
      </c>
      <c r="AD119" s="3">
        <v>130</v>
      </c>
      <c r="AE119" s="3">
        <v>130</v>
      </c>
      <c r="AF119" s="3" t="e">
        <f>NA()</f>
        <v>#N/A</v>
      </c>
      <c r="AG119" s="3">
        <v>99</v>
      </c>
      <c r="AH119" s="3">
        <v>98</v>
      </c>
      <c r="AI119" s="80" t="e">
        <f>NA()</f>
        <v>#N/A</v>
      </c>
      <c r="AJ119" s="3">
        <v>131</v>
      </c>
      <c r="AK119" s="3">
        <v>178</v>
      </c>
      <c r="AL119" s="3">
        <v>140</v>
      </c>
      <c r="AM119" s="3" t="e">
        <f>NA()</f>
        <v>#N/A</v>
      </c>
      <c r="AN119" s="3">
        <v>133</v>
      </c>
      <c r="AO119" s="3">
        <v>60</v>
      </c>
      <c r="AP119" s="3">
        <v>110</v>
      </c>
      <c r="AQ119" s="3" t="e">
        <f>NA()</f>
        <v>#N/A</v>
      </c>
      <c r="AR119" s="3">
        <v>159</v>
      </c>
      <c r="AS119" s="3" t="e">
        <f>NA()</f>
        <v>#N/A</v>
      </c>
      <c r="AT119" s="3">
        <v>131</v>
      </c>
      <c r="AU119" s="3">
        <v>132</v>
      </c>
      <c r="AV119" s="3">
        <v>170</v>
      </c>
      <c r="AW119" s="3">
        <v>61</v>
      </c>
      <c r="AX119" s="3">
        <v>162</v>
      </c>
      <c r="AY119" s="3">
        <v>135</v>
      </c>
      <c r="AZ119" s="3">
        <v>134</v>
      </c>
      <c r="BA119" t="e">
        <f>NA()</f>
        <v>#N/A</v>
      </c>
      <c r="BB119" s="3">
        <v>164</v>
      </c>
    </row>
    <row r="120" spans="1:54" x14ac:dyDescent="0.2">
      <c r="A120" s="72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111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113</v>
      </c>
      <c r="Z120" s="3">
        <v>58</v>
      </c>
      <c r="AA120" s="3">
        <v>126</v>
      </c>
      <c r="AB120" s="3">
        <v>168</v>
      </c>
      <c r="AC120" s="3">
        <v>123</v>
      </c>
      <c r="AD120" s="3">
        <v>121</v>
      </c>
      <c r="AE120" s="3">
        <v>121</v>
      </c>
      <c r="AF120" s="3" t="e">
        <f>NA()</f>
        <v>#N/A</v>
      </c>
      <c r="AG120" s="3">
        <v>97</v>
      </c>
      <c r="AH120" s="3">
        <v>91</v>
      </c>
      <c r="AI120" s="80" t="e">
        <f>NA()</f>
        <v>#N/A</v>
      </c>
      <c r="AJ120" s="3">
        <v>122</v>
      </c>
      <c r="AK120" s="3">
        <v>166</v>
      </c>
      <c r="AL120" s="3">
        <v>131</v>
      </c>
      <c r="AM120" s="3" t="e">
        <f>NA()</f>
        <v>#N/A</v>
      </c>
      <c r="AN120" s="3">
        <v>124</v>
      </c>
      <c r="AO120" s="3">
        <v>56</v>
      </c>
      <c r="AP120" s="3">
        <v>99</v>
      </c>
      <c r="AQ120" s="3" t="e">
        <f>NA()</f>
        <v>#N/A</v>
      </c>
      <c r="AR120" s="3">
        <v>149</v>
      </c>
      <c r="AS120" s="3" t="e">
        <f>NA()</f>
        <v>#N/A</v>
      </c>
      <c r="AT120" s="3">
        <v>121</v>
      </c>
      <c r="AU120" s="3">
        <v>123</v>
      </c>
      <c r="AV120" s="3">
        <v>157</v>
      </c>
      <c r="AW120" s="3">
        <v>57</v>
      </c>
      <c r="AX120" s="3">
        <v>151</v>
      </c>
      <c r="AY120" s="3">
        <v>126</v>
      </c>
      <c r="AZ120" s="3">
        <v>125</v>
      </c>
      <c r="BA120" s="3">
        <v>143</v>
      </c>
      <c r="BB120" s="3">
        <v>154</v>
      </c>
    </row>
    <row r="121" spans="1:54" x14ac:dyDescent="0.2">
      <c r="A121" s="72">
        <v>13</v>
      </c>
      <c r="B121" s="3">
        <v>120</v>
      </c>
      <c r="C121" s="3">
        <v>115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111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104</v>
      </c>
      <c r="Z121" s="3">
        <v>54</v>
      </c>
      <c r="AA121" s="3">
        <v>117</v>
      </c>
      <c r="AB121" s="3">
        <v>156</v>
      </c>
      <c r="AC121" s="3">
        <v>115</v>
      </c>
      <c r="AD121" s="3">
        <v>112</v>
      </c>
      <c r="AE121" s="3">
        <v>112</v>
      </c>
      <c r="AF121" s="3">
        <v>127</v>
      </c>
      <c r="AG121" s="3">
        <v>95</v>
      </c>
      <c r="AH121" s="3">
        <v>83</v>
      </c>
      <c r="AI121" s="80" t="e">
        <f>NA()</f>
        <v>#N/A</v>
      </c>
      <c r="AJ121" s="3">
        <v>113</v>
      </c>
      <c r="AK121" s="3">
        <v>154</v>
      </c>
      <c r="AL121" s="3">
        <v>122</v>
      </c>
      <c r="AM121" s="3" t="e">
        <f>NA()</f>
        <v>#N/A</v>
      </c>
      <c r="AN121" s="3">
        <v>115</v>
      </c>
      <c r="AO121" s="3">
        <v>51</v>
      </c>
      <c r="AP121" s="3">
        <v>91</v>
      </c>
      <c r="AQ121" s="3" t="e">
        <f>NA()</f>
        <v>#N/A</v>
      </c>
      <c r="AR121" s="3">
        <v>138</v>
      </c>
      <c r="AS121" s="3" t="e">
        <f>NA()</f>
        <v>#N/A</v>
      </c>
      <c r="AT121" s="3">
        <v>112</v>
      </c>
      <c r="AU121" s="3">
        <v>114</v>
      </c>
      <c r="AV121" s="3">
        <v>145</v>
      </c>
      <c r="AW121" s="3">
        <v>53</v>
      </c>
      <c r="AX121" s="3">
        <v>140</v>
      </c>
      <c r="AY121" s="3">
        <v>117</v>
      </c>
      <c r="AZ121" s="3">
        <v>116</v>
      </c>
      <c r="BA121" s="3">
        <v>132</v>
      </c>
      <c r="BB121" s="3">
        <v>144</v>
      </c>
    </row>
    <row r="122" spans="1:54" x14ac:dyDescent="0.2">
      <c r="A122" s="72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111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95</v>
      </c>
      <c r="Z122" s="3">
        <v>50</v>
      </c>
      <c r="AA122" s="3">
        <v>108</v>
      </c>
      <c r="AB122" s="3">
        <v>144</v>
      </c>
      <c r="AC122" s="3">
        <v>107</v>
      </c>
      <c r="AD122" s="3">
        <v>103</v>
      </c>
      <c r="AE122" s="3">
        <v>103</v>
      </c>
      <c r="AF122" s="3">
        <v>116</v>
      </c>
      <c r="AG122" s="3">
        <v>90</v>
      </c>
      <c r="AH122" s="3">
        <v>75</v>
      </c>
      <c r="AI122" s="80" t="e">
        <f>NA()</f>
        <v>#N/A</v>
      </c>
      <c r="AJ122" s="3">
        <v>104</v>
      </c>
      <c r="AK122" s="3">
        <v>142</v>
      </c>
      <c r="AL122" s="3">
        <v>113</v>
      </c>
      <c r="AM122" s="3" t="e">
        <f>NA()</f>
        <v>#N/A</v>
      </c>
      <c r="AN122" s="3">
        <v>106</v>
      </c>
      <c r="AO122" s="3">
        <v>47</v>
      </c>
      <c r="AP122" s="3">
        <v>79</v>
      </c>
      <c r="AQ122" s="3" t="e">
        <f>NA()</f>
        <v>#N/A</v>
      </c>
      <c r="AR122" s="3">
        <v>127</v>
      </c>
      <c r="AS122" s="3" t="e">
        <f>NA()</f>
        <v>#N/A</v>
      </c>
      <c r="AT122" s="3">
        <v>103</v>
      </c>
      <c r="AU122" s="3">
        <v>105</v>
      </c>
      <c r="AV122" s="3">
        <v>133</v>
      </c>
      <c r="AW122" s="3">
        <v>49</v>
      </c>
      <c r="AX122" s="3">
        <v>129</v>
      </c>
      <c r="AY122" s="3">
        <v>108</v>
      </c>
      <c r="AZ122" s="3">
        <v>107</v>
      </c>
      <c r="BA122" s="3">
        <v>121</v>
      </c>
      <c r="BB122" s="3">
        <v>132</v>
      </c>
    </row>
    <row r="123" spans="1:54" x14ac:dyDescent="0.2">
      <c r="A123" s="72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111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86</v>
      </c>
      <c r="Z123" s="3">
        <v>46</v>
      </c>
      <c r="AA123" s="3">
        <v>99</v>
      </c>
      <c r="AB123" s="3">
        <v>132</v>
      </c>
      <c r="AC123" s="3">
        <v>98</v>
      </c>
      <c r="AD123" s="3">
        <v>94</v>
      </c>
      <c r="AE123" s="3">
        <v>94</v>
      </c>
      <c r="AF123" s="3">
        <v>106</v>
      </c>
      <c r="AG123" s="3">
        <v>88</v>
      </c>
      <c r="AH123" s="3">
        <v>67</v>
      </c>
      <c r="AI123" s="80" t="e">
        <f>NA()</f>
        <v>#N/A</v>
      </c>
      <c r="AJ123" s="3">
        <v>95</v>
      </c>
      <c r="AK123" s="3">
        <v>130</v>
      </c>
      <c r="AL123" s="3">
        <v>104</v>
      </c>
      <c r="AM123" s="3" t="e">
        <f>NA()</f>
        <v>#N/A</v>
      </c>
      <c r="AN123" s="3">
        <v>97</v>
      </c>
      <c r="AO123" s="3">
        <v>43</v>
      </c>
      <c r="AP123" s="3">
        <v>69</v>
      </c>
      <c r="AQ123" s="3" t="e">
        <f>NA()</f>
        <v>#N/A</v>
      </c>
      <c r="AR123" s="3">
        <v>116</v>
      </c>
      <c r="AS123" s="3" t="e">
        <f>NA()</f>
        <v>#N/A</v>
      </c>
      <c r="AT123" s="3">
        <v>94</v>
      </c>
      <c r="AU123" s="3">
        <v>96</v>
      </c>
      <c r="AV123" s="3">
        <v>121</v>
      </c>
      <c r="AW123" s="3">
        <v>45</v>
      </c>
      <c r="AX123" s="3">
        <v>118</v>
      </c>
      <c r="AY123" s="3">
        <v>99</v>
      </c>
      <c r="AZ123" s="3">
        <v>98</v>
      </c>
      <c r="BA123" s="3">
        <v>111</v>
      </c>
      <c r="BB123" s="3">
        <v>122</v>
      </c>
    </row>
    <row r="124" spans="1:54" x14ac:dyDescent="0.2">
      <c r="A124" s="72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111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78</v>
      </c>
      <c r="Z124" s="3">
        <v>42</v>
      </c>
      <c r="AA124" s="3">
        <v>89</v>
      </c>
      <c r="AB124" s="3">
        <v>120</v>
      </c>
      <c r="AC124" s="3">
        <v>88</v>
      </c>
      <c r="AD124" s="3">
        <v>85</v>
      </c>
      <c r="AE124" s="3">
        <v>85</v>
      </c>
      <c r="AF124" s="3">
        <v>96</v>
      </c>
      <c r="AG124" s="3">
        <v>83</v>
      </c>
      <c r="AH124" s="3">
        <v>59</v>
      </c>
      <c r="AI124" s="80" t="e">
        <f>NA()</f>
        <v>#N/A</v>
      </c>
      <c r="AJ124" s="3">
        <v>86</v>
      </c>
      <c r="AK124" s="3">
        <v>118</v>
      </c>
      <c r="AL124" s="3">
        <v>95</v>
      </c>
      <c r="AM124" s="3" t="e">
        <f>NA()</f>
        <v>#N/A</v>
      </c>
      <c r="AN124" s="3">
        <v>88</v>
      </c>
      <c r="AO124" s="3">
        <v>39</v>
      </c>
      <c r="AP124" s="3">
        <v>58</v>
      </c>
      <c r="AQ124" s="3" t="e">
        <f>NA()</f>
        <v>#N/A</v>
      </c>
      <c r="AR124" s="3">
        <v>105</v>
      </c>
      <c r="AS124" s="3">
        <v>81</v>
      </c>
      <c r="AT124" s="3">
        <v>85</v>
      </c>
      <c r="AU124" s="3">
        <v>87</v>
      </c>
      <c r="AV124" s="3">
        <v>109</v>
      </c>
      <c r="AW124" s="3">
        <v>41</v>
      </c>
      <c r="AX124" s="3">
        <v>107</v>
      </c>
      <c r="AY124" s="3">
        <v>90</v>
      </c>
      <c r="AZ124" s="3">
        <v>89</v>
      </c>
      <c r="BA124" s="3">
        <v>100</v>
      </c>
      <c r="BB124" s="3">
        <v>110</v>
      </c>
    </row>
    <row r="125" spans="1:54" x14ac:dyDescent="0.2">
      <c r="A125" s="72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111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71</v>
      </c>
      <c r="Z125" s="3">
        <v>38</v>
      </c>
      <c r="AA125" s="3">
        <v>80</v>
      </c>
      <c r="AB125" s="3">
        <v>108</v>
      </c>
      <c r="AC125" s="3">
        <v>79</v>
      </c>
      <c r="AD125" s="3">
        <v>76</v>
      </c>
      <c r="AE125" s="3">
        <v>76</v>
      </c>
      <c r="AF125" s="3">
        <v>87</v>
      </c>
      <c r="AG125" s="3">
        <v>74</v>
      </c>
      <c r="AH125" s="3">
        <v>53</v>
      </c>
      <c r="AI125" s="80" t="e">
        <f>NA()</f>
        <v>#N/A</v>
      </c>
      <c r="AJ125" s="3">
        <v>77</v>
      </c>
      <c r="AK125" s="3">
        <v>106</v>
      </c>
      <c r="AL125" s="3">
        <v>86</v>
      </c>
      <c r="AM125" s="3">
        <v>41</v>
      </c>
      <c r="AN125" s="3">
        <v>79</v>
      </c>
      <c r="AO125" s="3">
        <v>35</v>
      </c>
      <c r="AP125" s="3">
        <v>47</v>
      </c>
      <c r="AQ125" s="3" t="e">
        <f>NA()</f>
        <v>#N/A</v>
      </c>
      <c r="AR125" s="3">
        <v>94</v>
      </c>
      <c r="AS125" s="3">
        <v>73</v>
      </c>
      <c r="AT125" s="3">
        <v>76</v>
      </c>
      <c r="AU125" s="3">
        <v>78</v>
      </c>
      <c r="AV125" s="3">
        <v>98</v>
      </c>
      <c r="AW125" s="3">
        <v>37</v>
      </c>
      <c r="AX125" s="3">
        <v>96</v>
      </c>
      <c r="AY125" s="3">
        <v>81</v>
      </c>
      <c r="AZ125" s="3">
        <v>80</v>
      </c>
      <c r="BA125" s="3">
        <v>89</v>
      </c>
      <c r="BB125" s="3">
        <v>98</v>
      </c>
    </row>
    <row r="126" spans="1:54" x14ac:dyDescent="0.2">
      <c r="A126" s="72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111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62</v>
      </c>
      <c r="Z126" s="3">
        <v>34</v>
      </c>
      <c r="AA126" s="3">
        <v>70</v>
      </c>
      <c r="AB126" s="3">
        <v>96</v>
      </c>
      <c r="AC126" s="3">
        <v>70</v>
      </c>
      <c r="AD126" s="3">
        <v>67</v>
      </c>
      <c r="AE126" s="3">
        <v>67</v>
      </c>
      <c r="AF126" s="3">
        <v>76</v>
      </c>
      <c r="AG126" s="3">
        <v>66</v>
      </c>
      <c r="AH126" s="3">
        <v>47</v>
      </c>
      <c r="AI126" s="80" t="e">
        <f>NA()</f>
        <v>#N/A</v>
      </c>
      <c r="AJ126" s="3">
        <v>68</v>
      </c>
      <c r="AK126" s="3">
        <v>94</v>
      </c>
      <c r="AL126" s="3">
        <v>77</v>
      </c>
      <c r="AM126" s="3">
        <v>36</v>
      </c>
      <c r="AN126" s="3">
        <v>70</v>
      </c>
      <c r="AO126" s="3">
        <v>31</v>
      </c>
      <c r="AP126" s="3">
        <v>36</v>
      </c>
      <c r="AQ126" s="3" t="e">
        <f>NA()</f>
        <v>#N/A</v>
      </c>
      <c r="AR126" s="3">
        <v>83</v>
      </c>
      <c r="AS126" s="3">
        <v>66</v>
      </c>
      <c r="AT126" s="3">
        <v>67</v>
      </c>
      <c r="AU126" s="3">
        <v>69</v>
      </c>
      <c r="AV126" s="3">
        <v>87</v>
      </c>
      <c r="AW126" s="3">
        <v>33</v>
      </c>
      <c r="AX126" s="3">
        <v>85</v>
      </c>
      <c r="AY126" s="3">
        <v>72</v>
      </c>
      <c r="AZ126" s="3">
        <v>71</v>
      </c>
      <c r="BA126" s="3">
        <v>79</v>
      </c>
      <c r="BB126" s="3">
        <v>86</v>
      </c>
    </row>
    <row r="127" spans="1:54" x14ac:dyDescent="0.2">
      <c r="A127" s="72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111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54</v>
      </c>
      <c r="Z127" s="3">
        <v>30</v>
      </c>
      <c r="AA127" s="3">
        <v>61</v>
      </c>
      <c r="AB127" s="3">
        <v>84</v>
      </c>
      <c r="AC127" s="3">
        <v>61</v>
      </c>
      <c r="AD127" s="3">
        <v>58</v>
      </c>
      <c r="AE127" s="3">
        <v>58</v>
      </c>
      <c r="AF127" s="3">
        <v>66</v>
      </c>
      <c r="AG127" s="3">
        <v>60</v>
      </c>
      <c r="AH127" s="3">
        <v>40</v>
      </c>
      <c r="AI127" s="80" t="e">
        <f>NA()</f>
        <v>#N/A</v>
      </c>
      <c r="AJ127" s="3">
        <v>59</v>
      </c>
      <c r="AK127" s="3">
        <v>82</v>
      </c>
      <c r="AL127" s="3">
        <v>68</v>
      </c>
      <c r="AM127" s="3">
        <v>31</v>
      </c>
      <c r="AN127" s="3">
        <v>61</v>
      </c>
      <c r="AO127" s="3">
        <v>27</v>
      </c>
      <c r="AP127" s="3">
        <v>26</v>
      </c>
      <c r="AQ127" s="3" t="e">
        <f>NA()</f>
        <v>#N/A</v>
      </c>
      <c r="AR127" s="3">
        <v>72</v>
      </c>
      <c r="AS127" s="3">
        <v>59</v>
      </c>
      <c r="AT127" s="3">
        <v>58</v>
      </c>
      <c r="AU127" s="3">
        <v>60</v>
      </c>
      <c r="AV127" s="3">
        <v>76</v>
      </c>
      <c r="AW127" s="3">
        <v>29</v>
      </c>
      <c r="AX127" s="3">
        <v>74</v>
      </c>
      <c r="AY127" s="3">
        <v>63</v>
      </c>
      <c r="AZ127" s="3">
        <v>62</v>
      </c>
      <c r="BA127" s="3">
        <v>68</v>
      </c>
      <c r="BB127" s="3">
        <v>75</v>
      </c>
    </row>
    <row r="128" spans="1:54" x14ac:dyDescent="0.2">
      <c r="A128" s="72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111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46</v>
      </c>
      <c r="Z128" s="3">
        <v>26</v>
      </c>
      <c r="AA128" s="3">
        <v>52</v>
      </c>
      <c r="AB128" s="3">
        <v>72</v>
      </c>
      <c r="AC128" s="3">
        <v>52</v>
      </c>
      <c r="AD128" s="3">
        <v>49</v>
      </c>
      <c r="AE128" s="3">
        <v>49</v>
      </c>
      <c r="AF128" s="3">
        <v>56</v>
      </c>
      <c r="AG128" s="3">
        <v>52</v>
      </c>
      <c r="AH128" s="3">
        <v>31</v>
      </c>
      <c r="AI128" s="80" t="e">
        <f>NA()</f>
        <v>#N/A</v>
      </c>
      <c r="AJ128" s="3">
        <v>50</v>
      </c>
      <c r="AK128" s="3">
        <v>70</v>
      </c>
      <c r="AL128" s="3">
        <v>58</v>
      </c>
      <c r="AM128" s="3">
        <v>26</v>
      </c>
      <c r="AN128" s="3">
        <v>52</v>
      </c>
      <c r="AO128" s="3">
        <v>23</v>
      </c>
      <c r="AP128" s="3">
        <v>16</v>
      </c>
      <c r="AQ128" s="3" t="e">
        <f>NA()</f>
        <v>#N/A</v>
      </c>
      <c r="AR128" s="3">
        <v>61</v>
      </c>
      <c r="AS128" s="3">
        <v>51</v>
      </c>
      <c r="AT128" s="3">
        <v>49</v>
      </c>
      <c r="AU128" s="3">
        <v>51</v>
      </c>
      <c r="AV128" s="3">
        <v>65</v>
      </c>
      <c r="AW128" s="3">
        <v>25</v>
      </c>
      <c r="AX128" s="3">
        <v>63</v>
      </c>
      <c r="AY128" s="3">
        <v>54</v>
      </c>
      <c r="AZ128" s="3">
        <v>53</v>
      </c>
      <c r="BA128" s="3">
        <v>58</v>
      </c>
      <c r="BB128" s="3">
        <v>63</v>
      </c>
    </row>
    <row r="129" spans="1:54" x14ac:dyDescent="0.2">
      <c r="A129" s="72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111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37</v>
      </c>
      <c r="Z129" s="3">
        <v>22</v>
      </c>
      <c r="AA129" s="3">
        <v>43</v>
      </c>
      <c r="AB129" s="3">
        <v>60</v>
      </c>
      <c r="AC129" s="3">
        <v>43</v>
      </c>
      <c r="AD129" s="3">
        <v>40</v>
      </c>
      <c r="AE129" s="3">
        <v>41</v>
      </c>
      <c r="AF129" s="3">
        <v>46</v>
      </c>
      <c r="AG129" s="3">
        <v>43</v>
      </c>
      <c r="AH129" s="3">
        <v>24</v>
      </c>
      <c r="AI129" s="80" t="e">
        <f>NA()</f>
        <v>#N/A</v>
      </c>
      <c r="AJ129" s="3">
        <v>41</v>
      </c>
      <c r="AK129" s="3">
        <v>58</v>
      </c>
      <c r="AL129" s="3">
        <v>48</v>
      </c>
      <c r="AM129" s="3">
        <v>21</v>
      </c>
      <c r="AN129" s="3">
        <v>43</v>
      </c>
      <c r="AO129" s="3">
        <v>19</v>
      </c>
      <c r="AP129" s="3">
        <v>6</v>
      </c>
      <c r="AQ129" s="3" t="e">
        <f>NA()</f>
        <v>#N/A</v>
      </c>
      <c r="AR129" s="3">
        <v>51</v>
      </c>
      <c r="AS129" s="3">
        <v>43</v>
      </c>
      <c r="AT129" s="3">
        <v>40</v>
      </c>
      <c r="AU129" s="3">
        <v>42</v>
      </c>
      <c r="AV129" s="3">
        <v>54</v>
      </c>
      <c r="AW129" s="3">
        <v>21</v>
      </c>
      <c r="AX129" s="3">
        <v>52</v>
      </c>
      <c r="AY129" s="3">
        <v>45</v>
      </c>
      <c r="AZ129" s="3">
        <v>44</v>
      </c>
      <c r="BA129" s="3">
        <v>48</v>
      </c>
      <c r="BB129" s="3">
        <v>52</v>
      </c>
    </row>
    <row r="130" spans="1:54" x14ac:dyDescent="0.2">
      <c r="A130" s="72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111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29</v>
      </c>
      <c r="Z130" s="3">
        <v>18</v>
      </c>
      <c r="AA130" s="3">
        <v>34</v>
      </c>
      <c r="AB130" s="3">
        <v>48</v>
      </c>
      <c r="AC130" s="3">
        <v>34</v>
      </c>
      <c r="AD130" s="3">
        <v>31</v>
      </c>
      <c r="AE130" s="3">
        <v>32</v>
      </c>
      <c r="AF130" s="3">
        <v>36</v>
      </c>
      <c r="AG130" s="3">
        <v>34</v>
      </c>
      <c r="AH130" s="3">
        <v>19</v>
      </c>
      <c r="AI130" s="80" t="e">
        <f>NA()</f>
        <v>#N/A</v>
      </c>
      <c r="AJ130" s="3">
        <v>32</v>
      </c>
      <c r="AK130" s="3">
        <v>46</v>
      </c>
      <c r="AL130" s="3">
        <v>38</v>
      </c>
      <c r="AM130" s="3">
        <v>16</v>
      </c>
      <c r="AN130" s="3">
        <v>34</v>
      </c>
      <c r="AO130" s="3">
        <v>15</v>
      </c>
      <c r="AP130" s="3" t="e">
        <f>NA()</f>
        <v>#N/A</v>
      </c>
      <c r="AQ130" s="3">
        <v>16</v>
      </c>
      <c r="AR130" s="3">
        <v>40</v>
      </c>
      <c r="AS130" s="3">
        <v>35</v>
      </c>
      <c r="AT130" s="3">
        <v>31</v>
      </c>
      <c r="AU130" s="3">
        <v>34</v>
      </c>
      <c r="AV130" s="3">
        <v>43</v>
      </c>
      <c r="AW130" s="3">
        <v>16</v>
      </c>
      <c r="AX130" s="3">
        <v>41</v>
      </c>
      <c r="AY130" s="3">
        <v>36</v>
      </c>
      <c r="AZ130" s="3">
        <v>35</v>
      </c>
      <c r="BA130" s="3">
        <v>39</v>
      </c>
      <c r="BB130" s="3">
        <v>41</v>
      </c>
    </row>
    <row r="131" spans="1:54" x14ac:dyDescent="0.2">
      <c r="A131" s="72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111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22</v>
      </c>
      <c r="Z131" s="3">
        <v>13</v>
      </c>
      <c r="AA131" s="3">
        <v>25</v>
      </c>
      <c r="AB131" s="3">
        <v>36</v>
      </c>
      <c r="AC131" s="3">
        <v>25</v>
      </c>
      <c r="AD131" s="3">
        <v>22</v>
      </c>
      <c r="AE131" s="3">
        <v>23</v>
      </c>
      <c r="AF131" s="3">
        <v>26</v>
      </c>
      <c r="AG131" s="3">
        <v>24</v>
      </c>
      <c r="AH131" s="3">
        <v>13</v>
      </c>
      <c r="AI131" s="80" t="e">
        <f>NA()</f>
        <v>#N/A</v>
      </c>
      <c r="AJ131" s="3">
        <v>24</v>
      </c>
      <c r="AK131" s="3">
        <v>34</v>
      </c>
      <c r="AL131" s="3">
        <v>28</v>
      </c>
      <c r="AM131" s="3">
        <v>11</v>
      </c>
      <c r="AN131" s="3">
        <v>25</v>
      </c>
      <c r="AO131" s="3">
        <v>11</v>
      </c>
      <c r="AP131" s="3" t="e">
        <f>NA()</f>
        <v>#N/A</v>
      </c>
      <c r="AQ131" s="3">
        <v>9</v>
      </c>
      <c r="AR131" s="3">
        <v>29</v>
      </c>
      <c r="AS131" s="3">
        <v>26</v>
      </c>
      <c r="AT131" s="3">
        <v>22</v>
      </c>
      <c r="AU131" s="3">
        <v>25</v>
      </c>
      <c r="AV131" s="3">
        <v>32</v>
      </c>
      <c r="AW131" s="3">
        <v>12</v>
      </c>
      <c r="AX131" s="3">
        <v>30</v>
      </c>
      <c r="AY131" s="3">
        <v>27</v>
      </c>
      <c r="AZ131" s="3">
        <v>26</v>
      </c>
      <c r="BA131" s="3">
        <v>29</v>
      </c>
      <c r="BB131" s="3">
        <v>31</v>
      </c>
    </row>
    <row r="132" spans="1:54" x14ac:dyDescent="0.2">
      <c r="A132" s="72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111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14</v>
      </c>
      <c r="Z132" s="3">
        <v>9</v>
      </c>
      <c r="AA132" s="3">
        <v>16</v>
      </c>
      <c r="AB132" s="3">
        <v>24</v>
      </c>
      <c r="AC132" s="3">
        <v>16</v>
      </c>
      <c r="AD132" s="3">
        <v>13</v>
      </c>
      <c r="AE132" s="3">
        <v>14</v>
      </c>
      <c r="AF132" s="3">
        <v>16</v>
      </c>
      <c r="AG132" s="3">
        <v>17</v>
      </c>
      <c r="AH132" s="3">
        <v>8</v>
      </c>
      <c r="AI132" s="80" t="e">
        <f>NA()</f>
        <v>#N/A</v>
      </c>
      <c r="AJ132" s="3">
        <v>16</v>
      </c>
      <c r="AK132" s="3">
        <v>22</v>
      </c>
      <c r="AL132" s="3">
        <v>18</v>
      </c>
      <c r="AM132" s="3">
        <v>7</v>
      </c>
      <c r="AN132" s="3">
        <v>16</v>
      </c>
      <c r="AO132" s="3">
        <v>7</v>
      </c>
      <c r="AP132" s="3" t="e">
        <f>NA()</f>
        <v>#N/A</v>
      </c>
      <c r="AQ132" s="3">
        <v>5</v>
      </c>
      <c r="AR132" s="3">
        <v>18</v>
      </c>
      <c r="AS132" s="3">
        <v>17</v>
      </c>
      <c r="AT132" s="3">
        <v>13</v>
      </c>
      <c r="AU132" s="3">
        <v>15</v>
      </c>
      <c r="AV132" s="3">
        <v>21</v>
      </c>
      <c r="AW132" s="3">
        <v>8</v>
      </c>
      <c r="AX132" s="3">
        <v>19</v>
      </c>
      <c r="AY132" s="3">
        <v>17</v>
      </c>
      <c r="AZ132" s="3">
        <v>18</v>
      </c>
      <c r="BA132" s="3">
        <v>19</v>
      </c>
      <c r="BB132" s="3">
        <v>20</v>
      </c>
    </row>
    <row r="133" spans="1:54" x14ac:dyDescent="0.2">
      <c r="A133" s="72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111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5</v>
      </c>
      <c r="Z133" s="3">
        <v>4</v>
      </c>
      <c r="AA133" s="3">
        <v>7</v>
      </c>
      <c r="AB133" s="3">
        <v>11</v>
      </c>
      <c r="AC133" s="3">
        <v>7</v>
      </c>
      <c r="AD133" s="3">
        <v>6</v>
      </c>
      <c r="AE133" s="3">
        <v>5</v>
      </c>
      <c r="AF133" s="3">
        <v>6</v>
      </c>
      <c r="AG133" s="3">
        <v>9</v>
      </c>
      <c r="AH133" s="3">
        <v>3</v>
      </c>
      <c r="AI133" s="80" t="e">
        <f>NA()</f>
        <v>#N/A</v>
      </c>
      <c r="AJ133" s="3">
        <v>8</v>
      </c>
      <c r="AK133" s="3">
        <v>10</v>
      </c>
      <c r="AL133" s="3">
        <v>8</v>
      </c>
      <c r="AM133" s="3">
        <v>3</v>
      </c>
      <c r="AN133" s="3">
        <v>7</v>
      </c>
      <c r="AO133" s="3">
        <v>3</v>
      </c>
      <c r="AP133" s="3" t="e">
        <f>NA()</f>
        <v>#N/A</v>
      </c>
      <c r="AQ133" s="3">
        <v>3</v>
      </c>
      <c r="AR133" s="3">
        <v>7</v>
      </c>
      <c r="AS133" s="3">
        <v>7</v>
      </c>
      <c r="AT133" s="3">
        <v>4</v>
      </c>
      <c r="AU133" s="3">
        <v>5</v>
      </c>
      <c r="AV133" s="3">
        <v>10</v>
      </c>
      <c r="AW133" s="3">
        <v>4</v>
      </c>
      <c r="AX133" s="3">
        <v>8</v>
      </c>
      <c r="AY133" s="3">
        <v>7</v>
      </c>
      <c r="AZ133" s="3">
        <v>9</v>
      </c>
      <c r="BA133" s="3">
        <v>9</v>
      </c>
      <c r="BB133" s="3">
        <v>9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C83"/>
  <sheetViews>
    <sheetView tabSelected="1" zoomScale="85" zoomScaleNormal="85" workbookViewId="0">
      <selection activeCell="G24" sqref="G24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3" customWidth="1"/>
  </cols>
  <sheetData>
    <row r="1" spans="1:3" x14ac:dyDescent="0.2">
      <c r="A1" s="2" t="s">
        <v>0</v>
      </c>
      <c r="B1" s="2" t="s">
        <v>196</v>
      </c>
      <c r="C1" s="2" t="s">
        <v>337</v>
      </c>
    </row>
    <row r="2" spans="1:3" x14ac:dyDescent="0.2">
      <c r="A2" s="3" t="s">
        <v>20</v>
      </c>
      <c r="B2" t="s">
        <v>197</v>
      </c>
      <c r="C2" s="3" t="b">
        <f>IF(IFERROR(VLOOKUP(A2,SETTINGS!$A:$A,1,FALSE),FALSE)=FALSE,FALSE,TRUE)</f>
        <v>1</v>
      </c>
    </row>
    <row r="3" spans="1:3" x14ac:dyDescent="0.2">
      <c r="A3" s="3" t="s">
        <v>198</v>
      </c>
      <c r="B3" t="s">
        <v>199</v>
      </c>
      <c r="C3" s="3" t="b">
        <f>IF(IFERROR(VLOOKUP(A3,SETTINGS!$A:$A,1,FALSE),FALSE)=FALSE,FALSE,TRUE)</f>
        <v>0</v>
      </c>
    </row>
    <row r="4" spans="1:3" x14ac:dyDescent="0.2">
      <c r="A4" s="3" t="s">
        <v>200</v>
      </c>
      <c r="B4" t="s">
        <v>201</v>
      </c>
      <c r="C4" s="3" t="b">
        <f>IF(IFERROR(VLOOKUP(A4,SETTINGS!$A:$A,1,FALSE),FALSE)=FALSE,FALSE,TRUE)</f>
        <v>0</v>
      </c>
    </row>
    <row r="5" spans="1:3" x14ac:dyDescent="0.2">
      <c r="A5" s="3" t="s">
        <v>202</v>
      </c>
      <c r="B5" t="s">
        <v>203</v>
      </c>
      <c r="C5" s="3" t="b">
        <f>IF(IFERROR(VLOOKUP(A5,SETTINGS!$A:$A,1,FALSE),FALSE)=FALSE,FALSE,TRUE)</f>
        <v>0</v>
      </c>
    </row>
    <row r="6" spans="1:3" x14ac:dyDescent="0.2">
      <c r="A6" s="3" t="s">
        <v>26</v>
      </c>
      <c r="B6" t="s">
        <v>204</v>
      </c>
      <c r="C6" s="3" t="b">
        <f>IF(IFERROR(VLOOKUP(A6,SETTINGS!$A:$A,1,FALSE),FALSE)=FALSE,FALSE,TRUE)</f>
        <v>1</v>
      </c>
    </row>
    <row r="7" spans="1:3" x14ac:dyDescent="0.2">
      <c r="A7" s="3" t="s">
        <v>205</v>
      </c>
      <c r="B7" t="s">
        <v>206</v>
      </c>
      <c r="C7" s="3" t="b">
        <f>IF(IFERROR(VLOOKUP(A7,SETTINGS!$A:$A,1,FALSE),FALSE)=FALSE,FALSE,TRUE)</f>
        <v>0</v>
      </c>
    </row>
    <row r="8" spans="1:3" x14ac:dyDescent="0.2">
      <c r="A8" s="3" t="s">
        <v>207</v>
      </c>
      <c r="B8" t="s">
        <v>208</v>
      </c>
      <c r="C8" s="3" t="b">
        <f>IF(IFERROR(VLOOKUP(A8,SETTINGS!$A:$A,1,FALSE),FALSE)=FALSE,FALSE,TRUE)</f>
        <v>0</v>
      </c>
    </row>
    <row r="9" spans="1:3" x14ac:dyDescent="0.2">
      <c r="A9" s="3" t="s">
        <v>209</v>
      </c>
      <c r="B9" t="s">
        <v>210</v>
      </c>
      <c r="C9" s="3" t="b">
        <f>IF(IFERROR(VLOOKUP(A9,SETTINGS!$A:$A,1,FALSE),FALSE)=FALSE,FALSE,TRUE)</f>
        <v>0</v>
      </c>
    </row>
    <row r="10" spans="1:3" x14ac:dyDescent="0.2">
      <c r="A10" s="3" t="s">
        <v>28</v>
      </c>
      <c r="B10" s="4" t="s">
        <v>211</v>
      </c>
      <c r="C10" s="3" t="b">
        <f>IF(IFERROR(VLOOKUP(A10,SETTINGS!$A:$A,1,FALSE),FALSE)=FALSE,FALSE,TRUE)</f>
        <v>1</v>
      </c>
    </row>
    <row r="11" spans="1:3" x14ac:dyDescent="0.2">
      <c r="A11" s="3" t="s">
        <v>212</v>
      </c>
      <c r="B11" t="s">
        <v>213</v>
      </c>
      <c r="C11" s="3" t="b">
        <f>IF(IFERROR(VLOOKUP(A11,SETTINGS!$A:$A,1,FALSE),FALSE)=FALSE,FALSE,TRUE)</f>
        <v>0</v>
      </c>
    </row>
    <row r="12" spans="1:3" x14ac:dyDescent="0.2">
      <c r="A12" s="3" t="s">
        <v>31</v>
      </c>
      <c r="B12" t="s">
        <v>214</v>
      </c>
      <c r="C12" s="3" t="b">
        <f>IF(IFERROR(VLOOKUP(A12,SETTINGS!$A:$A,1,FALSE),FALSE)=FALSE,FALSE,TRUE)</f>
        <v>1</v>
      </c>
    </row>
    <row r="13" spans="1:3" x14ac:dyDescent="0.2">
      <c r="A13" s="3" t="s">
        <v>34</v>
      </c>
      <c r="B13" t="s">
        <v>214</v>
      </c>
      <c r="C13" s="3" t="b">
        <f>IF(IFERROR(VLOOKUP(A13,SETTINGS!$A:$A,1,FALSE),FALSE)=FALSE,FALSE,TRUE)</f>
        <v>1</v>
      </c>
    </row>
    <row r="14" spans="1:3" x14ac:dyDescent="0.2">
      <c r="A14" s="3" t="s">
        <v>215</v>
      </c>
      <c r="B14" t="s">
        <v>216</v>
      </c>
      <c r="C14" s="3" t="b">
        <f>IF(IFERROR(VLOOKUP(A14,SETTINGS!$A:$A,1,FALSE),FALSE)=FALSE,FALSE,TRUE)</f>
        <v>0</v>
      </c>
    </row>
    <row r="15" spans="1:3" x14ac:dyDescent="0.2">
      <c r="A15" s="3" t="s">
        <v>37</v>
      </c>
      <c r="B15" s="4" t="s">
        <v>217</v>
      </c>
      <c r="C15" s="3" t="b">
        <f>IF(IFERROR(VLOOKUP(A15,SETTINGS!$A:$A,1,FALSE),FALSE)=FALSE,FALSE,TRUE)</f>
        <v>1</v>
      </c>
    </row>
    <row r="16" spans="1:3" x14ac:dyDescent="0.2">
      <c r="A16" s="3" t="s">
        <v>39</v>
      </c>
      <c r="B16" t="s">
        <v>218</v>
      </c>
      <c r="C16" s="3" t="b">
        <f>IF(IFERROR(VLOOKUP(A16,SETTINGS!$A:$A,1,FALSE),FALSE)=FALSE,FALSE,TRUE)</f>
        <v>1</v>
      </c>
    </row>
    <row r="17" spans="1:3" x14ac:dyDescent="0.2">
      <c r="A17" s="3" t="s">
        <v>42</v>
      </c>
      <c r="B17" t="s">
        <v>219</v>
      </c>
      <c r="C17" s="3" t="b">
        <f>IF(IFERROR(VLOOKUP(A17,SETTINGS!$A:$A,1,FALSE),FALSE)=FALSE,FALSE,TRUE)</f>
        <v>1</v>
      </c>
    </row>
    <row r="18" spans="1:3" x14ac:dyDescent="0.2">
      <c r="A18" s="3" t="s">
        <v>220</v>
      </c>
      <c r="B18" t="s">
        <v>221</v>
      </c>
      <c r="C18" s="3" t="b">
        <f>IF(IFERROR(VLOOKUP(A18,SETTINGS!$A:$A,1,FALSE),FALSE)=FALSE,FALSE,TRUE)</f>
        <v>0</v>
      </c>
    </row>
    <row r="19" spans="1:3" x14ac:dyDescent="0.2">
      <c r="A19" s="3" t="s">
        <v>45</v>
      </c>
      <c r="B19" s="4" t="s">
        <v>222</v>
      </c>
      <c r="C19" s="3" t="b">
        <f>IF(IFERROR(VLOOKUP(A19,SETTINGS!$A:$A,1,FALSE),FALSE)=FALSE,FALSE,TRUE)</f>
        <v>1</v>
      </c>
    </row>
    <row r="20" spans="1:3" x14ac:dyDescent="0.2">
      <c r="A20" s="3" t="s">
        <v>48</v>
      </c>
      <c r="B20" s="4" t="s">
        <v>223</v>
      </c>
      <c r="C20" s="3" t="b">
        <f>IF(IFERROR(VLOOKUP(A20,SETTINGS!$A:$A,1,FALSE),FALSE)=FALSE,FALSE,TRUE)</f>
        <v>1</v>
      </c>
    </row>
    <row r="21" spans="1:3" x14ac:dyDescent="0.2">
      <c r="A21" s="3" t="s">
        <v>53</v>
      </c>
      <c r="B21" t="s">
        <v>224</v>
      </c>
      <c r="C21" s="3" t="b">
        <f>IF(IFERROR(VLOOKUP(A21,SETTINGS!$A:$A,1,FALSE),FALSE)=FALSE,FALSE,TRUE)</f>
        <v>1</v>
      </c>
    </row>
    <row r="22" spans="1:3" x14ac:dyDescent="0.2">
      <c r="A22" s="3" t="s">
        <v>58</v>
      </c>
      <c r="B22" t="s">
        <v>225</v>
      </c>
      <c r="C22" s="3" t="b">
        <f>IF(IFERROR(VLOOKUP(A22,SETTINGS!$A:$A,1,FALSE),FALSE)=FALSE,FALSE,TRUE)</f>
        <v>1</v>
      </c>
    </row>
    <row r="23" spans="1:3" x14ac:dyDescent="0.2">
      <c r="A23" s="3" t="s">
        <v>226</v>
      </c>
      <c r="B23" t="s">
        <v>227</v>
      </c>
      <c r="C23" s="3" t="b">
        <f>IF(IFERROR(VLOOKUP(A23,SETTINGS!$A:$A,1,FALSE),FALSE)=FALSE,FALSE,TRUE)</f>
        <v>1</v>
      </c>
    </row>
    <row r="24" spans="1:3" x14ac:dyDescent="0.2">
      <c r="A24" s="3" t="s">
        <v>228</v>
      </c>
      <c r="B24" t="s">
        <v>229</v>
      </c>
      <c r="C24" s="3" t="b">
        <f>IF(IFERROR(VLOOKUP(A24,SETTINGS!$A:$A,1,FALSE),FALSE)=FALSE,FALSE,TRUE)</f>
        <v>0</v>
      </c>
    </row>
    <row r="25" spans="1:3" x14ac:dyDescent="0.2">
      <c r="A25" s="3" t="s">
        <v>230</v>
      </c>
      <c r="B25" t="s">
        <v>231</v>
      </c>
      <c r="C25" s="3" t="b">
        <f>IF(IFERROR(VLOOKUP(A25,SETTINGS!$A:$A,1,FALSE),FALSE)=FALSE,FALSE,TRUE)</f>
        <v>0</v>
      </c>
    </row>
    <row r="26" spans="1:3" x14ac:dyDescent="0.2">
      <c r="A26" s="3" t="s">
        <v>185</v>
      </c>
      <c r="B26" s="5" t="s">
        <v>232</v>
      </c>
      <c r="C26" s="3" t="b">
        <f>IF(IFERROR(VLOOKUP(A26,SETTINGS!$A:$A,1,FALSE),FALSE)=FALSE,FALSE,TRUE)</f>
        <v>1</v>
      </c>
    </row>
    <row r="27" spans="1:3" x14ac:dyDescent="0.2">
      <c r="A27" s="3" t="s">
        <v>62</v>
      </c>
      <c r="B27" t="s">
        <v>233</v>
      </c>
      <c r="C27" s="3" t="b">
        <f>IF(IFERROR(VLOOKUP(A27,SETTINGS!$A:$A,1,FALSE),FALSE)=FALSE,FALSE,TRUE)</f>
        <v>1</v>
      </c>
    </row>
    <row r="28" spans="1:3" x14ac:dyDescent="0.2">
      <c r="A28" s="3" t="s">
        <v>234</v>
      </c>
      <c r="B28" t="s">
        <v>235</v>
      </c>
      <c r="C28" s="3" t="b">
        <f>IF(IFERROR(VLOOKUP(A28,SETTINGS!$A:$A,1,FALSE),FALSE)=FALSE,FALSE,TRUE)</f>
        <v>0</v>
      </c>
    </row>
    <row r="29" spans="1:3" x14ac:dyDescent="0.2">
      <c r="A29" s="3" t="s">
        <v>65</v>
      </c>
      <c r="B29" t="s">
        <v>236</v>
      </c>
      <c r="C29" s="3" t="b">
        <f>IF(IFERROR(VLOOKUP(A29,SETTINGS!$A:$A,1,FALSE),FALSE)=FALSE,FALSE,TRUE)</f>
        <v>1</v>
      </c>
    </row>
    <row r="30" spans="1:3" x14ac:dyDescent="0.2">
      <c r="A30" s="3" t="s">
        <v>70</v>
      </c>
      <c r="B30" s="4" t="s">
        <v>237</v>
      </c>
      <c r="C30" s="3" t="b">
        <f>IF(IFERROR(VLOOKUP(A30,SETTINGS!$A:$A,1,FALSE),FALSE)=FALSE,FALSE,TRUE)</f>
        <v>1</v>
      </c>
    </row>
    <row r="31" spans="1:3" x14ac:dyDescent="0.2">
      <c r="A31" s="3" t="s">
        <v>192</v>
      </c>
      <c r="B31" t="s">
        <v>238</v>
      </c>
      <c r="C31" s="3" t="b">
        <f>IF(IFERROR(VLOOKUP(A31,SETTINGS!$A:$A,1,FALSE),FALSE)=FALSE,FALSE,TRUE)</f>
        <v>1</v>
      </c>
    </row>
    <row r="32" spans="1:3" x14ac:dyDescent="0.2">
      <c r="A32" s="3" t="s">
        <v>239</v>
      </c>
      <c r="B32" t="s">
        <v>240</v>
      </c>
      <c r="C32" s="3" t="b">
        <f>IF(IFERROR(VLOOKUP(A32,SETTINGS!$A:$A,1,FALSE),FALSE)=FALSE,FALSE,TRUE)</f>
        <v>0</v>
      </c>
    </row>
    <row r="33" spans="1:3" x14ac:dyDescent="0.2">
      <c r="A33" s="3" t="s">
        <v>72</v>
      </c>
      <c r="B33" s="4" t="s">
        <v>241</v>
      </c>
      <c r="C33" s="3" t="b">
        <f>IF(IFERROR(VLOOKUP(A33,SETTINGS!$A:$A,1,FALSE),FALSE)=FALSE,FALSE,TRUE)</f>
        <v>1</v>
      </c>
    </row>
    <row r="34" spans="1:3" x14ac:dyDescent="0.2">
      <c r="A34" s="3" t="s">
        <v>242</v>
      </c>
      <c r="B34" t="s">
        <v>243</v>
      </c>
      <c r="C34" s="3" t="b">
        <f>IF(IFERROR(VLOOKUP(A34,SETTINGS!$A:$A,1,FALSE),FALSE)=FALSE,FALSE,TRUE)</f>
        <v>0</v>
      </c>
    </row>
    <row r="35" spans="1:3" x14ac:dyDescent="0.2">
      <c r="A35" s="3" t="s">
        <v>74</v>
      </c>
      <c r="B35" t="s">
        <v>244</v>
      </c>
      <c r="C35" s="3" t="b">
        <f>IF(IFERROR(VLOOKUP(A35,SETTINGS!$A:$A,1,FALSE),FALSE)=FALSE,FALSE,TRUE)</f>
        <v>1</v>
      </c>
    </row>
    <row r="36" spans="1:3" x14ac:dyDescent="0.2">
      <c r="A36" s="3" t="s">
        <v>245</v>
      </c>
      <c r="B36" t="s">
        <v>246</v>
      </c>
      <c r="C36" s="3" t="b">
        <f>IF(IFERROR(VLOOKUP(A36,SETTINGS!$A:$A,1,FALSE),FALSE)=FALSE,FALSE,TRUE)</f>
        <v>0</v>
      </c>
    </row>
    <row r="37" spans="1:3" x14ac:dyDescent="0.2">
      <c r="A37" s="3" t="s">
        <v>247</v>
      </c>
      <c r="B37" t="s">
        <v>248</v>
      </c>
      <c r="C37" s="3" t="b">
        <f>IF(IFERROR(VLOOKUP(A37,SETTINGS!$A:$A,1,FALSE),FALSE)=FALSE,FALSE,TRUE)</f>
        <v>0</v>
      </c>
    </row>
    <row r="38" spans="1:3" x14ac:dyDescent="0.2">
      <c r="A38" s="3" t="s">
        <v>77</v>
      </c>
      <c r="B38" s="4" t="s">
        <v>249</v>
      </c>
      <c r="C38" s="3" t="b">
        <f>IF(IFERROR(VLOOKUP(A38,SETTINGS!$A:$A,1,FALSE),FALSE)=FALSE,FALSE,TRUE)</f>
        <v>1</v>
      </c>
    </row>
    <row r="39" spans="1:3" x14ac:dyDescent="0.2">
      <c r="A39" s="3" t="s">
        <v>250</v>
      </c>
      <c r="B39" t="s">
        <v>251</v>
      </c>
      <c r="C39" s="3" t="b">
        <f>IF(IFERROR(VLOOKUP(A39,SETTINGS!$A:$A,1,FALSE),FALSE)=FALSE,FALSE,TRUE)</f>
        <v>0</v>
      </c>
    </row>
    <row r="40" spans="1:3" x14ac:dyDescent="0.2">
      <c r="A40" s="3" t="s">
        <v>81</v>
      </c>
      <c r="B40" s="4" t="s">
        <v>252</v>
      </c>
      <c r="C40" s="3" t="b">
        <f>IF(IFERROR(VLOOKUP(A40,SETTINGS!$A:$A,1,FALSE),FALSE)=FALSE,FALSE,TRUE)</f>
        <v>1</v>
      </c>
    </row>
    <row r="41" spans="1:3" x14ac:dyDescent="0.2">
      <c r="A41" s="3" t="s">
        <v>253</v>
      </c>
      <c r="B41" t="s">
        <v>254</v>
      </c>
      <c r="C41" s="3" t="b">
        <f>IF(IFERROR(VLOOKUP(A41,SETTINGS!$A:$A,1,FALSE),FALSE)=FALSE,FALSE,TRUE)</f>
        <v>0</v>
      </c>
    </row>
    <row r="42" spans="1:3" x14ac:dyDescent="0.2">
      <c r="A42" s="3" t="s">
        <v>85</v>
      </c>
      <c r="B42" s="5" t="s">
        <v>255</v>
      </c>
      <c r="C42" s="3" t="b">
        <f>IF(IFERROR(VLOOKUP(A42,SETTINGS!$A:$A,1,FALSE),FALSE)=FALSE,FALSE,TRUE)</f>
        <v>1</v>
      </c>
    </row>
    <row r="43" spans="1:3" x14ac:dyDescent="0.2">
      <c r="A43" s="3" t="s">
        <v>88</v>
      </c>
      <c r="B43" t="s">
        <v>256</v>
      </c>
      <c r="C43" s="3" t="b">
        <f>IF(IFERROR(VLOOKUP(A43,SETTINGS!$A:$A,1,FALSE),FALSE)=FALSE,FALSE,TRUE)</f>
        <v>1</v>
      </c>
    </row>
    <row r="44" spans="1:3" x14ac:dyDescent="0.2">
      <c r="A44" s="3" t="s">
        <v>257</v>
      </c>
      <c r="B44" t="s">
        <v>258</v>
      </c>
      <c r="C44" s="3" t="b">
        <f>IF(IFERROR(VLOOKUP(A44,SETTINGS!$A:$A,1,FALSE),FALSE)=FALSE,FALSE,TRUE)</f>
        <v>0</v>
      </c>
    </row>
    <row r="45" spans="1:3" x14ac:dyDescent="0.2">
      <c r="A45" s="3" t="s">
        <v>90</v>
      </c>
      <c r="B45" s="4" t="s">
        <v>259</v>
      </c>
      <c r="C45" s="3" t="b">
        <f>IF(IFERROR(VLOOKUP(A45,SETTINGS!$A:$A,1,FALSE),FALSE)=FALSE,FALSE,TRUE)</f>
        <v>1</v>
      </c>
    </row>
    <row r="46" spans="1:3" x14ac:dyDescent="0.2">
      <c r="A46" s="3" t="s">
        <v>93</v>
      </c>
      <c r="B46" s="5" t="s">
        <v>260</v>
      </c>
      <c r="C46" s="3" t="b">
        <f>IF(IFERROR(VLOOKUP(A46,SETTINGS!$A:$A,1,FALSE),FALSE)=FALSE,FALSE,TRUE)</f>
        <v>1</v>
      </c>
    </row>
    <row r="47" spans="1:3" x14ac:dyDescent="0.2">
      <c r="A47" s="3" t="s">
        <v>101</v>
      </c>
      <c r="B47" t="s">
        <v>261</v>
      </c>
      <c r="C47" s="3" t="b">
        <f>IF(IFERROR(VLOOKUP(A47,SETTINGS!$A:$A,1,FALSE),FALSE)=FALSE,FALSE,TRUE)</f>
        <v>1</v>
      </c>
    </row>
    <row r="48" spans="1:3" x14ac:dyDescent="0.2">
      <c r="A48" s="3" t="s">
        <v>103</v>
      </c>
      <c r="B48" t="s">
        <v>262</v>
      </c>
      <c r="C48" s="3" t="b">
        <f>IF(IFERROR(VLOOKUP(A48,SETTINGS!$A:$A,1,FALSE),FALSE)=FALSE,FALSE,TRUE)</f>
        <v>1</v>
      </c>
    </row>
    <row r="49" spans="1:3" x14ac:dyDescent="0.2">
      <c r="A49" s="3" t="s">
        <v>105</v>
      </c>
      <c r="B49" t="s">
        <v>263</v>
      </c>
      <c r="C49" s="3" t="b">
        <f>IF(IFERROR(VLOOKUP(A49,SETTINGS!$A:$A,1,FALSE),FALSE)=FALSE,FALSE,TRUE)</f>
        <v>1</v>
      </c>
    </row>
    <row r="50" spans="1:3" x14ac:dyDescent="0.2">
      <c r="A50" s="3" t="s">
        <v>107</v>
      </c>
      <c r="B50" s="5" t="s">
        <v>264</v>
      </c>
      <c r="C50" s="3" t="b">
        <f>IF(IFERROR(VLOOKUP(A50,SETTINGS!$A:$A,1,FALSE),FALSE)=FALSE,FALSE,TRUE)</f>
        <v>1</v>
      </c>
    </row>
    <row r="51" spans="1:3" x14ac:dyDescent="0.2">
      <c r="A51" s="3" t="s">
        <v>109</v>
      </c>
      <c r="B51" t="s">
        <v>265</v>
      </c>
      <c r="C51" s="3" t="b">
        <f>IF(IFERROR(VLOOKUP(A51,SETTINGS!$A:$A,1,FALSE),FALSE)=FALSE,FALSE,TRUE)</f>
        <v>1</v>
      </c>
    </row>
    <row r="52" spans="1:3" x14ac:dyDescent="0.2">
      <c r="A52" s="3" t="s">
        <v>112</v>
      </c>
      <c r="B52" t="s">
        <v>266</v>
      </c>
      <c r="C52" s="3" t="b">
        <f>IF(IFERROR(VLOOKUP(A52,SETTINGS!$A:$A,1,FALSE),FALSE)=FALSE,FALSE,TRUE)</f>
        <v>1</v>
      </c>
    </row>
    <row r="53" spans="1:3" x14ac:dyDescent="0.2">
      <c r="A53" s="3" t="s">
        <v>114</v>
      </c>
      <c r="B53" t="s">
        <v>267</v>
      </c>
      <c r="C53" s="3" t="b">
        <f>IF(IFERROR(VLOOKUP(A53,SETTINGS!$A:$A,1,FALSE),FALSE)=FALSE,FALSE,TRUE)</f>
        <v>1</v>
      </c>
    </row>
    <row r="54" spans="1:3" x14ac:dyDescent="0.2">
      <c r="A54" s="3" t="s">
        <v>268</v>
      </c>
      <c r="B54" t="s">
        <v>269</v>
      </c>
      <c r="C54" s="3" t="b">
        <f>IF(IFERROR(VLOOKUP(A54,SETTINGS!$A:$A,1,FALSE),FALSE)=FALSE,FALSE,TRUE)</f>
        <v>0</v>
      </c>
    </row>
    <row r="55" spans="1:3" x14ac:dyDescent="0.2">
      <c r="A55" s="3" t="s">
        <v>118</v>
      </c>
      <c r="B55" s="4" t="s">
        <v>270</v>
      </c>
      <c r="C55" s="3" t="b">
        <f>IF(IFERROR(VLOOKUP(A55,SETTINGS!$A:$A,1,FALSE),FALSE)=FALSE,FALSE,TRUE)</f>
        <v>1</v>
      </c>
    </row>
    <row r="56" spans="1:3" x14ac:dyDescent="0.2">
      <c r="A56" s="3" t="s">
        <v>121</v>
      </c>
      <c r="B56" s="4" t="s">
        <v>271</v>
      </c>
      <c r="C56" s="3" t="b">
        <f>IF(IFERROR(VLOOKUP(A56,SETTINGS!$A:$A,1,FALSE),FALSE)=FALSE,FALSE,TRUE)</f>
        <v>1</v>
      </c>
    </row>
    <row r="57" spans="1:3" x14ac:dyDescent="0.2">
      <c r="A57" s="3" t="s">
        <v>125</v>
      </c>
      <c r="B57" t="s">
        <v>272</v>
      </c>
      <c r="C57" s="3" t="b">
        <f>IF(IFERROR(VLOOKUP(A57,SETTINGS!$A:$A,1,FALSE),FALSE)=FALSE,FALSE,TRUE)</f>
        <v>1</v>
      </c>
    </row>
    <row r="58" spans="1:3" x14ac:dyDescent="0.2">
      <c r="A58" s="3" t="s">
        <v>128</v>
      </c>
      <c r="B58" s="5" t="s">
        <v>273</v>
      </c>
      <c r="C58" s="3" t="b">
        <f>IF(IFERROR(VLOOKUP(A58,SETTINGS!$A:$A,1,FALSE),FALSE)=FALSE,FALSE,TRUE)</f>
        <v>1</v>
      </c>
    </row>
    <row r="59" spans="1:3" x14ac:dyDescent="0.2">
      <c r="A59" s="3" t="s">
        <v>130</v>
      </c>
      <c r="B59" s="5" t="s">
        <v>274</v>
      </c>
      <c r="C59" s="3" t="b">
        <f>IF(IFERROR(VLOOKUP(A59,SETTINGS!$A:$A,1,FALSE),FALSE)=FALSE,FALSE,TRUE)</f>
        <v>1</v>
      </c>
    </row>
    <row r="60" spans="1:3" x14ac:dyDescent="0.2">
      <c r="A60" s="3" t="s">
        <v>132</v>
      </c>
      <c r="B60" t="s">
        <v>275</v>
      </c>
      <c r="C60" s="3" t="b">
        <f>IF(IFERROR(VLOOKUP(A60,SETTINGS!$A:$A,1,FALSE),FALSE)=FALSE,FALSE,TRUE)</f>
        <v>1</v>
      </c>
    </row>
    <row r="61" spans="1:3" x14ac:dyDescent="0.2">
      <c r="A61" s="3" t="s">
        <v>135</v>
      </c>
      <c r="B61" t="s">
        <v>276</v>
      </c>
      <c r="C61" s="3" t="b">
        <f>IF(IFERROR(VLOOKUP(A61,SETTINGS!$A:$A,1,FALSE),FALSE)=FALSE,FALSE,TRUE)</f>
        <v>1</v>
      </c>
    </row>
    <row r="62" spans="1:3" x14ac:dyDescent="0.2">
      <c r="A62" s="3" t="s">
        <v>137</v>
      </c>
      <c r="B62" t="s">
        <v>277</v>
      </c>
      <c r="C62" s="3" t="b">
        <f>IF(IFERROR(VLOOKUP(A62,SETTINGS!$A:$A,1,FALSE),FALSE)=FALSE,FALSE,TRUE)</f>
        <v>1</v>
      </c>
    </row>
    <row r="63" spans="1:3" x14ac:dyDescent="0.2">
      <c r="A63" s="3" t="s">
        <v>278</v>
      </c>
      <c r="B63" t="s">
        <v>279</v>
      </c>
      <c r="C63" s="3" t="b">
        <f>IF(IFERROR(VLOOKUP(A63,SETTINGS!$A:$A,1,FALSE),FALSE)=FALSE,FALSE,TRUE)</f>
        <v>0</v>
      </c>
    </row>
    <row r="64" spans="1:3" x14ac:dyDescent="0.2">
      <c r="A64" s="3" t="s">
        <v>140</v>
      </c>
      <c r="B64" s="5" t="s">
        <v>280</v>
      </c>
      <c r="C64" s="3" t="b">
        <f>IF(IFERROR(VLOOKUP(A64,SETTINGS!$A:$A,1,FALSE),FALSE)=FALSE,FALSE,TRUE)</f>
        <v>1</v>
      </c>
    </row>
    <row r="65" spans="1:3" x14ac:dyDescent="0.2">
      <c r="A65" s="3" t="s">
        <v>281</v>
      </c>
      <c r="B65" t="s">
        <v>282</v>
      </c>
      <c r="C65" s="3" t="b">
        <f>IF(IFERROR(VLOOKUP(A65,SETTINGS!$A:$A,1,FALSE),FALSE)=FALSE,FALSE,TRUE)</f>
        <v>0</v>
      </c>
    </row>
    <row r="66" spans="1:3" x14ac:dyDescent="0.2">
      <c r="A66" s="3" t="s">
        <v>283</v>
      </c>
      <c r="B66" t="s">
        <v>284</v>
      </c>
      <c r="C66" s="3" t="b">
        <f>IF(IFERROR(VLOOKUP(A66,SETTINGS!$A:$A,1,FALSE),FALSE)=FALSE,FALSE,TRUE)</f>
        <v>1</v>
      </c>
    </row>
    <row r="67" spans="1:3" x14ac:dyDescent="0.2">
      <c r="A67" s="3" t="s">
        <v>285</v>
      </c>
      <c r="B67" t="s">
        <v>286</v>
      </c>
      <c r="C67" s="3" t="b">
        <f>IF(IFERROR(VLOOKUP(A67,SETTINGS!$A:$A,1,FALSE),FALSE)=FALSE,FALSE,TRUE)</f>
        <v>0</v>
      </c>
    </row>
    <row r="68" spans="1:3" x14ac:dyDescent="0.2">
      <c r="A68" s="3" t="s">
        <v>147</v>
      </c>
      <c r="B68" s="6" t="s">
        <v>287</v>
      </c>
      <c r="C68" s="3" t="b">
        <f>IF(IFERROR(VLOOKUP(A68,SETTINGS!$A:$A,1,FALSE),FALSE)=FALSE,FALSE,TRUE)</f>
        <v>1</v>
      </c>
    </row>
    <row r="69" spans="1:3" x14ac:dyDescent="0.2">
      <c r="A69" s="3" t="s">
        <v>288</v>
      </c>
      <c r="B69" t="s">
        <v>289</v>
      </c>
      <c r="C69" s="3" t="b">
        <f>IF(IFERROR(VLOOKUP(A69,SETTINGS!$A:$A,1,FALSE),FALSE)=FALSE,FALSE,TRUE)</f>
        <v>0</v>
      </c>
    </row>
    <row r="70" spans="1:3" x14ac:dyDescent="0.2">
      <c r="A70" s="3" t="s">
        <v>150</v>
      </c>
      <c r="B70" t="s">
        <v>290</v>
      </c>
      <c r="C70" s="3" t="b">
        <f>IF(IFERROR(VLOOKUP(A70,SETTINGS!$A:$A,1,FALSE),FALSE)=FALSE,FALSE,TRUE)</f>
        <v>1</v>
      </c>
    </row>
    <row r="71" spans="1:3" x14ac:dyDescent="0.2">
      <c r="A71" s="3" t="s">
        <v>151</v>
      </c>
      <c r="B71" s="4" t="s">
        <v>291</v>
      </c>
      <c r="C71" s="3" t="b">
        <f>IF(IFERROR(VLOOKUP(A71,SETTINGS!$A:$A,1,FALSE),FALSE)=FALSE,FALSE,TRUE)</f>
        <v>1</v>
      </c>
    </row>
    <row r="72" spans="1:3" x14ac:dyDescent="0.2">
      <c r="A72" s="3" t="s">
        <v>292</v>
      </c>
      <c r="B72" t="s">
        <v>293</v>
      </c>
      <c r="C72" s="3" t="b">
        <f>IF(IFERROR(VLOOKUP(A72,SETTINGS!$A:$A,1,FALSE),FALSE)=FALSE,FALSE,TRUE)</f>
        <v>1</v>
      </c>
    </row>
    <row r="73" spans="1:3" x14ac:dyDescent="0.2">
      <c r="A73" s="3" t="s">
        <v>155</v>
      </c>
      <c r="B73" t="s">
        <v>294</v>
      </c>
      <c r="C73" s="3" t="b">
        <f>IF(IFERROR(VLOOKUP(A73,SETTINGS!$A:$A,1,FALSE),FALSE)=FALSE,FALSE,TRUE)</f>
        <v>1</v>
      </c>
    </row>
    <row r="74" spans="1:3" x14ac:dyDescent="0.2">
      <c r="A74" s="3" t="s">
        <v>295</v>
      </c>
      <c r="B74" t="s">
        <v>296</v>
      </c>
      <c r="C74" s="3" t="b">
        <f>IF(IFERROR(VLOOKUP(A74,SETTINGS!$A:$A,1,FALSE),FALSE)=FALSE,FALSE,TRUE)</f>
        <v>0</v>
      </c>
    </row>
    <row r="75" spans="1:3" x14ac:dyDescent="0.2">
      <c r="A75" s="3" t="s">
        <v>159</v>
      </c>
      <c r="B75" s="4" t="s">
        <v>297</v>
      </c>
      <c r="C75" s="3" t="b">
        <f>IF(IFERROR(VLOOKUP(A75,SETTINGS!$A:$A,1,FALSE),FALSE)=FALSE,FALSE,TRUE)</f>
        <v>1</v>
      </c>
    </row>
    <row r="76" spans="1:3" x14ac:dyDescent="0.2">
      <c r="A76" s="3" t="s">
        <v>167</v>
      </c>
      <c r="B76" t="s">
        <v>298</v>
      </c>
      <c r="C76" s="3" t="b">
        <f>IF(IFERROR(VLOOKUP(A76,SETTINGS!$A:$A,1,FALSE),FALSE)=FALSE,FALSE,TRUE)</f>
        <v>1</v>
      </c>
    </row>
    <row r="77" spans="1:3" x14ac:dyDescent="0.2">
      <c r="A77" s="3" t="s">
        <v>171</v>
      </c>
      <c r="B77" s="4" t="s">
        <v>299</v>
      </c>
      <c r="C77" s="3" t="b">
        <f>IF(IFERROR(VLOOKUP(A77,SETTINGS!$A:$A,1,FALSE),FALSE)=FALSE,FALSE,TRUE)</f>
        <v>1</v>
      </c>
    </row>
    <row r="78" spans="1:3" x14ac:dyDescent="0.2">
      <c r="A78" s="3" t="s">
        <v>300</v>
      </c>
      <c r="B78" s="4" t="s">
        <v>301</v>
      </c>
      <c r="C78" s="3" t="b">
        <f>IF(IFERROR(VLOOKUP(A78,SETTINGS!$A:$A,1,FALSE),FALSE)=FALSE,FALSE,TRUE)</f>
        <v>1</v>
      </c>
    </row>
    <row r="79" spans="1:3" x14ac:dyDescent="0.2">
      <c r="A79" s="3" t="s">
        <v>177</v>
      </c>
      <c r="B79" s="4" t="s">
        <v>302</v>
      </c>
      <c r="C79" s="3" t="b">
        <f>IF(IFERROR(VLOOKUP(A79,SETTINGS!$A:$A,1,FALSE),FALSE)=FALSE,FALSE,TRUE)</f>
        <v>1</v>
      </c>
    </row>
    <row r="80" spans="1:3" x14ac:dyDescent="0.2">
      <c r="A80" s="3" t="s">
        <v>178</v>
      </c>
      <c r="B80" t="s">
        <v>303</v>
      </c>
      <c r="C80" s="3" t="b">
        <f>IF(IFERROR(VLOOKUP(A80,SETTINGS!$A:$A,1,FALSE),FALSE)=FALSE,FALSE,TRUE)</f>
        <v>1</v>
      </c>
    </row>
    <row r="81" spans="1:3" x14ac:dyDescent="0.2">
      <c r="A81" s="3" t="s">
        <v>304</v>
      </c>
      <c r="B81" t="s">
        <v>305</v>
      </c>
      <c r="C81" s="3" t="b">
        <f>IF(IFERROR(VLOOKUP(A81,SETTINGS!$A:$A,1,FALSE),FALSE)=FALSE,FALSE,TRUE)</f>
        <v>0</v>
      </c>
    </row>
    <row r="82" spans="1:3" x14ac:dyDescent="0.2">
      <c r="A82" s="3" t="s">
        <v>181</v>
      </c>
      <c r="B82" t="s">
        <v>306</v>
      </c>
      <c r="C82" s="3" t="b">
        <f>IF(IFERROR(VLOOKUP(A82,SETTINGS!$A:$A,1,FALSE),FALSE)=FALSE,FALSE,TRUE)</f>
        <v>1</v>
      </c>
    </row>
    <row r="83" spans="1:3" x14ac:dyDescent="0.2">
      <c r="A83" s="3" t="s">
        <v>335</v>
      </c>
      <c r="B83" s="5" t="s">
        <v>320</v>
      </c>
      <c r="C83" s="3" t="b">
        <f>IF(IFERROR(VLOOKUP(A83,SETTINGS!$A:$A,1,FALSE),FALSE)=FALSE,FALSE,TRUE)</f>
        <v>1</v>
      </c>
    </row>
  </sheetData>
  <autoFilter ref="A1:B1" xr:uid="{00000000-0009-0000-0000-000002000000}">
    <sortState xmlns:xlrd2="http://schemas.microsoft.com/office/spreadsheetml/2017/richdata2" ref="A2:B82">
      <sortCondition ref="A1:A82"/>
    </sortState>
  </autoFilter>
  <conditionalFormatting sqref="A1:B1048576">
    <cfRule type="expression" dxfId="1" priority="10">
      <formula>$A1&lt;&gt;""</formula>
    </cfRule>
  </conditionalFormatting>
  <conditionalFormatting sqref="A1:A1048576">
    <cfRule type="expression" dxfId="0" priority="1">
      <formula>C1=FALSE</formula>
    </cfRule>
  </conditionalFormatting>
  <hyperlinks>
    <hyperlink ref="B26" r:id="rId1" xr:uid="{00000000-0004-0000-0200-000000000000}"/>
    <hyperlink ref="B42" r:id="rId2" xr:uid="{00000000-0004-0000-0200-000001000000}"/>
    <hyperlink ref="B46" r:id="rId3" xr:uid="{00000000-0004-0000-0200-000002000000}"/>
    <hyperlink ref="B50" r:id="rId4" xr:uid="{00000000-0004-0000-0200-000003000000}"/>
    <hyperlink ref="B59" r:id="rId5" xr:uid="{00000000-0004-0000-0200-000004000000}"/>
    <hyperlink ref="B64" r:id="rId6" xr:uid="{00000000-0004-0000-0200-000005000000}"/>
    <hyperlink ref="B83" r:id="rId7" xr:uid="{C85A01FD-9157-9A4D-8F70-9DADE7B654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25" sqref="G25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MangaSee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75</v>
      </c>
      <c r="J2" s="29" t="s">
        <v>307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50</v>
      </c>
      <c r="J3" s="29" t="s">
        <v>308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368</v>
      </c>
      <c r="D4" s="24">
        <f>IF(SETTINGS!D4&lt;&gt;"",SETTINGS!D4,"")</f>
        <v>45181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55</v>
      </c>
      <c r="J4" s="29" t="s">
        <v>309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164</v>
      </c>
      <c r="J5" s="29" t="s">
        <v>310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/!\ Créer dossier Berserk_prologue &amp; déplacer Prologue du dossier Berserk</v>
      </c>
      <c r="I6" s="28" t="s">
        <v>311</v>
      </c>
      <c r="J6" s="29" t="s">
        <v>312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232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142</v>
      </c>
      <c r="D9" s="24">
        <f>IF(SETTINGS!D9&lt;&gt;"",SETTINGS!D9,"")</f>
        <v>45181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41</v>
      </c>
      <c r="D10" s="24">
        <f>IF(SETTINGS!D10&lt;&gt;"",SETTINGS!D10,"")</f>
        <v>45181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1118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>
        <f>IF(SETTINGS!C14&lt;&gt;"",SETTINGS!C14,"")</f>
        <v>304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>Fullmetal Alchemist</v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✅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MangaSee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>Issak</v>
      </c>
      <c r="C22" s="14">
        <f>IF(SETTINGS!C22&lt;&gt;"",SETTINGS!C22,"")</f>
        <v>41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235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❌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❌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Jojo8</v>
      </c>
      <c r="B27" s="14" t="str">
        <f>IF(SETTINGS!B31&lt;&gt;"",SETTINGS!B31,"")</f>
        <v>JoJo's Bizarre Adventure - Part 8 - Jojolion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Kaiju8</v>
      </c>
      <c r="B28" s="14" t="str">
        <f>IF(SETTINGS!B33&lt;&gt;"",SETTINGS!B33,"")</f>
        <v>Kaiju No. 8</v>
      </c>
      <c r="C28" s="14">
        <f>IF(SETTINGS!C33&lt;&gt;"",SETTINGS!C33,"")</f>
        <v>93</v>
      </c>
      <c r="D28" s="24">
        <f>IF(SETTINGS!D33&lt;&gt;"",SETTINGS!D33,"")</f>
        <v>45154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Kingdom</v>
      </c>
      <c r="B29" s="14" t="str">
        <f>IF(SETTINGS!B34&lt;&gt;"",SETTINGS!B34,"")</f>
        <v>Kingdom</v>
      </c>
      <c r="C29" s="14">
        <f>IF(SETTINGS!C34&lt;&gt;"",SETTINGS!C34,"")</f>
        <v>768</v>
      </c>
      <c r="D29" s="24">
        <f>IF(SETTINGS!D34&lt;&gt;"",SETTINGS!D34,"")</f>
        <v>45154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✅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KNB</v>
      </c>
      <c r="B30" s="14" t="str">
        <f>IF(SETTINGS!B35&lt;&gt;"",SETTINGS!B35,"")</f>
        <v>Kuroko's Basketball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MangaSee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Mashle</v>
      </c>
      <c r="B31" s="14" t="str">
        <f>IF(SETTINGS!B36&lt;&gt;"",SETTINGS!B36,"")</f>
        <v>MASHLE</v>
      </c>
      <c r="C31" s="14">
        <f>IF(SETTINGS!C36&lt;&gt;"",SETTINGS!C36,"")</f>
        <v>162</v>
      </c>
      <c r="D31" s="24">
        <f>IF(SETTINGS!D36&lt;&gt;"",SETTINGS!D36,"")</f>
        <v>45140</v>
      </c>
      <c r="E31" s="25" t="str">
        <f>IF(SETTINGS!E36&lt;&gt;"",IFERROR(VLOOKUP(SETTINGS!E36,$I:$J,2,FALSE),SETTINGS!E36),"")</f>
        <v>&lt;a href="http://fanfox.net"&gt;&lt;img src="https://favicon.malsync.moe/?domain=http://fanfox.net"&gt; MF&lt;/a&gt;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MHA</v>
      </c>
      <c r="B32" s="14" t="str">
        <f>IF(SETTINGS!B37&lt;&gt;"",SETTINGS!B37,"")</f>
        <v>My Hero Academia</v>
      </c>
      <c r="C32" s="14">
        <f>IF(SETTINGS!C37&lt;&gt;"",SETTINGS!C37,"")</f>
        <v>400</v>
      </c>
      <c r="D32" s="24">
        <f>IF(SETTINGS!D37&lt;&gt;"",SETTINGS!D37,"")</f>
        <v>45154</v>
      </c>
      <c r="E32" s="25" t="str">
        <f>IF(SETTINGS!E37&lt;&gt;"",IFERROR(VLOOKUP(SETTINGS!E37,$I:$J,2,FALSE),SETTINGS!E37),"")</f>
        <v>MangaSee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Mob100</v>
      </c>
      <c r="B33" s="14" t="str">
        <f>IF(SETTINGS!B38&lt;&gt;"",SETTINGS!B38,"")</f>
        <v>Mob Psycho 100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MangaSee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Monster</v>
      </c>
      <c r="B34" s="14" t="str">
        <f>IF(SETTINGS!B39&lt;&gt;"",SETTINGS!B39,"")</f>
        <v>Monster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MangaSee</v>
      </c>
      <c r="F34" s="14" t="str">
        <f>IF(SETTINGS!F39&lt;&gt;"",SETTINGS!F39,"")</f>
        <v>✅</v>
      </c>
      <c r="G34" s="14" t="str">
        <f>IF(SETTINGS!G39&lt;&gt;"",SETTINGS!G39,"")</f>
        <v/>
      </c>
    </row>
    <row r="35" spans="1:7" x14ac:dyDescent="0.2">
      <c r="A35" s="14" t="str">
        <f>IF(SETTINGS!A40&lt;&gt;"",SETTINGS!A40,"")</f>
        <v>Montage</v>
      </c>
      <c r="B35" s="14" t="str">
        <f>IF(SETTINGS!B40&lt;&gt;"",SETTINGS!B40,"")</f>
        <v>Montage (WATANABE Jun)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Moriarty</v>
      </c>
      <c r="B36" s="14" t="str">
        <f>IF(SETTINGS!B41&lt;&gt;"",SETTINGS!B41,"")</f>
        <v>Moriarty the Patriot</v>
      </c>
      <c r="C36" s="14">
        <f>IF(SETTINGS!C41&lt;&gt;"",SETTINGS!C41,"")</f>
        <v>76</v>
      </c>
      <c r="D36" s="24">
        <f>IF(SETTINGS!D41&lt;&gt;"",SETTINGS!D41,"")</f>
        <v>45154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Naruto</v>
      </c>
      <c r="B37" s="14" t="str">
        <f>IF(SETTINGS!B42&lt;&gt;"",SETTINGS!B42,"")</f>
        <v>Naruto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✅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NNTZ</v>
      </c>
      <c r="B38" s="14" t="str">
        <f>IF(SETTINGS!B43&lt;&gt;"",SETTINGS!B43,"")</f>
        <v>Nanatsu no Taizai</v>
      </c>
      <c r="C38" s="14" t="str">
        <f>IF(SETTINGS!C43&lt;&gt;"",SETTINGS!C43,"")</f>
        <v>F</v>
      </c>
      <c r="D38" s="24" t="str">
        <f>IF(SETTINGS!D43&lt;&gt;"",SETTINGS!D43,"")</f>
        <v>F</v>
      </c>
      <c r="E38" s="25" t="str">
        <f>IF(SETTINGS!E43&lt;&gt;"",IFERROR(VLOOKUP(SETTINGS!E43,$I:$J,2,FALSE),SETTINGS!E43),"")</f>
        <v>&lt;a href="http://fanfox.net"&gt;&lt;img src="https://favicon.malsync.moe/?domain=http://fanfox.net"&gt; MF&lt;/a&gt;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OP</v>
      </c>
      <c r="B39" s="14" t="str">
        <f>IF(SETTINGS!B44&lt;&gt;"",SETTINGS!B44,"")</f>
        <v>One Piece</v>
      </c>
      <c r="C39" s="14">
        <f>IF(SETTINGS!C44&lt;&gt;"",SETTINGS!C44,"")</f>
        <v>1092</v>
      </c>
      <c r="D39" s="24">
        <f>IF(SETTINGS!D44&lt;&gt;"",SETTINGS!D44,"")</f>
        <v>45154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Opman</v>
      </c>
      <c r="B40" s="14" t="str">
        <f>IF(SETTINGS!B45&lt;&gt;"",SETTINGS!B45,"")</f>
        <v>Onepunch-Man</v>
      </c>
      <c r="C40" s="14">
        <f>IF(SETTINGS!C45&lt;&gt;"",SETTINGS!C45,"")</f>
        <v>189</v>
      </c>
      <c r="D40" s="24">
        <f>IF(SETTINGS!D45&lt;&gt;"",SETTINGS!D45,"")</f>
        <v>45140</v>
      </c>
      <c r="E40" s="25" t="str">
        <f>IF(SETTINGS!E45&lt;&gt;"",IFERROR(VLOOKUP(SETTINGS!E45,$I:$J,2,FALSE),SETTINGS!E45),"")</f>
        <v>&lt;a href="https://manganato.com"&gt;&lt;img src="https://favicon.malsync.moe/?domain=https://manganato.com"&gt; MN&lt;/a&gt;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SakDays</v>
      </c>
      <c r="B41" s="14" t="str">
        <f>IF(SETTINGS!B46&lt;&gt;"",SETTINGS!B46,"")</f>
        <v>Sakamoto Days</v>
      </c>
      <c r="C41" s="14">
        <f>IF(SETTINGS!C46&lt;&gt;"",SETTINGS!C46,"")</f>
        <v>134</v>
      </c>
      <c r="D41" s="24">
        <f>IF(SETTINGS!D46&lt;&gt;"",SETTINGS!D46,"")</f>
        <v>45154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Sidooh</v>
      </c>
      <c r="B42" s="14" t="str">
        <f>IF(SETTINGS!B47&lt;&gt;"",SETTINGS!B47,"")</f>
        <v>Sidooh</v>
      </c>
      <c r="C42" s="14" t="str">
        <f>IF(SETTINGS!C47&lt;&gt;"",SETTINGS!C47,"")</f>
        <v>F</v>
      </c>
      <c r="D42" s="24" t="str">
        <f>IF(SETTINGS!D47&lt;&gt;"",SETTINGS!D47,"")</f>
        <v>F</v>
      </c>
      <c r="E42" s="25" t="str">
        <f>IF(SETTINGS!E47&lt;&gt;"",IFERROR(VLOOKUP(SETTINGS!E47,$I:$J,2,FALSE),SETTINGS!E47),"")</f>
        <v>MangaSee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SKR</v>
      </c>
      <c r="B43" s="14" t="str">
        <f>IF(SETTINGS!B48&lt;&gt;"",SETTINGS!B48,"")</f>
        <v>Sun-ken Rock</v>
      </c>
      <c r="C43" s="14" t="str">
        <f>IF(SETTINGS!C48&lt;&gt;"",SETTINGS!C48,"")</f>
        <v>F</v>
      </c>
      <c r="D43" s="24" t="str">
        <f>IF(SETTINGS!D48&lt;&gt;"",SETTINGS!D48,"")</f>
        <v>F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❌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Slamdunk</v>
      </c>
      <c r="B44" s="14" t="str">
        <f>IF(SETTINGS!B49&lt;&gt;"",SETTINGS!B49,"")</f>
        <v/>
      </c>
      <c r="C44" s="14" t="str">
        <f>IF(SETTINGS!C49&lt;&gt;"",SETTINGS!C49,"")</f>
        <v>F</v>
      </c>
      <c r="D44" s="24" t="str">
        <f>IF(SETTINGS!D49&lt;&gt;"",SETTINGS!D49,"")</f>
        <v>F</v>
      </c>
      <c r="E44" s="25" t="str">
        <f>IF(SETTINGS!E49&lt;&gt;"",IFERROR(VLOOKUP(SETTINGS!E49,$I:$J,2,FALSE),SETTINGS!E49),"")</f>
        <v>&lt;a href="http://fanfox.net"&gt;&lt;img src="https://favicon.malsync.moe/?domain=http://fanfox.net"&gt; MF&lt;/a&gt;</v>
      </c>
      <c r="F44" s="14" t="str">
        <f>IF(SETTINGS!F49&lt;&gt;"",SETTINGS!F49,"")</f>
        <v>✅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SNK</v>
      </c>
      <c r="B45" s="14" t="str">
        <f>IF(SETTINGS!B50&lt;&gt;"",SETTINGS!B50,"")</f>
        <v>Attack on Titan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SpyF</v>
      </c>
      <c r="B46" s="14" t="str">
        <f>IF(SETTINGS!B51&lt;&gt;"",SETTINGS!B51,"")</f>
        <v>Spy X Family</v>
      </c>
      <c r="C46" s="14">
        <f>IF(SETTINGS!C51&lt;&gt;"",SETTINGS!C51,"")</f>
        <v>85</v>
      </c>
      <c r="D46" s="24">
        <f>IF(SETTINGS!D51&lt;&gt;"",SETTINGS!D51,"")</f>
        <v>45140</v>
      </c>
      <c r="E46" s="25" t="str">
        <f>IF(SETTINGS!E51&lt;&gt;"",IFERROR(VLOOKUP(SETTINGS!E51,$I:$J,2,FALSE),SETTINGS!E51),"")</f>
        <v>&lt;a href="http://fanfox.net"&gt;&lt;img src="https://favicon.malsync.moe/?domain=http://fanfox.net"&gt; MF&lt;/a&gt;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SSY Lost Canva</v>
      </c>
      <c r="B47" s="14" t="str">
        <f>IF(SETTINGS!B52&lt;&gt;"",SETTINGS!B52,"")</f>
        <v>Saint Seiya - The Lost Canva</v>
      </c>
      <c r="C47" s="14" t="str">
        <f>IF(SETTINGS!C52&lt;&gt;"",SETTINGS!C52,"")</f>
        <v>x</v>
      </c>
      <c r="D47" s="24" t="str">
        <f>IF(SETTINGS!D52&lt;&gt;"",SETTINGS!D52,"")</f>
        <v>x</v>
      </c>
      <c r="E47" s="25" t="str">
        <f>IF(SETTINGS!E52&lt;&gt;"",IFERROR(VLOOKUP(SETTINGS!E52,$I:$J,2,FALSE),SETTINGS!E52),"")</f>
        <v>&lt;a href="https://mangajar.com/"&gt;&lt;img src="https://favicon.malsync.moe/?domain=https://mangajar.com/"&gt; MJ&lt;/a&gt;</v>
      </c>
      <c r="F47" s="14" t="str">
        <f>IF(SETTINGS!F52&lt;&gt;"",SETTINGS!F52,"")</f>
        <v>❌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313</v>
      </c>
      <c r="B2" s="5" t="s">
        <v>314</v>
      </c>
      <c r="C2" t="s">
        <v>315</v>
      </c>
    </row>
    <row r="3" spans="1:3" x14ac:dyDescent="0.2">
      <c r="A3" t="s">
        <v>316</v>
      </c>
      <c r="B3" t="s">
        <v>317</v>
      </c>
      <c r="C3" t="s">
        <v>318</v>
      </c>
    </row>
    <row r="4" spans="1:3" x14ac:dyDescent="0.2">
      <c r="A4" t="s">
        <v>319</v>
      </c>
      <c r="B4" s="5" t="s">
        <v>320</v>
      </c>
      <c r="C4" t="s">
        <v>191</v>
      </c>
    </row>
    <row r="5" spans="1:3" x14ac:dyDescent="0.2">
      <c r="A5" t="s">
        <v>185</v>
      </c>
      <c r="B5" t="s">
        <v>232</v>
      </c>
    </row>
  </sheetData>
  <hyperlinks>
    <hyperlink ref="B2" r:id="rId1" xr:uid="{00000000-0004-0000-0400-000000000000}"/>
    <hyperlink ref="B4" r:id="rId2" xr:uid="{4EDC64F8-0153-464A-BE81-97D4F49D064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19</v>
      </c>
    </row>
    <row r="2" spans="1:17" x14ac:dyDescent="0.2">
      <c r="A2" s="38" t="s">
        <v>20</v>
      </c>
      <c r="B2" s="34" t="s">
        <v>21</v>
      </c>
      <c r="C2" s="13" t="str">
        <f>IF(OR(ISNUMBER(IFERROR(MATCH(A2,UPDATE!$1:$1,0),TRUE))=FALSE,H2=FALSE),L2,_xlfn.AGGREGATE(4,6,INDEX(UPDATE!$A:$BP,,MATCH(A2,UPDATE!$1:$1,0))))</f>
        <v>F</v>
      </c>
      <c r="D2" s="19" t="str">
        <f t="shared" ref="D2:D33" si="0">IF(C2="F","F",M2)</f>
        <v>F</v>
      </c>
      <c r="E2" s="14" t="s">
        <v>75</v>
      </c>
      <c r="F2" s="14" t="str">
        <f t="shared" ref="F2:F33" si="1">IF(AND(OR(P2=TRUE,K2&lt;&gt;""),J2=TRUE),"✅","❌")</f>
        <v>✅</v>
      </c>
      <c r="H2" s="36" t="b">
        <f>IF(ISNUMBER(INDEX(UPDATE!$A:$BP,2,MATCH('SETTINGS (save)'!A2,UPDATE!$1:$1,0)))=TRUE,TRUE,FALSE)</f>
        <v>0</v>
      </c>
      <c r="I2" s="16">
        <f>IFERROR(INDEX(UPDATE!A:A,MATCH(_xlfn.AGGREGATE(4,6,INDEX(UPDATE!$A$3:$BP$200,,MATCH(A2,UPDATE!$1:$1,0))),INDEX(UPDATE!$A:$BP,,MATCH(A2,UPDATE!$1:$1,0)),0)),K2)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24</v>
      </c>
      <c r="M2" s="47" t="s">
        <v>24</v>
      </c>
      <c r="N2" s="43" t="b">
        <f t="shared" ref="N2:N33" si="2">IF(F2&lt;&gt;"",F2="✅","")</f>
        <v>1</v>
      </c>
      <c r="O2" s="44" t="s">
        <v>21</v>
      </c>
      <c r="P2" s="60" t="b">
        <f>IF(IFERROR(HLOOKUP(A2,UPDATE!$1:$1,1,FALSE),FALSE)&lt;&gt;FALSE,TRUE,FALSE)</f>
        <v>1</v>
      </c>
    </row>
    <row r="3" spans="1:17" x14ac:dyDescent="0.2">
      <c r="A3" s="39" t="s">
        <v>26</v>
      </c>
      <c r="B3" s="57" t="s">
        <v>26</v>
      </c>
      <c r="C3" s="13" t="str">
        <f>IF(OR(ISNUMBER(IFERROR(MATCH(A3,UPDATE!$1:$1,0),TRUE))=FALSE,H3=FALSE),L3,_xlfn.AGGREGATE(4,6,INDEX(UPDATE!$A:$BP,,MATCH(A3,UPDATE!$1:$1,0))))</f>
        <v>F</v>
      </c>
      <c r="D3" s="19" t="str">
        <f t="shared" si="0"/>
        <v>F</v>
      </c>
      <c r="E3" s="35" t="s">
        <v>22</v>
      </c>
      <c r="F3" s="14" t="str">
        <f t="shared" si="1"/>
        <v>✅</v>
      </c>
      <c r="H3" s="36" t="b">
        <f>IF(ISNUMBER(INDEX(UPDATE!$A:$BP,2,MATCH('SETTINGS (save)'!A3,UPDATE!$1:$1,0)))=TRUE,TRUE,FALSE)</f>
        <v>0</v>
      </c>
      <c r="I3" s="16">
        <f>IFERROR(INDEX(UPDATE!A:A,MATCH(_xlfn.AGGREGATE(4,6,INDEX(UPDATE!$A$3:$BP$200,,MATCH(A3,UPDATE!$1:$1,0))),INDEX(UPDATE!$A:$BP,,MATCH(A3,UPDATE!$1:$1,0)),0)),K3)</f>
        <v>21</v>
      </c>
      <c r="J3" s="16" t="b">
        <f>IFERROR(IF(MATCH('SETTINGS (save)'!A50,COVER!$A:$A,0),TRUE,FALSE),FALSE)</f>
        <v>1</v>
      </c>
      <c r="L3" s="47" t="s">
        <v>24</v>
      </c>
      <c r="M3" s="47" t="s">
        <v>24</v>
      </c>
      <c r="N3" s="43" t="b">
        <f t="shared" si="2"/>
        <v>1</v>
      </c>
      <c r="O3" s="44" t="s">
        <v>26</v>
      </c>
      <c r="P3" s="60" t="b">
        <f>IF(IFERROR(HLOOKUP(A3,UPDATE!$1:$1,1,FALSE),FALSE)&lt;&gt;FALSE,TRUE,FALSE)</f>
        <v>1</v>
      </c>
    </row>
    <row r="4" spans="1:17" x14ac:dyDescent="0.2">
      <c r="A4" s="38" t="s">
        <v>28</v>
      </c>
      <c r="B4" s="34" t="s">
        <v>29</v>
      </c>
      <c r="C4" s="13">
        <f>IF(OR(ISNUMBER(IFERROR(MATCH(A4,UPDATE!$1:$1,0),TRUE))=FALSE,H4=FALSE),L4,_xlfn.AGGREGATE(4,6,INDEX(UPDATE!$A:$BP,,MATCH(A4,UPDATE!$1:$1,0))))</f>
        <v>368</v>
      </c>
      <c r="D4" s="19">
        <f t="shared" si="0"/>
        <v>45154</v>
      </c>
      <c r="E4" s="14" t="s">
        <v>22</v>
      </c>
      <c r="F4" s="14" t="str">
        <f t="shared" si="1"/>
        <v>✅</v>
      </c>
      <c r="H4" s="36" t="b">
        <f>IF(ISNUMBER(INDEX(UPDATE!$A:$BP,2,MATCH('SETTINGS (save)'!A4,UPDATE!$1:$1,0)))=TRUE,TRUE,FALSE)</f>
        <v>1</v>
      </c>
      <c r="I4" s="16">
        <f>IFERROR(INDEX(UPDATE!A:A,MATCH(_xlfn.AGGREGATE(4,6,INDEX(UPDATE!$A$3:$BP$200,,MATCH(A4,UPDATE!$1:$1,0))),INDEX(UPDATE!$A:$BP,,MATCH(A4,UPDATE!$1:$1,0)),0)),K4)</f>
        <v>35</v>
      </c>
      <c r="J4" s="16" t="b">
        <f>IFERROR(IF(MATCH('SETTINGS (save)'!A3,COVER!$A:$A,0),TRUE,FALSE),FALSE)</f>
        <v>1</v>
      </c>
      <c r="L4" s="47" t="s">
        <v>32</v>
      </c>
      <c r="M4" s="48">
        <v>45154</v>
      </c>
      <c r="N4" s="43" t="b">
        <f t="shared" si="2"/>
        <v>1</v>
      </c>
      <c r="O4" s="44" t="s">
        <v>29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31</v>
      </c>
      <c r="B5" s="57" t="s">
        <v>31</v>
      </c>
      <c r="C5" s="13">
        <f>IF(OR(ISNUMBER(IFERROR(MATCH(A5,UPDATE!$1:$1,0),TRUE))=FALSE,H5=FALSE),L5,_xlfn.AGGREGATE(4,6,INDEX(UPDATE!$A:$BP,,MATCH(A5,UPDATE!$1:$1,0))))</f>
        <v>373</v>
      </c>
      <c r="D5" s="19" t="str">
        <f t="shared" si="0"/>
        <v>*</v>
      </c>
      <c r="E5" s="35" t="s">
        <v>22</v>
      </c>
      <c r="F5" s="14" t="str">
        <f t="shared" si="1"/>
        <v>✅</v>
      </c>
      <c r="H5" s="36" t="b">
        <f>IF(ISNUMBER(INDEX(UPDATE!$A:$BP,2,MATCH('SETTINGS (save)'!A5,UPDATE!$1:$1,0)))=TRUE,TRUE,FALSE)</f>
        <v>1</v>
      </c>
      <c r="I5" s="16">
        <f>IFERROR(INDEX(UPDATE!A:A,MATCH(_xlfn.AGGREGATE(4,6,INDEX(UPDATE!$A$3:$BP$200,,MATCH(A5,UPDATE!$1:$1,0))),INDEX(UPDATE!$A:$BP,,MATCH(A5,UPDATE!$1:$1,0)),0)),K5)</f>
        <v>41</v>
      </c>
      <c r="J5" s="16" t="b">
        <f>IFERROR(IF(MATCH('SETTINGS (save)'!A49,COVER!$A:$A,0),TRUE,FALSE),FALSE)</f>
        <v>1</v>
      </c>
      <c r="L5" s="47" t="s">
        <v>32</v>
      </c>
      <c r="M5" s="47" t="s">
        <v>32</v>
      </c>
      <c r="N5" s="43" t="b">
        <f t="shared" si="2"/>
        <v>1</v>
      </c>
      <c r="O5" s="44" t="s">
        <v>31</v>
      </c>
      <c r="P5" s="60" t="b">
        <f>IF(IFERROR(HLOOKUP(A5,UPDATE!$1:$1,1,FALSE),FALSE)&lt;&gt;FALSE,TRUE,FALSE)</f>
        <v>1</v>
      </c>
    </row>
    <row r="6" spans="1:17" x14ac:dyDescent="0.2">
      <c r="A6" s="39" t="s">
        <v>34</v>
      </c>
      <c r="B6" s="57" t="s">
        <v>34</v>
      </c>
      <c r="C6" s="13" t="str">
        <f>IF(OR(ISNUMBER(IFERROR(MATCH(A6,UPDATE!$1:$1,0),TRUE))=FALSE,H6=FALSE),L6,_xlfn.AGGREGATE(4,6,INDEX(UPDATE!$A:$BP,,MATCH(A6,UPDATE!$1:$1,0))))</f>
        <v>F</v>
      </c>
      <c r="D6" s="19" t="str">
        <f t="shared" si="0"/>
        <v>F</v>
      </c>
      <c r="E6" s="35" t="s">
        <v>22</v>
      </c>
      <c r="F6" s="14" t="str">
        <f t="shared" si="1"/>
        <v>✅</v>
      </c>
      <c r="G6" s="53" t="s">
        <v>321</v>
      </c>
      <c r="H6" s="36" t="b">
        <f>IF(ISNUMBER(INDEX(UPDATE!$A:$BP,2,MATCH('SETTINGS (save)'!A6,UPDATE!$1:$1,0)))=TRUE,TRUE,FALSE)</f>
        <v>0</v>
      </c>
      <c r="I6" s="16">
        <f>IFERROR(INDEX(UPDATE!A:A,MATCH(_xlfn.AGGREGATE(4,6,INDEX(UPDATE!$A$3:$BP$200,,MATCH(A6,UPDATE!$1:$1,0))),INDEX(UPDATE!$A:$BP,,MATCH(A6,UPDATE!$1:$1,0)),0)),K6)</f>
        <v>4</v>
      </c>
      <c r="J6" s="16" t="b">
        <f>IFERROR(IF(MATCH('SETTINGS (save)'!A51,COVER!$A:$A,0),TRUE,FALSE),FALSE)</f>
        <v>1</v>
      </c>
      <c r="L6" s="47" t="s">
        <v>24</v>
      </c>
      <c r="M6" s="47" t="s">
        <v>24</v>
      </c>
      <c r="N6" s="43" t="b">
        <f t="shared" si="2"/>
        <v>1</v>
      </c>
      <c r="O6" s="44" t="s">
        <v>36</v>
      </c>
      <c r="P6" s="60" t="b">
        <f>IF(IFERROR(HLOOKUP(A6,UPDATE!$1:$1,1,FALSE),FALSE)&lt;&gt;FALSE,TRUE,FALSE)</f>
        <v>1</v>
      </c>
    </row>
    <row r="7" spans="1:17" x14ac:dyDescent="0.2">
      <c r="A7" s="38" t="s">
        <v>37</v>
      </c>
      <c r="B7" s="34" t="s">
        <v>37</v>
      </c>
      <c r="C7" s="13" t="str">
        <f>IF(OR(ISNUMBER(IFERROR(MATCH(A7,UPDATE!$1:$1,0),TRUE))=FALSE,H7=FALSE),L7,_xlfn.AGGREGATE(4,6,INDEX(UPDATE!$A:$BP,,MATCH(A7,UPDATE!$1:$1,0))))</f>
        <v>F</v>
      </c>
      <c r="D7" s="19" t="str">
        <f t="shared" si="0"/>
        <v>F</v>
      </c>
      <c r="E7" s="14" t="s">
        <v>22</v>
      </c>
      <c r="F7" s="14" t="str">
        <f t="shared" si="1"/>
        <v>✅</v>
      </c>
      <c r="H7" s="36" t="b">
        <f>IF(ISNUMBER(INDEX(UPDATE!$A:$BP,2,MATCH('SETTINGS (save)'!A7,UPDATE!$1:$1,0)))=TRUE,TRUE,FALSE)</f>
        <v>0</v>
      </c>
      <c r="I7" s="16">
        <f>IFERROR(INDEX(UPDATE!A:A,MATCH(_xlfn.AGGREGATE(4,6,INDEX(UPDATE!$A$3:$BP$200,,MATCH(A7,UPDATE!$1:$1,0))),INDEX(UPDATE!$A:$BP,,MATCH(A7,UPDATE!$1:$1,0)),0)),K7)</f>
        <v>74</v>
      </c>
      <c r="J7" s="16" t="b">
        <f>IFERROR(IF(MATCH('SETTINGS (save)'!A4,COVER!$A:$A,0),TRUE,FALSE),FALSE)</f>
        <v>1</v>
      </c>
      <c r="L7" s="47" t="s">
        <v>24</v>
      </c>
      <c r="M7" s="47" t="s">
        <v>24</v>
      </c>
      <c r="N7" s="43" t="b">
        <f t="shared" si="2"/>
        <v>1</v>
      </c>
      <c r="O7" s="44" t="s">
        <v>37</v>
      </c>
      <c r="P7" s="60" t="b">
        <f>IF(IFERROR(HLOOKUP(A7,UPDATE!$1:$1,1,FALSE),FALSE)&lt;&gt;FALSE,TRUE,FALSE)</f>
        <v>1</v>
      </c>
    </row>
    <row r="8" spans="1:17" x14ac:dyDescent="0.2">
      <c r="A8" s="38" t="s">
        <v>39</v>
      </c>
      <c r="B8" s="34" t="s">
        <v>40</v>
      </c>
      <c r="C8" s="13">
        <f>IF(OR(ISNUMBER(IFERROR(MATCH(A8,UPDATE!$1:$1,0),TRUE))=FALSE,H8=FALSE),L8,_xlfn.AGGREGATE(4,6,INDEX(UPDATE!$A:$BP,,MATCH(A8,UPDATE!$1:$1,0))))</f>
        <v>232</v>
      </c>
      <c r="D8" s="19">
        <f t="shared" si="0"/>
        <v>45140</v>
      </c>
      <c r="E8" s="35" t="s">
        <v>22</v>
      </c>
      <c r="F8" s="14" t="str">
        <f t="shared" si="1"/>
        <v>✅</v>
      </c>
      <c r="H8" s="36" t="b">
        <f>IF(ISNUMBER(INDEX(UPDATE!$A:$BP,2,MATCH('SETTINGS (save)'!A8,UPDATE!$1:$1,0)))=TRUE,TRUE,FALSE)</f>
        <v>1</v>
      </c>
      <c r="I8" s="16">
        <f>IFERROR(INDEX(UPDATE!A:A,MATCH(_xlfn.AGGREGATE(4,6,INDEX(UPDATE!$A$3:$BP$200,,MATCH(A8,UPDATE!$1:$1,0))),INDEX(UPDATE!$A:$BP,,MATCH(A8,UPDATE!$1:$1,0)),0)),K8)</f>
        <v>25</v>
      </c>
      <c r="J8" s="16" t="b">
        <f>IFERROR(IF(MATCH('SETTINGS (save)'!A45,COVER!$A:$A,0),TRUE,FALSE),FALSE)</f>
        <v>1</v>
      </c>
      <c r="L8" s="47" t="s">
        <v>32</v>
      </c>
      <c r="M8" s="48">
        <v>45140</v>
      </c>
      <c r="N8" s="43" t="b">
        <f t="shared" si="2"/>
        <v>1</v>
      </c>
      <c r="O8" s="44" t="s">
        <v>40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42</v>
      </c>
      <c r="B9" s="34" t="s">
        <v>43</v>
      </c>
      <c r="C9" s="13">
        <f>IF(OR(ISNUMBER(IFERROR(MATCH(A9,UPDATE!$1:$1,0),TRUE))=FALSE,H9=FALSE),L9,_xlfn.AGGREGATE(4,6,INDEX(UPDATE!$A:$BP,,MATCH(A9,UPDATE!$1:$1,0))))</f>
        <v>142</v>
      </c>
      <c r="D9" s="19">
        <f t="shared" si="0"/>
        <v>45154</v>
      </c>
      <c r="E9" s="14" t="s">
        <v>22</v>
      </c>
      <c r="F9" s="14" t="str">
        <f t="shared" si="1"/>
        <v>✅</v>
      </c>
      <c r="H9" s="36" t="b">
        <f>IF(ISNUMBER(INDEX(UPDATE!$A:$BP,2,MATCH('SETTINGS (save)'!A9,UPDATE!$1:$1,0)))=TRUE,TRUE,FALSE)</f>
        <v>1</v>
      </c>
      <c r="I9" s="16">
        <f>IFERROR(INDEX(UPDATE!A:A,MATCH(_xlfn.AGGREGATE(4,6,INDEX(UPDATE!$A$3:$BP$200,,MATCH(A9,UPDATE!$1:$1,0))),INDEX(UPDATE!$A:$BP,,MATCH(A9,UPDATE!$1:$1,0)),0)),K9)</f>
        <v>15</v>
      </c>
      <c r="J9" s="16" t="b">
        <f>IFERROR(IF(MATCH('SETTINGS (save)'!A5,COVER!$A:$A,0),TRUE,FALSE),FALSE)</f>
        <v>1</v>
      </c>
      <c r="L9" s="47" t="s">
        <v>32</v>
      </c>
      <c r="M9" s="48">
        <v>45154</v>
      </c>
      <c r="N9" s="43" t="b">
        <f t="shared" si="2"/>
        <v>1</v>
      </c>
      <c r="O9" s="44" t="s">
        <v>43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45</v>
      </c>
      <c r="B10" s="34" t="s">
        <v>46</v>
      </c>
      <c r="C10" s="13">
        <f>IF(OR(ISNUMBER(IFERROR(MATCH(A10,UPDATE!$1:$1,0),TRUE))=FALSE,H10=FALSE),L10,_xlfn.AGGREGATE(4,6,INDEX(UPDATE!$A:$BP,,MATCH(A10,UPDATE!$1:$1,0))))</f>
        <v>41</v>
      </c>
      <c r="D10" s="19">
        <f t="shared" si="0"/>
        <v>45154</v>
      </c>
      <c r="E10" s="14" t="s">
        <v>22</v>
      </c>
      <c r="F10" s="14" t="str">
        <f t="shared" si="1"/>
        <v>✅</v>
      </c>
      <c r="H10" s="36" t="b">
        <f>IF(ISNUMBER(INDEX(UPDATE!$A:$BP,2,MATCH('SETTINGS (save)'!A10,UPDATE!$1:$1,0)))=TRUE,TRUE,FALSE)</f>
        <v>1</v>
      </c>
      <c r="I10" s="16">
        <f>IFERROR(INDEX(UPDATE!A:A,MATCH(_xlfn.AGGREGATE(4,6,INDEX(UPDATE!$A$3:$BP$200,,MATCH(A10,UPDATE!$1:$1,0))),INDEX(UPDATE!$A:$BP,,MATCH(A10,UPDATE!$1:$1,0)),0)),K10)</f>
        <v>6</v>
      </c>
      <c r="J10" s="16" t="b">
        <f>IFERROR(IF(MATCH('SETTINGS (save)'!A6,COVER!$A:$A,0),TRUE,FALSE),FALSE)</f>
        <v>1</v>
      </c>
      <c r="L10" s="47" t="s">
        <v>32</v>
      </c>
      <c r="M10" s="48">
        <v>45154</v>
      </c>
      <c r="N10" s="43" t="b">
        <f t="shared" si="2"/>
        <v>1</v>
      </c>
      <c r="O10" s="44" t="s">
        <v>46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48</v>
      </c>
      <c r="B11" s="34" t="s">
        <v>49</v>
      </c>
      <c r="C11" s="13">
        <f>IF(OR(ISNUMBER(IFERROR(MATCH(A11,UPDATE!$1:$1,0),TRUE))=FALSE,H11=FALSE),L11,_xlfn.AGGREGATE(4,6,INDEX(UPDATE!$A:$BP,,MATCH(A11,UPDATE!$1:$1,0))))</f>
        <v>1118</v>
      </c>
      <c r="D11" s="19">
        <f t="shared" si="0"/>
        <v>45140</v>
      </c>
      <c r="E11" s="14" t="s">
        <v>50</v>
      </c>
      <c r="F11" s="14" t="str">
        <f t="shared" si="1"/>
        <v>✅</v>
      </c>
      <c r="G11" s="53" t="s">
        <v>51</v>
      </c>
      <c r="H11" s="36" t="b">
        <f>IF(ISNUMBER(INDEX(UPDATE!$A:$BP,2,MATCH('SETTINGS (save)'!A11,UPDATE!$1:$1,0)))=TRUE,TRUE,FALSE)</f>
        <v>1</v>
      </c>
      <c r="I11" s="16">
        <f>IFERROR(INDEX(UPDATE!A:A,MATCH(_xlfn.AGGREGATE(4,6,INDEX(UPDATE!$A$3:$BP$200,,MATCH(A11,UPDATE!$1:$1,0))),INDEX(UPDATE!$A:$BP,,MATCH(A11,UPDATE!$1:$1,0)),0)),K11)</f>
        <v>103</v>
      </c>
      <c r="J11" s="16" t="b">
        <f>IFERROR(IF(MATCH('SETTINGS (save)'!A7,COVER!$A:$A,0),TRUE,FALSE),FALSE)</f>
        <v>1</v>
      </c>
      <c r="L11" s="47" t="s">
        <v>32</v>
      </c>
      <c r="M11" s="48">
        <v>45140</v>
      </c>
      <c r="N11" s="43" t="b">
        <f t="shared" si="2"/>
        <v>1</v>
      </c>
      <c r="O11" s="44" t="s">
        <v>49</v>
      </c>
      <c r="P11" s="60" t="b">
        <f>IF(IFERROR(HLOOKUP(A11,UPDATE!$1:$1,1,FALSE),FALSE)&lt;&gt;FALSE,TRUE,FALSE)</f>
        <v>1</v>
      </c>
    </row>
    <row r="12" spans="1:17" x14ac:dyDescent="0.2">
      <c r="A12" s="12" t="s">
        <v>53</v>
      </c>
      <c r="B12" s="34" t="s">
        <v>54</v>
      </c>
      <c r="C12" s="13" t="str">
        <f>IF(OR(ISNUMBER(IFERROR(MATCH(A12,UPDATE!$1:$1,0),TRUE))=FALSE,H12=FALSE),L12,_xlfn.AGGREGATE(4,6,INDEX(UPDATE!$A:$BP,,MATCH(A12,UPDATE!$1:$1,0))))</f>
        <v>F</v>
      </c>
      <c r="D12" s="19" t="str">
        <f t="shared" si="0"/>
        <v>F</v>
      </c>
      <c r="E12" s="14" t="s">
        <v>55</v>
      </c>
      <c r="F12" s="14" t="str">
        <f t="shared" si="1"/>
        <v>✅</v>
      </c>
      <c r="H12" s="36" t="b">
        <f>IF(ISNUMBER(INDEX(UPDATE!$A:$BP,2,MATCH('SETTINGS (save)'!A12,UPDATE!$1:$1,0)))=TRUE,TRUE,FALSE)</f>
        <v>0</v>
      </c>
      <c r="I12" s="16">
        <f>IFERROR(INDEX(UPDATE!A:A,MATCH(_xlfn.AGGREGATE(4,6,INDEX(UPDATE!$A$3:$BP$200,,MATCH(A12,UPDATE!$1:$1,0))),INDEX(UPDATE!$A:$BP,,MATCH(A12,UPDATE!$1:$1,0)),0)),K12)</f>
        <v>42</v>
      </c>
      <c r="J12" s="16" t="b">
        <f>IFERROR(IF(MATCH('SETTINGS (save)'!A8,COVER!$A:$A,0),TRUE,FALSE),FALSE)</f>
        <v>1</v>
      </c>
      <c r="L12" s="47" t="s">
        <v>24</v>
      </c>
      <c r="M12" s="47" t="s">
        <v>24</v>
      </c>
      <c r="N12" s="43" t="b">
        <f t="shared" si="2"/>
        <v>1</v>
      </c>
      <c r="O12" s="44" t="s">
        <v>54</v>
      </c>
      <c r="P12" s="60" t="b">
        <f>IF(IFERROR(HLOOKUP(A12,UPDATE!$1:$1,1,FALSE),FALSE)&lt;&gt;FALSE,TRUE,FALSE)</f>
        <v>1</v>
      </c>
      <c r="Q12" s="50" t="s">
        <v>57</v>
      </c>
    </row>
    <row r="13" spans="1:17" x14ac:dyDescent="0.2">
      <c r="A13" s="12" t="s">
        <v>58</v>
      </c>
      <c r="B13" s="34" t="s">
        <v>59</v>
      </c>
      <c r="C13" s="13">
        <f>IF(OR(ISNUMBER(IFERROR(MATCH(A13,UPDATE!$1:$1,0),TRUE))=FALSE,H13=FALSE),L13,_xlfn.AGGREGATE(4,6,INDEX(UPDATE!$A:$BP,,MATCH(A13,UPDATE!$1:$1,0))))</f>
        <v>89</v>
      </c>
      <c r="D13" s="19" t="str">
        <f t="shared" si="0"/>
        <v>*</v>
      </c>
      <c r="E13" s="14" t="s">
        <v>55</v>
      </c>
      <c r="F13" s="14" t="str">
        <f t="shared" si="1"/>
        <v>✅</v>
      </c>
      <c r="G13" s="53" t="s">
        <v>60</v>
      </c>
      <c r="H13" s="36" t="b">
        <f>IF(ISNUMBER(INDEX(UPDATE!$A:$BP,2,MATCH('SETTINGS (save)'!A13,UPDATE!$1:$1,0)))=TRUE,TRUE,FALSE)</f>
        <v>1</v>
      </c>
      <c r="I13" s="16">
        <f>IFERROR(INDEX(UPDATE!A:A,MATCH(_xlfn.AGGREGATE(4,6,INDEX(UPDATE!$A$3:$BP$200,,MATCH(A13,UPDATE!$1:$1,0))),INDEX(UPDATE!$A:$BP,,MATCH(A13,UPDATE!$1:$1,0)),0)),K13)</f>
        <v>19</v>
      </c>
      <c r="J13" s="16" t="b">
        <f>IFERROR(IF(MATCH('SETTINGS (save)'!A9,COVER!$A:$A,0),TRUE,FALSE),FALSE)</f>
        <v>1</v>
      </c>
      <c r="L13" s="47" t="s">
        <v>322</v>
      </c>
      <c r="M13" s="47" t="s">
        <v>32</v>
      </c>
      <c r="N13" s="43" t="b">
        <f t="shared" si="2"/>
        <v>1</v>
      </c>
      <c r="O13" s="44" t="s">
        <v>59</v>
      </c>
      <c r="P13" s="60" t="b">
        <f>IF(IFERROR(HLOOKUP(A13,UPDATE!$1:$1,1,FALSE),FALSE)&lt;&gt;FALSE,TRUE,FALSE)</f>
        <v>1</v>
      </c>
    </row>
    <row r="14" spans="1:17" x14ac:dyDescent="0.2">
      <c r="A14" s="38" t="s">
        <v>62</v>
      </c>
      <c r="B14" s="34" t="s">
        <v>63</v>
      </c>
      <c r="C14" s="13" t="str">
        <f>IF(OR(ISNUMBER(IFERROR(MATCH(A14,UPDATE!$1:$1,0),TRUE))=FALSE,H14=FALSE),L14,_xlfn.AGGREGATE(4,6,INDEX(UPDATE!$A:$BP,,MATCH(A14,UPDATE!$1:$1,0))))</f>
        <v>*</v>
      </c>
      <c r="D14" s="19">
        <f t="shared" si="0"/>
        <v>45140</v>
      </c>
      <c r="E14" s="35" t="s">
        <v>22</v>
      </c>
      <c r="F14" s="14" t="str">
        <f t="shared" si="1"/>
        <v>✅</v>
      </c>
      <c r="H14" s="36" t="b">
        <f>IF(ISNUMBER(INDEX(UPDATE!$A:$BP,2,MATCH('SETTINGS (save)'!A14,UPDATE!$1:$1,0)))=TRUE,TRUE,FALSE)</f>
        <v>0</v>
      </c>
      <c r="I14" s="16">
        <f>IFERROR(INDEX(UPDATE!A:A,MATCH(_xlfn.AGGREGATE(4,6,INDEX(UPDATE!$A$3:$BP$200,,MATCH(A14,UPDATE!$1:$1,0))),INDEX(UPDATE!$A:$BP,,MATCH(A14,UPDATE!$1:$1,0)),0)),K14)</f>
        <v>34</v>
      </c>
      <c r="J14" s="16" t="b">
        <f>IFERROR(IF(MATCH('SETTINGS (save)'!A41,COVER!$A:$A,0),TRUE,FALSE),FALSE)</f>
        <v>1</v>
      </c>
      <c r="L14" s="47" t="s">
        <v>32</v>
      </c>
      <c r="M14" s="48">
        <v>45140</v>
      </c>
      <c r="N14" s="43" t="b">
        <f t="shared" si="2"/>
        <v>1</v>
      </c>
      <c r="O14" s="44" t="s">
        <v>323</v>
      </c>
      <c r="P14" s="60" t="b">
        <f>IF(IFERROR(HLOOKUP(A14,UPDATE!$1:$1,1,FALSE),FALSE)&lt;&gt;FALSE,TRUE,FALSE)</f>
        <v>1</v>
      </c>
    </row>
    <row r="15" spans="1:17" x14ac:dyDescent="0.2">
      <c r="A15" s="12" t="s">
        <v>65</v>
      </c>
      <c r="B15" s="34"/>
      <c r="C15" s="13" t="str">
        <f>IF(OR(ISNUMBER(IFERROR(MATCH(A15,UPDATE!$1:$1,0),TRUE))=FALSE,H15=FALSE),L15,_xlfn.AGGREGATE(4,6,INDEX(UPDATE!$A:$BP,,MATCH(A15,UPDATE!$1:$1,0))))</f>
        <v>F</v>
      </c>
      <c r="D15" s="19" t="str">
        <f t="shared" si="0"/>
        <v>F</v>
      </c>
      <c r="E15" s="14" t="s">
        <v>50</v>
      </c>
      <c r="F15" s="14" t="str">
        <f t="shared" si="1"/>
        <v>✅</v>
      </c>
      <c r="G15" s="53" t="s">
        <v>67</v>
      </c>
      <c r="H15" s="36" t="b">
        <f>IF(ISNUMBER(INDEX(UPDATE!$A:$BP,2,MATCH('SETTINGS (save)'!A15,UPDATE!$1:$1,0)))=TRUE,TRUE,FALSE)</f>
        <v>0</v>
      </c>
      <c r="I15" s="16">
        <f>IFERROR(INDEX(UPDATE!A:A,MATCH(_xlfn.AGGREGATE(4,6,INDEX(UPDATE!$A$3:$BP$200,,MATCH(A15,UPDATE!$1:$1,0))),INDEX(UPDATE!$A:$BP,,MATCH(A15,UPDATE!$1:$1,0)),0)),K15)</f>
        <v>27</v>
      </c>
      <c r="J15" s="16" t="b">
        <f>IFERROR(IF(MATCH('SETTINGS (save)'!A44,COVER!$A:$A,0),TRUE,FALSE),FALSE)</f>
        <v>1</v>
      </c>
      <c r="L15" s="47" t="s">
        <v>24</v>
      </c>
      <c r="M15" s="47" t="s">
        <v>24</v>
      </c>
      <c r="N15" s="43" t="b">
        <f t="shared" si="2"/>
        <v>1</v>
      </c>
      <c r="O15" s="44" t="s">
        <v>68</v>
      </c>
      <c r="P15" s="60" t="b">
        <f>IF(IFERROR(HLOOKUP(A15,UPDATE!$1:$1,1,FALSE),FALSE)&lt;&gt;FALSE,TRUE,FALSE)</f>
        <v>1</v>
      </c>
    </row>
    <row r="16" spans="1:17" x14ac:dyDescent="0.2">
      <c r="A16" s="38" t="s">
        <v>70</v>
      </c>
      <c r="B16" s="34" t="s">
        <v>70</v>
      </c>
      <c r="C16" s="13" t="str">
        <f>IF(OR(ISNUMBER(IFERROR(MATCH(A16,UPDATE!$1:$1,0),TRUE))=FALSE,H16=FALSE),L16,_xlfn.AGGREGATE(4,6,INDEX(UPDATE!$A:$BP,,MATCH(A16,UPDATE!$1:$1,0))))</f>
        <v>F</v>
      </c>
      <c r="D16" s="19" t="str">
        <f t="shared" si="0"/>
        <v>F</v>
      </c>
      <c r="E16" s="14" t="s">
        <v>22</v>
      </c>
      <c r="F16" s="14" t="str">
        <f t="shared" si="1"/>
        <v>✅</v>
      </c>
      <c r="H16" s="36" t="b">
        <f>IF(ISNUMBER(INDEX(UPDATE!$A:$BP,2,MATCH('SETTINGS (save)'!A16,UPDATE!$1:$1,0)))=TRUE,TRUE,FALSE)</f>
        <v>0</v>
      </c>
      <c r="I16" s="16">
        <f>IFERROR(INDEX(UPDATE!A:A,MATCH(_xlfn.AGGREGATE(4,6,INDEX(UPDATE!$A$3:$BP$200,,MATCH(A16,UPDATE!$1:$1,0))),INDEX(UPDATE!$A:$BP,,MATCH(A16,UPDATE!$1:$1,0)),0)),K16)</f>
        <v>22</v>
      </c>
      <c r="J16" s="16" t="b">
        <f>IFERROR(IF(MATCH('SETTINGS (save)'!A10,COVER!$A:$A,0),TRUE,FALSE),FALSE)</f>
        <v>1</v>
      </c>
      <c r="L16" s="47" t="s">
        <v>24</v>
      </c>
      <c r="M16" s="47" t="s">
        <v>24</v>
      </c>
      <c r="N16" s="43" t="b">
        <f t="shared" si="2"/>
        <v>1</v>
      </c>
      <c r="O16" s="44" t="s">
        <v>70</v>
      </c>
      <c r="P16" s="60" t="b">
        <f>IF(IFERROR(HLOOKUP(A16,UPDATE!$1:$1,1,FALSE),FALSE)&lt;&gt;FALSE,TRUE,FALSE)</f>
        <v>1</v>
      </c>
    </row>
    <row r="17" spans="1:17" x14ac:dyDescent="0.2">
      <c r="A17" s="38" t="s">
        <v>72</v>
      </c>
      <c r="B17" s="34" t="s">
        <v>72</v>
      </c>
      <c r="C17" s="13" t="str">
        <f>IF(OR(ISNUMBER(IFERROR(MATCH(A17,UPDATE!$1:$1,0),TRUE))=FALSE,H17=FALSE),L17,_xlfn.AGGREGATE(4,6,INDEX(UPDATE!$A:$BP,,MATCH(A17,UPDATE!$1:$1,0))))</f>
        <v>F</v>
      </c>
      <c r="D17" s="19" t="str">
        <f t="shared" si="0"/>
        <v>F</v>
      </c>
      <c r="E17" s="14" t="s">
        <v>75</v>
      </c>
      <c r="F17" s="14" t="str">
        <f t="shared" si="1"/>
        <v>✅</v>
      </c>
      <c r="H17" s="36" t="b">
        <f>IF(ISNUMBER(INDEX(UPDATE!$A:$BP,2,MATCH('SETTINGS (save)'!A17,UPDATE!$1:$1,0)))=TRUE,TRUE,FALSE)</f>
        <v>0</v>
      </c>
      <c r="I17" s="16">
        <f>IFERROR(INDEX(UPDATE!A:A,MATCH(_xlfn.AGGREGATE(4,6,INDEX(UPDATE!$A$3:$BP$200,,MATCH(A17,UPDATE!$1:$1,0))),INDEX(UPDATE!$A:$BP,,MATCH(A17,UPDATE!$1:$1,0)),0)),K17)</f>
        <v>77</v>
      </c>
      <c r="J17" s="16" t="b">
        <f>IFERROR(IF(MATCH('SETTINGS (save)'!A11,COVER!$A:$A,0),TRUE,FALSE),FALSE)</f>
        <v>1</v>
      </c>
      <c r="L17" s="47" t="s">
        <v>24</v>
      </c>
      <c r="M17" s="47" t="s">
        <v>24</v>
      </c>
      <c r="N17" s="43" t="b">
        <f t="shared" si="2"/>
        <v>1</v>
      </c>
      <c r="O17" s="44" t="s">
        <v>72</v>
      </c>
      <c r="P17" s="60" t="b">
        <f>IF(IFERROR(HLOOKUP(A17,UPDATE!$1:$1,1,FALSE),FALSE)&lt;&gt;FALSE,TRUE,FALSE)</f>
        <v>1</v>
      </c>
    </row>
    <row r="18" spans="1:17" x14ac:dyDescent="0.2">
      <c r="A18" s="12" t="s">
        <v>74</v>
      </c>
      <c r="B18" s="34" t="s">
        <v>74</v>
      </c>
      <c r="C18" s="13" t="str">
        <f>IF(OR(ISNUMBER(IFERROR(MATCH(A18,UPDATE!$1:$1,0),TRUE))=FALSE,H18=FALSE),L18,_xlfn.AGGREGATE(4,6,INDEX(UPDATE!$A:$BP,,MATCH(A18,UPDATE!$1:$1,0))))</f>
        <v>F</v>
      </c>
      <c r="D18" s="19" t="str">
        <f t="shared" si="0"/>
        <v>F</v>
      </c>
      <c r="E18" s="14" t="s">
        <v>75</v>
      </c>
      <c r="F18" s="14" t="str">
        <f t="shared" si="1"/>
        <v>✅</v>
      </c>
      <c r="H18" s="36" t="b">
        <f>IF(ISNUMBER(INDEX(UPDATE!$A:$BP,2,MATCH('SETTINGS (save)'!A18,UPDATE!$1:$1,0)))=TRUE,TRUE,FALSE)</f>
        <v>0</v>
      </c>
      <c r="I18" s="16">
        <f>IFERROR(INDEX(UPDATE!A:A,MATCH(_xlfn.AGGREGATE(4,6,INDEX(UPDATE!$A$3:$BP$200,,MATCH(A18,UPDATE!$1:$1,0))),INDEX(UPDATE!$A:$BP,,MATCH(A18,UPDATE!$1:$1,0)),0)),K18)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24</v>
      </c>
      <c r="M18" s="47" t="s">
        <v>24</v>
      </c>
      <c r="N18" s="43" t="b">
        <f t="shared" si="2"/>
        <v>1</v>
      </c>
      <c r="O18" s="44" t="s">
        <v>74</v>
      </c>
      <c r="P18" s="60" t="b">
        <f>IF(IFERROR(HLOOKUP(A18,UPDATE!$1:$1,1,FALSE),FALSE)&lt;&gt;FALSE,TRUE,FALSE)</f>
        <v>0</v>
      </c>
    </row>
    <row r="19" spans="1:17" x14ac:dyDescent="0.2">
      <c r="A19" s="12" t="s">
        <v>77</v>
      </c>
      <c r="B19" s="34" t="s">
        <v>324</v>
      </c>
      <c r="C19" s="13" t="str">
        <f>IF(OR(ISNUMBER(IFERROR(MATCH(A19,UPDATE!$1:$1,0),TRUE))=FALSE,H19=FALSE),L19,_xlfn.AGGREGATE(4,6,INDEX(UPDATE!$A:$BP,,MATCH(A19,UPDATE!$1:$1,0))))</f>
        <v>F</v>
      </c>
      <c r="D19" s="19" t="str">
        <f t="shared" si="0"/>
        <v>F</v>
      </c>
      <c r="E19" s="14" t="s">
        <v>22</v>
      </c>
      <c r="F19" s="14" t="str">
        <f t="shared" si="1"/>
        <v>✅</v>
      </c>
      <c r="H19" s="36" t="b">
        <f>IF(ISNUMBER(INDEX(UPDATE!$A:$BP,2,MATCH('SETTINGS (save)'!A19,UPDATE!$1:$1,0)))=TRUE,TRUE,FALSE)</f>
        <v>0</v>
      </c>
      <c r="I19" s="16">
        <f>IFERROR(INDEX(UPDATE!A:A,MATCH(_xlfn.AGGREGATE(4,6,INDEX(UPDATE!$A$3:$BP$200,,MATCH(A19,UPDATE!$1:$1,0))),INDEX(UPDATE!$A:$BP,,MATCH(A19,UPDATE!$1:$1,0)),0)),K19)</f>
        <v>13</v>
      </c>
      <c r="J19" s="16" t="b">
        <f>IFERROR(IF(MATCH('SETTINGS (save)'!A13,COVER!$A:$A,0),TRUE,FALSE),FALSE)</f>
        <v>1</v>
      </c>
      <c r="L19" s="47" t="s">
        <v>24</v>
      </c>
      <c r="M19" s="47" t="s">
        <v>24</v>
      </c>
      <c r="N19" s="43" t="b">
        <f t="shared" si="2"/>
        <v>1</v>
      </c>
      <c r="O19" s="44" t="s">
        <v>79</v>
      </c>
      <c r="P19" s="60" t="b">
        <f>IF(IFERROR(HLOOKUP(A19,UPDATE!$1:$1,1,FALSE),FALSE)&lt;&gt;FALSE,TRUE,FALSE)</f>
        <v>1</v>
      </c>
    </row>
    <row r="20" spans="1:17" x14ac:dyDescent="0.2">
      <c r="A20" s="38" t="s">
        <v>81</v>
      </c>
      <c r="B20" s="34" t="s">
        <v>82</v>
      </c>
      <c r="C20" s="13">
        <f>IF(OR(ISNUMBER(IFERROR(MATCH(A20,UPDATE!$1:$1,0),TRUE))=FALSE,H20=FALSE),L20,_xlfn.AGGREGATE(4,6,INDEX(UPDATE!$A:$BP,,MATCH(A20,UPDATE!$1:$1,0))))</f>
        <v>400</v>
      </c>
      <c r="D20" s="19">
        <f t="shared" si="0"/>
        <v>45154</v>
      </c>
      <c r="E20" s="14" t="s">
        <v>22</v>
      </c>
      <c r="F20" s="14" t="str">
        <f t="shared" si="1"/>
        <v>✅</v>
      </c>
      <c r="H20" s="36" t="b">
        <f>IF(ISNUMBER(INDEX(UPDATE!$A:$BP,2,MATCH('SETTINGS (save)'!A20,UPDATE!$1:$1,0)))=TRUE,TRUE,FALSE)</f>
        <v>1</v>
      </c>
      <c r="I20" s="16">
        <f>IFERROR(INDEX(UPDATE!A:A,MATCH(_xlfn.AGGREGATE(4,6,INDEX(UPDATE!$A$3:$BP$200,,MATCH(A20,UPDATE!$1:$1,0))),INDEX(UPDATE!$A:$BP,,MATCH(A20,UPDATE!$1:$1,0)),0)),K20)</f>
        <v>37</v>
      </c>
      <c r="J20" s="16" t="b">
        <f>IFERROR(IF(MATCH('SETTINGS (save)'!A14,COVER!$A:$A,0),TRUE,FALSE),FALSE)</f>
        <v>1</v>
      </c>
      <c r="L20" s="47" t="s">
        <v>32</v>
      </c>
      <c r="M20" s="48">
        <v>45154</v>
      </c>
      <c r="N20" s="43" t="b">
        <f t="shared" si="2"/>
        <v>1</v>
      </c>
      <c r="O20" s="44" t="s">
        <v>83</v>
      </c>
      <c r="P20" s="60" t="b">
        <f>IF(IFERROR(HLOOKUP(A20,UPDATE!$1:$1,1,FALSE),FALSE)&lt;&gt;FALSE,TRUE,FALSE)</f>
        <v>1</v>
      </c>
    </row>
    <row r="21" spans="1:17" x14ac:dyDescent="0.2">
      <c r="A21" s="38" t="s">
        <v>85</v>
      </c>
      <c r="B21" s="34" t="s">
        <v>86</v>
      </c>
      <c r="C21" s="13" t="str">
        <f>IF(OR(ISNUMBER(IFERROR(MATCH(A21,UPDATE!$1:$1,0),TRUE))=FALSE,H21=FALSE),L21,_xlfn.AGGREGATE(4,6,INDEX(UPDATE!$A:$BP,,MATCH(A21,UPDATE!$1:$1,0))))</f>
        <v>F</v>
      </c>
      <c r="D21" s="19" t="str">
        <f t="shared" si="0"/>
        <v>F</v>
      </c>
      <c r="E21" s="35" t="s">
        <v>22</v>
      </c>
      <c r="F21" s="14" t="str">
        <f t="shared" si="1"/>
        <v>✅</v>
      </c>
      <c r="H21" s="36" t="b">
        <f>IF(ISNUMBER(INDEX(UPDATE!$A:$BP,2,MATCH('SETTINGS (save)'!A21,UPDATE!$1:$1,0)))=TRUE,TRUE,FALSE)</f>
        <v>0</v>
      </c>
      <c r="I21" s="16">
        <f>IFERROR(INDEX(UPDATE!A:A,MATCH(_xlfn.AGGREGATE(4,6,INDEX(UPDATE!$A$3:$BP$200,,MATCH(A21,UPDATE!$1:$1,0))),INDEX(UPDATE!$A:$BP,,MATCH(A21,UPDATE!$1:$1,0)),0)),K21)</f>
        <v>30</v>
      </c>
      <c r="J21" s="16" t="b">
        <f>IFERROR(IF(MATCH('SETTINGS (save)'!A42,COVER!$A:$A,0),TRUE,FALSE),FALSE)</f>
        <v>1</v>
      </c>
      <c r="L21" s="47" t="s">
        <v>24</v>
      </c>
      <c r="M21" s="47" t="s">
        <v>24</v>
      </c>
      <c r="N21" s="43" t="b">
        <f t="shared" si="2"/>
        <v>1</v>
      </c>
      <c r="O21" s="44" t="s">
        <v>86</v>
      </c>
      <c r="P21" s="60" t="b">
        <f>IF(IFERROR(HLOOKUP(A21,UPDATE!$1:$1,1,FALSE),FALSE)&lt;&gt;FALSE,TRUE,FALSE)</f>
        <v>1</v>
      </c>
    </row>
    <row r="22" spans="1:17" x14ac:dyDescent="0.2">
      <c r="A22" s="39" t="s">
        <v>88</v>
      </c>
      <c r="C22" s="13" t="str">
        <f>IF(OR(ISNUMBER(IFERROR(MATCH(A22,UPDATE!$1:$1,0),TRUE))=FALSE,H22=FALSE),L22,_xlfn.AGGREGATE(4,6,INDEX(UPDATE!$A:$BP,,MATCH(A22,UPDATE!$1:$1,0))))</f>
        <v>*</v>
      </c>
      <c r="D22" s="19" t="str">
        <f t="shared" si="0"/>
        <v>*</v>
      </c>
      <c r="E22" s="35" t="s">
        <v>50</v>
      </c>
      <c r="F22" s="14" t="str">
        <f t="shared" si="1"/>
        <v>❌</v>
      </c>
      <c r="H22" s="36" t="b">
        <f>IF(ISNUMBER(INDEX(UPDATE!$A:$BP,2,MATCH('SETTINGS (save)'!A22,UPDATE!$1:$1,0)))=TRUE,TRUE,FALSE)</f>
        <v>0</v>
      </c>
      <c r="I22" s="16">
        <f>IFERROR(INDEX(UPDATE!A:A,MATCH(_xlfn.AGGREGATE(4,6,INDEX(UPDATE!$A$3:$BP$200,,MATCH(A22,UPDATE!$1:$1,0))),INDEX(UPDATE!$A:$BP,,MATCH(A22,UPDATE!$1:$1,0)),0)),K22)</f>
        <v>9</v>
      </c>
      <c r="J22" s="16" t="b">
        <f>IFERROR(IF(MATCH('SETTINGS (save)'!A47,COVER!$A:$A,0),TRUE,FALSE),FALSE)</f>
        <v>0</v>
      </c>
      <c r="L22" s="47" t="s">
        <v>32</v>
      </c>
      <c r="M22" s="47" t="s">
        <v>32</v>
      </c>
      <c r="N22" s="43" t="b">
        <f t="shared" si="2"/>
        <v>0</v>
      </c>
      <c r="O22" s="44" t="s">
        <v>88</v>
      </c>
      <c r="P22" s="60" t="b">
        <f>IF(IFERROR(HLOOKUP(A22,UPDATE!$1:$1,1,FALSE),FALSE)&lt;&gt;FALSE,TRUE,FALSE)</f>
        <v>1</v>
      </c>
    </row>
    <row r="23" spans="1:17" x14ac:dyDescent="0.2">
      <c r="A23" s="38" t="s">
        <v>90</v>
      </c>
      <c r="B23" s="34" t="s">
        <v>91</v>
      </c>
      <c r="C23" s="13">
        <f>IF(OR(ISNUMBER(IFERROR(MATCH(A23,UPDATE!$1:$1,0),TRUE))=FALSE,H23=FALSE),L23,_xlfn.AGGREGATE(4,6,INDEX(UPDATE!$A:$BP,,MATCH(A23,UPDATE!$1:$1,0))))</f>
        <v>235</v>
      </c>
      <c r="D23" s="19">
        <f t="shared" si="0"/>
        <v>45140</v>
      </c>
      <c r="E23" s="35" t="s">
        <v>22</v>
      </c>
      <c r="F23" s="14" t="str">
        <f t="shared" si="1"/>
        <v>✅</v>
      </c>
      <c r="H23" s="36" t="b">
        <f>IF(ISNUMBER(INDEX(UPDATE!$A:$BP,2,MATCH('SETTINGS (save)'!A23,UPDATE!$1:$1,0)))=TRUE,TRUE,FALSE)</f>
        <v>1</v>
      </c>
      <c r="I23" s="16">
        <f>IFERROR(INDEX(UPDATE!A:A,MATCH(_xlfn.AGGREGATE(4,6,INDEX(UPDATE!$A$3:$BP$200,,MATCH(A23,UPDATE!$1:$1,0))),INDEX(UPDATE!$A:$BP,,MATCH(A23,UPDATE!$1:$1,0)),0)),K23)</f>
        <v>23</v>
      </c>
      <c r="J23" s="16" t="b">
        <f>IFERROR(IF(MATCH('SETTINGS (save)'!A15,COVER!$A:$A,0),TRUE,FALSE),FALSE)</f>
        <v>1</v>
      </c>
      <c r="L23" s="47" t="s">
        <v>32</v>
      </c>
      <c r="M23" s="48">
        <v>45140</v>
      </c>
      <c r="N23" s="43" t="b">
        <f t="shared" si="2"/>
        <v>1</v>
      </c>
      <c r="O23" s="44" t="s">
        <v>91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93</v>
      </c>
      <c r="B24" s="34" t="s">
        <v>94</v>
      </c>
      <c r="C24" s="13" t="str">
        <f>IF(OR(ISNUMBER(IFERROR(MATCH(A24,UPDATE!$1:$1,0),TRUE))=FALSE,H24=FALSE),L24,_xlfn.AGGREGATE(4,6,INDEX(UPDATE!$A:$BP,,MATCH(A24,UPDATE!$1:$1,0))))</f>
        <v>F</v>
      </c>
      <c r="D24" s="19" t="str">
        <f t="shared" si="0"/>
        <v>F</v>
      </c>
      <c r="E24" s="14" t="s">
        <v>55</v>
      </c>
      <c r="F24" s="14" t="str">
        <f t="shared" si="1"/>
        <v>✅</v>
      </c>
      <c r="H24" s="36" t="b">
        <f>IF(ISNUMBER(INDEX(UPDATE!$A:$BP,2,MATCH('SETTINGS (save)'!A24,UPDATE!$1:$1,0)))=TRUE,TRUE,FALSE)</f>
        <v>0</v>
      </c>
      <c r="I24" s="16">
        <f>IFERROR(INDEX(UPDATE!A:A,MATCH(_xlfn.AGGREGATE(4,6,INDEX(UPDATE!$A$3:$BP$200,,MATCH(A24,UPDATE!$1:$1,0))),INDEX(UPDATE!$A:$BP,,MATCH(A24,UPDATE!$1:$1,0)),0)),K24)</f>
        <v>5</v>
      </c>
      <c r="J24" s="16" t="b">
        <f>IFERROR(IF(MATCH('SETTINGS (save)'!A16,COVER!$A:$A,0),TRUE,FALSE),FALSE)</f>
        <v>1</v>
      </c>
      <c r="L24" s="47" t="s">
        <v>24</v>
      </c>
      <c r="M24" s="47" t="s">
        <v>24</v>
      </c>
      <c r="N24" s="43" t="b">
        <f t="shared" si="2"/>
        <v>1</v>
      </c>
      <c r="O24" s="44" t="s">
        <v>325</v>
      </c>
      <c r="P24" s="60" t="b">
        <f>IF(IFERROR(HLOOKUP(A24,UPDATE!$1:$1,1,FALSE),FALSE)&lt;&gt;FALSE,TRUE,FALSE)</f>
        <v>1</v>
      </c>
    </row>
    <row r="25" spans="1:17" x14ac:dyDescent="0.2">
      <c r="A25" s="12" t="s">
        <v>96</v>
      </c>
      <c r="B25" s="34" t="s">
        <v>94</v>
      </c>
      <c r="C25" s="13" t="str">
        <f>IF(OR(ISNUMBER(IFERROR(MATCH(A25,UPDATE!$1:$1,0),TRUE))=FALSE,H25=FALSE),L25,_xlfn.AGGREGATE(4,6,INDEX(UPDATE!$A:$BP,,MATCH(A25,UPDATE!$1:$1,0))))</f>
        <v>F</v>
      </c>
      <c r="D25" s="19" t="str">
        <f t="shared" si="0"/>
        <v>F</v>
      </c>
      <c r="E25" s="14" t="s">
        <v>55</v>
      </c>
      <c r="F25" s="14" t="str">
        <f t="shared" si="1"/>
        <v>✅</v>
      </c>
      <c r="G25" s="53" t="s">
        <v>326</v>
      </c>
      <c r="H25" s="36" t="b">
        <f>IF(ISNUMBER(INDEX(UPDATE!$A:$BP,2,MATCH('SETTINGS (save)'!A25,UPDATE!$1:$1,0)))=TRUE,TRUE,FALSE)</f>
        <v>0</v>
      </c>
      <c r="I25" s="16">
        <f>IFERROR(INDEX(UPDATE!A:A,MATCH(_xlfn.AGGREGATE(4,6,INDEX(UPDATE!$A$3:$BP$200,,MATCH(A25,UPDATE!$1:$1,0))),INDEX(UPDATE!$A:$BP,,MATCH(A25,UPDATE!$1:$1,0)),0)),K25)</f>
        <v>12</v>
      </c>
      <c r="J25" s="16" t="b">
        <f>IFERROR(IF(MATCH('SETTINGS (save)'!A17,COVER!$A:$A,0),TRUE,FALSE),FALSE)</f>
        <v>1</v>
      </c>
      <c r="L25" s="47" t="s">
        <v>24</v>
      </c>
      <c r="M25" s="47" t="s">
        <v>24</v>
      </c>
      <c r="N25" s="43" t="b">
        <f t="shared" si="2"/>
        <v>1</v>
      </c>
      <c r="O25" s="44" t="s">
        <v>327</v>
      </c>
      <c r="P25" s="60" t="b">
        <f>IF(IFERROR(HLOOKUP(A25,UPDATE!$1:$1,1,FALSE),FALSE)&lt;&gt;FALSE,TRUE,FALSE)</f>
        <v>1</v>
      </c>
    </row>
    <row r="26" spans="1:17" x14ac:dyDescent="0.2">
      <c r="A26" s="12" t="s">
        <v>97</v>
      </c>
      <c r="B26" s="34" t="s">
        <v>94</v>
      </c>
      <c r="C26" s="13" t="str">
        <f>IF(OR(ISNUMBER(IFERROR(MATCH(A26,UPDATE!$1:$1,0),TRUE))=FALSE,H26=FALSE),L26,_xlfn.AGGREGATE(4,6,INDEX(UPDATE!$A:$BP,,MATCH(A26,UPDATE!$1:$1,0))))</f>
        <v>F</v>
      </c>
      <c r="D26" s="19" t="str">
        <f t="shared" si="0"/>
        <v>F</v>
      </c>
      <c r="E26" s="14" t="s">
        <v>55</v>
      </c>
      <c r="F26" s="14" t="str">
        <f t="shared" si="1"/>
        <v>✅</v>
      </c>
      <c r="G26" s="53" t="s">
        <v>326</v>
      </c>
      <c r="H26" s="36" t="b">
        <f>IF(ISNUMBER(INDEX(UPDATE!$A:$BP,2,MATCH('SETTINGS (save)'!A26,UPDATE!$1:$1,0)))=TRUE,TRUE,FALSE)</f>
        <v>0</v>
      </c>
      <c r="I26" s="16">
        <f>IFERROR(INDEX(UPDATE!A:A,MATCH(_xlfn.AGGREGATE(4,6,INDEX(UPDATE!$A$3:$BP$200,,MATCH(A26,UPDATE!$1:$1,0))),INDEX(UPDATE!$A:$BP,,MATCH(A26,UPDATE!$1:$1,0)),0)),K26)</f>
        <v>28</v>
      </c>
      <c r="J26" s="16" t="b">
        <f>IFERROR(IF(MATCH('SETTINGS (save)'!A18,COVER!$A:$A,0),TRUE,FALSE),FALSE)</f>
        <v>1</v>
      </c>
      <c r="L26" s="47" t="s">
        <v>24</v>
      </c>
      <c r="M26" s="47" t="s">
        <v>24</v>
      </c>
      <c r="N26" s="43" t="b">
        <f t="shared" si="2"/>
        <v>1</v>
      </c>
      <c r="O26" s="44" t="s">
        <v>328</v>
      </c>
      <c r="P26" s="60" t="b">
        <f>IF(IFERROR(HLOOKUP(A26,UPDATE!$1:$1,1,FALSE),FALSE)&lt;&gt;FALSE,TRUE,FALSE)</f>
        <v>1</v>
      </c>
    </row>
    <row r="27" spans="1:17" x14ac:dyDescent="0.2">
      <c r="A27" s="12" t="s">
        <v>98</v>
      </c>
      <c r="B27" s="34" t="s">
        <v>329</v>
      </c>
      <c r="C27" s="13" t="str">
        <f>IF(OR(ISNUMBER(IFERROR(MATCH(A27,UPDATE!$1:$1,0),TRUE))=FALSE,H27=FALSE),L27,_xlfn.AGGREGATE(4,6,INDEX(UPDATE!$A:$BP,,MATCH(A27,UPDATE!$1:$1,0))))</f>
        <v>F</v>
      </c>
      <c r="D27" s="19" t="str">
        <f t="shared" si="0"/>
        <v>F</v>
      </c>
      <c r="E27" s="14" t="s">
        <v>55</v>
      </c>
      <c r="F27" s="14" t="str">
        <f t="shared" si="1"/>
        <v>✅</v>
      </c>
      <c r="G27" s="53" t="s">
        <v>326</v>
      </c>
      <c r="H27" s="36" t="b">
        <f>IF(ISNUMBER(INDEX(UPDATE!$A:$BP,2,MATCH('SETTINGS (save)'!A27,UPDATE!$1:$1,0)))=TRUE,TRUE,FALSE)</f>
        <v>0</v>
      </c>
      <c r="I27" s="16">
        <f>IFERROR(INDEX(UPDATE!A:A,MATCH(_xlfn.AGGREGATE(4,6,INDEX(UPDATE!$A$3:$BP$200,,MATCH(A27,UPDATE!$1:$1,0))),INDEX(UPDATE!$A:$BP,,MATCH(A27,UPDATE!$1:$1,0)),0)),K27)</f>
        <v>46</v>
      </c>
      <c r="J27" s="16" t="b">
        <f>IFERROR(IF(MATCH('SETTINGS (save)'!A19,COVER!$A:$A,0),TRUE,FALSE),FALSE)</f>
        <v>1</v>
      </c>
      <c r="L27" s="47" t="s">
        <v>24</v>
      </c>
      <c r="M27" s="47" t="s">
        <v>24</v>
      </c>
      <c r="N27" s="43" t="b">
        <f t="shared" si="2"/>
        <v>1</v>
      </c>
      <c r="O27" s="44" t="s">
        <v>330</v>
      </c>
      <c r="P27" s="60" t="b">
        <f>IF(IFERROR(HLOOKUP(A27,UPDATE!$1:$1,1,FALSE),FALSE)&lt;&gt;FALSE,TRUE,FALSE)</f>
        <v>1</v>
      </c>
    </row>
    <row r="28" spans="1:17" x14ac:dyDescent="0.2">
      <c r="A28" s="38" t="s">
        <v>109</v>
      </c>
      <c r="B28" s="34" t="s">
        <v>110</v>
      </c>
      <c r="C28" s="13">
        <f>IF(OR(ISNUMBER(IFERROR(MATCH(A28,UPDATE!$1:$1,0),TRUE))=FALSE,H28=FALSE),L28,_xlfn.AGGREGATE(4,6,INDEX(UPDATE!$A:$BP,,MATCH(A28,UPDATE!$1:$1,0))))</f>
        <v>93</v>
      </c>
      <c r="D28" s="19" t="str">
        <f t="shared" si="0"/>
        <v>x</v>
      </c>
      <c r="E28" s="35" t="s">
        <v>22</v>
      </c>
      <c r="F28" s="14" t="str">
        <f t="shared" si="1"/>
        <v>✅</v>
      </c>
      <c r="H28" s="36" t="b">
        <f>IF(ISNUMBER(INDEX(UPDATE!$A:$BP,2,MATCH('SETTINGS (save)'!A28,UPDATE!$1:$1,0)))=TRUE,TRUE,FALSE)</f>
        <v>1</v>
      </c>
      <c r="I28" s="16">
        <f>IFERROR(INDEX(UPDATE!A:A,MATCH(_xlfn.AGGREGATE(4,6,INDEX(UPDATE!$A$3:$BP$200,,MATCH(A28,UPDATE!$1:$1,0))),INDEX(UPDATE!$A:$BP,,MATCH(A28,UPDATE!$1:$1,0)),0)),K28)</f>
        <v>10</v>
      </c>
      <c r="J28" s="16" t="b">
        <f>IFERROR(IF(MATCH('SETTINGS (save)'!A20,COVER!$A:$A,0),TRUE,FALSE),FALSE)</f>
        <v>1</v>
      </c>
      <c r="L28" s="47" t="s">
        <v>165</v>
      </c>
      <c r="M28" s="47" t="s">
        <v>165</v>
      </c>
      <c r="N28" s="43" t="b">
        <f t="shared" si="2"/>
        <v>1</v>
      </c>
      <c r="O28" s="44" t="s">
        <v>110</v>
      </c>
      <c r="P28" s="60" t="b">
        <f>IF(IFERROR(HLOOKUP(A28,UPDATE!$1:$1,1,FALSE),FALSE)&lt;&gt;FALSE,TRUE,FALSE)</f>
        <v>1</v>
      </c>
    </row>
    <row r="29" spans="1:17" x14ac:dyDescent="0.2">
      <c r="A29" s="38" t="s">
        <v>112</v>
      </c>
      <c r="B29" s="34" t="s">
        <v>112</v>
      </c>
      <c r="C29" s="13" t="str">
        <f>IF(OR(ISNUMBER(IFERROR(MATCH(A29,UPDATE!$1:$1,0),TRUE))=FALSE,H29=FALSE),L29,_xlfn.AGGREGATE(4,6,INDEX(UPDATE!$A:$BP,,MATCH(A29,UPDATE!$1:$1,0))))</f>
        <v>*</v>
      </c>
      <c r="D29" s="19" t="str">
        <f t="shared" si="0"/>
        <v>*</v>
      </c>
      <c r="E29" s="35" t="s">
        <v>22</v>
      </c>
      <c r="F29" s="14" t="str">
        <f t="shared" si="1"/>
        <v>✅</v>
      </c>
      <c r="H29" s="36" t="b">
        <f>IF(ISNUMBER(INDEX(UPDATE!$A:$BP,2,MATCH('SETTINGS (save)'!A29,UPDATE!$1:$1,0)))=TRUE,TRUE,FALSE)</f>
        <v>0</v>
      </c>
      <c r="I29" s="16">
        <f>IFERROR(INDEX(UPDATE!A:A,MATCH(_xlfn.AGGREGATE(4,6,INDEX(UPDATE!$A$3:$BP$200,,MATCH(A29,UPDATE!$1:$1,0))),INDEX(UPDATE!$A:$BP,,MATCH(A29,UPDATE!$1:$1,0)),0)),K29)</f>
        <v>70</v>
      </c>
      <c r="J29" s="16" t="b">
        <f>IFERROR(IF(MATCH('SETTINGS (save)'!A39,COVER!$A:$A,0),TRUE,FALSE),FALSE)</f>
        <v>1</v>
      </c>
      <c r="L29" s="47" t="s">
        <v>32</v>
      </c>
      <c r="M29" s="47" t="s">
        <v>32</v>
      </c>
      <c r="N29" s="43" t="b">
        <f t="shared" si="2"/>
        <v>1</v>
      </c>
      <c r="O29" s="44" t="s">
        <v>112</v>
      </c>
      <c r="P29" s="60" t="b">
        <f>IF(IFERROR(HLOOKUP(A29,UPDATE!$1:$1,1,FALSE),FALSE)&lt;&gt;FALSE,TRUE,FALSE)</f>
        <v>1</v>
      </c>
    </row>
    <row r="30" spans="1:17" x14ac:dyDescent="0.2">
      <c r="A30" s="38" t="s">
        <v>114</v>
      </c>
      <c r="B30" s="34" t="s">
        <v>115</v>
      </c>
      <c r="C30" s="13" t="str">
        <f>IF(OR(ISNUMBER(IFERROR(MATCH(A30,UPDATE!$1:$1,0),TRUE))=FALSE,H30=FALSE),L30,_xlfn.AGGREGATE(4,6,INDEX(UPDATE!$A:$BP,,MATCH(A30,UPDATE!$1:$1,0))))</f>
        <v>F</v>
      </c>
      <c r="D30" s="19" t="str">
        <f t="shared" si="0"/>
        <v>F</v>
      </c>
      <c r="E30" s="35" t="s">
        <v>22</v>
      </c>
      <c r="F30" s="14" t="str">
        <f t="shared" si="1"/>
        <v>✅</v>
      </c>
      <c r="H30" s="36" t="b">
        <f>IF(ISNUMBER(INDEX(UPDATE!$A:$BP,2,MATCH('SETTINGS (save)'!A30,UPDATE!$1:$1,0)))=TRUE,TRUE,FALSE)</f>
        <v>0</v>
      </c>
      <c r="I30" s="16">
        <f>IFERROR(INDEX(UPDATE!A:A,MATCH(_xlfn.AGGREGATE(4,6,INDEX(UPDATE!$A$3:$BP$200,,MATCH(A30,UPDATE!$1:$1,0))),INDEX(UPDATE!$A:$BP,,MATCH(A30,UPDATE!$1:$1,0)),0)),K30)</f>
        <v>30</v>
      </c>
      <c r="J30" s="16" t="b">
        <f>IFERROR(IF(MATCH('SETTINGS (save)'!A21,COVER!$A:$A,0),TRUE,FALSE),FALSE)</f>
        <v>1</v>
      </c>
      <c r="L30" s="47" t="s">
        <v>24</v>
      </c>
      <c r="M30" s="47" t="s">
        <v>24</v>
      </c>
      <c r="N30" s="43" t="b">
        <f t="shared" si="2"/>
        <v>1</v>
      </c>
      <c r="O30" s="44" t="s">
        <v>116</v>
      </c>
      <c r="P30" s="60" t="b">
        <f>IF(IFERROR(HLOOKUP(A30,UPDATE!$1:$1,1,FALSE),FALSE)&lt;&gt;FALSE,TRUE,FALSE)</f>
        <v>1</v>
      </c>
    </row>
    <row r="31" spans="1:17" x14ac:dyDescent="0.2">
      <c r="A31" s="38" t="s">
        <v>118</v>
      </c>
      <c r="B31" s="34" t="s">
        <v>118</v>
      </c>
      <c r="C31" s="13">
        <f>IF(OR(ISNUMBER(IFERROR(MATCH(A31,UPDATE!$1:$1,0),TRUE))=FALSE,H31=FALSE),L31,_xlfn.AGGREGATE(4,6,INDEX(UPDATE!$A:$BP,,MATCH(A31,UPDATE!$1:$1,0))))</f>
        <v>162</v>
      </c>
      <c r="D31" s="19">
        <f t="shared" si="0"/>
        <v>45140</v>
      </c>
      <c r="E31" s="14" t="s">
        <v>75</v>
      </c>
      <c r="F31" s="14" t="str">
        <f t="shared" si="1"/>
        <v>✅</v>
      </c>
      <c r="H31" s="36" t="b">
        <f>IF(ISNUMBER(INDEX(UPDATE!$A:$BP,2,MATCH('SETTINGS (save)'!A31,UPDATE!$1:$1,0)))=TRUE,TRUE,FALSE)</f>
        <v>1</v>
      </c>
      <c r="I31" s="16">
        <f>IFERROR(INDEX(UPDATE!A:A,MATCH(_xlfn.AGGREGATE(4,6,INDEX(UPDATE!$A$3:$BP$200,,MATCH(A31,UPDATE!$1:$1,0))),INDEX(UPDATE!$A:$BP,,MATCH(A31,UPDATE!$1:$1,0)),0)),K31)</f>
        <v>16</v>
      </c>
      <c r="J31" s="16" t="b">
        <f>IFERROR(IF(MATCH('SETTINGS (save)'!A22,COVER!$A:$A,0),TRUE,FALSE),FALSE)</f>
        <v>1</v>
      </c>
      <c r="L31" s="47" t="s">
        <v>32</v>
      </c>
      <c r="M31" s="48">
        <v>45140</v>
      </c>
      <c r="N31" s="43" t="b">
        <f t="shared" si="2"/>
        <v>1</v>
      </c>
      <c r="O31" s="44" t="s">
        <v>118</v>
      </c>
      <c r="P31" s="60" t="b">
        <f>IF(IFERROR(HLOOKUP(A31,UPDATE!$1:$1,1,FALSE),FALSE)&lt;&gt;FALSE,TRUE,FALSE)</f>
        <v>1</v>
      </c>
    </row>
    <row r="32" spans="1:17" x14ac:dyDescent="0.2">
      <c r="A32" s="38" t="s">
        <v>121</v>
      </c>
      <c r="B32" s="34" t="s">
        <v>122</v>
      </c>
      <c r="C32" s="13">
        <f>IF(OR(ISNUMBER(IFERROR(MATCH(A32,UPDATE!$1:$1,0),TRUE))=FALSE,H32=FALSE),L32,_xlfn.AGGREGATE(4,6,INDEX(UPDATE!$A:$BP,,MATCH(A32,UPDATE!$1:$1,0))))</f>
        <v>400</v>
      </c>
      <c r="D32" s="19">
        <f t="shared" si="0"/>
        <v>45140</v>
      </c>
      <c r="E32" s="35" t="s">
        <v>22</v>
      </c>
      <c r="F32" s="14" t="str">
        <f t="shared" si="1"/>
        <v>✅</v>
      </c>
      <c r="H32" s="36" t="b">
        <f>IF(ISNUMBER(INDEX(UPDATE!$A:$BP,2,MATCH('SETTINGS (save)'!A32,UPDATE!$1:$1,0)))=TRUE,TRUE,FALSE)</f>
        <v>1</v>
      </c>
      <c r="I32" s="16">
        <f>IFERROR(INDEX(UPDATE!A:A,MATCH(_xlfn.AGGREGATE(4,6,INDEX(UPDATE!$A$3:$BP$200,,MATCH(A32,UPDATE!$1:$1,0))),INDEX(UPDATE!$A:$BP,,MATCH(A32,UPDATE!$1:$1,0)),0)),K32)</f>
        <v>38</v>
      </c>
      <c r="J32" s="16" t="b">
        <f>IFERROR(IF(MATCH('SETTINGS (save)'!A23,COVER!$A:$A,0),TRUE,FALSE),FALSE)</f>
        <v>1</v>
      </c>
      <c r="L32" s="47" t="s">
        <v>32</v>
      </c>
      <c r="M32" s="48">
        <v>45140</v>
      </c>
      <c r="N32" s="43" t="b">
        <f t="shared" si="2"/>
        <v>1</v>
      </c>
      <c r="O32" s="44" t="s">
        <v>122</v>
      </c>
      <c r="P32" s="60" t="b">
        <f>IF(IFERROR(HLOOKUP(A32,UPDATE!$1:$1,1,FALSE),FALSE)&lt;&gt;FALSE,TRUE,FALSE)</f>
        <v>1</v>
      </c>
      <c r="Q32" s="50" t="s">
        <v>124</v>
      </c>
    </row>
    <row r="33" spans="1:17" x14ac:dyDescent="0.2">
      <c r="A33" s="38" t="s">
        <v>125</v>
      </c>
      <c r="B33" s="34" t="s">
        <v>126</v>
      </c>
      <c r="C33" s="13" t="str">
        <f>IF(OR(ISNUMBER(IFERROR(MATCH(A33,UPDATE!$1:$1,0),TRUE))=FALSE,H33=FALSE),L33,_xlfn.AGGREGATE(4,6,INDEX(UPDATE!$A:$BP,,MATCH(A33,UPDATE!$1:$1,0))))</f>
        <v>*</v>
      </c>
      <c r="D33" s="19">
        <f t="shared" si="0"/>
        <v>45140</v>
      </c>
      <c r="E33" s="35" t="s">
        <v>22</v>
      </c>
      <c r="F33" s="14" t="str">
        <f t="shared" si="1"/>
        <v>✅</v>
      </c>
      <c r="H33" s="36" t="b">
        <f>IF(ISNUMBER(INDEX(UPDATE!$A:$BP,2,MATCH('SETTINGS (save)'!A33,UPDATE!$1:$1,0)))=TRUE,TRUE,FALSE)</f>
        <v>0</v>
      </c>
      <c r="I33" s="16">
        <f>IFERROR(INDEX(UPDATE!A:A,MATCH(_xlfn.AGGREGATE(4,6,INDEX(UPDATE!$A$3:$BP$200,,MATCH(A33,UPDATE!$1:$1,0))),INDEX(UPDATE!$A:$BP,,MATCH(A33,UPDATE!$1:$1,0)),0)),K33)</f>
        <v>16</v>
      </c>
      <c r="J33" s="16" t="b">
        <f>IFERROR(IF(MATCH('SETTINGS (save)'!A37,COVER!$A:$A,0),TRUE,FALSE),FALSE)</f>
        <v>1</v>
      </c>
      <c r="L33" s="47" t="s">
        <v>32</v>
      </c>
      <c r="M33" s="49">
        <v>45140</v>
      </c>
      <c r="N33" s="43" t="b">
        <f t="shared" si="2"/>
        <v>1</v>
      </c>
      <c r="O33" s="44" t="s">
        <v>126</v>
      </c>
      <c r="P33" s="60" t="b">
        <f>IF(IFERROR(HLOOKUP(A33,UPDATE!$1:$1,1,FALSE),FALSE)&lt;&gt;FALSE,TRUE,FALSE)</f>
        <v>1</v>
      </c>
    </row>
    <row r="34" spans="1:17" x14ac:dyDescent="0.2">
      <c r="A34" s="38" t="s">
        <v>128</v>
      </c>
      <c r="B34" s="34" t="s">
        <v>128</v>
      </c>
      <c r="C34" s="13" t="str">
        <f>IF(OR(ISNUMBER(IFERROR(MATCH(A34,UPDATE!$1:$1,0),TRUE))=FALSE,H34=FALSE),L34,_xlfn.AGGREGATE(4,6,INDEX(UPDATE!$A:$BP,,MATCH(A34,UPDATE!$1:$1,0))))</f>
        <v>F</v>
      </c>
      <c r="D34" s="19" t="str">
        <f t="shared" ref="D34:D53" si="3">IF(C34="F","F",M34)</f>
        <v>F</v>
      </c>
      <c r="E34" s="35" t="s">
        <v>22</v>
      </c>
      <c r="F34" s="14" t="str">
        <f t="shared" ref="F34:F53" si="4">IF(AND(OR(P34=TRUE,K34&lt;&gt;""),J34=TRUE),"✅","❌")</f>
        <v>✅</v>
      </c>
      <c r="H34" s="36" t="b">
        <f>IF(ISNUMBER(INDEX(UPDATE!$A:$BP,2,MATCH('SETTINGS (save)'!A34,UPDATE!$1:$1,0)))=TRUE,TRUE,FALSE)</f>
        <v>0</v>
      </c>
      <c r="I34" s="16">
        <f>IFERROR(INDEX(UPDATE!A:A,MATCH(_xlfn.AGGREGATE(4,6,INDEX(UPDATE!$A$3:$BP$200,,MATCH(A34,UPDATE!$1:$1,0))),INDEX(UPDATE!$A:$BP,,MATCH(A34,UPDATE!$1:$1,0)),0)),K34)</f>
        <v>18</v>
      </c>
      <c r="J34" s="16" t="b">
        <f>IFERROR(IF(MATCH('SETTINGS (save)'!A43,COVER!$A:$A,0),TRUE,FALSE),FALSE)</f>
        <v>1</v>
      </c>
      <c r="L34" s="47" t="s">
        <v>24</v>
      </c>
      <c r="M34" s="47" t="s">
        <v>24</v>
      </c>
      <c r="N34" s="43" t="b">
        <f t="shared" ref="N34:N53" si="5">IF(F34&lt;&gt;"",F34="✅","")</f>
        <v>1</v>
      </c>
      <c r="O34" s="44" t="s">
        <v>128</v>
      </c>
      <c r="P34" s="60" t="b">
        <f>IF(IFERROR(HLOOKUP(A34,UPDATE!$1:$1,1,FALSE),FALSE)&lt;&gt;FALSE,TRUE,FALSE)</f>
        <v>1</v>
      </c>
    </row>
    <row r="35" spans="1:17" x14ac:dyDescent="0.2">
      <c r="A35" s="39" t="s">
        <v>130</v>
      </c>
      <c r="B35" s="57" t="s">
        <v>131</v>
      </c>
      <c r="C35" s="13" t="str">
        <f>IF(OR(ISNUMBER(IFERROR(MATCH(A35,UPDATE!$1:$1,0),TRUE))=FALSE,H35=FALSE),L35,_xlfn.AGGREGATE(4,6,INDEX(UPDATE!$A:$BP,,MATCH(A35,UPDATE!$1:$1,0))))</f>
        <v>F</v>
      </c>
      <c r="D35" s="19" t="str">
        <f t="shared" si="3"/>
        <v>F</v>
      </c>
      <c r="E35" s="35" t="s">
        <v>22</v>
      </c>
      <c r="F35" s="14" t="str">
        <f t="shared" si="4"/>
        <v>✅</v>
      </c>
      <c r="H35" s="36" t="b">
        <f>IF(ISNUMBER(INDEX(UPDATE!$A:$BP,2,MATCH('SETTINGS (save)'!A35,UPDATE!$1:$1,0)))=TRUE,TRUE,FALSE)</f>
        <v>0</v>
      </c>
      <c r="I35" s="16">
        <f>IFERROR(INDEX(UPDATE!A:A,MATCH(_xlfn.AGGREGATE(4,6,INDEX(UPDATE!$A$3:$BP$200,,MATCH(A35,UPDATE!$1:$1,0))),INDEX(UPDATE!$A:$BP,,MATCH(A35,UPDATE!$1:$1,0)),0)),K35)</f>
        <v>19</v>
      </c>
      <c r="J35" s="16" t="b">
        <f>IFERROR(IF(MATCH('SETTINGS (save)'!A46,COVER!$A:$A,0),TRUE,FALSE),FALSE)</f>
        <v>1</v>
      </c>
      <c r="L35" s="47" t="s">
        <v>24</v>
      </c>
      <c r="M35" s="47" t="s">
        <v>24</v>
      </c>
      <c r="N35" s="43" t="b">
        <f t="shared" si="5"/>
        <v>1</v>
      </c>
      <c r="O35" s="44" t="s">
        <v>130</v>
      </c>
      <c r="P35" s="60" t="b">
        <f>IF(IFERROR(HLOOKUP(A35,UPDATE!$1:$1,1,FALSE),FALSE)&lt;&gt;FALSE,TRUE,FALSE)</f>
        <v>1</v>
      </c>
    </row>
    <row r="36" spans="1:17" x14ac:dyDescent="0.2">
      <c r="A36" s="39" t="s">
        <v>132</v>
      </c>
      <c r="B36" s="57" t="s">
        <v>132</v>
      </c>
      <c r="C36" s="13" t="str">
        <f>IF(OR(ISNUMBER(IFERROR(MATCH(A36,UPDATE!$1:$1,0),TRUE))=FALSE,H36=FALSE),L36,_xlfn.AGGREGATE(4,6,INDEX(UPDATE!$A:$BP,,MATCH(A36,UPDATE!$1:$1,0))))</f>
        <v>*</v>
      </c>
      <c r="D36" s="19" t="str">
        <f t="shared" si="3"/>
        <v>*</v>
      </c>
      <c r="E36" s="35" t="s">
        <v>22</v>
      </c>
      <c r="F36" s="14" t="str">
        <f t="shared" si="4"/>
        <v>✅</v>
      </c>
      <c r="H36" s="36" t="b">
        <f>IF(ISNUMBER(INDEX(UPDATE!$A:$BP,2,MATCH('SETTINGS (save)'!A36,UPDATE!$1:$1,0)))=TRUE,TRUE,FALSE)</f>
        <v>0</v>
      </c>
      <c r="I36" s="16">
        <f>IFERROR(INDEX(UPDATE!A:A,MATCH(_xlfn.AGGREGATE(4,6,INDEX(UPDATE!$A$3:$BP$200,,MATCH(A36,UPDATE!$1:$1,0))),INDEX(UPDATE!$A:$BP,,MATCH(A36,UPDATE!$1:$1,0)),0)),K36)</f>
        <v>19</v>
      </c>
      <c r="J36" s="16" t="b">
        <f>IFERROR(IF(MATCH('SETTINGS (save)'!A53,COVER!$A:$A,0),TRUE,FALSE),FALSE)</f>
        <v>1</v>
      </c>
      <c r="L36" s="47" t="s">
        <v>32</v>
      </c>
      <c r="M36" s="47" t="s">
        <v>32</v>
      </c>
      <c r="N36" s="43" t="b">
        <f t="shared" si="5"/>
        <v>1</v>
      </c>
      <c r="O36" s="44" t="s">
        <v>132</v>
      </c>
      <c r="P36" s="60" t="b">
        <f>IF(IFERROR(HLOOKUP(A36,UPDATE!$1:$1,1,FALSE),FALSE)&lt;&gt;FALSE,TRUE,FALSE)</f>
        <v>1</v>
      </c>
    </row>
    <row r="37" spans="1:17" x14ac:dyDescent="0.2">
      <c r="A37" s="38" t="s">
        <v>135</v>
      </c>
      <c r="B37" s="34" t="s">
        <v>135</v>
      </c>
      <c r="C37" s="13" t="str">
        <f>IF(OR(ISNUMBER(IFERROR(MATCH(A37,UPDATE!$1:$1,0),TRUE))=FALSE,H37=FALSE),L37,_xlfn.AGGREGATE(4,6,INDEX(UPDATE!$A:$BP,,MATCH(A37,UPDATE!$1:$1,0))))</f>
        <v>F</v>
      </c>
      <c r="D37" s="19" t="str">
        <f t="shared" si="3"/>
        <v>F</v>
      </c>
      <c r="E37" s="35" t="s">
        <v>22</v>
      </c>
      <c r="F37" s="14" t="str">
        <f t="shared" si="4"/>
        <v>✅</v>
      </c>
      <c r="H37" s="36" t="b">
        <f>IF(ISNUMBER(INDEX(UPDATE!$A:$BP,2,MATCH('SETTINGS (save)'!A37,UPDATE!$1:$1,0)))=TRUE,TRUE,FALSE)</f>
        <v>0</v>
      </c>
      <c r="I37" s="16">
        <f>IFERROR(INDEX(UPDATE!A:A,MATCH(_xlfn.AGGREGATE(4,6,INDEX(UPDATE!$A$3:$BP$200,,MATCH(A37,UPDATE!$1:$1,0))),INDEX(UPDATE!$A:$BP,,MATCH(A37,UPDATE!$1:$1,0)),0)),K37)</f>
        <v>72</v>
      </c>
      <c r="J37" s="16" t="b">
        <f>IFERROR(IF(MATCH('SETTINGS (save)'!A40,COVER!$A:$A,0),TRUE,FALSE),FALSE)</f>
        <v>1</v>
      </c>
      <c r="L37" s="47" t="s">
        <v>24</v>
      </c>
      <c r="M37" s="47" t="s">
        <v>24</v>
      </c>
      <c r="N37" s="43" t="b">
        <f t="shared" si="5"/>
        <v>1</v>
      </c>
      <c r="O37" s="44" t="s">
        <v>135</v>
      </c>
      <c r="P37" s="60" t="b">
        <f>IF(IFERROR(HLOOKUP(A37,UPDATE!$1:$1,1,FALSE),FALSE)&lt;&gt;FALSE,TRUE,FALSE)</f>
        <v>1</v>
      </c>
    </row>
    <row r="38" spans="1:17" x14ac:dyDescent="0.2">
      <c r="A38" s="12" t="s">
        <v>137</v>
      </c>
      <c r="B38" s="34" t="s">
        <v>138</v>
      </c>
      <c r="C38" s="13" t="str">
        <f>IF(OR(ISNUMBER(IFERROR(MATCH(A38,UPDATE!$1:$1,0),TRUE))=FALSE,H38=FALSE),L38,_xlfn.AGGREGATE(4,6,INDEX(UPDATE!$A:$BP,,MATCH(A38,UPDATE!$1:$1,0))))</f>
        <v>F</v>
      </c>
      <c r="D38" s="19" t="str">
        <f t="shared" si="3"/>
        <v>F</v>
      </c>
      <c r="E38" s="14" t="s">
        <v>75</v>
      </c>
      <c r="F38" s="14" t="str">
        <f t="shared" si="4"/>
        <v>✅</v>
      </c>
      <c r="H38" s="36" t="b">
        <f>IF(ISNUMBER(INDEX(UPDATE!$A:$BP,2,MATCH('SETTINGS (save)'!A38,UPDATE!$1:$1,0)))=TRUE,TRUE,FALSE)</f>
        <v>0</v>
      </c>
      <c r="I38" s="16">
        <f>IFERROR(INDEX(UPDATE!A:A,MATCH(_xlfn.AGGREGATE(4,6,INDEX(UPDATE!$A$3:$BP$200,,MATCH(A38,UPDATE!$1:$1,0))),INDEX(UPDATE!$A:$BP,,MATCH(A38,UPDATE!$1:$1,0)),0)),K38)</f>
        <v>41</v>
      </c>
      <c r="J38" s="16" t="b">
        <f>IFERROR(IF(MATCH('SETTINGS (save)'!A24,COVER!$A:$A,0),TRUE,FALSE),FALSE)</f>
        <v>1</v>
      </c>
      <c r="L38" s="47" t="s">
        <v>24</v>
      </c>
      <c r="M38" s="47" t="s">
        <v>24</v>
      </c>
      <c r="N38" s="43" t="b">
        <f t="shared" si="5"/>
        <v>1</v>
      </c>
      <c r="O38" s="44" t="s">
        <v>138</v>
      </c>
      <c r="P38" s="60" t="b">
        <f>IF(IFERROR(HLOOKUP(A38,UPDATE!$1:$1,1,FALSE),FALSE)&lt;&gt;FALSE,TRUE,FALSE)</f>
        <v>1</v>
      </c>
    </row>
    <row r="39" spans="1:17" x14ac:dyDescent="0.2">
      <c r="A39" s="38" t="s">
        <v>140</v>
      </c>
      <c r="B39" s="34" t="s">
        <v>141</v>
      </c>
      <c r="C39" s="13">
        <f>IF(OR(ISNUMBER(IFERROR(MATCH(A39,UPDATE!$1:$1,0),TRUE))=FALSE,H39=FALSE),L39,_xlfn.AGGREGATE(4,6,INDEX(UPDATE!$A:$BP,,MATCH(A39,UPDATE!$1:$1,0))))</f>
        <v>1092</v>
      </c>
      <c r="D39" s="19">
        <f t="shared" si="3"/>
        <v>45140</v>
      </c>
      <c r="E39" s="35" t="s">
        <v>22</v>
      </c>
      <c r="F39" s="14" t="str">
        <f t="shared" si="4"/>
        <v>❌</v>
      </c>
      <c r="H39" s="36" t="b">
        <f>IF(ISNUMBER(INDEX(UPDATE!$A:$BP,2,MATCH('SETTINGS (save)'!A39,UPDATE!$1:$1,0)))=TRUE,TRUE,FALSE)</f>
        <v>1</v>
      </c>
      <c r="I39" s="16">
        <f>IFERROR(INDEX(UPDATE!A:A,MATCH(_xlfn.AGGREGATE(4,6,INDEX(UPDATE!$A$3:$BP$200,,MATCH(A39,UPDATE!$1:$1,0))),INDEX(UPDATE!$A:$BP,,MATCH(A39,UPDATE!$1:$1,0)),0)),K39)</f>
        <v>106</v>
      </c>
      <c r="J39" s="16" t="b">
        <f>IFERROR(IF(MATCH('SETTINGS (save)'!A25,COVER!$A:$A,0),TRUE,FALSE),FALSE)</f>
        <v>0</v>
      </c>
      <c r="L39" s="47" t="s">
        <v>32</v>
      </c>
      <c r="M39" s="48">
        <v>45140</v>
      </c>
      <c r="N39" s="43" t="b">
        <f t="shared" si="5"/>
        <v>0</v>
      </c>
      <c r="O39" s="44" t="s">
        <v>141</v>
      </c>
      <c r="P39" s="60" t="b">
        <f>IF(IFERROR(HLOOKUP(A39,UPDATE!$1:$1,1,FALSE),FALSE)&lt;&gt;FALSE,TRUE,FALSE)</f>
        <v>1</v>
      </c>
    </row>
    <row r="40" spans="1:17" x14ac:dyDescent="0.2">
      <c r="A40" s="38" t="s">
        <v>143</v>
      </c>
      <c r="B40" s="34" t="s">
        <v>144</v>
      </c>
      <c r="C40" s="13">
        <f>IF(OR(ISNUMBER(IFERROR(MATCH(A40,UPDATE!$1:$1,0),TRUE))=FALSE,H40=FALSE),L40,_xlfn.AGGREGATE(4,6,INDEX(UPDATE!$A:$BP,,MATCH(A40,UPDATE!$1:$1,0))))</f>
        <v>189</v>
      </c>
      <c r="D40" s="19">
        <f t="shared" si="3"/>
        <v>45140</v>
      </c>
      <c r="E40" s="14" t="s">
        <v>50</v>
      </c>
      <c r="F40" s="14" t="str">
        <f t="shared" si="4"/>
        <v>❌</v>
      </c>
      <c r="H40" s="36" t="b">
        <f>IF(ISNUMBER(INDEX(UPDATE!$A:$BP,2,MATCH('SETTINGS (save)'!A40,UPDATE!$1:$1,0)))=TRUE,TRUE,FALSE)</f>
        <v>1</v>
      </c>
      <c r="I40" s="16">
        <f>IFERROR(INDEX(UPDATE!A:A,MATCH(_xlfn.AGGREGATE(4,6,INDEX(UPDATE!$A$3:$BP$200,,MATCH(A40,UPDATE!$1:$1,0))),INDEX(UPDATE!$A:$BP,,MATCH(A40,UPDATE!$1:$1,0)),0)),K40)</f>
        <v>27</v>
      </c>
      <c r="J40" s="16" t="b">
        <f>IFERROR(IF(MATCH('SETTINGS (save)'!A26,COVER!$A:$A,0),TRUE,FALSE),FALSE)</f>
        <v>0</v>
      </c>
      <c r="L40" s="47" t="s">
        <v>32</v>
      </c>
      <c r="M40" s="48">
        <v>45140</v>
      </c>
      <c r="N40" s="43" t="b">
        <f t="shared" si="5"/>
        <v>0</v>
      </c>
      <c r="O40" s="44" t="s">
        <v>145</v>
      </c>
      <c r="P40" s="60" t="b">
        <f>IF(IFERROR(HLOOKUP(A40,UPDATE!$1:$1,1,FALSE),FALSE)&lt;&gt;FALSE,TRUE,FALSE)</f>
        <v>1</v>
      </c>
    </row>
    <row r="41" spans="1:17" x14ac:dyDescent="0.2">
      <c r="A41" s="38" t="s">
        <v>147</v>
      </c>
      <c r="B41" s="34" t="s">
        <v>148</v>
      </c>
      <c r="C41" s="13">
        <f>IF(OR(ISNUMBER(IFERROR(MATCH(A41,UPDATE!$1:$1,0),TRUE))=FALSE,H41=FALSE),L41,_xlfn.AGGREGATE(4,6,INDEX(UPDATE!$A:$BP,,MATCH(A41,UPDATE!$1:$1,0))))</f>
        <v>134</v>
      </c>
      <c r="D41" s="19">
        <f t="shared" si="3"/>
        <v>45140</v>
      </c>
      <c r="E41" s="35" t="s">
        <v>22</v>
      </c>
      <c r="F41" s="14" t="str">
        <f t="shared" si="4"/>
        <v>❌</v>
      </c>
      <c r="H41" s="36" t="b">
        <f>IF(ISNUMBER(INDEX(UPDATE!$A:$BP,2,MATCH('SETTINGS (save)'!A41,UPDATE!$1:$1,0)))=TRUE,TRUE,FALSE)</f>
        <v>1</v>
      </c>
      <c r="I41" s="16">
        <f>IFERROR(INDEX(UPDATE!A:A,MATCH(_xlfn.AGGREGATE(4,6,INDEX(UPDATE!$A$3:$BP$200,,MATCH(A41,UPDATE!$1:$1,0))),INDEX(UPDATE!$A:$BP,,MATCH(A41,UPDATE!$1:$1,0)),0)),K41)</f>
        <v>13</v>
      </c>
      <c r="J41" s="16" t="b">
        <f>IFERROR(IF(MATCH('SETTINGS (save)'!A27,COVER!$A:$A,0),TRUE,FALSE),FALSE)</f>
        <v>0</v>
      </c>
      <c r="L41" s="47" t="s">
        <v>32</v>
      </c>
      <c r="M41" s="48">
        <v>45140</v>
      </c>
      <c r="N41" s="43" t="b">
        <f t="shared" si="5"/>
        <v>0</v>
      </c>
      <c r="O41" s="44" t="s">
        <v>148</v>
      </c>
      <c r="P41" s="60" t="b">
        <f>IF(IFERROR(HLOOKUP(A41,UPDATE!$1:$1,1,FALSE),FALSE)&lt;&gt;FALSE,TRUE,FALSE)</f>
        <v>1</v>
      </c>
      <c r="Q41" s="51"/>
    </row>
    <row r="42" spans="1:17" x14ac:dyDescent="0.2">
      <c r="A42" s="39" t="s">
        <v>150</v>
      </c>
      <c r="B42" s="34" t="s">
        <v>150</v>
      </c>
      <c r="C42" s="13" t="str">
        <f>IF(OR(ISNUMBER(IFERROR(MATCH(A42,UPDATE!$1:$1,0),TRUE))=FALSE,H42=FALSE),L42,_xlfn.AGGREGATE(4,6,INDEX(UPDATE!$A:$BP,,MATCH(A42,UPDATE!$1:$1,0))))</f>
        <v>F</v>
      </c>
      <c r="D42" s="19" t="str">
        <f t="shared" si="3"/>
        <v>F</v>
      </c>
      <c r="E42" s="35" t="s">
        <v>22</v>
      </c>
      <c r="F42" s="14" t="str">
        <f t="shared" si="4"/>
        <v>✅</v>
      </c>
      <c r="H42" s="36" t="b">
        <f>IF(ISNUMBER(INDEX(UPDATE!$A:$BP,2,MATCH('SETTINGS (save)'!A42,UPDATE!$1:$1,0)))=TRUE,TRUE,FALSE)</f>
        <v>0</v>
      </c>
      <c r="I42" s="16">
        <f>IFERROR(INDEX(UPDATE!A:A,MATCH(_xlfn.AGGREGATE(4,6,INDEX(UPDATE!$A$3:$BP$200,,MATCH(A42,UPDATE!$1:$1,0))),INDEX(UPDATE!$A:$BP,,MATCH(A42,UPDATE!$1:$1,0)),0)),K42)</f>
        <v>25</v>
      </c>
      <c r="J42" s="16" t="b">
        <f>IFERROR(IF(MATCH('SETTINGS (save)'!A52,COVER!$A:$A,0),TRUE,FALSE),FALSE)</f>
        <v>1</v>
      </c>
      <c r="L42" s="47" t="s">
        <v>24</v>
      </c>
      <c r="M42" s="47" t="s">
        <v>24</v>
      </c>
      <c r="N42" s="43" t="b">
        <f t="shared" si="5"/>
        <v>1</v>
      </c>
      <c r="O42" s="44" t="s">
        <v>150</v>
      </c>
      <c r="P42" s="60" t="b">
        <f>IF(IFERROR(HLOOKUP(A42,UPDATE!$1:$1,1,FALSE),FALSE)&lt;&gt;FALSE,TRUE,FALSE)</f>
        <v>1</v>
      </c>
    </row>
    <row r="43" spans="1:17" x14ac:dyDescent="0.2">
      <c r="A43" s="38" t="s">
        <v>151</v>
      </c>
      <c r="B43" s="34" t="s">
        <v>152</v>
      </c>
      <c r="C43" s="13" t="str">
        <f>IF(OR(ISNUMBER(IFERROR(MATCH(A43,UPDATE!$1:$1,0),TRUE))=FALSE,H43=FALSE),L43,_xlfn.AGGREGATE(4,6,INDEX(UPDATE!$A:$BP,,MATCH(A43,UPDATE!$1:$1,0))))</f>
        <v>F</v>
      </c>
      <c r="D43" s="19" t="str">
        <f t="shared" si="3"/>
        <v>F</v>
      </c>
      <c r="E43" s="35" t="s">
        <v>22</v>
      </c>
      <c r="F43" s="14" t="str">
        <f t="shared" si="4"/>
        <v>✅</v>
      </c>
      <c r="H43" s="36" t="b">
        <f>IF(ISNUMBER(INDEX(UPDATE!$A:$BP,2,MATCH('SETTINGS (save)'!A43,UPDATE!$1:$1,0)))=TRUE,TRUE,FALSE)</f>
        <v>0</v>
      </c>
      <c r="I43" s="16">
        <f>IFERROR(INDEX(UPDATE!A:A,MATCH(_xlfn.AGGREGATE(4,6,INDEX(UPDATE!$A$3:$BP$200,,MATCH(A43,UPDATE!$1:$1,0))),INDEX(UPDATE!$A:$BP,,MATCH(A43,UPDATE!$1:$1,0)),0)),K43)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24</v>
      </c>
      <c r="M43" s="47" t="s">
        <v>24</v>
      </c>
      <c r="N43" s="43" t="b">
        <f t="shared" si="5"/>
        <v>1</v>
      </c>
      <c r="O43" s="44" t="s">
        <v>152</v>
      </c>
      <c r="P43" s="60" t="b">
        <f>IF(IFERROR(HLOOKUP(A43,UPDATE!$1:$1,1,FALSE),FALSE)&lt;&gt;FALSE,TRUE,FALSE)</f>
        <v>0</v>
      </c>
    </row>
    <row r="44" spans="1:17" x14ac:dyDescent="0.2">
      <c r="A44" s="39" t="s">
        <v>153</v>
      </c>
      <c r="C44" s="13" t="str">
        <f>IF(OR(ISNUMBER(IFERROR(MATCH(A44,UPDATE!$1:$1,0),TRUE))=FALSE,H44=FALSE),L44,_xlfn.AGGREGATE(4,6,INDEX(UPDATE!$A:$BP,,MATCH(A44,UPDATE!$1:$1,0))))</f>
        <v>*</v>
      </c>
      <c r="D44" s="19" t="str">
        <f t="shared" si="3"/>
        <v>*</v>
      </c>
      <c r="E44" s="35" t="s">
        <v>75</v>
      </c>
      <c r="F44" s="14" t="str">
        <f t="shared" si="4"/>
        <v>✅</v>
      </c>
      <c r="H44" s="36" t="b">
        <f>IF(ISNUMBER(INDEX(UPDATE!$A:$BP,2,MATCH('SETTINGS (save)'!A44,UPDATE!$1:$1,0)))=TRUE,TRUE,FALSE)</f>
        <v>0</v>
      </c>
      <c r="I44" s="16">
        <f>IFERROR(INDEX(UPDATE!A:A,MATCH(_xlfn.AGGREGATE(4,6,INDEX(UPDATE!$A$3:$BP$200,,MATCH(A44,UPDATE!$1:$1,0))),INDEX(UPDATE!$A:$BP,,MATCH(A44,UPDATE!$1:$1,0)),0)),K44)</f>
        <v>31</v>
      </c>
      <c r="J44" s="16" t="b">
        <f>IFERROR(IF(MATCH('SETTINGS (save)'!A48,COVER!$A:$A,0),TRUE,FALSE),FALSE)</f>
        <v>1</v>
      </c>
      <c r="L44" s="47" t="s">
        <v>32</v>
      </c>
      <c r="M44" s="47" t="s">
        <v>32</v>
      </c>
      <c r="N44" s="43" t="b">
        <f t="shared" si="5"/>
        <v>1</v>
      </c>
      <c r="O44" s="44" t="s">
        <v>153</v>
      </c>
      <c r="P44" s="60" t="b">
        <f>IF(IFERROR(HLOOKUP(A44,UPDATE!$1:$1,1,FALSE),FALSE)&lt;&gt;FALSE,TRUE,FALSE)</f>
        <v>1</v>
      </c>
    </row>
    <row r="45" spans="1:17" x14ac:dyDescent="0.2">
      <c r="A45" s="38" t="s">
        <v>155</v>
      </c>
      <c r="B45" s="34" t="s">
        <v>156</v>
      </c>
      <c r="C45" s="13" t="str">
        <f>IF(OR(ISNUMBER(IFERROR(MATCH(A45,UPDATE!$1:$1,0),TRUE))=FALSE,H45=FALSE),L45,_xlfn.AGGREGATE(4,6,INDEX(UPDATE!$A:$BP,,MATCH(A45,UPDATE!$1:$1,0))))</f>
        <v>F</v>
      </c>
      <c r="D45" s="19" t="str">
        <f t="shared" si="3"/>
        <v>F</v>
      </c>
      <c r="E45" s="14" t="s">
        <v>22</v>
      </c>
      <c r="F45" s="14" t="str">
        <f t="shared" si="4"/>
        <v>✅</v>
      </c>
      <c r="H45" s="36" t="b">
        <f>IF(ISNUMBER(INDEX(UPDATE!$A:$BP,2,MATCH('SETTINGS (save)'!A45,UPDATE!$1:$1,0)))=TRUE,TRUE,FALSE)</f>
        <v>0</v>
      </c>
      <c r="I45" s="16">
        <f>IFERROR(INDEX(UPDATE!A:A,MATCH(_xlfn.AGGREGATE(4,6,INDEX(UPDATE!$A$3:$BP$200,,MATCH(A45,UPDATE!$1:$1,0))),INDEX(UPDATE!$A:$BP,,MATCH(A45,UPDATE!$1:$1,0)),0)),K45)</f>
        <v>34</v>
      </c>
      <c r="J45" s="16" t="b">
        <f>IFERROR(IF(MATCH('SETTINGS (save)'!A29,COVER!$A:$A,0),TRUE,FALSE),FALSE)</f>
        <v>1</v>
      </c>
      <c r="L45" s="47" t="s">
        <v>24</v>
      </c>
      <c r="M45" s="47" t="s">
        <v>24</v>
      </c>
      <c r="N45" s="43" t="b">
        <f t="shared" si="5"/>
        <v>1</v>
      </c>
      <c r="O45" s="44" t="s">
        <v>157</v>
      </c>
      <c r="P45" s="60" t="b">
        <f>IF(IFERROR(HLOOKUP(A45,UPDATE!$1:$1,1,FALSE),FALSE)&lt;&gt;FALSE,TRUE,FALSE)</f>
        <v>1</v>
      </c>
    </row>
    <row r="46" spans="1:17" x14ac:dyDescent="0.2">
      <c r="A46" s="38" t="s">
        <v>159</v>
      </c>
      <c r="B46" s="34" t="s">
        <v>160</v>
      </c>
      <c r="C46" s="13">
        <f>IF(OR(ISNUMBER(IFERROR(MATCH(A46,UPDATE!$1:$1,0),TRUE))=FALSE,H46=FALSE),L46,_xlfn.AGGREGATE(4,6,INDEX(UPDATE!$A:$BP,,MATCH(A46,UPDATE!$1:$1,0))))</f>
        <v>85</v>
      </c>
      <c r="D46" s="19">
        <f t="shared" si="3"/>
        <v>45140</v>
      </c>
      <c r="E46" s="14" t="s">
        <v>75</v>
      </c>
      <c r="F46" s="14" t="str">
        <f t="shared" si="4"/>
        <v>✅</v>
      </c>
      <c r="H46" s="36" t="b">
        <f>IF(ISNUMBER(INDEX(UPDATE!$A:$BP,2,MATCH('SETTINGS (save)'!A46,UPDATE!$1:$1,0)))=TRUE,TRUE,FALSE)</f>
        <v>1</v>
      </c>
      <c r="I46" s="16">
        <f>IFERROR(INDEX(UPDATE!A:A,MATCH(_xlfn.AGGREGATE(4,6,INDEX(UPDATE!$A$3:$BP$200,,MATCH(A46,UPDATE!$1:$1,0))),INDEX(UPDATE!$A:$BP,,MATCH(A46,UPDATE!$1:$1,0)),0)),K46)</f>
        <v>11</v>
      </c>
      <c r="J46" s="16" t="b">
        <f>IFERROR(IF(MATCH('SETTINGS (save)'!A30,COVER!$A:$A,0),TRUE,FALSE),FALSE)</f>
        <v>1</v>
      </c>
      <c r="L46" s="47" t="s">
        <v>32</v>
      </c>
      <c r="M46" s="48">
        <v>45140</v>
      </c>
      <c r="N46" s="43" t="b">
        <f t="shared" si="5"/>
        <v>1</v>
      </c>
      <c r="O46" s="44" t="s">
        <v>160</v>
      </c>
      <c r="P46" s="60" t="b">
        <f>IF(IFERROR(HLOOKUP(A46,UPDATE!$1:$1,1,FALSE),FALSE)&lt;&gt;FALSE,TRUE,FALSE)</f>
        <v>1</v>
      </c>
    </row>
    <row r="47" spans="1:17" x14ac:dyDescent="0.2">
      <c r="A47" s="12" t="s">
        <v>162</v>
      </c>
      <c r="B47" s="34" t="s">
        <v>163</v>
      </c>
      <c r="C47" s="13" t="str">
        <f>IF(OR(ISNUMBER(IFERROR(MATCH(A47,UPDATE!$1:$1,0),TRUE))=FALSE,H47=FALSE),L47,_xlfn.AGGREGATE(4,6,INDEX(UPDATE!$A:$BP,,MATCH(A47,UPDATE!$1:$1,0))))</f>
        <v>x</v>
      </c>
      <c r="D47" s="19" t="str">
        <f t="shared" si="3"/>
        <v>x</v>
      </c>
      <c r="E47" s="14" t="s">
        <v>164</v>
      </c>
      <c r="F47" s="14" t="str">
        <f t="shared" si="4"/>
        <v>❌</v>
      </c>
      <c r="H47" s="36" t="b">
        <f>IF(ISNUMBER(INDEX(UPDATE!$A:$BP,2,MATCH('SETTINGS (save)'!A47,UPDATE!$1:$1,0)))=TRUE,TRUE,FALSE)</f>
        <v>0</v>
      </c>
      <c r="I47" s="16">
        <f>IFERROR(INDEX(UPDATE!A:A,MATCH(_xlfn.AGGREGATE(4,6,INDEX(UPDATE!$A$3:$BP$200,,MATCH(A47,UPDATE!$1:$1,0))),INDEX(UPDATE!$A:$BP,,MATCH(A47,UPDATE!$1:$1,0)),0)),K47)</f>
        <v>0</v>
      </c>
      <c r="J47" s="16" t="b">
        <f>IFERROR(IF(MATCH('SETTINGS (save)'!A31,COVER!$A:$A,0),TRUE,FALSE),FALSE)</f>
        <v>1</v>
      </c>
      <c r="L47" s="47" t="s">
        <v>165</v>
      </c>
      <c r="M47" s="47" t="s">
        <v>165</v>
      </c>
      <c r="N47" s="43" t="b">
        <f t="shared" si="5"/>
        <v>0</v>
      </c>
      <c r="O47" s="44" t="s">
        <v>163</v>
      </c>
      <c r="P47" s="60" t="b">
        <f>IF(IFERROR(HLOOKUP(A47,UPDATE!$1:$1,1,FALSE),FALSE)&lt;&gt;FALSE,TRUE,FALSE)</f>
        <v>0</v>
      </c>
    </row>
    <row r="48" spans="1:17" x14ac:dyDescent="0.2">
      <c r="A48" s="12" t="s">
        <v>167</v>
      </c>
      <c r="B48" s="34" t="s">
        <v>168</v>
      </c>
      <c r="C48" s="13" t="str">
        <f>IF(OR(ISNUMBER(IFERROR(MATCH(A48,UPDATE!$1:$1,0),TRUE))=FALSE,H48=FALSE),L48,_xlfn.AGGREGATE(4,6,INDEX(UPDATE!$A:$BP,,MATCH(A48,UPDATE!$1:$1,0))))</f>
        <v>*</v>
      </c>
      <c r="D48" s="19" t="str">
        <f t="shared" si="3"/>
        <v>*</v>
      </c>
      <c r="E48" s="14" t="s">
        <v>75</v>
      </c>
      <c r="F48" s="14" t="str">
        <f t="shared" si="4"/>
        <v>✅</v>
      </c>
      <c r="H48" s="36" t="b">
        <f>IF(ISNUMBER(INDEX(UPDATE!$A:$BP,2,MATCH('SETTINGS (save)'!A48,UPDATE!$1:$1,0)))=TRUE,TRUE,FALSE)</f>
        <v>0</v>
      </c>
      <c r="I48" s="16">
        <f>IFERROR(INDEX(UPDATE!A:A,MATCH(_xlfn.AGGREGATE(4,6,INDEX(UPDATE!$A$3:$BP$200,,MATCH(A48,UPDATE!$1:$1,0))),INDEX(UPDATE!$A:$BP,,MATCH(A48,UPDATE!$1:$1,0)),0)),K48)</f>
        <v>11</v>
      </c>
      <c r="J48" s="16" t="b">
        <f>IFERROR(IF(MATCH('SETTINGS (save)'!A38,COVER!$A:$A,0),TRUE,FALSE),FALSE)</f>
        <v>1</v>
      </c>
      <c r="L48" s="47" t="s">
        <v>32</v>
      </c>
      <c r="M48" s="47" t="s">
        <v>32</v>
      </c>
      <c r="N48" s="43" t="b">
        <f t="shared" si="5"/>
        <v>1</v>
      </c>
      <c r="O48" s="44" t="s">
        <v>169</v>
      </c>
      <c r="P48" s="60" t="b">
        <f>IF(IFERROR(HLOOKUP(A48,UPDATE!$1:$1,1,FALSE),FALSE)&lt;&gt;FALSE,TRUE,FALSE)</f>
        <v>1</v>
      </c>
    </row>
    <row r="49" spans="1:16" x14ac:dyDescent="0.2">
      <c r="A49" s="38" t="s">
        <v>171</v>
      </c>
      <c r="B49" s="34" t="s">
        <v>172</v>
      </c>
      <c r="C49" s="13" t="str">
        <f>IF(OR(ISNUMBER(IFERROR(MATCH(A49,UPDATE!$1:$1,0),TRUE))=FALSE,H49=FALSE),L49,_xlfn.AGGREGATE(4,6,INDEX(UPDATE!$A:$BP,,MATCH(A49,UPDATE!$1:$1,0))))</f>
        <v>F</v>
      </c>
      <c r="D49" s="19" t="str">
        <f t="shared" si="3"/>
        <v>F</v>
      </c>
      <c r="E49" s="35" t="s">
        <v>22</v>
      </c>
      <c r="F49" s="14" t="str">
        <f t="shared" si="4"/>
        <v>✅</v>
      </c>
      <c r="G49" s="53" t="s">
        <v>331</v>
      </c>
      <c r="H49" s="36" t="b">
        <f>IF(ISNUMBER(INDEX(UPDATE!$A:$BP,2,MATCH('SETTINGS (save)'!A49,UPDATE!$1:$1,0)))=TRUE,TRUE,FALSE)</f>
        <v>0</v>
      </c>
      <c r="I49" s="16">
        <f>IFERROR(INDEX(UPDATE!A:A,MATCH(_xlfn.AGGREGATE(4,6,INDEX(UPDATE!$A$3:$BP$200,,MATCH(A49,UPDATE!$1:$1,0))),INDEX(UPDATE!$A:$BP,,MATCH(A49,UPDATE!$1:$1,0)),0)),K49)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24</v>
      </c>
      <c r="M49" s="47" t="s">
        <v>24</v>
      </c>
      <c r="N49" s="43" t="b">
        <f t="shared" si="5"/>
        <v>1</v>
      </c>
      <c r="O49" s="44" t="s">
        <v>172</v>
      </c>
      <c r="P49" s="60" t="b">
        <f>IF(IFERROR(HLOOKUP(A49,UPDATE!$1:$1,1,FALSE),FALSE)&lt;&gt;FALSE,TRUE,FALSE)</f>
        <v>1</v>
      </c>
    </row>
    <row r="50" spans="1:16" x14ac:dyDescent="0.2">
      <c r="A50" s="38" t="s">
        <v>174</v>
      </c>
      <c r="B50" s="34" t="s">
        <v>175</v>
      </c>
      <c r="C50" s="13" t="str">
        <f>IF(OR(ISNUMBER(IFERROR(MATCH(A50,UPDATE!$1:$1,0),TRUE))=FALSE,H50=FALSE),L50,_xlfn.AGGREGATE(4,6,INDEX(UPDATE!$A:$BP,,MATCH(A50,UPDATE!$1:$1,0))))</f>
        <v>F</v>
      </c>
      <c r="D50" s="19" t="str">
        <f t="shared" si="3"/>
        <v>F</v>
      </c>
      <c r="E50" s="35" t="s">
        <v>22</v>
      </c>
      <c r="F50" s="14" t="str">
        <f t="shared" si="4"/>
        <v>✅</v>
      </c>
      <c r="H50" s="36" t="b">
        <f>IF(ISNUMBER(INDEX(UPDATE!$A:$BP,2,MATCH('SETTINGS (save)'!A50,UPDATE!$1:$1,0)))=TRUE,TRUE,FALSE)</f>
        <v>0</v>
      </c>
      <c r="I50" s="16">
        <f>IFERROR(INDEX(UPDATE!A:A,MATCH(_xlfn.AGGREGATE(4,6,INDEX(UPDATE!$A$3:$BP$200,,MATCH(A50,UPDATE!$1:$1,0))),INDEX(UPDATE!$A:$BP,,MATCH(A50,UPDATE!$1:$1,0)),0)),K50)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24</v>
      </c>
      <c r="M50" s="47" t="s">
        <v>24</v>
      </c>
      <c r="N50" s="43" t="b">
        <f t="shared" si="5"/>
        <v>1</v>
      </c>
      <c r="O50" s="44" t="s">
        <v>175</v>
      </c>
      <c r="P50" s="60" t="b">
        <f>IF(IFERROR(HLOOKUP(A50,UPDATE!$1:$1,1,FALSE),FALSE)&lt;&gt;FALSE,TRUE,FALSE)</f>
        <v>1</v>
      </c>
    </row>
    <row r="51" spans="1:16" x14ac:dyDescent="0.2">
      <c r="A51" s="38" t="s">
        <v>177</v>
      </c>
      <c r="B51" s="34" t="s">
        <v>177</v>
      </c>
      <c r="C51" s="13" t="str">
        <f>IF(OR(ISNUMBER(IFERROR(MATCH(A51,UPDATE!$1:$1,0),TRUE))=FALSE,H51=FALSE),L51,_xlfn.AGGREGATE(4,6,INDEX(UPDATE!$A:$BP,,MATCH(A51,UPDATE!$1:$1,0))))</f>
        <v>F</v>
      </c>
      <c r="D51" s="19" t="str">
        <f t="shared" si="3"/>
        <v>F</v>
      </c>
      <c r="E51" s="14" t="s">
        <v>50</v>
      </c>
      <c r="F51" s="14" t="str">
        <f t="shared" si="4"/>
        <v>✅</v>
      </c>
      <c r="H51" s="36" t="b">
        <f>IF(ISNUMBER(INDEX(UPDATE!$A:$BP,2,MATCH('SETTINGS (save)'!A51,UPDATE!$1:$1,0)))=TRUE,TRUE,FALSE)</f>
        <v>0</v>
      </c>
      <c r="I51" s="16">
        <f>IFERROR(INDEX(UPDATE!A:A,MATCH(_xlfn.AGGREGATE(4,6,INDEX(UPDATE!$A$3:$BP$200,,MATCH(A51,UPDATE!$1:$1,0))),INDEX(UPDATE!$A:$BP,,MATCH(A51,UPDATE!$1:$1,0)),0)),K51)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24</v>
      </c>
      <c r="M51" s="47" t="s">
        <v>24</v>
      </c>
      <c r="N51" s="43" t="b">
        <f t="shared" si="5"/>
        <v>1</v>
      </c>
      <c r="O51" s="44" t="s">
        <v>177</v>
      </c>
      <c r="P51" s="60" t="b">
        <f>IF(IFERROR(HLOOKUP(A51,UPDATE!$1:$1,1,FALSE),FALSE)&lt;&gt;FALSE,TRUE,FALSE)</f>
        <v>0</v>
      </c>
    </row>
    <row r="52" spans="1:16" x14ac:dyDescent="0.2">
      <c r="A52" s="38" t="s">
        <v>178</v>
      </c>
      <c r="B52" s="34" t="s">
        <v>179</v>
      </c>
      <c r="C52" s="13" t="str">
        <f>IF(OR(ISNUMBER(IFERROR(MATCH(A52,UPDATE!$1:$1,0),TRUE))=FALSE,H52=FALSE),L52,_xlfn.AGGREGATE(4,6,INDEX(UPDATE!$A:$BP,,MATCH(A52,UPDATE!$1:$1,0))))</f>
        <v>x</v>
      </c>
      <c r="D52" s="19">
        <f t="shared" si="3"/>
        <v>45140</v>
      </c>
      <c r="E52" s="35" t="s">
        <v>22</v>
      </c>
      <c r="F52" s="14" t="str">
        <f t="shared" si="4"/>
        <v>❌</v>
      </c>
      <c r="H52" s="36" t="b">
        <f>IF(ISNUMBER(INDEX(UPDATE!$A:$BP,2,MATCH('SETTINGS (save)'!A52,UPDATE!$1:$1,0)))=TRUE,TRUE,FALSE)</f>
        <v>0</v>
      </c>
      <c r="I52" s="16">
        <f>IFERROR(INDEX(UPDATE!A:A,MATCH(_xlfn.AGGREGATE(4,6,INDEX(UPDATE!$A$3:$BP$200,,MATCH(A52,UPDATE!$1:$1,0))),INDEX(UPDATE!$A:$BP,,MATCH(A52,UPDATE!$1:$1,0)),0)),K52)</f>
        <v>0</v>
      </c>
      <c r="J52" s="16" t="b">
        <f>IFERROR(IF(MATCH('SETTINGS (save)'!A35,COVER!$A:$A,0),TRUE,FALSE),FALSE)</f>
        <v>1</v>
      </c>
      <c r="L52" s="47" t="s">
        <v>165</v>
      </c>
      <c r="M52" s="49">
        <v>45140</v>
      </c>
      <c r="N52" s="43" t="b">
        <f t="shared" si="5"/>
        <v>0</v>
      </c>
      <c r="O52" s="44" t="s">
        <v>179</v>
      </c>
      <c r="P52" s="60" t="b">
        <f>IF(IFERROR(HLOOKUP(A52,UPDATE!$1:$1,1,FALSE),FALSE)&lt;&gt;FALSE,TRUE,FALSE)</f>
        <v>0</v>
      </c>
    </row>
    <row r="53" spans="1:16" x14ac:dyDescent="0.2">
      <c r="A53" s="12" t="s">
        <v>181</v>
      </c>
      <c r="B53" s="34" t="s">
        <v>182</v>
      </c>
      <c r="C53" s="13" t="str">
        <f>IF(OR(ISNUMBER(IFERROR(MATCH(A53,UPDATE!$1:$1,0),TRUE))=FALSE,H53=FALSE),L53,_xlfn.AGGREGATE(4,6,INDEX(UPDATE!$A:$BP,,MATCH(A53,UPDATE!$1:$1,0))))</f>
        <v>x</v>
      </c>
      <c r="D53" s="19" t="str">
        <f t="shared" si="3"/>
        <v>x</v>
      </c>
      <c r="E53" s="14" t="s">
        <v>183</v>
      </c>
      <c r="F53" s="14" t="str">
        <f t="shared" si="4"/>
        <v>❌</v>
      </c>
      <c r="G53" s="53" t="s">
        <v>23</v>
      </c>
      <c r="H53" s="36" t="b">
        <f>IF(ISNUMBER(INDEX(UPDATE!$A:$BP,2,MATCH('SETTINGS (save)'!A53,UPDATE!$1:$1,0)))=TRUE,TRUE,FALSE)</f>
        <v>0</v>
      </c>
      <c r="I53" s="16">
        <f>IFERROR(INDEX(UPDATE!A:A,MATCH(_xlfn.AGGREGATE(4,6,INDEX(UPDATE!$A$3:$BP$200,,MATCH(A53,UPDATE!$1:$1,0))),INDEX(UPDATE!$A:$BP,,MATCH(A53,UPDATE!$1:$1,0)),0)),K53)</f>
        <v>0</v>
      </c>
      <c r="J53" s="16" t="b">
        <f>IFERROR(IF(MATCH('SETTINGS (save)'!A36,COVER!$A:$A,0),TRUE,FALSE),FALSE)</f>
        <v>1</v>
      </c>
      <c r="L53" s="47" t="s">
        <v>165</v>
      </c>
      <c r="M53" s="47" t="s">
        <v>165</v>
      </c>
      <c r="N53" s="43" t="b">
        <f t="shared" si="5"/>
        <v>0</v>
      </c>
      <c r="O53" s="44" t="s">
        <v>184</v>
      </c>
      <c r="P53" s="60" t="b">
        <f>IF(IFERROR(HLOOKUP(A53,UPDATE!$1:$1,1,FALSE),FALSE)&lt;&gt;FALSE,TRUE,FALSE)</f>
        <v>0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27" priority="1" stopIfTrue="1">
      <formula>F1="❌"</formula>
    </cfRule>
  </conditionalFormatting>
  <conditionalFormatting sqref="I1:I1048576">
    <cfRule type="expression" dxfId="26" priority="3">
      <formula>I1=0</formula>
    </cfRule>
  </conditionalFormatting>
  <conditionalFormatting sqref="J1:J1048576">
    <cfRule type="expression" dxfId="25" priority="5" stopIfTrue="1">
      <formula>J1=FALSE</formula>
    </cfRule>
  </conditionalFormatting>
  <conditionalFormatting sqref="N1:N53 N75:N1048576">
    <cfRule type="expression" dxfId="24" priority="4" stopIfTrue="1">
      <formula>N1=FALSE</formula>
    </cfRule>
  </conditionalFormatting>
  <conditionalFormatting sqref="P1:P1048576">
    <cfRule type="expression" dxfId="23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98" width="10.83203125" style="1" customWidth="1"/>
    <col min="99" max="16384" width="10.83203125" style="1"/>
  </cols>
  <sheetData>
    <row r="1" spans="1:52" s="8" customFormat="1" x14ac:dyDescent="0.2">
      <c r="A1" s="21" t="s">
        <v>194</v>
      </c>
      <c r="B1" s="8" t="s">
        <v>28</v>
      </c>
      <c r="C1" s="8" t="s">
        <v>147</v>
      </c>
      <c r="D1" s="8" t="s">
        <v>48</v>
      </c>
      <c r="E1" s="8" t="s">
        <v>90</v>
      </c>
      <c r="F1" s="8" t="s">
        <v>121</v>
      </c>
      <c r="G1" s="8" t="s">
        <v>45</v>
      </c>
      <c r="H1" s="8" t="s">
        <v>81</v>
      </c>
      <c r="I1" s="8" t="s">
        <v>140</v>
      </c>
      <c r="J1" s="8" t="s">
        <v>42</v>
      </c>
      <c r="K1" s="8" t="s">
        <v>143</v>
      </c>
      <c r="L1" s="8" t="s">
        <v>118</v>
      </c>
      <c r="M1" s="8" t="s">
        <v>159</v>
      </c>
      <c r="N1" s="8" t="s">
        <v>58</v>
      </c>
      <c r="O1" s="9" t="s">
        <v>167</v>
      </c>
      <c r="P1" s="8" t="s">
        <v>93</v>
      </c>
      <c r="Q1" s="8" t="s">
        <v>96</v>
      </c>
      <c r="R1" s="8" t="s">
        <v>97</v>
      </c>
      <c r="S1" s="8" t="s">
        <v>98</v>
      </c>
      <c r="T1" s="22" t="s">
        <v>181</v>
      </c>
      <c r="U1" s="22" t="s">
        <v>137</v>
      </c>
      <c r="V1" s="22" t="s">
        <v>155</v>
      </c>
      <c r="W1" s="22" t="s">
        <v>114</v>
      </c>
      <c r="X1" s="22" t="s">
        <v>53</v>
      </c>
      <c r="Y1" s="22" t="s">
        <v>37</v>
      </c>
      <c r="Z1" s="22" t="s">
        <v>72</v>
      </c>
      <c r="AA1" s="22" t="s">
        <v>70</v>
      </c>
      <c r="AB1" s="22" t="s">
        <v>77</v>
      </c>
      <c r="AC1" s="22" t="s">
        <v>125</v>
      </c>
      <c r="AD1" s="22" t="s">
        <v>85</v>
      </c>
      <c r="AE1" s="23" t="s">
        <v>195</v>
      </c>
      <c r="AF1" s="22" t="s">
        <v>128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332</v>
      </c>
      <c r="D4" s="3" t="s">
        <v>333</v>
      </c>
      <c r="E4" s="3" t="s">
        <v>334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2023-09-17T14:34:14Z</dcterms:modified>
</cp:coreProperties>
</file>