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50E76104-0869-6B4D-A856-92B8610D7DC2}" xr6:coauthVersionLast="47" xr6:coauthVersionMax="47" xr10:uidLastSave="{00000000-0000-0000-0000-000000000000}"/>
  <bookViews>
    <workbookView xWindow="23020" yWindow="7860" windowWidth="32520" windowHeight="2034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update_copy" sheetId="5" r:id="rId5"/>
  </sheets>
  <definedNames>
    <definedName name="_xlnm._FilterDatabase" localSheetId="0" hidden="1">SETTINGS!$A$1:$P$45</definedName>
    <definedName name="_xlnm._FilterDatabase" localSheetId="1" hidden="1">UPDATE!$A$1:$AE$99</definedName>
    <definedName name="_xlnm._FilterDatabase" localSheetId="4" hidden="1">update_copy!$A$1:$AE$99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3" i="5" l="1"/>
  <c r="S133" i="5"/>
  <c r="R133" i="5"/>
  <c r="Q133" i="5"/>
  <c r="AE132" i="5"/>
  <c r="S132" i="5"/>
  <c r="R132" i="5"/>
  <c r="Q132" i="5"/>
  <c r="AE131" i="5"/>
  <c r="S131" i="5"/>
  <c r="R131" i="5"/>
  <c r="Q131" i="5"/>
  <c r="AE130" i="5"/>
  <c r="S130" i="5"/>
  <c r="R130" i="5"/>
  <c r="Q130" i="5"/>
  <c r="AE129" i="5"/>
  <c r="S129" i="5"/>
  <c r="R129" i="5"/>
  <c r="Q129" i="5"/>
  <c r="AE128" i="5"/>
  <c r="S128" i="5"/>
  <c r="R128" i="5"/>
  <c r="Q128" i="5"/>
  <c r="AE127" i="5"/>
  <c r="S127" i="5"/>
  <c r="R127" i="5"/>
  <c r="Q127" i="5"/>
  <c r="G127" i="5"/>
  <c r="AE126" i="5"/>
  <c r="S126" i="5"/>
  <c r="R126" i="5"/>
  <c r="Q126" i="5"/>
  <c r="G126" i="5"/>
  <c r="AE125" i="5"/>
  <c r="S125" i="5"/>
  <c r="R125" i="5"/>
  <c r="Q125" i="5"/>
  <c r="G125" i="5"/>
  <c r="AE124" i="5"/>
  <c r="S124" i="5"/>
  <c r="R124" i="5"/>
  <c r="Q124" i="5"/>
  <c r="G124" i="5"/>
  <c r="AE123" i="5"/>
  <c r="S123" i="5"/>
  <c r="R123" i="5"/>
  <c r="Q123" i="5"/>
  <c r="G123" i="5"/>
  <c r="AE122" i="5"/>
  <c r="S122" i="5"/>
  <c r="R122" i="5"/>
  <c r="Q122" i="5"/>
  <c r="O122" i="5"/>
  <c r="M122" i="5"/>
  <c r="G122" i="5"/>
  <c r="AE121" i="5"/>
  <c r="S121" i="5"/>
  <c r="R121" i="5"/>
  <c r="Q121" i="5"/>
  <c r="O121" i="5"/>
  <c r="M121" i="5"/>
  <c r="G121" i="5"/>
  <c r="C121" i="5"/>
  <c r="AE120" i="5"/>
  <c r="AB120" i="5"/>
  <c r="S120" i="5"/>
  <c r="R120" i="5"/>
  <c r="Q120" i="5"/>
  <c r="O120" i="5"/>
  <c r="M120" i="5"/>
  <c r="G120" i="5"/>
  <c r="C120" i="5"/>
  <c r="AE119" i="5"/>
  <c r="AB119" i="5"/>
  <c r="S119" i="5"/>
  <c r="R119" i="5"/>
  <c r="Q119" i="5"/>
  <c r="O119" i="5"/>
  <c r="M119" i="5"/>
  <c r="G119" i="5"/>
  <c r="C119" i="5"/>
  <c r="AE118" i="5"/>
  <c r="AB118" i="5"/>
  <c r="S118" i="5"/>
  <c r="R118" i="5"/>
  <c r="Q118" i="5"/>
  <c r="O118" i="5"/>
  <c r="M118" i="5"/>
  <c r="J118" i="5"/>
  <c r="G118" i="5"/>
  <c r="C118" i="5"/>
  <c r="AE117" i="5"/>
  <c r="AC117" i="5"/>
  <c r="AB117" i="5"/>
  <c r="S117" i="5"/>
  <c r="R117" i="5"/>
  <c r="Q117" i="5"/>
  <c r="O117" i="5"/>
  <c r="M117" i="5"/>
  <c r="L117" i="5"/>
  <c r="J117" i="5"/>
  <c r="G117" i="5"/>
  <c r="C117" i="5"/>
  <c r="AE116" i="5"/>
  <c r="AC116" i="5"/>
  <c r="AB116" i="5"/>
  <c r="S116" i="5"/>
  <c r="R116" i="5"/>
  <c r="Q116" i="5"/>
  <c r="O116" i="5"/>
  <c r="M116" i="5"/>
  <c r="L116" i="5"/>
  <c r="J116" i="5"/>
  <c r="G116" i="5"/>
  <c r="C116" i="5"/>
  <c r="AF115" i="5"/>
  <c r="AE115" i="5"/>
  <c r="AC115" i="5"/>
  <c r="AB115" i="5"/>
  <c r="S115" i="5"/>
  <c r="R115" i="5"/>
  <c r="Q115" i="5"/>
  <c r="O115" i="5"/>
  <c r="M115" i="5"/>
  <c r="L115" i="5"/>
  <c r="J115" i="5"/>
  <c r="G115" i="5"/>
  <c r="C115" i="5"/>
  <c r="AF114" i="5"/>
  <c r="AE114" i="5"/>
  <c r="AC114" i="5"/>
  <c r="AB114" i="5"/>
  <c r="T114" i="5"/>
  <c r="S114" i="5"/>
  <c r="R114" i="5"/>
  <c r="Q114" i="5"/>
  <c r="O114" i="5"/>
  <c r="N114" i="5"/>
  <c r="M114" i="5"/>
  <c r="L114" i="5"/>
  <c r="J114" i="5"/>
  <c r="G114" i="5"/>
  <c r="C114" i="5"/>
  <c r="AF113" i="5"/>
  <c r="AE113" i="5"/>
  <c r="AC113" i="5"/>
  <c r="AB113" i="5"/>
  <c r="T113" i="5"/>
  <c r="S113" i="5"/>
  <c r="R113" i="5"/>
  <c r="Q113" i="5"/>
  <c r="O113" i="5"/>
  <c r="N113" i="5"/>
  <c r="M113" i="5"/>
  <c r="L113" i="5"/>
  <c r="J113" i="5"/>
  <c r="G113" i="5"/>
  <c r="C113" i="5"/>
  <c r="AF112" i="5"/>
  <c r="AE112" i="5"/>
  <c r="AC112" i="5"/>
  <c r="AB112" i="5"/>
  <c r="T112" i="5"/>
  <c r="S112" i="5"/>
  <c r="R112" i="5"/>
  <c r="Q112" i="5"/>
  <c r="O112" i="5"/>
  <c r="N112" i="5"/>
  <c r="M112" i="5"/>
  <c r="L112" i="5"/>
  <c r="J112" i="5"/>
  <c r="G112" i="5"/>
  <c r="C112" i="5"/>
  <c r="AF111" i="5"/>
  <c r="AE111" i="5"/>
  <c r="AC111" i="5"/>
  <c r="AB111" i="5"/>
  <c r="AA111" i="5"/>
  <c r="T111" i="5"/>
  <c r="S111" i="5"/>
  <c r="R111" i="5"/>
  <c r="Q111" i="5"/>
  <c r="O111" i="5"/>
  <c r="N111" i="5"/>
  <c r="M111" i="5"/>
  <c r="L111" i="5"/>
  <c r="J111" i="5"/>
  <c r="G111" i="5"/>
  <c r="C111" i="5"/>
  <c r="AF110" i="5"/>
  <c r="AE110" i="5"/>
  <c r="AC110" i="5"/>
  <c r="AB110" i="5"/>
  <c r="AA110" i="5"/>
  <c r="T110" i="5"/>
  <c r="S110" i="5"/>
  <c r="R110" i="5"/>
  <c r="Q110" i="5"/>
  <c r="O110" i="5"/>
  <c r="N110" i="5"/>
  <c r="M110" i="5"/>
  <c r="L110" i="5"/>
  <c r="J110" i="5"/>
  <c r="G110" i="5"/>
  <c r="E110" i="5"/>
  <c r="C110" i="5"/>
  <c r="AF109" i="5"/>
  <c r="AE109" i="5"/>
  <c r="AC109" i="5"/>
  <c r="AB109" i="5"/>
  <c r="AA109" i="5"/>
  <c r="T109" i="5"/>
  <c r="S109" i="5"/>
  <c r="R109" i="5"/>
  <c r="Q109" i="5"/>
  <c r="O109" i="5"/>
  <c r="N109" i="5"/>
  <c r="M109" i="5"/>
  <c r="L109" i="5"/>
  <c r="J109" i="5"/>
  <c r="G109" i="5"/>
  <c r="E109" i="5"/>
  <c r="C109" i="5"/>
  <c r="AF108" i="5"/>
  <c r="AE108" i="5"/>
  <c r="AC108" i="5"/>
  <c r="AB108" i="5"/>
  <c r="AA108" i="5"/>
  <c r="T108" i="5"/>
  <c r="S108" i="5"/>
  <c r="R108" i="5"/>
  <c r="Q108" i="5"/>
  <c r="O108" i="5"/>
  <c r="N108" i="5"/>
  <c r="M108" i="5"/>
  <c r="L108" i="5"/>
  <c r="J108" i="5"/>
  <c r="G108" i="5"/>
  <c r="E108" i="5"/>
  <c r="C108" i="5"/>
  <c r="AF107" i="5"/>
  <c r="AE107" i="5"/>
  <c r="AC107" i="5"/>
  <c r="AB107" i="5"/>
  <c r="AA107" i="5"/>
  <c r="T107" i="5"/>
  <c r="S107" i="5"/>
  <c r="R107" i="5"/>
  <c r="Q107" i="5"/>
  <c r="O107" i="5"/>
  <c r="N107" i="5"/>
  <c r="M107" i="5"/>
  <c r="L107" i="5"/>
  <c r="J107" i="5"/>
  <c r="G107" i="5"/>
  <c r="E107" i="5"/>
  <c r="C107" i="5"/>
  <c r="AF106" i="5"/>
  <c r="AE106" i="5"/>
  <c r="AC106" i="5"/>
  <c r="AB106" i="5"/>
  <c r="AA106" i="5"/>
  <c r="T106" i="5"/>
  <c r="S106" i="5"/>
  <c r="R106" i="5"/>
  <c r="Q106" i="5"/>
  <c r="O106" i="5"/>
  <c r="N106" i="5"/>
  <c r="M106" i="5"/>
  <c r="L106" i="5"/>
  <c r="K106" i="5"/>
  <c r="J106" i="5"/>
  <c r="G106" i="5"/>
  <c r="E106" i="5"/>
  <c r="C106" i="5"/>
  <c r="AF105" i="5"/>
  <c r="AE105" i="5"/>
  <c r="AC105" i="5"/>
  <c r="AB105" i="5"/>
  <c r="AA105" i="5"/>
  <c r="T105" i="5"/>
  <c r="S105" i="5"/>
  <c r="R105" i="5"/>
  <c r="Q105" i="5"/>
  <c r="O105" i="5"/>
  <c r="N105" i="5"/>
  <c r="M105" i="5"/>
  <c r="L105" i="5"/>
  <c r="K105" i="5"/>
  <c r="J105" i="5"/>
  <c r="G105" i="5"/>
  <c r="E105" i="5"/>
  <c r="C105" i="5"/>
  <c r="AF104" i="5"/>
  <c r="AE104" i="5"/>
  <c r="AC104" i="5"/>
  <c r="AB104" i="5"/>
  <c r="AA104" i="5"/>
  <c r="T104" i="5"/>
  <c r="S104" i="5"/>
  <c r="R104" i="5"/>
  <c r="Q104" i="5"/>
  <c r="O104" i="5"/>
  <c r="N104" i="5"/>
  <c r="M104" i="5"/>
  <c r="L104" i="5"/>
  <c r="K104" i="5"/>
  <c r="J104" i="5"/>
  <c r="G104" i="5"/>
  <c r="E104" i="5"/>
  <c r="C104" i="5"/>
  <c r="AF103" i="5"/>
  <c r="AE103" i="5"/>
  <c r="AD103" i="5"/>
  <c r="AC103" i="5"/>
  <c r="AB103" i="5"/>
  <c r="AA103" i="5"/>
  <c r="W103" i="5"/>
  <c r="T103" i="5"/>
  <c r="S103" i="5"/>
  <c r="R103" i="5"/>
  <c r="Q103" i="5"/>
  <c r="O103" i="5"/>
  <c r="N103" i="5"/>
  <c r="M103" i="5"/>
  <c r="L103" i="5"/>
  <c r="K103" i="5"/>
  <c r="J103" i="5"/>
  <c r="G103" i="5"/>
  <c r="E103" i="5"/>
  <c r="C103" i="5"/>
  <c r="AF102" i="5"/>
  <c r="AE102" i="5"/>
  <c r="AD102" i="5"/>
  <c r="AC102" i="5"/>
  <c r="AB102" i="5"/>
  <c r="AA102" i="5"/>
  <c r="W102" i="5"/>
  <c r="T102" i="5"/>
  <c r="S102" i="5"/>
  <c r="R102" i="5"/>
  <c r="Q102" i="5"/>
  <c r="O102" i="5"/>
  <c r="N102" i="5"/>
  <c r="M102" i="5"/>
  <c r="L102" i="5"/>
  <c r="K102" i="5"/>
  <c r="J102" i="5"/>
  <c r="G102" i="5"/>
  <c r="E102" i="5"/>
  <c r="C102" i="5"/>
  <c r="AF101" i="5"/>
  <c r="AE101" i="5"/>
  <c r="AD101" i="5"/>
  <c r="AC101" i="5"/>
  <c r="AB101" i="5"/>
  <c r="AA101" i="5"/>
  <c r="W101" i="5"/>
  <c r="T101" i="5"/>
  <c r="S101" i="5"/>
  <c r="R101" i="5"/>
  <c r="Q101" i="5"/>
  <c r="O101" i="5"/>
  <c r="N101" i="5"/>
  <c r="M101" i="5"/>
  <c r="L101" i="5"/>
  <c r="K101" i="5"/>
  <c r="J101" i="5"/>
  <c r="G101" i="5"/>
  <c r="E101" i="5"/>
  <c r="C101" i="5"/>
  <c r="AF100" i="5"/>
  <c r="AE100" i="5"/>
  <c r="AD100" i="5"/>
  <c r="AC100" i="5"/>
  <c r="AB100" i="5"/>
  <c r="AA100" i="5"/>
  <c r="W100" i="5"/>
  <c r="T100" i="5"/>
  <c r="S100" i="5"/>
  <c r="R100" i="5"/>
  <c r="Q100" i="5"/>
  <c r="O100" i="5"/>
  <c r="N100" i="5"/>
  <c r="M100" i="5"/>
  <c r="L100" i="5"/>
  <c r="K100" i="5"/>
  <c r="J100" i="5"/>
  <c r="G100" i="5"/>
  <c r="E100" i="5"/>
  <c r="C100" i="5"/>
  <c r="AF99" i="5"/>
  <c r="AE99" i="5"/>
  <c r="AD99" i="5"/>
  <c r="AC99" i="5"/>
  <c r="AB99" i="5"/>
  <c r="AA99" i="5"/>
  <c r="W99" i="5"/>
  <c r="V99" i="5"/>
  <c r="T99" i="5"/>
  <c r="S99" i="5"/>
  <c r="R99" i="5"/>
  <c r="Q99" i="5"/>
  <c r="O99" i="5"/>
  <c r="N99" i="5"/>
  <c r="M99" i="5"/>
  <c r="L99" i="5"/>
  <c r="K99" i="5"/>
  <c r="J99" i="5"/>
  <c r="G99" i="5"/>
  <c r="E99" i="5"/>
  <c r="C99" i="5"/>
  <c r="AF98" i="5"/>
  <c r="AE98" i="5"/>
  <c r="AD98" i="5"/>
  <c r="AC98" i="5"/>
  <c r="AB98" i="5"/>
  <c r="AA98" i="5"/>
  <c r="W98" i="5"/>
  <c r="V98" i="5"/>
  <c r="T98" i="5"/>
  <c r="S98" i="5"/>
  <c r="R98" i="5"/>
  <c r="Q98" i="5"/>
  <c r="O98" i="5"/>
  <c r="N98" i="5"/>
  <c r="M98" i="5"/>
  <c r="L98" i="5"/>
  <c r="K98" i="5"/>
  <c r="J98" i="5"/>
  <c r="G98" i="5"/>
  <c r="E98" i="5"/>
  <c r="C98" i="5"/>
  <c r="B98" i="5"/>
  <c r="AF97" i="5"/>
  <c r="AE97" i="5"/>
  <c r="AD97" i="5"/>
  <c r="AC97" i="5"/>
  <c r="AB97" i="5"/>
  <c r="AA97" i="5"/>
  <c r="W97" i="5"/>
  <c r="V97" i="5"/>
  <c r="T97" i="5"/>
  <c r="S97" i="5"/>
  <c r="R97" i="5"/>
  <c r="Q97" i="5"/>
  <c r="O97" i="5"/>
  <c r="N97" i="5"/>
  <c r="M97" i="5"/>
  <c r="L97" i="5"/>
  <c r="K97" i="5"/>
  <c r="J97" i="5"/>
  <c r="G97" i="5"/>
  <c r="E97" i="5"/>
  <c r="C97" i="5"/>
  <c r="B97" i="5"/>
  <c r="AF96" i="5"/>
  <c r="AE96" i="5"/>
  <c r="AD96" i="5"/>
  <c r="AC96" i="5"/>
  <c r="AB96" i="5"/>
  <c r="AA96" i="5"/>
  <c r="W96" i="5"/>
  <c r="V96" i="5"/>
  <c r="T96" i="5"/>
  <c r="S96" i="5"/>
  <c r="R96" i="5"/>
  <c r="Q96" i="5"/>
  <c r="O96" i="5"/>
  <c r="N96" i="5"/>
  <c r="M96" i="5"/>
  <c r="L96" i="5"/>
  <c r="K96" i="5"/>
  <c r="J96" i="5"/>
  <c r="H96" i="5"/>
  <c r="G96" i="5"/>
  <c r="E96" i="5"/>
  <c r="C96" i="5"/>
  <c r="B96" i="5"/>
  <c r="AF95" i="5"/>
  <c r="AE95" i="5"/>
  <c r="AD95" i="5"/>
  <c r="AC95" i="5"/>
  <c r="AB95" i="5"/>
  <c r="AA95" i="5"/>
  <c r="W95" i="5"/>
  <c r="V95" i="5"/>
  <c r="T95" i="5"/>
  <c r="S95" i="5"/>
  <c r="R95" i="5"/>
  <c r="Q95" i="5"/>
  <c r="O95" i="5"/>
  <c r="N95" i="5"/>
  <c r="M95" i="5"/>
  <c r="L95" i="5"/>
  <c r="K95" i="5"/>
  <c r="J95" i="5"/>
  <c r="H95" i="5"/>
  <c r="G95" i="5"/>
  <c r="F95" i="5"/>
  <c r="E95" i="5"/>
  <c r="C95" i="5"/>
  <c r="B95" i="5"/>
  <c r="AF94" i="5"/>
  <c r="AE94" i="5"/>
  <c r="AD94" i="5"/>
  <c r="AC94" i="5"/>
  <c r="AB94" i="5"/>
  <c r="AA94" i="5"/>
  <c r="W94" i="5"/>
  <c r="V94" i="5"/>
  <c r="T94" i="5"/>
  <c r="S94" i="5"/>
  <c r="R94" i="5"/>
  <c r="Q94" i="5"/>
  <c r="O94" i="5"/>
  <c r="N94" i="5"/>
  <c r="M94" i="5"/>
  <c r="L94" i="5"/>
  <c r="K94" i="5"/>
  <c r="J94" i="5"/>
  <c r="H94" i="5"/>
  <c r="G94" i="5"/>
  <c r="F94" i="5"/>
  <c r="E94" i="5"/>
  <c r="C94" i="5"/>
  <c r="B94" i="5"/>
  <c r="AF93" i="5"/>
  <c r="AE93" i="5"/>
  <c r="AD93" i="5"/>
  <c r="AC93" i="5"/>
  <c r="AB93" i="5"/>
  <c r="AA93" i="5"/>
  <c r="W93" i="5"/>
  <c r="V93" i="5"/>
  <c r="T93" i="5"/>
  <c r="S93" i="5"/>
  <c r="R93" i="5"/>
  <c r="Q93" i="5"/>
  <c r="O93" i="5"/>
  <c r="N93" i="5"/>
  <c r="M93" i="5"/>
  <c r="L93" i="5"/>
  <c r="K93" i="5"/>
  <c r="J93" i="5"/>
  <c r="H93" i="5"/>
  <c r="G93" i="5"/>
  <c r="F93" i="5"/>
  <c r="E93" i="5"/>
  <c r="C93" i="5"/>
  <c r="B93" i="5"/>
  <c r="AF92" i="5"/>
  <c r="AE92" i="5"/>
  <c r="AD92" i="5"/>
  <c r="AC92" i="5"/>
  <c r="AB92" i="5"/>
  <c r="AA92" i="5"/>
  <c r="W92" i="5"/>
  <c r="V92" i="5"/>
  <c r="U92" i="5"/>
  <c r="T92" i="5"/>
  <c r="S92" i="5"/>
  <c r="R92" i="5"/>
  <c r="Q92" i="5"/>
  <c r="O92" i="5"/>
  <c r="N92" i="5"/>
  <c r="M92" i="5"/>
  <c r="L92" i="5"/>
  <c r="K92" i="5"/>
  <c r="J92" i="5"/>
  <c r="H92" i="5"/>
  <c r="G92" i="5"/>
  <c r="F92" i="5"/>
  <c r="E92" i="5"/>
  <c r="C92" i="5"/>
  <c r="B92" i="5"/>
  <c r="AF91" i="5"/>
  <c r="AE91" i="5"/>
  <c r="AD91" i="5"/>
  <c r="AC91" i="5"/>
  <c r="AB91" i="5"/>
  <c r="AA91" i="5"/>
  <c r="X91" i="5"/>
  <c r="W91" i="5"/>
  <c r="V91" i="5"/>
  <c r="U91" i="5"/>
  <c r="T91" i="5"/>
  <c r="S91" i="5"/>
  <c r="R91" i="5"/>
  <c r="Q91" i="5"/>
  <c r="O91" i="5"/>
  <c r="N91" i="5"/>
  <c r="M91" i="5"/>
  <c r="L91" i="5"/>
  <c r="K91" i="5"/>
  <c r="J91" i="5"/>
  <c r="H91" i="5"/>
  <c r="G91" i="5"/>
  <c r="F91" i="5"/>
  <c r="E91" i="5"/>
  <c r="C91" i="5"/>
  <c r="B91" i="5"/>
  <c r="AF90" i="5"/>
  <c r="AE90" i="5"/>
  <c r="AD90" i="5"/>
  <c r="AC90" i="5"/>
  <c r="AB90" i="5"/>
  <c r="AA90" i="5"/>
  <c r="X90" i="5"/>
  <c r="W90" i="5"/>
  <c r="V90" i="5"/>
  <c r="U90" i="5"/>
  <c r="T90" i="5"/>
  <c r="S90" i="5"/>
  <c r="R90" i="5"/>
  <c r="Q90" i="5"/>
  <c r="O90" i="5"/>
  <c r="N90" i="5"/>
  <c r="M90" i="5"/>
  <c r="L90" i="5"/>
  <c r="K90" i="5"/>
  <c r="J90" i="5"/>
  <c r="H90" i="5"/>
  <c r="G90" i="5"/>
  <c r="F90" i="5"/>
  <c r="E90" i="5"/>
  <c r="C90" i="5"/>
  <c r="B90" i="5"/>
  <c r="AF89" i="5"/>
  <c r="AE89" i="5"/>
  <c r="AD89" i="5"/>
  <c r="AC89" i="5"/>
  <c r="AB89" i="5"/>
  <c r="AA89" i="5"/>
  <c r="X89" i="5"/>
  <c r="W89" i="5"/>
  <c r="V89" i="5"/>
  <c r="U89" i="5"/>
  <c r="T89" i="5"/>
  <c r="S89" i="5"/>
  <c r="R89" i="5"/>
  <c r="Q89" i="5"/>
  <c r="O89" i="5"/>
  <c r="N89" i="5"/>
  <c r="M89" i="5"/>
  <c r="L89" i="5"/>
  <c r="K89" i="5"/>
  <c r="J89" i="5"/>
  <c r="H89" i="5"/>
  <c r="G89" i="5"/>
  <c r="F89" i="5"/>
  <c r="E89" i="5"/>
  <c r="C89" i="5"/>
  <c r="B89" i="5"/>
  <c r="AF88" i="5"/>
  <c r="AE88" i="5"/>
  <c r="AD88" i="5"/>
  <c r="AC88" i="5"/>
  <c r="AB88" i="5"/>
  <c r="AA88" i="5"/>
  <c r="X88" i="5"/>
  <c r="W88" i="5"/>
  <c r="V88" i="5"/>
  <c r="U88" i="5"/>
  <c r="T88" i="5"/>
  <c r="S88" i="5"/>
  <c r="R88" i="5"/>
  <c r="Q88" i="5"/>
  <c r="O88" i="5"/>
  <c r="N88" i="5"/>
  <c r="M88" i="5"/>
  <c r="L88" i="5"/>
  <c r="K88" i="5"/>
  <c r="J88" i="5"/>
  <c r="H88" i="5"/>
  <c r="G88" i="5"/>
  <c r="F88" i="5"/>
  <c r="E88" i="5"/>
  <c r="C88" i="5"/>
  <c r="B88" i="5"/>
  <c r="AF87" i="5"/>
  <c r="AE87" i="5"/>
  <c r="AD87" i="5"/>
  <c r="AC87" i="5"/>
  <c r="AB87" i="5"/>
  <c r="AA87" i="5"/>
  <c r="X87" i="5"/>
  <c r="W87" i="5"/>
  <c r="V87" i="5"/>
  <c r="U87" i="5"/>
  <c r="T87" i="5"/>
  <c r="S87" i="5"/>
  <c r="R87" i="5"/>
  <c r="Q87" i="5"/>
  <c r="O87" i="5"/>
  <c r="N87" i="5"/>
  <c r="M87" i="5"/>
  <c r="L87" i="5"/>
  <c r="K87" i="5"/>
  <c r="J87" i="5"/>
  <c r="H87" i="5"/>
  <c r="G87" i="5"/>
  <c r="F87" i="5"/>
  <c r="E87" i="5"/>
  <c r="C87" i="5"/>
  <c r="B87" i="5"/>
  <c r="AF86" i="5"/>
  <c r="AE86" i="5"/>
  <c r="AD86" i="5"/>
  <c r="AC86" i="5"/>
  <c r="AB86" i="5"/>
  <c r="AA86" i="5"/>
  <c r="X86" i="5"/>
  <c r="W86" i="5"/>
  <c r="V86" i="5"/>
  <c r="U86" i="5"/>
  <c r="T86" i="5"/>
  <c r="S86" i="5"/>
  <c r="R86" i="5"/>
  <c r="Q86" i="5"/>
  <c r="O86" i="5"/>
  <c r="N86" i="5"/>
  <c r="M86" i="5"/>
  <c r="L86" i="5"/>
  <c r="K86" i="5"/>
  <c r="J86" i="5"/>
  <c r="H86" i="5"/>
  <c r="G86" i="5"/>
  <c r="F86" i="5"/>
  <c r="E86" i="5"/>
  <c r="C86" i="5"/>
  <c r="B86" i="5"/>
  <c r="AF85" i="5"/>
  <c r="AE85" i="5"/>
  <c r="AD85" i="5"/>
  <c r="AC85" i="5"/>
  <c r="AB85" i="5"/>
  <c r="AA85" i="5"/>
  <c r="X85" i="5"/>
  <c r="W85" i="5"/>
  <c r="V85" i="5"/>
  <c r="U85" i="5"/>
  <c r="T85" i="5"/>
  <c r="S85" i="5"/>
  <c r="R85" i="5"/>
  <c r="Q85" i="5"/>
  <c r="O85" i="5"/>
  <c r="N85" i="5"/>
  <c r="M85" i="5"/>
  <c r="L85" i="5"/>
  <c r="K85" i="5"/>
  <c r="J85" i="5"/>
  <c r="H85" i="5"/>
  <c r="G85" i="5"/>
  <c r="F85" i="5"/>
  <c r="E85" i="5"/>
  <c r="C85" i="5"/>
  <c r="B85" i="5"/>
  <c r="AF84" i="5"/>
  <c r="AE84" i="5"/>
  <c r="AD84" i="5"/>
  <c r="AC84" i="5"/>
  <c r="AB84" i="5"/>
  <c r="AA84" i="5"/>
  <c r="X84" i="5"/>
  <c r="W84" i="5"/>
  <c r="V84" i="5"/>
  <c r="U84" i="5"/>
  <c r="T84" i="5"/>
  <c r="S84" i="5"/>
  <c r="R84" i="5"/>
  <c r="Q84" i="5"/>
  <c r="O84" i="5"/>
  <c r="N84" i="5"/>
  <c r="M84" i="5"/>
  <c r="L84" i="5"/>
  <c r="K84" i="5"/>
  <c r="J84" i="5"/>
  <c r="H84" i="5"/>
  <c r="G84" i="5"/>
  <c r="F84" i="5"/>
  <c r="E84" i="5"/>
  <c r="C84" i="5"/>
  <c r="B84" i="5"/>
  <c r="AF83" i="5"/>
  <c r="AE83" i="5"/>
  <c r="AD83" i="5"/>
  <c r="AC83" i="5"/>
  <c r="AB83" i="5"/>
  <c r="AA83" i="5"/>
  <c r="X83" i="5"/>
  <c r="W83" i="5"/>
  <c r="V83" i="5"/>
  <c r="U83" i="5"/>
  <c r="T83" i="5"/>
  <c r="S83" i="5"/>
  <c r="R83" i="5"/>
  <c r="Q83" i="5"/>
  <c r="O83" i="5"/>
  <c r="N83" i="5"/>
  <c r="M83" i="5"/>
  <c r="L83" i="5"/>
  <c r="K83" i="5"/>
  <c r="J83" i="5"/>
  <c r="H83" i="5"/>
  <c r="G83" i="5"/>
  <c r="F83" i="5"/>
  <c r="E83" i="5"/>
  <c r="C83" i="5"/>
  <c r="B83" i="5"/>
  <c r="AF82" i="5"/>
  <c r="AE82" i="5"/>
  <c r="AD82" i="5"/>
  <c r="AC82" i="5"/>
  <c r="AB82" i="5"/>
  <c r="AA82" i="5"/>
  <c r="X82" i="5"/>
  <c r="W82" i="5"/>
  <c r="V82" i="5"/>
  <c r="U82" i="5"/>
  <c r="T82" i="5"/>
  <c r="S82" i="5"/>
  <c r="R82" i="5"/>
  <c r="Q82" i="5"/>
  <c r="O82" i="5"/>
  <c r="N82" i="5"/>
  <c r="M82" i="5"/>
  <c r="L82" i="5"/>
  <c r="K82" i="5"/>
  <c r="J82" i="5"/>
  <c r="H82" i="5"/>
  <c r="G82" i="5"/>
  <c r="F82" i="5"/>
  <c r="E82" i="5"/>
  <c r="C82" i="5"/>
  <c r="B82" i="5"/>
  <c r="AF81" i="5"/>
  <c r="AE81" i="5"/>
  <c r="AD81" i="5"/>
  <c r="AC81" i="5"/>
  <c r="AB81" i="5"/>
  <c r="AA81" i="5"/>
  <c r="X81" i="5"/>
  <c r="W81" i="5"/>
  <c r="V81" i="5"/>
  <c r="U81" i="5"/>
  <c r="T81" i="5"/>
  <c r="S81" i="5"/>
  <c r="R81" i="5"/>
  <c r="Q81" i="5"/>
  <c r="O81" i="5"/>
  <c r="N81" i="5"/>
  <c r="M81" i="5"/>
  <c r="L81" i="5"/>
  <c r="K81" i="5"/>
  <c r="J81" i="5"/>
  <c r="H81" i="5"/>
  <c r="G81" i="5"/>
  <c r="F81" i="5"/>
  <c r="E81" i="5"/>
  <c r="C81" i="5"/>
  <c r="B81" i="5"/>
  <c r="AF80" i="5"/>
  <c r="AE80" i="5"/>
  <c r="AD80" i="5"/>
  <c r="AC80" i="5"/>
  <c r="AB80" i="5"/>
  <c r="AA80" i="5"/>
  <c r="X80" i="5"/>
  <c r="W80" i="5"/>
  <c r="V80" i="5"/>
  <c r="U80" i="5"/>
  <c r="T80" i="5"/>
  <c r="S80" i="5"/>
  <c r="R80" i="5"/>
  <c r="Q80" i="5"/>
  <c r="O80" i="5"/>
  <c r="N80" i="5"/>
  <c r="M80" i="5"/>
  <c r="L80" i="5"/>
  <c r="K80" i="5"/>
  <c r="J80" i="5"/>
  <c r="H80" i="5"/>
  <c r="G80" i="5"/>
  <c r="F80" i="5"/>
  <c r="E80" i="5"/>
  <c r="C80" i="5"/>
  <c r="B80" i="5"/>
  <c r="AF79" i="5"/>
  <c r="AE79" i="5"/>
  <c r="AD79" i="5"/>
  <c r="AC79" i="5"/>
  <c r="AB79" i="5"/>
  <c r="AA79" i="5"/>
  <c r="X79" i="5"/>
  <c r="W79" i="5"/>
  <c r="V79" i="5"/>
  <c r="U79" i="5"/>
  <c r="T79" i="5"/>
  <c r="S79" i="5"/>
  <c r="R79" i="5"/>
  <c r="Q79" i="5"/>
  <c r="O79" i="5"/>
  <c r="N79" i="5"/>
  <c r="M79" i="5"/>
  <c r="L79" i="5"/>
  <c r="K79" i="5"/>
  <c r="J79" i="5"/>
  <c r="H79" i="5"/>
  <c r="G79" i="5"/>
  <c r="F79" i="5"/>
  <c r="E79" i="5"/>
  <c r="C79" i="5"/>
  <c r="B79" i="5"/>
  <c r="AF78" i="5"/>
  <c r="AE78" i="5"/>
  <c r="AD78" i="5"/>
  <c r="AC78" i="5"/>
  <c r="AB78" i="5"/>
  <c r="AA78" i="5"/>
  <c r="X78" i="5"/>
  <c r="W78" i="5"/>
  <c r="V78" i="5"/>
  <c r="U78" i="5"/>
  <c r="T78" i="5"/>
  <c r="S78" i="5"/>
  <c r="R78" i="5"/>
  <c r="Q78" i="5"/>
  <c r="O78" i="5"/>
  <c r="N78" i="5"/>
  <c r="M78" i="5"/>
  <c r="L78" i="5"/>
  <c r="K78" i="5"/>
  <c r="J78" i="5"/>
  <c r="H78" i="5"/>
  <c r="G78" i="5"/>
  <c r="F78" i="5"/>
  <c r="E78" i="5"/>
  <c r="C78" i="5"/>
  <c r="B78" i="5"/>
  <c r="AF77" i="5"/>
  <c r="AE77" i="5"/>
  <c r="AD77" i="5"/>
  <c r="AC77" i="5"/>
  <c r="AB77" i="5"/>
  <c r="AA77" i="5"/>
  <c r="X77" i="5"/>
  <c r="W77" i="5"/>
  <c r="V77" i="5"/>
  <c r="U77" i="5"/>
  <c r="T77" i="5"/>
  <c r="S77" i="5"/>
  <c r="R77" i="5"/>
  <c r="Q77" i="5"/>
  <c r="O77" i="5"/>
  <c r="N77" i="5"/>
  <c r="M77" i="5"/>
  <c r="L77" i="5"/>
  <c r="K77" i="5"/>
  <c r="J77" i="5"/>
  <c r="H77" i="5"/>
  <c r="G77" i="5"/>
  <c r="F77" i="5"/>
  <c r="E77" i="5"/>
  <c r="C77" i="5"/>
  <c r="B77" i="5"/>
  <c r="AF76" i="5"/>
  <c r="AE76" i="5"/>
  <c r="AD76" i="5"/>
  <c r="AC76" i="5"/>
  <c r="AB76" i="5"/>
  <c r="AA76" i="5"/>
  <c r="X76" i="5"/>
  <c r="W76" i="5"/>
  <c r="V76" i="5"/>
  <c r="U76" i="5"/>
  <c r="T76" i="5"/>
  <c r="S76" i="5"/>
  <c r="R76" i="5"/>
  <c r="Q76" i="5"/>
  <c r="O76" i="5"/>
  <c r="N76" i="5"/>
  <c r="M76" i="5"/>
  <c r="L76" i="5"/>
  <c r="K76" i="5"/>
  <c r="J76" i="5"/>
  <c r="H76" i="5"/>
  <c r="G76" i="5"/>
  <c r="F76" i="5"/>
  <c r="E76" i="5"/>
  <c r="C76" i="5"/>
  <c r="B76" i="5"/>
  <c r="AF75" i="5"/>
  <c r="AE75" i="5"/>
  <c r="AD75" i="5"/>
  <c r="AC75" i="5"/>
  <c r="AB75" i="5"/>
  <c r="AA75" i="5"/>
  <c r="X75" i="5"/>
  <c r="W75" i="5"/>
  <c r="V75" i="5"/>
  <c r="U75" i="5"/>
  <c r="T75" i="5"/>
  <c r="S75" i="5"/>
  <c r="R75" i="5"/>
  <c r="Q75" i="5"/>
  <c r="O75" i="5"/>
  <c r="N75" i="5"/>
  <c r="M75" i="5"/>
  <c r="L75" i="5"/>
  <c r="K75" i="5"/>
  <c r="J75" i="5"/>
  <c r="H75" i="5"/>
  <c r="G75" i="5"/>
  <c r="F75" i="5"/>
  <c r="E75" i="5"/>
  <c r="C75" i="5"/>
  <c r="B75" i="5"/>
  <c r="AF74" i="5"/>
  <c r="AE74" i="5"/>
  <c r="AD74" i="5"/>
  <c r="AC74" i="5"/>
  <c r="AB74" i="5"/>
  <c r="AA74" i="5"/>
  <c r="X74" i="5"/>
  <c r="W74" i="5"/>
  <c r="V74" i="5"/>
  <c r="U74" i="5"/>
  <c r="T74" i="5"/>
  <c r="S74" i="5"/>
  <c r="R74" i="5"/>
  <c r="Q74" i="5"/>
  <c r="O74" i="5"/>
  <c r="N74" i="5"/>
  <c r="M74" i="5"/>
  <c r="L74" i="5"/>
  <c r="K74" i="5"/>
  <c r="J74" i="5"/>
  <c r="H74" i="5"/>
  <c r="G74" i="5"/>
  <c r="F74" i="5"/>
  <c r="E74" i="5"/>
  <c r="C74" i="5"/>
  <c r="B74" i="5"/>
  <c r="AF73" i="5"/>
  <c r="AE73" i="5"/>
  <c r="AD73" i="5"/>
  <c r="AC73" i="5"/>
  <c r="AB73" i="5"/>
  <c r="AA73" i="5"/>
  <c r="X73" i="5"/>
  <c r="W73" i="5"/>
  <c r="V73" i="5"/>
  <c r="U73" i="5"/>
  <c r="T73" i="5"/>
  <c r="S73" i="5"/>
  <c r="R73" i="5"/>
  <c r="Q73" i="5"/>
  <c r="O73" i="5"/>
  <c r="N73" i="5"/>
  <c r="M73" i="5"/>
  <c r="L73" i="5"/>
  <c r="K73" i="5"/>
  <c r="J73" i="5"/>
  <c r="H73" i="5"/>
  <c r="G73" i="5"/>
  <c r="F73" i="5"/>
  <c r="E73" i="5"/>
  <c r="C73" i="5"/>
  <c r="B73" i="5"/>
  <c r="AF72" i="5"/>
  <c r="AE72" i="5"/>
  <c r="AD72" i="5"/>
  <c r="AC72" i="5"/>
  <c r="AB72" i="5"/>
  <c r="AA72" i="5"/>
  <c r="X72" i="5"/>
  <c r="W72" i="5"/>
  <c r="V72" i="5"/>
  <c r="U72" i="5"/>
  <c r="T72" i="5"/>
  <c r="S72" i="5"/>
  <c r="R72" i="5"/>
  <c r="Q72" i="5"/>
  <c r="O72" i="5"/>
  <c r="N72" i="5"/>
  <c r="M72" i="5"/>
  <c r="L72" i="5"/>
  <c r="K72" i="5"/>
  <c r="J72" i="5"/>
  <c r="H72" i="5"/>
  <c r="G72" i="5"/>
  <c r="F72" i="5"/>
  <c r="E72" i="5"/>
  <c r="C72" i="5"/>
  <c r="B72" i="5"/>
  <c r="AF71" i="5"/>
  <c r="AE71" i="5"/>
  <c r="AD71" i="5"/>
  <c r="AC71" i="5"/>
  <c r="AB71" i="5"/>
  <c r="AA71" i="5"/>
  <c r="X71" i="5"/>
  <c r="W71" i="5"/>
  <c r="V71" i="5"/>
  <c r="U71" i="5"/>
  <c r="T71" i="5"/>
  <c r="S71" i="5"/>
  <c r="R71" i="5"/>
  <c r="Q71" i="5"/>
  <c r="O71" i="5"/>
  <c r="N71" i="5"/>
  <c r="M71" i="5"/>
  <c r="L71" i="5"/>
  <c r="K71" i="5"/>
  <c r="J71" i="5"/>
  <c r="H71" i="5"/>
  <c r="G71" i="5"/>
  <c r="F71" i="5"/>
  <c r="E71" i="5"/>
  <c r="C71" i="5"/>
  <c r="B71" i="5"/>
  <c r="AF70" i="5"/>
  <c r="AE70" i="5"/>
  <c r="AD70" i="5"/>
  <c r="AC70" i="5"/>
  <c r="AB70" i="5"/>
  <c r="AA70" i="5"/>
  <c r="X70" i="5"/>
  <c r="W70" i="5"/>
  <c r="V70" i="5"/>
  <c r="U70" i="5"/>
  <c r="T70" i="5"/>
  <c r="S70" i="5"/>
  <c r="R70" i="5"/>
  <c r="P70" i="5"/>
  <c r="O70" i="5"/>
  <c r="N70" i="5"/>
  <c r="M70" i="5"/>
  <c r="L70" i="5"/>
  <c r="K70" i="5"/>
  <c r="J70" i="5"/>
  <c r="H70" i="5"/>
  <c r="G70" i="5"/>
  <c r="F70" i="5"/>
  <c r="E70" i="5"/>
  <c r="C70" i="5"/>
  <c r="B70" i="5"/>
  <c r="AF69" i="5"/>
  <c r="AE69" i="5"/>
  <c r="AD69" i="5"/>
  <c r="AC69" i="5"/>
  <c r="AB69" i="5"/>
  <c r="AA69" i="5"/>
  <c r="X69" i="5"/>
  <c r="W69" i="5"/>
  <c r="V69" i="5"/>
  <c r="U69" i="5"/>
  <c r="T69" i="5"/>
  <c r="S69" i="5"/>
  <c r="R69" i="5"/>
  <c r="P69" i="5"/>
  <c r="O69" i="5"/>
  <c r="N69" i="5"/>
  <c r="M69" i="5"/>
  <c r="L69" i="5"/>
  <c r="K69" i="5"/>
  <c r="J69" i="5"/>
  <c r="H69" i="5"/>
  <c r="G69" i="5"/>
  <c r="F69" i="5"/>
  <c r="E69" i="5"/>
  <c r="C69" i="5"/>
  <c r="B69" i="5"/>
  <c r="AF68" i="5"/>
  <c r="AE68" i="5"/>
  <c r="AD68" i="5"/>
  <c r="AC68" i="5"/>
  <c r="AB68" i="5"/>
  <c r="AA68" i="5"/>
  <c r="X68" i="5"/>
  <c r="W68" i="5"/>
  <c r="V68" i="5"/>
  <c r="U68" i="5"/>
  <c r="T68" i="5"/>
  <c r="S68" i="5"/>
  <c r="R68" i="5"/>
  <c r="P68" i="5"/>
  <c r="O68" i="5"/>
  <c r="N68" i="5"/>
  <c r="M68" i="5"/>
  <c r="L68" i="5"/>
  <c r="K68" i="5"/>
  <c r="J68" i="5"/>
  <c r="H68" i="5"/>
  <c r="G68" i="5"/>
  <c r="F68" i="5"/>
  <c r="E68" i="5"/>
  <c r="C68" i="5"/>
  <c r="B68" i="5"/>
  <c r="AF67" i="5"/>
  <c r="AE67" i="5"/>
  <c r="AD67" i="5"/>
  <c r="AC67" i="5"/>
  <c r="AB67" i="5"/>
  <c r="AA67" i="5"/>
  <c r="X67" i="5"/>
  <c r="W67" i="5"/>
  <c r="V67" i="5"/>
  <c r="U67" i="5"/>
  <c r="T67" i="5"/>
  <c r="S67" i="5"/>
  <c r="R67" i="5"/>
  <c r="P67" i="5"/>
  <c r="O67" i="5"/>
  <c r="N67" i="5"/>
  <c r="M67" i="5"/>
  <c r="L67" i="5"/>
  <c r="K67" i="5"/>
  <c r="J67" i="5"/>
  <c r="H67" i="5"/>
  <c r="G67" i="5"/>
  <c r="F67" i="5"/>
  <c r="E67" i="5"/>
  <c r="C67" i="5"/>
  <c r="B67" i="5"/>
  <c r="AF66" i="5"/>
  <c r="AE66" i="5"/>
  <c r="AD66" i="5"/>
  <c r="AC66" i="5"/>
  <c r="AB66" i="5"/>
  <c r="AA66" i="5"/>
  <c r="X66" i="5"/>
  <c r="W66" i="5"/>
  <c r="V66" i="5"/>
  <c r="U66" i="5"/>
  <c r="T66" i="5"/>
  <c r="S66" i="5"/>
  <c r="R66" i="5"/>
  <c r="P66" i="5"/>
  <c r="O66" i="5"/>
  <c r="N66" i="5"/>
  <c r="M66" i="5"/>
  <c r="L66" i="5"/>
  <c r="K66" i="5"/>
  <c r="J66" i="5"/>
  <c r="H66" i="5"/>
  <c r="G66" i="5"/>
  <c r="F66" i="5"/>
  <c r="E66" i="5"/>
  <c r="C66" i="5"/>
  <c r="B66" i="5"/>
  <c r="AF65" i="5"/>
  <c r="AE65" i="5"/>
  <c r="AD65" i="5"/>
  <c r="AC65" i="5"/>
  <c r="AB65" i="5"/>
  <c r="AA65" i="5"/>
  <c r="X65" i="5"/>
  <c r="W65" i="5"/>
  <c r="V65" i="5"/>
  <c r="U65" i="5"/>
  <c r="T65" i="5"/>
  <c r="S65" i="5"/>
  <c r="R65" i="5"/>
  <c r="P65" i="5"/>
  <c r="O65" i="5"/>
  <c r="N65" i="5"/>
  <c r="M65" i="5"/>
  <c r="L65" i="5"/>
  <c r="K65" i="5"/>
  <c r="J65" i="5"/>
  <c r="H65" i="5"/>
  <c r="G65" i="5"/>
  <c r="F65" i="5"/>
  <c r="E65" i="5"/>
  <c r="C65" i="5"/>
  <c r="B65" i="5"/>
  <c r="AF64" i="5"/>
  <c r="AE64" i="5"/>
  <c r="AD64" i="5"/>
  <c r="AC64" i="5"/>
  <c r="AB64" i="5"/>
  <c r="AA64" i="5"/>
  <c r="X64" i="5"/>
  <c r="W64" i="5"/>
  <c r="V64" i="5"/>
  <c r="U64" i="5"/>
  <c r="T64" i="5"/>
  <c r="S64" i="5"/>
  <c r="R64" i="5"/>
  <c r="P64" i="5"/>
  <c r="O64" i="5"/>
  <c r="N64" i="5"/>
  <c r="M64" i="5"/>
  <c r="L64" i="5"/>
  <c r="K64" i="5"/>
  <c r="J64" i="5"/>
  <c r="H64" i="5"/>
  <c r="G64" i="5"/>
  <c r="F64" i="5"/>
  <c r="E64" i="5"/>
  <c r="C64" i="5"/>
  <c r="B64" i="5"/>
  <c r="AF63" i="5"/>
  <c r="AE63" i="5"/>
  <c r="AD63" i="5"/>
  <c r="AC63" i="5"/>
  <c r="AB63" i="5"/>
  <c r="AA63" i="5"/>
  <c r="X63" i="5"/>
  <c r="W63" i="5"/>
  <c r="V63" i="5"/>
  <c r="U63" i="5"/>
  <c r="T63" i="5"/>
  <c r="S63" i="5"/>
  <c r="R63" i="5"/>
  <c r="P63" i="5"/>
  <c r="O63" i="5"/>
  <c r="N63" i="5"/>
  <c r="M63" i="5"/>
  <c r="L63" i="5"/>
  <c r="K63" i="5"/>
  <c r="J63" i="5"/>
  <c r="H63" i="5"/>
  <c r="G63" i="5"/>
  <c r="F63" i="5"/>
  <c r="E63" i="5"/>
  <c r="C63" i="5"/>
  <c r="B63" i="5"/>
  <c r="AF62" i="5"/>
  <c r="AE62" i="5"/>
  <c r="AD62" i="5"/>
  <c r="AC62" i="5"/>
  <c r="AB62" i="5"/>
  <c r="AA62" i="5"/>
  <c r="X62" i="5"/>
  <c r="W62" i="5"/>
  <c r="V62" i="5"/>
  <c r="U62" i="5"/>
  <c r="T62" i="5"/>
  <c r="S62" i="5"/>
  <c r="R62" i="5"/>
  <c r="P62" i="5"/>
  <c r="O62" i="5"/>
  <c r="N62" i="5"/>
  <c r="M62" i="5"/>
  <c r="L62" i="5"/>
  <c r="K62" i="5"/>
  <c r="J62" i="5"/>
  <c r="H62" i="5"/>
  <c r="G62" i="5"/>
  <c r="F62" i="5"/>
  <c r="E62" i="5"/>
  <c r="C62" i="5"/>
  <c r="B62" i="5"/>
  <c r="AF61" i="5"/>
  <c r="AE61" i="5"/>
  <c r="AD61" i="5"/>
  <c r="AC61" i="5"/>
  <c r="AB61" i="5"/>
  <c r="AA61" i="5"/>
  <c r="X61" i="5"/>
  <c r="W61" i="5"/>
  <c r="V61" i="5"/>
  <c r="U61" i="5"/>
  <c r="T61" i="5"/>
  <c r="S61" i="5"/>
  <c r="R61" i="5"/>
  <c r="P61" i="5"/>
  <c r="O61" i="5"/>
  <c r="N61" i="5"/>
  <c r="M61" i="5"/>
  <c r="L61" i="5"/>
  <c r="K61" i="5"/>
  <c r="J61" i="5"/>
  <c r="H61" i="5"/>
  <c r="G61" i="5"/>
  <c r="F61" i="5"/>
  <c r="E61" i="5"/>
  <c r="C61" i="5"/>
  <c r="B61" i="5"/>
  <c r="AF60" i="5"/>
  <c r="AE60" i="5"/>
  <c r="AD60" i="5"/>
  <c r="AC60" i="5"/>
  <c r="AB60" i="5"/>
  <c r="AA60" i="5"/>
  <c r="X60" i="5"/>
  <c r="W60" i="5"/>
  <c r="V60" i="5"/>
  <c r="U60" i="5"/>
  <c r="T60" i="5"/>
  <c r="S60" i="5"/>
  <c r="R60" i="5"/>
  <c r="P60" i="5"/>
  <c r="O60" i="5"/>
  <c r="N60" i="5"/>
  <c r="M60" i="5"/>
  <c r="L60" i="5"/>
  <c r="K60" i="5"/>
  <c r="J60" i="5"/>
  <c r="H60" i="5"/>
  <c r="G60" i="5"/>
  <c r="F60" i="5"/>
  <c r="E60" i="5"/>
  <c r="C60" i="5"/>
  <c r="B60" i="5"/>
  <c r="AF59" i="5"/>
  <c r="AE59" i="5"/>
  <c r="AD59" i="5"/>
  <c r="AC59" i="5"/>
  <c r="AB59" i="5"/>
  <c r="AA59" i="5"/>
  <c r="Y59" i="5"/>
  <c r="X59" i="5"/>
  <c r="W59" i="5"/>
  <c r="V59" i="5"/>
  <c r="U59" i="5"/>
  <c r="T59" i="5"/>
  <c r="S59" i="5"/>
  <c r="R59" i="5"/>
  <c r="P59" i="5"/>
  <c r="O59" i="5"/>
  <c r="N59" i="5"/>
  <c r="M59" i="5"/>
  <c r="L59" i="5"/>
  <c r="K59" i="5"/>
  <c r="J59" i="5"/>
  <c r="H59" i="5"/>
  <c r="G59" i="5"/>
  <c r="F59" i="5"/>
  <c r="E59" i="5"/>
  <c r="C59" i="5"/>
  <c r="B59" i="5"/>
  <c r="AF58" i="5"/>
  <c r="AE58" i="5"/>
  <c r="AD58" i="5"/>
  <c r="AC58" i="5"/>
  <c r="AB58" i="5"/>
  <c r="AA58" i="5"/>
  <c r="Y58" i="5"/>
  <c r="X58" i="5"/>
  <c r="W58" i="5"/>
  <c r="V58" i="5"/>
  <c r="U58" i="5"/>
  <c r="T58" i="5"/>
  <c r="S58" i="5"/>
  <c r="R58" i="5"/>
  <c r="P58" i="5"/>
  <c r="O58" i="5"/>
  <c r="N58" i="5"/>
  <c r="M58" i="5"/>
  <c r="L58" i="5"/>
  <c r="K58" i="5"/>
  <c r="J58" i="5"/>
  <c r="H58" i="5"/>
  <c r="G58" i="5"/>
  <c r="F58" i="5"/>
  <c r="E58" i="5"/>
  <c r="C58" i="5"/>
  <c r="B58" i="5"/>
  <c r="AF57" i="5"/>
  <c r="AE57" i="5"/>
  <c r="AD57" i="5"/>
  <c r="AC57" i="5"/>
  <c r="AB57" i="5"/>
  <c r="AA57" i="5"/>
  <c r="Y57" i="5"/>
  <c r="X57" i="5"/>
  <c r="W57" i="5"/>
  <c r="V57" i="5"/>
  <c r="U57" i="5"/>
  <c r="T57" i="5"/>
  <c r="S57" i="5"/>
  <c r="R57" i="5"/>
  <c r="P57" i="5"/>
  <c r="O57" i="5"/>
  <c r="N57" i="5"/>
  <c r="M57" i="5"/>
  <c r="L57" i="5"/>
  <c r="K57" i="5"/>
  <c r="J57" i="5"/>
  <c r="H57" i="5"/>
  <c r="G57" i="5"/>
  <c r="F57" i="5"/>
  <c r="E57" i="5"/>
  <c r="C57" i="5"/>
  <c r="B57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P56" i="5"/>
  <c r="O56" i="5"/>
  <c r="N56" i="5"/>
  <c r="M56" i="5"/>
  <c r="L56" i="5"/>
  <c r="K56" i="5"/>
  <c r="J56" i="5"/>
  <c r="H56" i="5"/>
  <c r="G56" i="5"/>
  <c r="F56" i="5"/>
  <c r="E56" i="5"/>
  <c r="C56" i="5"/>
  <c r="B56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P55" i="5"/>
  <c r="O55" i="5"/>
  <c r="N55" i="5"/>
  <c r="M55" i="5"/>
  <c r="L55" i="5"/>
  <c r="K55" i="5"/>
  <c r="J55" i="5"/>
  <c r="H55" i="5"/>
  <c r="G55" i="5"/>
  <c r="F55" i="5"/>
  <c r="E55" i="5"/>
  <c r="C55" i="5"/>
  <c r="B55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P54" i="5"/>
  <c r="O54" i="5"/>
  <c r="N54" i="5"/>
  <c r="M54" i="5"/>
  <c r="L54" i="5"/>
  <c r="K54" i="5"/>
  <c r="J54" i="5"/>
  <c r="H54" i="5"/>
  <c r="G54" i="5"/>
  <c r="F54" i="5"/>
  <c r="E54" i="5"/>
  <c r="C54" i="5"/>
  <c r="B54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Q53" i="5"/>
  <c r="P53" i="5"/>
  <c r="O53" i="5"/>
  <c r="N53" i="5"/>
  <c r="M53" i="5"/>
  <c r="L53" i="5"/>
  <c r="K53" i="5"/>
  <c r="J53" i="5"/>
  <c r="H53" i="5"/>
  <c r="G53" i="5"/>
  <c r="F53" i="5"/>
  <c r="E53" i="5"/>
  <c r="C53" i="5"/>
  <c r="B53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Q52" i="5"/>
  <c r="P52" i="5"/>
  <c r="O52" i="5"/>
  <c r="N52" i="5"/>
  <c r="M52" i="5"/>
  <c r="L52" i="5"/>
  <c r="K52" i="5"/>
  <c r="J52" i="5"/>
  <c r="H52" i="5"/>
  <c r="G52" i="5"/>
  <c r="F52" i="5"/>
  <c r="E52" i="5"/>
  <c r="C52" i="5"/>
  <c r="B52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Q51" i="5"/>
  <c r="P51" i="5"/>
  <c r="O51" i="5"/>
  <c r="N51" i="5"/>
  <c r="M51" i="5"/>
  <c r="L51" i="5"/>
  <c r="K51" i="5"/>
  <c r="J51" i="5"/>
  <c r="H51" i="5"/>
  <c r="G51" i="5"/>
  <c r="F51" i="5"/>
  <c r="E51" i="5"/>
  <c r="C51" i="5"/>
  <c r="B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Q50" i="5"/>
  <c r="P50" i="5"/>
  <c r="O50" i="5"/>
  <c r="N50" i="5"/>
  <c r="M50" i="5"/>
  <c r="L50" i="5"/>
  <c r="K50" i="5"/>
  <c r="J50" i="5"/>
  <c r="H50" i="5"/>
  <c r="G50" i="5"/>
  <c r="F50" i="5"/>
  <c r="E50" i="5"/>
  <c r="C50" i="5"/>
  <c r="B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Q49" i="5"/>
  <c r="P49" i="5"/>
  <c r="O49" i="5"/>
  <c r="N49" i="5"/>
  <c r="M49" i="5"/>
  <c r="L49" i="5"/>
  <c r="K49" i="5"/>
  <c r="J49" i="5"/>
  <c r="H49" i="5"/>
  <c r="G49" i="5"/>
  <c r="F49" i="5"/>
  <c r="E49" i="5"/>
  <c r="C49" i="5"/>
  <c r="B49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Q48" i="5"/>
  <c r="P48" i="5"/>
  <c r="O48" i="5"/>
  <c r="N48" i="5"/>
  <c r="M48" i="5"/>
  <c r="L48" i="5"/>
  <c r="K48" i="5"/>
  <c r="J48" i="5"/>
  <c r="H48" i="5"/>
  <c r="G48" i="5"/>
  <c r="F48" i="5"/>
  <c r="E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Q47" i="5"/>
  <c r="P47" i="5"/>
  <c r="O47" i="5"/>
  <c r="N47" i="5"/>
  <c r="M47" i="5"/>
  <c r="L47" i="5"/>
  <c r="K47" i="5"/>
  <c r="J47" i="5"/>
  <c r="H47" i="5"/>
  <c r="G47" i="5"/>
  <c r="F47" i="5"/>
  <c r="E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Q46" i="5"/>
  <c r="P46" i="5"/>
  <c r="O46" i="5"/>
  <c r="N46" i="5"/>
  <c r="M46" i="5"/>
  <c r="L46" i="5"/>
  <c r="K46" i="5"/>
  <c r="J46" i="5"/>
  <c r="H46" i="5"/>
  <c r="G46" i="5"/>
  <c r="F46" i="5"/>
  <c r="E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Q45" i="5"/>
  <c r="P45" i="5"/>
  <c r="O45" i="5"/>
  <c r="N45" i="5"/>
  <c r="M45" i="5"/>
  <c r="L45" i="5"/>
  <c r="K45" i="5"/>
  <c r="J45" i="5"/>
  <c r="H45" i="5"/>
  <c r="G45" i="5"/>
  <c r="F45" i="5"/>
  <c r="E45" i="5"/>
  <c r="C45" i="5"/>
  <c r="B45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Q44" i="5"/>
  <c r="P44" i="5"/>
  <c r="O44" i="5"/>
  <c r="N44" i="5"/>
  <c r="M44" i="5"/>
  <c r="L44" i="5"/>
  <c r="K44" i="5"/>
  <c r="J44" i="5"/>
  <c r="H44" i="5"/>
  <c r="G44" i="5"/>
  <c r="F44" i="5"/>
  <c r="E44" i="5"/>
  <c r="C44" i="5"/>
  <c r="B44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Q43" i="5"/>
  <c r="P43" i="5"/>
  <c r="O43" i="5"/>
  <c r="N43" i="5"/>
  <c r="M43" i="5"/>
  <c r="L43" i="5"/>
  <c r="K43" i="5"/>
  <c r="J43" i="5"/>
  <c r="H43" i="5"/>
  <c r="G43" i="5"/>
  <c r="F43" i="5"/>
  <c r="E43" i="5"/>
  <c r="C43" i="5"/>
  <c r="B43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Q42" i="5"/>
  <c r="P42" i="5"/>
  <c r="O42" i="5"/>
  <c r="N42" i="5"/>
  <c r="M42" i="5"/>
  <c r="L42" i="5"/>
  <c r="K42" i="5"/>
  <c r="J42" i="5"/>
  <c r="H42" i="5"/>
  <c r="G42" i="5"/>
  <c r="F42" i="5"/>
  <c r="E42" i="5"/>
  <c r="C42" i="5"/>
  <c r="B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Q41" i="5"/>
  <c r="P41" i="5"/>
  <c r="O41" i="5"/>
  <c r="N41" i="5"/>
  <c r="M41" i="5"/>
  <c r="L41" i="5"/>
  <c r="K41" i="5"/>
  <c r="J41" i="5"/>
  <c r="H41" i="5"/>
  <c r="G41" i="5"/>
  <c r="F41" i="5"/>
  <c r="E41" i="5"/>
  <c r="C41" i="5"/>
  <c r="B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Q40" i="5"/>
  <c r="P40" i="5"/>
  <c r="O40" i="5"/>
  <c r="N40" i="5"/>
  <c r="M40" i="5"/>
  <c r="L40" i="5"/>
  <c r="K40" i="5"/>
  <c r="J40" i="5"/>
  <c r="H40" i="5"/>
  <c r="G40" i="5"/>
  <c r="F40" i="5"/>
  <c r="E40" i="5"/>
  <c r="C40" i="5"/>
  <c r="B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Q39" i="5"/>
  <c r="P39" i="5"/>
  <c r="O39" i="5"/>
  <c r="N39" i="5"/>
  <c r="M39" i="5"/>
  <c r="L39" i="5"/>
  <c r="K39" i="5"/>
  <c r="J39" i="5"/>
  <c r="H39" i="5"/>
  <c r="G39" i="5"/>
  <c r="F39" i="5"/>
  <c r="E39" i="5"/>
  <c r="C39" i="5"/>
  <c r="B39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Q38" i="5"/>
  <c r="P38" i="5"/>
  <c r="O38" i="5"/>
  <c r="N38" i="5"/>
  <c r="M38" i="5"/>
  <c r="L38" i="5"/>
  <c r="K38" i="5"/>
  <c r="J38" i="5"/>
  <c r="H38" i="5"/>
  <c r="G38" i="5"/>
  <c r="F38" i="5"/>
  <c r="E38" i="5"/>
  <c r="C38" i="5"/>
  <c r="B38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Q37" i="5"/>
  <c r="P37" i="5"/>
  <c r="O37" i="5"/>
  <c r="N37" i="5"/>
  <c r="M37" i="5"/>
  <c r="L37" i="5"/>
  <c r="K37" i="5"/>
  <c r="J37" i="5"/>
  <c r="H37" i="5"/>
  <c r="G37" i="5"/>
  <c r="F37" i="5"/>
  <c r="E37" i="5"/>
  <c r="C37" i="5"/>
  <c r="B37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Q36" i="5"/>
  <c r="P36" i="5"/>
  <c r="O36" i="5"/>
  <c r="N36" i="5"/>
  <c r="M36" i="5"/>
  <c r="L36" i="5"/>
  <c r="K36" i="5"/>
  <c r="J36" i="5"/>
  <c r="H36" i="5"/>
  <c r="G36" i="5"/>
  <c r="F36" i="5"/>
  <c r="E36" i="5"/>
  <c r="C36" i="5"/>
  <c r="B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Q35" i="5"/>
  <c r="P35" i="5"/>
  <c r="O35" i="5"/>
  <c r="N35" i="5"/>
  <c r="M35" i="5"/>
  <c r="L35" i="5"/>
  <c r="K35" i="5"/>
  <c r="J35" i="5"/>
  <c r="H35" i="5"/>
  <c r="G35" i="5"/>
  <c r="F35" i="5"/>
  <c r="E35" i="5"/>
  <c r="C35" i="5"/>
  <c r="B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M34" i="5"/>
  <c r="L34" i="5"/>
  <c r="K34" i="5"/>
  <c r="J34" i="5"/>
  <c r="H34" i="5"/>
  <c r="G34" i="5"/>
  <c r="F34" i="5"/>
  <c r="E34" i="5"/>
  <c r="C34" i="5"/>
  <c r="B34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Q33" i="5"/>
  <c r="P33" i="5"/>
  <c r="O33" i="5"/>
  <c r="N33" i="5"/>
  <c r="M33" i="5"/>
  <c r="L33" i="5"/>
  <c r="K33" i="5"/>
  <c r="J33" i="5"/>
  <c r="H33" i="5"/>
  <c r="G33" i="5"/>
  <c r="F33" i="5"/>
  <c r="E33" i="5"/>
  <c r="C33" i="5"/>
  <c r="B33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Q32" i="5"/>
  <c r="P32" i="5"/>
  <c r="O32" i="5"/>
  <c r="N32" i="5"/>
  <c r="M32" i="5"/>
  <c r="L32" i="5"/>
  <c r="K32" i="5"/>
  <c r="J32" i="5"/>
  <c r="H32" i="5"/>
  <c r="G32" i="5"/>
  <c r="F32" i="5"/>
  <c r="E32" i="5"/>
  <c r="C32" i="5"/>
  <c r="B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Q31" i="5"/>
  <c r="P31" i="5"/>
  <c r="O31" i="5"/>
  <c r="N31" i="5"/>
  <c r="M31" i="5"/>
  <c r="L31" i="5"/>
  <c r="K31" i="5"/>
  <c r="J31" i="5"/>
  <c r="H31" i="5"/>
  <c r="G31" i="5"/>
  <c r="F31" i="5"/>
  <c r="E31" i="5"/>
  <c r="C31" i="5"/>
  <c r="B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Q30" i="5"/>
  <c r="P30" i="5"/>
  <c r="O30" i="5"/>
  <c r="N30" i="5"/>
  <c r="M30" i="5"/>
  <c r="L30" i="5"/>
  <c r="K30" i="5"/>
  <c r="J30" i="5"/>
  <c r="H30" i="5"/>
  <c r="G30" i="5"/>
  <c r="F30" i="5"/>
  <c r="E30" i="5"/>
  <c r="D30" i="5"/>
  <c r="C30" i="5"/>
  <c r="B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R29" i="5"/>
  <c r="Q29" i="5"/>
  <c r="P29" i="5"/>
  <c r="O29" i="5"/>
  <c r="N29" i="5"/>
  <c r="M29" i="5"/>
  <c r="L29" i="5"/>
  <c r="K29" i="5"/>
  <c r="J29" i="5"/>
  <c r="H29" i="5"/>
  <c r="G29" i="5"/>
  <c r="F29" i="5"/>
  <c r="E29" i="5"/>
  <c r="D29" i="5"/>
  <c r="C29" i="5"/>
  <c r="B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R28" i="5"/>
  <c r="Q28" i="5"/>
  <c r="P28" i="5"/>
  <c r="O28" i="5"/>
  <c r="N28" i="5"/>
  <c r="M28" i="5"/>
  <c r="L28" i="5"/>
  <c r="K28" i="5"/>
  <c r="J28" i="5"/>
  <c r="H28" i="5"/>
  <c r="G28" i="5"/>
  <c r="F28" i="5"/>
  <c r="E28" i="5"/>
  <c r="D28" i="5"/>
  <c r="C28" i="5"/>
  <c r="B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E45" i="4"/>
  <c r="B45" i="4"/>
  <c r="A45" i="4"/>
  <c r="G44" i="4"/>
  <c r="F44" i="4"/>
  <c r="E44" i="4"/>
  <c r="B44" i="4"/>
  <c r="A44" i="4"/>
  <c r="G43" i="4"/>
  <c r="F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F36" i="4"/>
  <c r="E36" i="4"/>
  <c r="B36" i="4"/>
  <c r="A36" i="4"/>
  <c r="G35" i="4"/>
  <c r="F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F28" i="4"/>
  <c r="E28" i="4"/>
  <c r="B28" i="4"/>
  <c r="A28" i="4"/>
  <c r="G27" i="4"/>
  <c r="F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F20" i="4"/>
  <c r="E20" i="4"/>
  <c r="B20" i="4"/>
  <c r="A20" i="4"/>
  <c r="G19" i="4"/>
  <c r="F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F12" i="4"/>
  <c r="E12" i="4"/>
  <c r="B12" i="4"/>
  <c r="A12" i="4"/>
  <c r="G11" i="4"/>
  <c r="F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F4" i="4"/>
  <c r="E4" i="4"/>
  <c r="B4" i="4"/>
  <c r="A4" i="4"/>
  <c r="G3" i="4"/>
  <c r="F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E133" i="2"/>
  <c r="S133" i="2"/>
  <c r="R133" i="2"/>
  <c r="Q133" i="2"/>
  <c r="AE132" i="2"/>
  <c r="S132" i="2"/>
  <c r="R132" i="2"/>
  <c r="Q132" i="2"/>
  <c r="AE131" i="2"/>
  <c r="S131" i="2"/>
  <c r="R131" i="2"/>
  <c r="Q131" i="2"/>
  <c r="AE130" i="2"/>
  <c r="S130" i="2"/>
  <c r="R130" i="2"/>
  <c r="Q130" i="2"/>
  <c r="AE129" i="2"/>
  <c r="S129" i="2"/>
  <c r="R129" i="2"/>
  <c r="Q129" i="2"/>
  <c r="AE128" i="2"/>
  <c r="S128" i="2"/>
  <c r="R128" i="2"/>
  <c r="Q128" i="2"/>
  <c r="AE127" i="2"/>
  <c r="S127" i="2"/>
  <c r="R127" i="2"/>
  <c r="Q127" i="2"/>
  <c r="G127" i="2"/>
  <c r="AE126" i="2"/>
  <c r="S126" i="2"/>
  <c r="R126" i="2"/>
  <c r="Q126" i="2"/>
  <c r="G126" i="2"/>
  <c r="AE125" i="2"/>
  <c r="S125" i="2"/>
  <c r="R125" i="2"/>
  <c r="Q125" i="2"/>
  <c r="G125" i="2"/>
  <c r="AE124" i="2"/>
  <c r="S124" i="2"/>
  <c r="R124" i="2"/>
  <c r="Q124" i="2"/>
  <c r="G124" i="2"/>
  <c r="AE123" i="2"/>
  <c r="S123" i="2"/>
  <c r="R123" i="2"/>
  <c r="Q123" i="2"/>
  <c r="G123" i="2"/>
  <c r="AE122" i="2"/>
  <c r="S122" i="2"/>
  <c r="R122" i="2"/>
  <c r="Q122" i="2"/>
  <c r="O122" i="2"/>
  <c r="M122" i="2"/>
  <c r="G122" i="2"/>
  <c r="AE121" i="2"/>
  <c r="S121" i="2"/>
  <c r="R121" i="2"/>
  <c r="Q121" i="2"/>
  <c r="O121" i="2"/>
  <c r="M121" i="2"/>
  <c r="G121" i="2"/>
  <c r="C121" i="2"/>
  <c r="AE120" i="2"/>
  <c r="AB120" i="2"/>
  <c r="S120" i="2"/>
  <c r="R120" i="2"/>
  <c r="Q120" i="2"/>
  <c r="O120" i="2"/>
  <c r="M120" i="2"/>
  <c r="G120" i="2"/>
  <c r="C120" i="2"/>
  <c r="AE119" i="2"/>
  <c r="AB119" i="2"/>
  <c r="S119" i="2"/>
  <c r="R119" i="2"/>
  <c r="Q119" i="2"/>
  <c r="O119" i="2"/>
  <c r="M119" i="2"/>
  <c r="G119" i="2"/>
  <c r="C119" i="2"/>
  <c r="AE118" i="2"/>
  <c r="AB118" i="2"/>
  <c r="S118" i="2"/>
  <c r="R118" i="2"/>
  <c r="Q118" i="2"/>
  <c r="O118" i="2"/>
  <c r="M118" i="2"/>
  <c r="J118" i="2"/>
  <c r="G118" i="2"/>
  <c r="C118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C14" i="1" s="1"/>
  <c r="G58" i="2"/>
  <c r="F58" i="2"/>
  <c r="E58" i="2"/>
  <c r="C58" i="2"/>
  <c r="B58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C22" i="1" s="1"/>
  <c r="K31" i="2"/>
  <c r="J31" i="2"/>
  <c r="H31" i="2"/>
  <c r="G31" i="2"/>
  <c r="F31" i="2"/>
  <c r="E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I10" i="1" s="1"/>
  <c r="Z28" i="2"/>
  <c r="Y28" i="2"/>
  <c r="X28" i="2"/>
  <c r="W28" i="2"/>
  <c r="V28" i="2"/>
  <c r="U28" i="2"/>
  <c r="T28" i="2"/>
  <c r="R28" i="2"/>
  <c r="I18" i="1" s="1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I42" i="1" s="1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I9" i="1" s="1"/>
  <c r="M6" i="2"/>
  <c r="C30" i="1" s="1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I21" i="1" s="1"/>
  <c r="V5" i="2"/>
  <c r="I29" i="1" s="1"/>
  <c r="U5" i="2"/>
  <c r="I24" i="1" s="1"/>
  <c r="T5" i="2"/>
  <c r="R5" i="2"/>
  <c r="Q5" i="2"/>
  <c r="P5" i="2"/>
  <c r="O5" i="2"/>
  <c r="N5" i="2"/>
  <c r="M5" i="2"/>
  <c r="I30" i="1" s="1"/>
  <c r="L5" i="2"/>
  <c r="K5" i="2"/>
  <c r="I26" i="1" s="1"/>
  <c r="J5" i="2"/>
  <c r="I5" i="2"/>
  <c r="H5" i="2"/>
  <c r="G5" i="2"/>
  <c r="F5" i="2"/>
  <c r="I23" i="1" s="1"/>
  <c r="E5" i="2"/>
  <c r="I15" i="1" s="1"/>
  <c r="D5" i="2"/>
  <c r="C5" i="2"/>
  <c r="B5" i="2"/>
  <c r="AF4" i="2"/>
  <c r="AE4" i="2"/>
  <c r="AD4" i="2"/>
  <c r="AC4" i="2"/>
  <c r="I37" i="1" s="1"/>
  <c r="AB4" i="2"/>
  <c r="I13" i="1" s="1"/>
  <c r="AA4" i="2"/>
  <c r="Z4" i="2"/>
  <c r="Y4" i="2"/>
  <c r="X4" i="2"/>
  <c r="W4" i="2"/>
  <c r="V4" i="2"/>
  <c r="U4" i="2"/>
  <c r="T4" i="2"/>
  <c r="R4" i="2"/>
  <c r="Q4" i="2"/>
  <c r="I17" i="1" s="1"/>
  <c r="P4" i="2"/>
  <c r="O4" i="2"/>
  <c r="N4" i="2"/>
  <c r="M4" i="2"/>
  <c r="L4" i="2"/>
  <c r="I22" i="1" s="1"/>
  <c r="K4" i="2"/>
  <c r="J4" i="2"/>
  <c r="C5" i="1" s="1"/>
  <c r="I4" i="2"/>
  <c r="I25" i="1" s="1"/>
  <c r="H4" i="2"/>
  <c r="G4" i="2"/>
  <c r="F4" i="2"/>
  <c r="E4" i="2"/>
  <c r="D4" i="2"/>
  <c r="I7" i="1" s="1"/>
  <c r="C4" i="2"/>
  <c r="C27" i="1" s="1"/>
  <c r="B4" i="2"/>
  <c r="AF3" i="2"/>
  <c r="AE3" i="2"/>
  <c r="AD3" i="2"/>
  <c r="AC3" i="2"/>
  <c r="AB3" i="2"/>
  <c r="AA3" i="2"/>
  <c r="Z3" i="2"/>
  <c r="Y3" i="2"/>
  <c r="I4" i="1" s="1"/>
  <c r="X3" i="2"/>
  <c r="I8" i="1" s="1"/>
  <c r="W3" i="2"/>
  <c r="V3" i="2"/>
  <c r="U3" i="2"/>
  <c r="T3" i="2"/>
  <c r="I36" i="1" s="1"/>
  <c r="R3" i="2"/>
  <c r="Q3" i="2"/>
  <c r="P3" i="2"/>
  <c r="I16" i="1" s="1"/>
  <c r="O3" i="2"/>
  <c r="I38" i="1" s="1"/>
  <c r="N3" i="2"/>
  <c r="M3" i="2"/>
  <c r="L3" i="2"/>
  <c r="K3" i="2"/>
  <c r="J3" i="2"/>
  <c r="I5" i="1" s="1"/>
  <c r="I3" i="2"/>
  <c r="H3" i="2"/>
  <c r="I14" i="1" s="1"/>
  <c r="G3" i="2"/>
  <c r="C6" i="1" s="1"/>
  <c r="F3" i="2"/>
  <c r="E3" i="2"/>
  <c r="D3" i="2"/>
  <c r="C3" i="2"/>
  <c r="B3" i="2"/>
  <c r="AF2" i="2"/>
  <c r="H43" i="1" s="1"/>
  <c r="C43" i="1" s="1"/>
  <c r="AE2" i="2"/>
  <c r="AD2" i="2"/>
  <c r="AC2" i="2"/>
  <c r="AB2" i="2"/>
  <c r="AA2" i="2"/>
  <c r="Z2" i="2"/>
  <c r="H11" i="1" s="1"/>
  <c r="C11" i="1" s="1"/>
  <c r="Y2" i="2"/>
  <c r="H4" i="1" s="1"/>
  <c r="C4" i="1" s="1"/>
  <c r="X2" i="2"/>
  <c r="W2" i="2"/>
  <c r="H21" i="1" s="1"/>
  <c r="C21" i="1" s="1"/>
  <c r="V2" i="2"/>
  <c r="H29" i="1" s="1"/>
  <c r="C29" i="1" s="1"/>
  <c r="U2" i="2"/>
  <c r="T2" i="2"/>
  <c r="S2" i="2"/>
  <c r="H19" i="1" s="1"/>
  <c r="C19" i="1" s="1"/>
  <c r="R2" i="2"/>
  <c r="Q2" i="2"/>
  <c r="P2" i="2"/>
  <c r="O2" i="2"/>
  <c r="H38" i="1" s="1"/>
  <c r="C38" i="1" s="1"/>
  <c r="O45" i="1"/>
  <c r="J45" i="1"/>
  <c r="I45" i="1"/>
  <c r="H45" i="1"/>
  <c r="F45" i="1"/>
  <c r="F45" i="4" s="1"/>
  <c r="C45" i="1"/>
  <c r="C45" i="4" s="1"/>
  <c r="O44" i="1"/>
  <c r="J44" i="1"/>
  <c r="I44" i="1"/>
  <c r="H44" i="1"/>
  <c r="F44" i="1"/>
  <c r="C44" i="1"/>
  <c r="C44" i="4" s="1"/>
  <c r="O43" i="1"/>
  <c r="J43" i="1"/>
  <c r="I43" i="1"/>
  <c r="F43" i="1"/>
  <c r="O42" i="1"/>
  <c r="J42" i="1"/>
  <c r="H42" i="1"/>
  <c r="C42" i="1" s="1"/>
  <c r="F42" i="1"/>
  <c r="F42" i="4" s="1"/>
  <c r="J41" i="1"/>
  <c r="I41" i="1"/>
  <c r="H41" i="1"/>
  <c r="C41" i="1" s="1"/>
  <c r="F41" i="1"/>
  <c r="O41" i="1" s="1"/>
  <c r="J40" i="1"/>
  <c r="I40" i="1"/>
  <c r="H40" i="1"/>
  <c r="C40" i="1" s="1"/>
  <c r="F40" i="1"/>
  <c r="O40" i="1" s="1"/>
  <c r="J39" i="1"/>
  <c r="I39" i="1"/>
  <c r="H39" i="1"/>
  <c r="F39" i="1"/>
  <c r="O39" i="1" s="1"/>
  <c r="C39" i="1"/>
  <c r="C39" i="4" s="1"/>
  <c r="J38" i="1"/>
  <c r="F38" i="1"/>
  <c r="O38" i="1" s="1"/>
  <c r="O37" i="1"/>
  <c r="J37" i="1"/>
  <c r="H37" i="1"/>
  <c r="F37" i="1"/>
  <c r="F37" i="4" s="1"/>
  <c r="C37" i="1"/>
  <c r="D37" i="1" s="1"/>
  <c r="D37" i="4" s="1"/>
  <c r="O36" i="1"/>
  <c r="J36" i="1"/>
  <c r="H36" i="1"/>
  <c r="F36" i="1"/>
  <c r="C36" i="1"/>
  <c r="C36" i="4" s="1"/>
  <c r="O35" i="1"/>
  <c r="J35" i="1"/>
  <c r="I35" i="1"/>
  <c r="H35" i="1"/>
  <c r="F35" i="1"/>
  <c r="C35" i="1"/>
  <c r="C35" i="4" s="1"/>
  <c r="O34" i="1"/>
  <c r="J34" i="1"/>
  <c r="I34" i="1"/>
  <c r="H34" i="1"/>
  <c r="C34" i="1" s="1"/>
  <c r="F34" i="1"/>
  <c r="F34" i="4" s="1"/>
  <c r="J33" i="1"/>
  <c r="I33" i="1"/>
  <c r="H33" i="1"/>
  <c r="C33" i="1" s="1"/>
  <c r="F33" i="1"/>
  <c r="O33" i="1" s="1"/>
  <c r="J32" i="1"/>
  <c r="I32" i="1"/>
  <c r="H32" i="1"/>
  <c r="C32" i="1" s="1"/>
  <c r="F32" i="1"/>
  <c r="O32" i="1" s="1"/>
  <c r="J31" i="1"/>
  <c r="I31" i="1"/>
  <c r="H31" i="1"/>
  <c r="F31" i="1"/>
  <c r="O31" i="1" s="1"/>
  <c r="C31" i="1"/>
  <c r="D31" i="1" s="1"/>
  <c r="D31" i="4" s="1"/>
  <c r="J30" i="1"/>
  <c r="H30" i="1"/>
  <c r="F30" i="1"/>
  <c r="O30" i="1" s="1"/>
  <c r="O29" i="1"/>
  <c r="J29" i="1"/>
  <c r="F29" i="1"/>
  <c r="F29" i="4" s="1"/>
  <c r="O28" i="1"/>
  <c r="J28" i="1"/>
  <c r="I28" i="1"/>
  <c r="H28" i="1"/>
  <c r="F28" i="1"/>
  <c r="C28" i="1"/>
  <c r="C28" i="4" s="1"/>
  <c r="O27" i="1"/>
  <c r="J27" i="1"/>
  <c r="I27" i="1"/>
  <c r="H27" i="1"/>
  <c r="F27" i="1"/>
  <c r="O26" i="1"/>
  <c r="J26" i="1"/>
  <c r="H26" i="1"/>
  <c r="C26" i="1" s="1"/>
  <c r="F26" i="1"/>
  <c r="F26" i="4" s="1"/>
  <c r="J25" i="1"/>
  <c r="H25" i="1"/>
  <c r="C25" i="1" s="1"/>
  <c r="F25" i="1"/>
  <c r="O25" i="1" s="1"/>
  <c r="J24" i="1"/>
  <c r="H24" i="1"/>
  <c r="C24" i="1" s="1"/>
  <c r="F24" i="1"/>
  <c r="O24" i="1" s="1"/>
  <c r="J23" i="1"/>
  <c r="H23" i="1"/>
  <c r="F23" i="1"/>
  <c r="O23" i="1" s="1"/>
  <c r="C23" i="1"/>
  <c r="D23" i="1" s="1"/>
  <c r="D23" i="4" s="1"/>
  <c r="J22" i="1"/>
  <c r="H22" i="1"/>
  <c r="F22" i="1"/>
  <c r="O22" i="1" s="1"/>
  <c r="O21" i="1"/>
  <c r="J21" i="1"/>
  <c r="F21" i="1"/>
  <c r="F21" i="4" s="1"/>
  <c r="O20" i="1"/>
  <c r="J20" i="1"/>
  <c r="I20" i="1"/>
  <c r="H20" i="1"/>
  <c r="F20" i="1"/>
  <c r="C20" i="1"/>
  <c r="C20" i="4" s="1"/>
  <c r="O19" i="1"/>
  <c r="J19" i="1"/>
  <c r="I19" i="1"/>
  <c r="F19" i="1"/>
  <c r="O18" i="1"/>
  <c r="J18" i="1"/>
  <c r="H18" i="1"/>
  <c r="C18" i="1" s="1"/>
  <c r="F18" i="1"/>
  <c r="F18" i="4" s="1"/>
  <c r="J17" i="1"/>
  <c r="H17" i="1"/>
  <c r="C17" i="1" s="1"/>
  <c r="F17" i="1"/>
  <c r="O17" i="1" s="1"/>
  <c r="J16" i="1"/>
  <c r="H16" i="1"/>
  <c r="C16" i="1" s="1"/>
  <c r="F16" i="1"/>
  <c r="O16" i="1" s="1"/>
  <c r="J15" i="1"/>
  <c r="H15" i="1"/>
  <c r="F15" i="1"/>
  <c r="O15" i="1" s="1"/>
  <c r="C15" i="1"/>
  <c r="D15" i="1" s="1"/>
  <c r="D15" i="4" s="1"/>
  <c r="J14" i="1"/>
  <c r="H14" i="1"/>
  <c r="F14" i="1"/>
  <c r="O14" i="1" s="1"/>
  <c r="O13" i="1"/>
  <c r="J13" i="1"/>
  <c r="H13" i="1"/>
  <c r="F13" i="1"/>
  <c r="F13" i="4" s="1"/>
  <c r="C13" i="1"/>
  <c r="C13" i="4" s="1"/>
  <c r="O12" i="1"/>
  <c r="J12" i="1"/>
  <c r="I12" i="1"/>
  <c r="H12" i="1"/>
  <c r="F12" i="1"/>
  <c r="C12" i="1"/>
  <c r="C12" i="4" s="1"/>
  <c r="O11" i="1"/>
  <c r="J11" i="1"/>
  <c r="I11" i="1"/>
  <c r="F11" i="1"/>
  <c r="O10" i="1"/>
  <c r="J10" i="1"/>
  <c r="H10" i="1"/>
  <c r="C10" i="1" s="1"/>
  <c r="F10" i="1"/>
  <c r="F10" i="4" s="1"/>
  <c r="J9" i="1"/>
  <c r="H9" i="1"/>
  <c r="C9" i="1" s="1"/>
  <c r="F9" i="1"/>
  <c r="O9" i="1" s="1"/>
  <c r="J8" i="1"/>
  <c r="H8" i="1"/>
  <c r="C8" i="1" s="1"/>
  <c r="F8" i="1"/>
  <c r="O8" i="1" s="1"/>
  <c r="J7" i="1"/>
  <c r="H7" i="1"/>
  <c r="F7" i="1"/>
  <c r="O7" i="1" s="1"/>
  <c r="C7" i="1"/>
  <c r="C7" i="4" s="1"/>
  <c r="J6" i="1"/>
  <c r="H6" i="1"/>
  <c r="F6" i="1"/>
  <c r="O6" i="1" s="1"/>
  <c r="O5" i="1"/>
  <c r="J5" i="1"/>
  <c r="H5" i="1"/>
  <c r="F5" i="1"/>
  <c r="F5" i="4" s="1"/>
  <c r="O4" i="1"/>
  <c r="J4" i="1"/>
  <c r="F4" i="1"/>
  <c r="O3" i="1"/>
  <c r="J3" i="1"/>
  <c r="I3" i="1"/>
  <c r="H3" i="1"/>
  <c r="C3" i="1" s="1"/>
  <c r="F3" i="1"/>
  <c r="J2" i="1"/>
  <c r="I2" i="1"/>
  <c r="H2" i="1"/>
  <c r="C2" i="1" s="1"/>
  <c r="F2" i="1"/>
  <c r="O2" i="1" s="1"/>
  <c r="D41" i="1" l="1"/>
  <c r="D41" i="4" s="1"/>
  <c r="C41" i="4"/>
  <c r="C26" i="4"/>
  <c r="D26" i="1"/>
  <c r="D26" i="4" s="1"/>
  <c r="D29" i="1"/>
  <c r="D29" i="4" s="1"/>
  <c r="C29" i="4"/>
  <c r="C6" i="4"/>
  <c r="D6" i="1"/>
  <c r="D6" i="4" s="1"/>
  <c r="C30" i="4"/>
  <c r="D30" i="1"/>
  <c r="D30" i="4" s="1"/>
  <c r="C22" i="4"/>
  <c r="D22" i="1"/>
  <c r="D22" i="4" s="1"/>
  <c r="C14" i="4"/>
  <c r="D14" i="1"/>
  <c r="D14" i="4" s="1"/>
  <c r="C3" i="4"/>
  <c r="D3" i="1"/>
  <c r="D3" i="4" s="1"/>
  <c r="C38" i="4"/>
  <c r="D38" i="1"/>
  <c r="D38" i="4" s="1"/>
  <c r="D21" i="1"/>
  <c r="D21" i="4" s="1"/>
  <c r="C21" i="4"/>
  <c r="C5" i="4"/>
  <c r="D5" i="1"/>
  <c r="D5" i="4" s="1"/>
  <c r="C18" i="4"/>
  <c r="D18" i="1"/>
  <c r="D18" i="4" s="1"/>
  <c r="D24" i="1"/>
  <c r="D24" i="4" s="1"/>
  <c r="C24" i="4"/>
  <c r="C43" i="4"/>
  <c r="D43" i="1"/>
  <c r="D43" i="4" s="1"/>
  <c r="C27" i="4"/>
  <c r="D27" i="1"/>
  <c r="D27" i="4" s="1"/>
  <c r="D8" i="1"/>
  <c r="D8" i="4" s="1"/>
  <c r="C8" i="4"/>
  <c r="C19" i="4"/>
  <c r="D19" i="1"/>
  <c r="D19" i="4" s="1"/>
  <c r="C32" i="4"/>
  <c r="D32" i="1"/>
  <c r="D32" i="4" s="1"/>
  <c r="C11" i="4"/>
  <c r="D11" i="1"/>
  <c r="D11" i="4" s="1"/>
  <c r="D25" i="1"/>
  <c r="D25" i="4" s="1"/>
  <c r="C25" i="4"/>
  <c r="D33" i="1"/>
  <c r="D33" i="4" s="1"/>
  <c r="C33" i="4"/>
  <c r="C40" i="4"/>
  <c r="D40" i="1"/>
  <c r="D40" i="4" s="1"/>
  <c r="C42" i="4"/>
  <c r="D42" i="1"/>
  <c r="D42" i="4" s="1"/>
  <c r="C10" i="4"/>
  <c r="D10" i="1"/>
  <c r="D10" i="4" s="1"/>
  <c r="C34" i="4"/>
  <c r="D34" i="1"/>
  <c r="D34" i="4" s="1"/>
  <c r="C4" i="4"/>
  <c r="D4" i="1"/>
  <c r="D4" i="4" s="1"/>
  <c r="C16" i="4"/>
  <c r="D16" i="1"/>
  <c r="D16" i="4" s="1"/>
  <c r="C2" i="4"/>
  <c r="D2" i="1"/>
  <c r="D2" i="4" s="1"/>
  <c r="D9" i="1"/>
  <c r="D9" i="4" s="1"/>
  <c r="C9" i="4"/>
  <c r="D17" i="1"/>
  <c r="D17" i="4" s="1"/>
  <c r="C17" i="4"/>
  <c r="D7" i="1"/>
  <c r="D7" i="4" s="1"/>
  <c r="D39" i="1"/>
  <c r="D39" i="4" s="1"/>
  <c r="F2" i="4"/>
  <c r="C15" i="4"/>
  <c r="C23" i="4"/>
  <c r="C31" i="4"/>
  <c r="D13" i="1"/>
  <c r="D13" i="4" s="1"/>
  <c r="D45" i="1"/>
  <c r="D45" i="4" s="1"/>
  <c r="F9" i="4"/>
  <c r="F17" i="4"/>
  <c r="F25" i="4"/>
  <c r="F33" i="4"/>
  <c r="F41" i="4"/>
  <c r="D12" i="1"/>
  <c r="D12" i="4" s="1"/>
  <c r="D20" i="1"/>
  <c r="D20" i="4" s="1"/>
  <c r="D28" i="1"/>
  <c r="D28" i="4" s="1"/>
  <c r="D36" i="1"/>
  <c r="D36" i="4" s="1"/>
  <c r="D44" i="1"/>
  <c r="D44" i="4" s="1"/>
  <c r="F8" i="4"/>
  <c r="F16" i="4"/>
  <c r="F24" i="4"/>
  <c r="F32" i="4"/>
  <c r="C37" i="4"/>
  <c r="F40" i="4"/>
  <c r="I6" i="1"/>
  <c r="D35" i="1"/>
  <c r="D35" i="4" s="1"/>
  <c r="F7" i="4"/>
  <c r="F15" i="4"/>
  <c r="F23" i="4"/>
  <c r="F31" i="4"/>
  <c r="F39" i="4"/>
  <c r="F6" i="4"/>
  <c r="F14" i="4"/>
  <c r="F22" i="4"/>
  <c r="F30" i="4"/>
  <c r="F38" i="4"/>
</calcChain>
</file>

<file path=xl/sharedStrings.xml><?xml version="1.0" encoding="utf-8"?>
<sst xmlns="http://schemas.openxmlformats.org/spreadsheetml/2006/main" count="503" uniqueCount="239">
  <si>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</si>
  <si>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</si>
  <si>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</si>
  <si>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</si>
  <si>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</si>
  <si>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</si>
  <si>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</si>
  <si>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</si>
  <si>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</si>
  <si>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</si>
  <si>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</si>
  <si>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</si>
  <si>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</si>
  <si>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NB</t>
  </si>
  <si>
    <t>up.py</t>
  </si>
  <si>
    <t>edit_name</t>
  </si>
  <si>
    <t>20thCB</t>
  </si>
  <si>
    <t>20th Century Boys</t>
  </si>
  <si>
    <t>Mangafox</t>
  </si>
  <si>
    <t>F</t>
  </si>
  <si>
    <t>BCL</t>
  </si>
  <si>
    <t>Black Clover</t>
  </si>
  <si>
    <t>*</t>
  </si>
  <si>
    <t>Bleach</t>
  </si>
  <si>
    <t>Manganato</t>
  </si>
  <si>
    <t>Chainsaw</t>
  </si>
  <si>
    <t>Chainsaw Man</t>
  </si>
  <si>
    <t>CJX</t>
  </si>
  <si>
    <t>Choujin X</t>
  </si>
  <si>
    <t>Conan</t>
  </si>
  <si>
    <t>Detective Conan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</si>
  <si>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</si>
  <si>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</si>
  <si>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</si>
  <si>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</si>
  <si>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</si>
  <si>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</si>
  <si>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</si>
  <si>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</si>
  <si>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</si>
  <si>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</si>
  <si>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</si>
  <si>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</si>
  <si>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</si>
  <si>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</si>
  <si>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</si>
  <si>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</si>
  <si>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</si>
  <si>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</si>
  <si>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</si>
  <si>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</si>
  <si>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</si>
  <si>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</si>
  <si>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</si>
  <si>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</si>
  <si>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</si>
  <si>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</si>
  <si>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</si>
  <si>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</si>
  <si>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</si>
  <si>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</si>
  <si>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</t>
  </si>
  <si>
    <t>Kaiju No. 8</t>
  </si>
  <si>
    <t>KNB</t>
  </si>
  <si>
    <t>Kuroko no Basuke</t>
  </si>
  <si>
    <t>Kuroko no Basket</t>
  </si>
  <si>
    <t>Mashle</t>
  </si>
  <si>
    <t>MHA</t>
  </si>
  <si>
    <t>Boku no Hero Academia</t>
  </si>
  <si>
    <t>lu tome 38</t>
  </si>
  <si>
    <t>My Hero Academia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</si>
  <si>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</si>
  <si>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</si>
  <si>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</si>
  <si>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</si>
  <si>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</si>
  <si>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</si>
  <si>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</si>
  <si>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</si>
  <si>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</si>
  <si>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</si>
  <si>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</si>
  <si>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</si>
  <si>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</si>
  <si>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</si>
  <si>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</si>
  <si>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</si>
  <si>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</si>
  <si>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</si>
  <si>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</si>
  <si>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</si>
  <si>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</si>
  <si>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</si>
  <si>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</si>
  <si>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</si>
  <si>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</si>
  <si>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</si>
  <si>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</si>
  <si>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</si>
  <si>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</si>
  <si>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</si>
  <si>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 xml:space="preserve">Yu-Gi-Oh 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</si>
  <si>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</si>
  <si>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</si>
  <si>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</si>
  <si>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</si>
  <si>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</si>
  <si>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</si>
  <si>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</si>
  <si>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</si>
  <si>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</si>
  <si>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</si>
  <si>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</si>
  <si>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</si>
  <si>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</si>
  <si>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</si>
  <si>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</si>
  <si>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</t>
  </si>
  <si>
    <t>Blue Lock</t>
  </si>
  <si>
    <t>Vol</t>
  </si>
  <si>
    <t>Fable</t>
  </si>
  <si>
    <t>URL</t>
  </si>
  <si>
    <t>DL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</si>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</sst>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rgb="FF0432FF"/>
      <name val="Calibri"/>
      <family val="2"/>
      <scheme val="minor"/>
    </font>
    <font>
      <i/>
      <sz val="12"/>
      <color rgb="FF0432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10" borderId="0" xfId="0" applyFont="1" applyFill="1"/>
    <xf numFmtId="0" fontId="9" fillId="10" borderId="0" xfId="0" applyFont="1" applyFill="1"/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10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2" fillId="9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/>
  </cellXfs>
  <cellStyles count="2">
    <cellStyle name="Hyperlink" xfId="1" builtinId="8"/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52"/>
  <sheetViews>
    <sheetView tabSelected="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2" bestFit="1" customWidth="1"/>
    <col min="5" max="6" width="13.6640625" style="14" customWidth="1"/>
    <col min="7" max="7" width="33.6640625" style="16" bestFit="1" customWidth="1"/>
    <col min="8" max="10" width="10.83203125" style="19" customWidth="1"/>
    <col min="11" max="11" width="15.83203125" style="45" bestFit="1" customWidth="1"/>
    <col min="12" max="12" width="11" style="45" customWidth="1"/>
    <col min="13" max="13" width="12" style="45" bestFit="1" customWidth="1"/>
    <col min="14" max="14" width="18.83203125" style="45" bestFit="1" customWidth="1"/>
    <col min="15" max="15" width="21.6640625" style="34" bestFit="1" customWidth="1"/>
    <col min="16" max="16" width="41.6640625" style="36" bestFit="1" customWidth="1"/>
  </cols>
  <sheetData>
    <row r="1" spans="1:16" x14ac:dyDescent="0.2">
      <c r="A1" s="11" t="s">
        <v>0</v>
      </c>
      <c r="B1" s="11" t="s">
        <v>1</v>
      </c>
      <c r="C1" s="11" t="s">
        <v>2</v>
      </c>
      <c r="D1" s="20" t="s">
        <v>3</v>
      </c>
      <c r="E1" s="11" t="s">
        <v>4</v>
      </c>
      <c r="F1" s="11" t="s">
        <v>5</v>
      </c>
      <c r="G1" s="15" t="s">
        <v>6</v>
      </c>
      <c r="H1" s="17" t="s">
        <v>7</v>
      </c>
      <c r="I1" s="17" t="s">
        <v>8</v>
      </c>
      <c r="J1" s="17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32" t="s">
        <v>14</v>
      </c>
      <c r="P1" s="32" t="s">
        <v>15</v>
      </c>
    </row>
    <row r="2" spans="1:16" x14ac:dyDescent="0.2">
      <c r="A2" s="12" t="s">
        <v>16</v>
      </c>
      <c r="B2" s="12" t="s">
        <v>17</v>
      </c>
      <c r="C2" s="13" t="str">
        <f>IF(OR(ISNUMBER(IFERROR(MATCH(A2,UPDATE!$1:$1,0),TRUE))=FALSE,H2=FALSE),L2,_xlfn.AGGREGATE(4,6,INDEX(UPDATE!$A:$AZ,,MATCH(A2,UPDATE!$1:$1,0))))</f>
        <v>F</v>
      </c>
      <c r="D2" s="21" t="str">
        <f t="shared" ref="D2:D45" si="0">IF(C2="F","F",M2)</f>
        <v>F</v>
      </c>
      <c r="E2" s="14" t="s">
        <v>18</v>
      </c>
      <c r="F2" s="14" t="str">
        <f t="shared" ref="F2:F9" si="1">"✅"</f>
        <v>✅</v>
      </c>
      <c r="H2" s="18" t="b">
        <f>IF(ISNUMBER(INDEX(UPDATE!$A:$AZ,2,MATCH(SETTINGS!$A2,UPDATE!$1:$1,0)))=TRUE,TRUE,FALSE)</f>
        <v>0</v>
      </c>
      <c r="I2" s="18">
        <f>IFERROR(INDEX(UPDATE!A:A,MATCH(_xlfn.AGGREGATE(4,6,INDEX(UPDATE!$A$3:$AZ$200,,MATCH(A2,UPDATE!$1:$1,0))),INDEX(UPDATE!$A:$AZ,,MATCH(A2,UPDATE!$1:$1,0)),0)),K2)</f>
        <v>22</v>
      </c>
      <c r="J2" s="18" t="b">
        <f>IFERROR(IF(MATCH(SETTINGS!A2,COVER!$A:$A,0),TRUE,FALSE),FALSE)</f>
        <v>1</v>
      </c>
      <c r="K2" s="42">
        <v>22</v>
      </c>
      <c r="L2" s="42" t="s">
        <v>19</v>
      </c>
      <c r="M2" s="42" t="s">
        <v>19</v>
      </c>
      <c r="N2" s="42"/>
      <c r="O2" s="33" t="b">
        <f t="shared" ref="O2:O45" si="2">IF(F2&lt;&gt;"",F2="✅","")</f>
        <v>1</v>
      </c>
      <c r="P2" s="35" t="s">
        <v>17</v>
      </c>
    </row>
    <row r="3" spans="1:16" x14ac:dyDescent="0.2">
      <c r="A3" s="12" t="s">
        <v>20</v>
      </c>
      <c r="B3" s="12" t="s">
        <v>21</v>
      </c>
      <c r="C3" s="13">
        <f>IF(OR(ISNUMBER(IFERROR(MATCH(A3,UPDATE!$1:$1,0),TRUE))=FALSE,H3=FALSE),L3,_xlfn.AGGREGATE(4,6,INDEX(UPDATE!$A:$AZ,,MATCH(A3,UPDATE!$1:$1,0))))</f>
        <v>366</v>
      </c>
      <c r="D3" s="21">
        <f t="shared" si="0"/>
        <v>45140</v>
      </c>
      <c r="E3" s="14" t="s">
        <v>18</v>
      </c>
      <c r="F3" s="14" t="str">
        <f t="shared" si="1"/>
        <v>✅</v>
      </c>
      <c r="H3" s="18" t="b">
        <f>IF(ISNUMBER(INDEX(UPDATE!$A:$AZ,2,MATCH(SETTINGS!$A3,UPDATE!$1:$1,0)))=TRUE,TRUE,FALSE)</f>
        <v>1</v>
      </c>
      <c r="I3" s="18">
        <f>IFERROR(INDEX(UPDATE!A:A,MATCH(_xlfn.AGGREGATE(4,6,INDEX(UPDATE!$A$3:$AZ$200,,MATCH(A3,UPDATE!$1:$1,0))),INDEX(UPDATE!$A:$AZ,,MATCH(A3,UPDATE!$1:$1,0)),0)),K3)</f>
        <v>35</v>
      </c>
      <c r="J3" s="18" t="b">
        <f>IFERROR(IF(MATCH(SETTINGS!A3,COVER!$A:$A,0),TRUE,FALSE),FALSE)</f>
        <v>1</v>
      </c>
      <c r="K3" s="42"/>
      <c r="L3" s="42" t="s">
        <v>22</v>
      </c>
      <c r="M3" s="43">
        <v>45140</v>
      </c>
      <c r="N3" s="43"/>
      <c r="O3" s="33" t="b">
        <f t="shared" si="2"/>
        <v>1</v>
      </c>
      <c r="P3" s="35" t="s">
        <v>21</v>
      </c>
    </row>
    <row r="4" spans="1:16" x14ac:dyDescent="0.2">
      <c r="A4" s="12" t="s">
        <v>23</v>
      </c>
      <c r="B4" s="12" t="s">
        <v>23</v>
      </c>
      <c r="C4" s="13" t="str">
        <f>IF(OR(ISNUMBER(IFERROR(MATCH(A4,UPDATE!$1:$1,0),TRUE))=FALSE,H4=FALSE),L4,_xlfn.AGGREGATE(4,6,INDEX(UPDATE!$A:$AZ,,MATCH(A4,UPDATE!$1:$1,0))))</f>
        <v>F</v>
      </c>
      <c r="D4" s="21" t="str">
        <f t="shared" si="0"/>
        <v>F</v>
      </c>
      <c r="E4" s="14" t="s">
        <v>24</v>
      </c>
      <c r="F4" s="14" t="str">
        <f t="shared" si="1"/>
        <v>✅</v>
      </c>
      <c r="H4" s="18" t="b">
        <f>IF(ISNUMBER(INDEX(UPDATE!$A:$AZ,2,MATCH(SETTINGS!$A4,UPDATE!$1:$1,0)))=TRUE,TRUE,FALSE)</f>
        <v>0</v>
      </c>
      <c r="I4" s="18">
        <f>IFERROR(INDEX(UPDATE!A:A,MATCH(_xlfn.AGGREGATE(4,6,INDEX(UPDATE!$A$3:$AZ$200,,MATCH(A4,UPDATE!$1:$1,0))),INDEX(UPDATE!$A:$AZ,,MATCH(A4,UPDATE!$1:$1,0)),0)),K4)</f>
        <v>74</v>
      </c>
      <c r="J4" s="18" t="b">
        <f>IFERROR(IF(MATCH(SETTINGS!A4,COVER!$A:$A,0),TRUE,FALSE),FALSE)</f>
        <v>1</v>
      </c>
      <c r="K4" s="42"/>
      <c r="L4" s="42" t="s">
        <v>19</v>
      </c>
      <c r="M4" s="42" t="s">
        <v>19</v>
      </c>
      <c r="N4" s="42"/>
      <c r="O4" s="33" t="b">
        <f t="shared" si="2"/>
        <v>1</v>
      </c>
      <c r="P4" s="35" t="s">
        <v>23</v>
      </c>
    </row>
    <row r="5" spans="1:16" x14ac:dyDescent="0.2">
      <c r="A5" s="12" t="s">
        <v>25</v>
      </c>
      <c r="B5" s="12" t="s">
        <v>26</v>
      </c>
      <c r="C5" s="13">
        <f>IF(OR(ISNUMBER(IFERROR(MATCH(A5,UPDATE!$1:$1,0),TRUE))=FALSE,H5=FALSE),L5,_xlfn.AGGREGATE(4,6,INDEX(UPDATE!$A:$AZ,,MATCH(A5,UPDATE!$1:$1,0))))</f>
        <v>137</v>
      </c>
      <c r="D5" s="21">
        <f t="shared" si="0"/>
        <v>45140</v>
      </c>
      <c r="E5" s="14" t="s">
        <v>18</v>
      </c>
      <c r="F5" s="14" t="str">
        <f t="shared" si="1"/>
        <v>✅</v>
      </c>
      <c r="H5" s="18" t="b">
        <f>IF(ISNUMBER(INDEX(UPDATE!$A:$AZ,2,MATCH(SETTINGS!$A5,UPDATE!$1:$1,0)))=TRUE,TRUE,FALSE)</f>
        <v>1</v>
      </c>
      <c r="I5" s="18">
        <f>IFERROR(INDEX(UPDATE!A:A,MATCH(_xlfn.AGGREGATE(4,6,INDEX(UPDATE!$A$3:$AZ$200,,MATCH(A5,UPDATE!$1:$1,0))),INDEX(UPDATE!$A:$AZ,,MATCH(A5,UPDATE!$1:$1,0)),0)),K5)</f>
        <v>15</v>
      </c>
      <c r="J5" s="18" t="b">
        <f>IFERROR(IF(MATCH(SETTINGS!A5,COVER!$A:$A,0),TRUE,FALSE),FALSE)</f>
        <v>1</v>
      </c>
      <c r="K5" s="42"/>
      <c r="L5" s="42" t="s">
        <v>22</v>
      </c>
      <c r="M5" s="43">
        <v>45140</v>
      </c>
      <c r="N5" s="43"/>
      <c r="O5" s="33" t="b">
        <f t="shared" si="2"/>
        <v>1</v>
      </c>
      <c r="P5" s="35" t="s">
        <v>26</v>
      </c>
    </row>
    <row r="6" spans="1:16" x14ac:dyDescent="0.2">
      <c r="A6" s="12" t="s">
        <v>27</v>
      </c>
      <c r="B6" s="12" t="s">
        <v>28</v>
      </c>
      <c r="C6" s="13">
        <f>IF(OR(ISNUMBER(IFERROR(MATCH(A6,UPDATE!$1:$1,0),TRUE))=FALSE,H6=FALSE),L6,_xlfn.AGGREGATE(4,6,INDEX(UPDATE!$A:$AZ,,MATCH(A6,UPDATE!$1:$1,0))))</f>
        <v>40</v>
      </c>
      <c r="D6" s="21">
        <f t="shared" si="0"/>
        <v>45140</v>
      </c>
      <c r="E6" s="14" t="s">
        <v>24</v>
      </c>
      <c r="F6" s="14" t="str">
        <f t="shared" si="1"/>
        <v>✅</v>
      </c>
      <c r="H6" s="18" t="b">
        <f>IF(ISNUMBER(INDEX(UPDATE!$A:$AZ,2,MATCH(SETTINGS!$A6,UPDATE!$1:$1,0)))=TRUE,TRUE,FALSE)</f>
        <v>1</v>
      </c>
      <c r="I6" s="18">
        <f>IFERROR(INDEX(UPDATE!A:A,MATCH(_xlfn.AGGREGATE(4,6,INDEX(UPDATE!$A$3:$AZ$200,,MATCH(A6,UPDATE!$1:$1,0))),INDEX(UPDATE!$A:$AZ,,MATCH(A6,UPDATE!$1:$1,0)),0)),K6)</f>
        <v>6</v>
      </c>
      <c r="J6" s="18" t="b">
        <f>IFERROR(IF(MATCH(SETTINGS!A6,COVER!$A:$A,0),TRUE,FALSE),FALSE)</f>
        <v>1</v>
      </c>
      <c r="K6" s="42"/>
      <c r="L6" s="42" t="s">
        <v>22</v>
      </c>
      <c r="M6" s="43">
        <v>45140</v>
      </c>
      <c r="N6" s="43"/>
      <c r="O6" s="33" t="b">
        <f t="shared" si="2"/>
        <v>1</v>
      </c>
      <c r="P6" s="35" t="s">
        <v>28</v>
      </c>
    </row>
    <row r="7" spans="1:16" x14ac:dyDescent="0.2">
      <c r="A7" s="12" t="s">
        <v>29</v>
      </c>
      <c r="B7" s="12" t="s">
        <v>30</v>
      </c>
      <c r="C7" s="13">
        <f>IF(OR(ISNUMBER(IFERROR(MATCH(A7,UPDATE!$1:$1,0),TRUE))=FALSE,H7=FALSE),L7,_xlfn.AGGREGATE(4,6,INDEX(UPDATE!$A:$AZ,,MATCH(A7,UPDATE!$1:$1,0))))</f>
        <v>1115</v>
      </c>
      <c r="D7" s="21">
        <f t="shared" si="0"/>
        <v>45140</v>
      </c>
      <c r="E7" s="14" t="s">
        <v>24</v>
      </c>
      <c r="F7" s="14" t="str">
        <f t="shared" si="1"/>
        <v>✅</v>
      </c>
      <c r="G7" s="16" t="s">
        <v>31</v>
      </c>
      <c r="H7" s="18" t="b">
        <f>IF(ISNUMBER(INDEX(UPDATE!$A:$AZ,2,MATCH(SETTINGS!$A7,UPDATE!$1:$1,0)))=TRUE,TRUE,FALSE)</f>
        <v>1</v>
      </c>
      <c r="I7" s="18">
        <f>IFERROR(INDEX(UPDATE!A:A,MATCH(_xlfn.AGGREGATE(4,6,INDEX(UPDATE!$A$3:$AZ$200,,MATCH(A7,UPDATE!$1:$1,0))),INDEX(UPDATE!$A:$AZ,,MATCH(A7,UPDATE!$1:$1,0)),0)),K7)</f>
        <v>103</v>
      </c>
      <c r="J7" s="18" t="b">
        <f>IFERROR(IF(MATCH(SETTINGS!A7,COVER!$A:$A,0),TRUE,FALSE),FALSE)</f>
        <v>1</v>
      </c>
      <c r="K7" s="42"/>
      <c r="L7" s="42" t="s">
        <v>22</v>
      </c>
      <c r="M7" s="43">
        <v>45140</v>
      </c>
      <c r="N7" s="42"/>
      <c r="O7" s="33" t="b">
        <f t="shared" si="2"/>
        <v>1</v>
      </c>
      <c r="P7" s="35" t="s">
        <v>30</v>
      </c>
    </row>
    <row r="8" spans="1:16" x14ac:dyDescent="0.2">
      <c r="A8" s="12" t="s">
        <v>32</v>
      </c>
      <c r="B8" s="12" t="s">
        <v>33</v>
      </c>
      <c r="C8" s="13" t="str">
        <f>IF(OR(ISNUMBER(IFERROR(MATCH(A8,UPDATE!$1:$1,0),TRUE))=FALSE,H8=FALSE),L8,_xlfn.AGGREGATE(4,6,INDEX(UPDATE!$A:$AZ,,MATCH(A8,UPDATE!$1:$1,0))))</f>
        <v>F</v>
      </c>
      <c r="D8" s="21" t="str">
        <f t="shared" si="0"/>
        <v>F</v>
      </c>
      <c r="E8" s="14" t="s">
        <v>34</v>
      </c>
      <c r="F8" s="14" t="str">
        <f t="shared" si="1"/>
        <v>✅</v>
      </c>
      <c r="H8" s="18" t="b">
        <f>IF(ISNUMBER(INDEX(UPDATE!$A:$AZ,2,MATCH(SETTINGS!$A8,UPDATE!$1:$1,0)))=TRUE,TRUE,FALSE)</f>
        <v>0</v>
      </c>
      <c r="I8" s="18">
        <f>IFERROR(INDEX(UPDATE!A:A,MATCH(_xlfn.AGGREGATE(4,6,INDEX(UPDATE!$A$3:$AZ$200,,MATCH(A8,UPDATE!$1:$1,0))),INDEX(UPDATE!$A:$AZ,,MATCH(A8,UPDATE!$1:$1,0)),0)),K8)</f>
        <v>42</v>
      </c>
      <c r="J8" s="18" t="b">
        <f>IFERROR(IF(MATCH(SETTINGS!A8,COVER!$A:$A,0),TRUE,FALSE),FALSE)</f>
        <v>1</v>
      </c>
      <c r="K8" s="42"/>
      <c r="L8" s="42" t="s">
        <v>19</v>
      </c>
      <c r="M8" s="42" t="s">
        <v>19</v>
      </c>
      <c r="N8" s="42" t="s">
        <v>35</v>
      </c>
      <c r="O8" s="33" t="b">
        <f t="shared" si="2"/>
        <v>1</v>
      </c>
      <c r="P8" s="35" t="s">
        <v>33</v>
      </c>
    </row>
    <row r="9" spans="1:16" x14ac:dyDescent="0.2">
      <c r="A9" s="12" t="s">
        <v>36</v>
      </c>
      <c r="B9" s="12" t="s">
        <v>37</v>
      </c>
      <c r="C9" s="13">
        <f>IF(OR(ISNUMBER(IFERROR(MATCH(A9,UPDATE!$1:$1,0),TRUE))=FALSE,H9=FALSE),L9,_xlfn.AGGREGATE(4,6,INDEX(UPDATE!$A:$AZ,,MATCH(A9,UPDATE!$1:$1,0))))</f>
        <v>89</v>
      </c>
      <c r="D9" s="21" t="str">
        <f t="shared" si="0"/>
        <v>*</v>
      </c>
      <c r="E9" s="14" t="s">
        <v>34</v>
      </c>
      <c r="F9" s="14" t="str">
        <f t="shared" si="1"/>
        <v>✅</v>
      </c>
      <c r="G9" s="16" t="s">
        <v>38</v>
      </c>
      <c r="H9" s="18" t="b">
        <f>IF(ISNUMBER(INDEX(UPDATE!$A:$AZ,2,MATCH(SETTINGS!$A9,UPDATE!$1:$1,0)))=TRUE,TRUE,FALSE)</f>
        <v>1</v>
      </c>
      <c r="I9" s="18">
        <f>IFERROR(INDEX(UPDATE!A:A,MATCH(_xlfn.AGGREGATE(4,6,INDEX(UPDATE!$A$3:$AZ$200,,MATCH(A9,UPDATE!$1:$1,0))),INDEX(UPDATE!$A:$AZ,,MATCH(A9,UPDATE!$1:$1,0)),0)),K9)</f>
        <v>19</v>
      </c>
      <c r="J9" s="18" t="b">
        <f>IFERROR(IF(MATCH(SETTINGS!A9,COVER!$A:$A,0),TRUE,FALSE),FALSE)</f>
        <v>1</v>
      </c>
      <c r="K9" s="42"/>
      <c r="L9" s="42" t="s">
        <v>39</v>
      </c>
      <c r="M9" s="42" t="s">
        <v>22</v>
      </c>
      <c r="N9" s="42"/>
      <c r="O9" s="33" t="b">
        <f t="shared" si="2"/>
        <v>1</v>
      </c>
      <c r="P9" s="35" t="s">
        <v>37</v>
      </c>
    </row>
    <row r="10" spans="1:16" x14ac:dyDescent="0.2">
      <c r="A10" s="12" t="s">
        <v>40</v>
      </c>
      <c r="B10" s="12" t="s">
        <v>40</v>
      </c>
      <c r="C10" s="13" t="str">
        <f>IF(OR(ISNUMBER(IFERROR(MATCH(A10,UPDATE!$1:$1,0),TRUE))=FALSE,H10=FALSE),L10,_xlfn.AGGREGATE(4,6,INDEX(UPDATE!$A:$AZ,,MATCH(A10,UPDATE!$1:$1,0))))</f>
        <v>F</v>
      </c>
      <c r="D10" s="21" t="str">
        <f t="shared" si="0"/>
        <v>F</v>
      </c>
      <c r="E10" s="14" t="s">
        <v>18</v>
      </c>
      <c r="F10" s="14" t="str">
        <f>"❌"</f>
        <v>❌</v>
      </c>
      <c r="H10" s="18" t="b">
        <f>IF(ISNUMBER(INDEX(UPDATE!$A:$AZ,2,MATCH(SETTINGS!$A10,UPDATE!$1:$1,0)))=TRUE,TRUE,FALSE)</f>
        <v>0</v>
      </c>
      <c r="I10" s="18">
        <f>IFERROR(INDEX(UPDATE!A:A,MATCH(_xlfn.AGGREGATE(4,6,INDEX(UPDATE!$A$3:$AZ$200,,MATCH(A10,UPDATE!$1:$1,0))),INDEX(UPDATE!$A:$AZ,,MATCH(A10,UPDATE!$1:$1,0)),0)),K10)</f>
        <v>22</v>
      </c>
      <c r="J10" s="18" t="b">
        <f>IFERROR(IF(MATCH(SETTINGS!A10,COVER!$A:$A,0),TRUE,FALSE),FALSE)</f>
        <v>1</v>
      </c>
      <c r="K10" s="42"/>
      <c r="L10" s="42" t="s">
        <v>19</v>
      </c>
      <c r="M10" s="42" t="s">
        <v>19</v>
      </c>
      <c r="N10" s="42"/>
      <c r="O10" s="33" t="b">
        <f t="shared" si="2"/>
        <v>0</v>
      </c>
      <c r="P10" s="35" t="s">
        <v>40</v>
      </c>
    </row>
    <row r="11" spans="1:16" x14ac:dyDescent="0.2">
      <c r="A11" s="12" t="s">
        <v>41</v>
      </c>
      <c r="B11" s="12" t="s">
        <v>41</v>
      </c>
      <c r="C11" s="13" t="str">
        <f>IF(OR(ISNUMBER(IFERROR(MATCH(A11,UPDATE!$1:$1,0),TRUE))=FALSE,H11=FALSE),L11,_xlfn.AGGREGATE(4,6,INDEX(UPDATE!$A:$AZ,,MATCH(A11,UPDATE!$1:$1,0))))</f>
        <v>F</v>
      </c>
      <c r="D11" s="21" t="str">
        <f t="shared" si="0"/>
        <v>F</v>
      </c>
      <c r="E11" s="14" t="s">
        <v>18</v>
      </c>
      <c r="F11" s="14" t="str">
        <f t="shared" ref="F11:F19" si="3">"✅"</f>
        <v>✅</v>
      </c>
      <c r="H11" s="18" t="b">
        <f>IF(ISNUMBER(INDEX(UPDATE!$A:$AZ,2,MATCH(SETTINGS!$A11,UPDATE!$1:$1,0)))=TRUE,TRUE,FALSE)</f>
        <v>0</v>
      </c>
      <c r="I11" s="18">
        <f>IFERROR(INDEX(UPDATE!A:A,MATCH(_xlfn.AGGREGATE(4,6,INDEX(UPDATE!$A$3:$AZ$200,,MATCH(A11,UPDATE!$1:$1,0))),INDEX(UPDATE!$A:$AZ,,MATCH(A11,UPDATE!$1:$1,0)),0)),K11)</f>
        <v>77</v>
      </c>
      <c r="J11" s="18" t="b">
        <f>IFERROR(IF(MATCH(SETTINGS!A11,COVER!$A:$A,0),TRUE,FALSE),FALSE)</f>
        <v>1</v>
      </c>
      <c r="K11" s="42"/>
      <c r="L11" s="42" t="s">
        <v>19</v>
      </c>
      <c r="M11" s="42" t="s">
        <v>19</v>
      </c>
      <c r="N11" s="42"/>
      <c r="O11" s="33" t="b">
        <f t="shared" si="2"/>
        <v>1</v>
      </c>
      <c r="P11" s="35" t="s">
        <v>41</v>
      </c>
    </row>
    <row r="12" spans="1:16" x14ac:dyDescent="0.2">
      <c r="A12" s="12" t="s">
        <v>42</v>
      </c>
      <c r="B12" s="12" t="s">
        <v>42</v>
      </c>
      <c r="C12" s="13" t="str">
        <f>IF(OR(ISNUMBER(IFERROR(MATCH(A12,UPDATE!$1:$1,0),TRUE))=FALSE,H12=FALSE),L12,_xlfn.AGGREGATE(4,6,INDEX(UPDATE!$A:$AZ,,MATCH(A12,UPDATE!$1:$1,0))))</f>
        <v>F</v>
      </c>
      <c r="D12" s="21" t="str">
        <f t="shared" si="0"/>
        <v>F</v>
      </c>
      <c r="E12" s="14" t="s">
        <v>18</v>
      </c>
      <c r="F12" s="14" t="str">
        <f t="shared" si="3"/>
        <v>✅</v>
      </c>
      <c r="H12" s="18" t="b">
        <f>IF(ISNUMBER(INDEX(UPDATE!$A:$AZ,2,MATCH(SETTINGS!$A12,UPDATE!$1:$1,0)))=TRUE,TRUE,FALSE)</f>
        <v>0</v>
      </c>
      <c r="I12" s="18">
        <f>IFERROR(INDEX(UPDATE!A:A,MATCH(_xlfn.AGGREGATE(4,6,INDEX(UPDATE!$A$3:$AZ$200,,MATCH(A12,UPDATE!$1:$1,0))),INDEX(UPDATE!$A:$AZ,,MATCH(A12,UPDATE!$1:$1,0)),0)),K12)</f>
        <v>25</v>
      </c>
      <c r="J12" s="18" t="b">
        <f>IFERROR(IF(MATCH(SETTINGS!A12,COVER!$A:$A,0),TRUE,FALSE),FALSE)</f>
        <v>1</v>
      </c>
      <c r="K12" s="42">
        <v>25</v>
      </c>
      <c r="L12" s="42" t="s">
        <v>19</v>
      </c>
      <c r="M12" s="42" t="s">
        <v>19</v>
      </c>
      <c r="N12" s="42"/>
      <c r="O12" s="33" t="b">
        <f t="shared" si="2"/>
        <v>1</v>
      </c>
      <c r="P12" s="35" t="s">
        <v>42</v>
      </c>
    </row>
    <row r="13" spans="1:16" x14ac:dyDescent="0.2">
      <c r="A13" s="12" t="s">
        <v>43</v>
      </c>
      <c r="B13" s="12" t="s">
        <v>44</v>
      </c>
      <c r="C13" s="13" t="str">
        <f>IF(OR(ISNUMBER(IFERROR(MATCH(A13,UPDATE!$1:$1,0),TRUE))=FALSE,H13=FALSE),L13,_xlfn.AGGREGATE(4,6,INDEX(UPDATE!$A:$AZ,,MATCH(A13,UPDATE!$1:$1,0))))</f>
        <v>F</v>
      </c>
      <c r="D13" s="21" t="str">
        <f t="shared" si="0"/>
        <v>F</v>
      </c>
      <c r="E13" s="14" t="s">
        <v>24</v>
      </c>
      <c r="F13" s="14" t="str">
        <f t="shared" si="3"/>
        <v>✅</v>
      </c>
      <c r="H13" s="18" t="b">
        <f>IF(ISNUMBER(INDEX(UPDATE!$A:$AZ,2,MATCH(SETTINGS!$A13,UPDATE!$1:$1,0)))=TRUE,TRUE,FALSE)</f>
        <v>0</v>
      </c>
      <c r="I13" s="18">
        <f>IFERROR(INDEX(UPDATE!A:A,MATCH(_xlfn.AGGREGATE(4,6,INDEX(UPDATE!$A$3:$AZ$200,,MATCH(A13,UPDATE!$1:$1,0))),INDEX(UPDATE!$A:$AZ,,MATCH(A13,UPDATE!$1:$1,0)),0)),K13)</f>
        <v>13</v>
      </c>
      <c r="J13" s="18" t="b">
        <f>IFERROR(IF(MATCH(SETTINGS!A13,COVER!$A:$A,0),TRUE,FALSE),FALSE)</f>
        <v>1</v>
      </c>
      <c r="K13" s="42"/>
      <c r="L13" s="42" t="s">
        <v>19</v>
      </c>
      <c r="M13" s="42" t="s">
        <v>19</v>
      </c>
      <c r="N13" s="42"/>
      <c r="O13" s="33" t="b">
        <f t="shared" si="2"/>
        <v>1</v>
      </c>
      <c r="P13" s="35" t="s">
        <v>45</v>
      </c>
    </row>
    <row r="14" spans="1:16" x14ac:dyDescent="0.2">
      <c r="A14" s="12" t="s">
        <v>46</v>
      </c>
      <c r="B14" s="12" t="s">
        <v>47</v>
      </c>
      <c r="C14" s="13">
        <f>IF(OR(ISNUMBER(IFERROR(MATCH(A14,UPDATE!$1:$1,0),TRUE))=FALSE,H14=FALSE),L14,_xlfn.AGGREGATE(4,6,INDEX(UPDATE!$A:$AZ,,MATCH(A14,UPDATE!$1:$1,0))))</f>
        <v>400</v>
      </c>
      <c r="D14" s="21">
        <f t="shared" si="0"/>
        <v>45140</v>
      </c>
      <c r="E14" s="14" t="s">
        <v>18</v>
      </c>
      <c r="F14" s="14" t="str">
        <f t="shared" si="3"/>
        <v>✅</v>
      </c>
      <c r="H14" s="18" t="b">
        <f>IF(ISNUMBER(INDEX(UPDATE!$A:$AZ,2,MATCH(SETTINGS!$A14,UPDATE!$1:$1,0)))=TRUE,TRUE,FALSE)</f>
        <v>1</v>
      </c>
      <c r="I14" s="18">
        <f>IFERROR(INDEX(UPDATE!A:A,MATCH(_xlfn.AGGREGATE(4,6,INDEX(UPDATE!$A$3:$AZ$200,,MATCH(A14,UPDATE!$1:$1,0))),INDEX(UPDATE!$A:$AZ,,MATCH(A14,UPDATE!$1:$1,0)),0)),K14)</f>
        <v>37</v>
      </c>
      <c r="J14" s="18" t="b">
        <f>IFERROR(IF(MATCH(SETTINGS!A14,COVER!$A:$A,0),TRUE,FALSE),FALSE)</f>
        <v>1</v>
      </c>
      <c r="K14" s="42"/>
      <c r="L14" s="42" t="s">
        <v>22</v>
      </c>
      <c r="M14" s="43">
        <v>45140</v>
      </c>
      <c r="N14" s="42"/>
      <c r="O14" s="33" t="b">
        <f t="shared" si="2"/>
        <v>1</v>
      </c>
      <c r="P14" s="35" t="s">
        <v>47</v>
      </c>
    </row>
    <row r="15" spans="1:16" x14ac:dyDescent="0.2">
      <c r="A15" s="12" t="s">
        <v>48</v>
      </c>
      <c r="B15" s="12" t="s">
        <v>49</v>
      </c>
      <c r="C15" s="13">
        <f>IF(OR(ISNUMBER(IFERROR(MATCH(A15,UPDATE!$1:$1,0),TRUE))=FALSE,H15=FALSE),L15,_xlfn.AGGREGATE(4,6,INDEX(UPDATE!$A:$AZ,,MATCH(A15,UPDATE!$1:$1,0))))</f>
        <v>230</v>
      </c>
      <c r="D15" s="21">
        <f t="shared" si="0"/>
        <v>45140</v>
      </c>
      <c r="E15" s="14" t="s">
        <v>18</v>
      </c>
      <c r="F15" s="14" t="str">
        <f t="shared" si="3"/>
        <v>✅</v>
      </c>
      <c r="H15" s="18" t="b">
        <f>IF(ISNUMBER(INDEX(UPDATE!$A:$AZ,2,MATCH(SETTINGS!$A15,UPDATE!$1:$1,0)))=TRUE,TRUE,FALSE)</f>
        <v>1</v>
      </c>
      <c r="I15" s="18">
        <f>IFERROR(INDEX(UPDATE!A:A,MATCH(_xlfn.AGGREGATE(4,6,INDEX(UPDATE!$A$3:$AZ$200,,MATCH(A15,UPDATE!$1:$1,0))),INDEX(UPDATE!$A:$AZ,,MATCH(A15,UPDATE!$1:$1,0)),0)),K15)</f>
        <v>23</v>
      </c>
      <c r="J15" s="18" t="b">
        <f>IFERROR(IF(MATCH(SETTINGS!A15,COVER!$A:$A,0),TRUE,FALSE),FALSE)</f>
        <v>1</v>
      </c>
      <c r="K15" s="42"/>
      <c r="L15" s="42" t="s">
        <v>22</v>
      </c>
      <c r="M15" s="43">
        <v>45140</v>
      </c>
      <c r="N15" s="43"/>
      <c r="O15" s="33" t="b">
        <f t="shared" si="2"/>
        <v>1</v>
      </c>
      <c r="P15" s="35" t="s">
        <v>49</v>
      </c>
    </row>
    <row r="16" spans="1:16" x14ac:dyDescent="0.2">
      <c r="A16" s="12" t="s">
        <v>50</v>
      </c>
      <c r="B16" s="12" t="s">
        <v>51</v>
      </c>
      <c r="C16" s="13" t="str">
        <f>IF(OR(ISNUMBER(IFERROR(MATCH(A16,UPDATE!$1:$1,0),TRUE))=FALSE,H16=FALSE),L16,_xlfn.AGGREGATE(4,6,INDEX(UPDATE!$A:$AZ,,MATCH(A16,UPDATE!$1:$1,0))))</f>
        <v>F</v>
      </c>
      <c r="D16" s="21" t="str">
        <f t="shared" si="0"/>
        <v>F</v>
      </c>
      <c r="E16" s="14" t="s">
        <v>34</v>
      </c>
      <c r="F16" s="14" t="str">
        <f t="shared" si="3"/>
        <v>✅</v>
      </c>
      <c r="H16" s="18" t="b">
        <f>IF(ISNUMBER(INDEX(UPDATE!$A:$AZ,2,MATCH(SETTINGS!$A16,UPDATE!$1:$1,0)))=TRUE,TRUE,FALSE)</f>
        <v>0</v>
      </c>
      <c r="I16" s="18">
        <f>IFERROR(INDEX(UPDATE!A:A,MATCH(_xlfn.AGGREGATE(4,6,INDEX(UPDATE!$A$3:$AZ$200,,MATCH(A16,UPDATE!$1:$1,0))),INDEX(UPDATE!$A:$AZ,,MATCH(A16,UPDATE!$1:$1,0)),0)),K16)</f>
        <v>63</v>
      </c>
      <c r="J16" s="18" t="b">
        <f>IFERROR(IF(MATCH(SETTINGS!A16,COVER!$A:$A,0),TRUE,FALSE),FALSE)</f>
        <v>1</v>
      </c>
      <c r="K16" s="42"/>
      <c r="L16" s="42" t="s">
        <v>19</v>
      </c>
      <c r="M16" s="42" t="s">
        <v>19</v>
      </c>
      <c r="N16" s="42"/>
      <c r="O16" s="33" t="b">
        <f t="shared" si="2"/>
        <v>1</v>
      </c>
      <c r="P16" s="35" t="s">
        <v>52</v>
      </c>
    </row>
    <row r="17" spans="1:16" x14ac:dyDescent="0.2">
      <c r="A17" s="12" t="s">
        <v>53</v>
      </c>
      <c r="B17" s="12" t="s">
        <v>51</v>
      </c>
      <c r="C17" s="13" t="str">
        <f>IF(OR(ISNUMBER(IFERROR(MATCH(A17,UPDATE!$1:$1,0),TRUE))=FALSE,H17=FALSE),L17,_xlfn.AGGREGATE(4,6,INDEX(UPDATE!$A:$AZ,,MATCH(A17,UPDATE!$1:$1,0))))</f>
        <v>F</v>
      </c>
      <c r="D17" s="21" t="str">
        <f t="shared" si="0"/>
        <v>F</v>
      </c>
      <c r="E17" s="14" t="s">
        <v>34</v>
      </c>
      <c r="F17" s="14" t="str">
        <f t="shared" si="3"/>
        <v>✅</v>
      </c>
      <c r="G17" s="16" t="s">
        <v>54</v>
      </c>
      <c r="H17" s="18" t="b">
        <f>IF(ISNUMBER(INDEX(UPDATE!$A:$AZ,2,MATCH(SETTINGS!$A17,UPDATE!$1:$1,0)))=TRUE,TRUE,FALSE)</f>
        <v>0</v>
      </c>
      <c r="I17" s="18">
        <f>IFERROR(INDEX(UPDATE!A:A,MATCH(_xlfn.AGGREGATE(4,6,INDEX(UPDATE!$A$3:$AZ$200,,MATCH(A17,UPDATE!$1:$1,0))),INDEX(UPDATE!$A:$AZ,,MATCH(A17,UPDATE!$1:$1,0)),0)),K17)</f>
        <v>80</v>
      </c>
      <c r="J17" s="18" t="b">
        <f>IFERROR(IF(MATCH(SETTINGS!A17,COVER!$A:$A,0),TRUE,FALSE),FALSE)</f>
        <v>1</v>
      </c>
      <c r="K17" s="42"/>
      <c r="L17" s="42" t="s">
        <v>19</v>
      </c>
      <c r="M17" s="42" t="s">
        <v>19</v>
      </c>
      <c r="N17" s="42"/>
      <c r="O17" s="33" t="b">
        <f t="shared" si="2"/>
        <v>1</v>
      </c>
      <c r="P17" s="35" t="s">
        <v>55</v>
      </c>
    </row>
    <row r="18" spans="1:16" x14ac:dyDescent="0.2">
      <c r="A18" s="12" t="s">
        <v>56</v>
      </c>
      <c r="B18" s="12" t="s">
        <v>51</v>
      </c>
      <c r="C18" s="13" t="str">
        <f>IF(OR(ISNUMBER(IFERROR(MATCH(A18,UPDATE!$1:$1,0),TRUE))=FALSE,H18=FALSE),L18,_xlfn.AGGREGATE(4,6,INDEX(UPDATE!$A:$AZ,,MATCH(A18,UPDATE!$1:$1,0))))</f>
        <v>F</v>
      </c>
      <c r="D18" s="21" t="str">
        <f t="shared" si="0"/>
        <v>F</v>
      </c>
      <c r="E18" s="14" t="s">
        <v>34</v>
      </c>
      <c r="F18" s="14" t="str">
        <f t="shared" si="3"/>
        <v>✅</v>
      </c>
      <c r="G18" s="16" t="s">
        <v>54</v>
      </c>
      <c r="H18" s="18" t="b">
        <f>IF(ISNUMBER(INDEX(UPDATE!$A:$AZ,2,MATCH(SETTINGS!$A18,UPDATE!$1:$1,0)))=TRUE,TRUE,FALSE)</f>
        <v>0</v>
      </c>
      <c r="I18" s="18">
        <f>IFERROR(INDEX(UPDATE!A:A,MATCH(_xlfn.AGGREGATE(4,6,INDEX(UPDATE!$A$3:$AZ$200,,MATCH(A18,UPDATE!$1:$1,0))),INDEX(UPDATE!$A:$AZ,,MATCH(A18,UPDATE!$1:$1,0)),0)),K18)</f>
        <v>104</v>
      </c>
      <c r="J18" s="18" t="b">
        <f>IFERROR(IF(MATCH(SETTINGS!A18,COVER!$A:$A,0),TRUE,FALSE),FALSE)</f>
        <v>1</v>
      </c>
      <c r="K18" s="42"/>
      <c r="L18" s="42" t="s">
        <v>19</v>
      </c>
      <c r="M18" s="42" t="s">
        <v>19</v>
      </c>
      <c r="N18" s="42"/>
      <c r="O18" s="33" t="b">
        <f t="shared" si="2"/>
        <v>1</v>
      </c>
      <c r="P18" s="35" t="s">
        <v>57</v>
      </c>
    </row>
    <row r="19" spans="1:16" x14ac:dyDescent="0.2">
      <c r="A19" s="12" t="s">
        <v>58</v>
      </c>
      <c r="B19" s="12" t="s">
        <v>59</v>
      </c>
      <c r="C19" s="13" t="str">
        <f>IF(OR(ISNUMBER(IFERROR(MATCH(A19,UPDATE!$1:$1,0),TRUE))=FALSE,H19=FALSE),L19,_xlfn.AGGREGATE(4,6,INDEX(UPDATE!$A:$AZ,,MATCH(A19,UPDATE!$1:$1,0))))</f>
        <v>F</v>
      </c>
      <c r="D19" s="21" t="str">
        <f t="shared" si="0"/>
        <v>F</v>
      </c>
      <c r="E19" s="14" t="s">
        <v>34</v>
      </c>
      <c r="F19" s="14" t="str">
        <f t="shared" si="3"/>
        <v>✅</v>
      </c>
      <c r="G19" s="16" t="s">
        <v>54</v>
      </c>
      <c r="H19" s="18" t="b">
        <f>IF(ISNUMBER(INDEX(UPDATE!$A:$AZ,2,MATCH(SETTINGS!$A19,UPDATE!$1:$1,0)))=TRUE,TRUE,FALSE)</f>
        <v>0</v>
      </c>
      <c r="I19" s="18">
        <f>IFERROR(INDEX(UPDATE!A:A,MATCH(_xlfn.AGGREGATE(4,6,INDEX(UPDATE!$A$3:$AZ$200,,MATCH(A19,UPDATE!$1:$1,0))),INDEX(UPDATE!$A:$AZ,,MATCH(A19,UPDATE!$1:$1,0)),0)),K19)</f>
        <v>131</v>
      </c>
      <c r="J19" s="18" t="b">
        <f>IFERROR(IF(MATCH(SETTINGS!A19,COVER!$A:$A,0),TRUE,FALSE),FALSE)</f>
        <v>1</v>
      </c>
      <c r="K19" s="42"/>
      <c r="L19" s="42" t="s">
        <v>19</v>
      </c>
      <c r="M19" s="42" t="s">
        <v>19</v>
      </c>
      <c r="N19" s="42"/>
      <c r="O19" s="33" t="b">
        <f t="shared" si="2"/>
        <v>1</v>
      </c>
      <c r="P19" s="35" t="s">
        <v>60</v>
      </c>
    </row>
    <row r="20" spans="1:16" x14ac:dyDescent="0.2">
      <c r="A20" s="12" t="s">
        <v>61</v>
      </c>
      <c r="B20" s="12" t="s">
        <v>62</v>
      </c>
      <c r="C20" s="13" t="str">
        <f>IF(OR(ISNUMBER(IFERROR(MATCH(A20,UPDATE!$1:$1,0),TRUE))=FALSE,H20=FALSE),L20,_xlfn.AGGREGATE(4,6,INDEX(UPDATE!$A:$AZ,,MATCH(A20,UPDATE!$1:$1,0))))</f>
        <v>*</v>
      </c>
      <c r="D20" s="21" t="str">
        <f t="shared" si="0"/>
        <v>*</v>
      </c>
      <c r="E20" s="14" t="s">
        <v>18</v>
      </c>
      <c r="F20" s="14" t="str">
        <f>"❌"</f>
        <v>❌</v>
      </c>
      <c r="H20" s="18" t="b">
        <f>IF(ISNUMBER(INDEX(UPDATE!$A:$AZ,2,MATCH(SETTINGS!$A20,UPDATE!$1:$1,0)))=TRUE,TRUE,FALSE)</f>
        <v>0</v>
      </c>
      <c r="I20" s="18">
        <f>IFERROR(INDEX(UPDATE!A:A,MATCH(_xlfn.AGGREGATE(4,6,INDEX(UPDATE!$A$3:$AZ$200,,MATCH(A20,UPDATE!$1:$1,0))),INDEX(UPDATE!$A:$AZ,,MATCH(A20,UPDATE!$1:$1,0)),0)),K20)</f>
        <v>0</v>
      </c>
      <c r="J20" s="18" t="b">
        <f>IFERROR(IF(MATCH(SETTINGS!A20,COVER!$A:$A,0),TRUE,FALSE),FALSE)</f>
        <v>1</v>
      </c>
      <c r="K20" s="42"/>
      <c r="L20" s="42" t="s">
        <v>22</v>
      </c>
      <c r="M20" s="42" t="s">
        <v>22</v>
      </c>
      <c r="N20" s="42"/>
      <c r="O20" s="33" t="b">
        <f t="shared" si="2"/>
        <v>0</v>
      </c>
      <c r="P20" s="35" t="s">
        <v>62</v>
      </c>
    </row>
    <row r="21" spans="1:16" x14ac:dyDescent="0.2">
      <c r="A21" s="12" t="s">
        <v>63</v>
      </c>
      <c r="B21" s="12" t="s">
        <v>64</v>
      </c>
      <c r="C21" s="13" t="str">
        <f>IF(OR(ISNUMBER(IFERROR(MATCH(A21,UPDATE!$1:$1,0),TRUE))=FALSE,H21=FALSE),L21,_xlfn.AGGREGATE(4,6,INDEX(UPDATE!$A:$AZ,,MATCH(A21,UPDATE!$1:$1,0))))</f>
        <v>F</v>
      </c>
      <c r="D21" s="21" t="str">
        <f t="shared" si="0"/>
        <v>F</v>
      </c>
      <c r="E21" s="14" t="s">
        <v>18</v>
      </c>
      <c r="F21" s="14" t="str">
        <f t="shared" ref="F21:F30" si="4">"✅"</f>
        <v>✅</v>
      </c>
      <c r="H21" s="18" t="b">
        <f>IF(ISNUMBER(INDEX(UPDATE!$A:$AZ,2,MATCH(SETTINGS!$A21,UPDATE!$1:$1,0)))=TRUE,TRUE,FALSE)</f>
        <v>0</v>
      </c>
      <c r="I21" s="18">
        <f>IFERROR(INDEX(UPDATE!A:A,MATCH(_xlfn.AGGREGATE(4,6,INDEX(UPDATE!$A$3:$AZ$200,,MATCH(A21,UPDATE!$1:$1,0))),INDEX(UPDATE!$A:$AZ,,MATCH(A21,UPDATE!$1:$1,0)),0)),K21)</f>
        <v>30</v>
      </c>
      <c r="J21" s="18" t="b">
        <f>IFERROR(IF(MATCH(SETTINGS!A21,COVER!$A:$A,0),TRUE,FALSE),FALSE)</f>
        <v>1</v>
      </c>
      <c r="K21" s="42"/>
      <c r="L21" s="42" t="s">
        <v>19</v>
      </c>
      <c r="M21" s="42" t="s">
        <v>19</v>
      </c>
      <c r="N21" s="42"/>
      <c r="O21" s="33" t="b">
        <f t="shared" si="2"/>
        <v>1</v>
      </c>
      <c r="P21" s="35" t="s">
        <v>65</v>
      </c>
    </row>
    <row r="22" spans="1:16" x14ac:dyDescent="0.2">
      <c r="A22" s="12" t="s">
        <v>66</v>
      </c>
      <c r="B22" s="12" t="s">
        <v>66</v>
      </c>
      <c r="C22" s="13">
        <f>IF(OR(ISNUMBER(IFERROR(MATCH(A22,UPDATE!$1:$1,0),TRUE))=FALSE,H22=FALSE),L22,_xlfn.AGGREGATE(4,6,INDEX(UPDATE!$A:$AZ,,MATCH(A22,UPDATE!$1:$1,0))))</f>
        <v>162</v>
      </c>
      <c r="D22" s="21">
        <f t="shared" si="0"/>
        <v>45140</v>
      </c>
      <c r="E22" s="14" t="s">
        <v>18</v>
      </c>
      <c r="F22" s="14" t="str">
        <f t="shared" si="4"/>
        <v>✅</v>
      </c>
      <c r="H22" s="18" t="b">
        <f>IF(ISNUMBER(INDEX(UPDATE!$A:$AZ,2,MATCH(SETTINGS!$A22,UPDATE!$1:$1,0)))=TRUE,TRUE,FALSE)</f>
        <v>1</v>
      </c>
      <c r="I22" s="18">
        <f>IFERROR(INDEX(UPDATE!A:A,MATCH(_xlfn.AGGREGATE(4,6,INDEX(UPDATE!$A$3:$AZ$200,,MATCH(A22,UPDATE!$1:$1,0))),INDEX(UPDATE!$A:$AZ,,MATCH(A22,UPDATE!$1:$1,0)),0)),K22)</f>
        <v>16</v>
      </c>
      <c r="J22" s="18" t="b">
        <f>IFERROR(IF(MATCH(SETTINGS!A22,COVER!$A:$A,0),TRUE,FALSE),FALSE)</f>
        <v>1</v>
      </c>
      <c r="K22" s="42"/>
      <c r="L22" s="42" t="s">
        <v>22</v>
      </c>
      <c r="M22" s="43">
        <v>45140</v>
      </c>
      <c r="N22" s="42"/>
      <c r="O22" s="33" t="b">
        <f t="shared" si="2"/>
        <v>1</v>
      </c>
      <c r="P22" s="35" t="s">
        <v>66</v>
      </c>
    </row>
    <row r="23" spans="1:16" x14ac:dyDescent="0.2">
      <c r="A23" s="12" t="s">
        <v>67</v>
      </c>
      <c r="B23" s="12" t="s">
        <v>68</v>
      </c>
      <c r="C23" s="13">
        <f>IF(OR(ISNUMBER(IFERROR(MATCH(A23,UPDATE!$1:$1,0),TRUE))=FALSE,H23=FALSE),L23,_xlfn.AGGREGATE(4,6,INDEX(UPDATE!$A:$AZ,,MATCH(A23,UPDATE!$1:$1,0))))</f>
        <v>395</v>
      </c>
      <c r="D23" s="21">
        <f t="shared" si="0"/>
        <v>45140</v>
      </c>
      <c r="E23" s="14" t="s">
        <v>18</v>
      </c>
      <c r="F23" s="14" t="str">
        <f t="shared" si="4"/>
        <v>✅</v>
      </c>
      <c r="H23" s="18" t="b">
        <f>IF(ISNUMBER(INDEX(UPDATE!$A:$AZ,2,MATCH(SETTINGS!$A23,UPDATE!$1:$1,0)))=TRUE,TRUE,FALSE)</f>
        <v>1</v>
      </c>
      <c r="I23" s="18">
        <f>IFERROR(INDEX(UPDATE!A:A,MATCH(_xlfn.AGGREGATE(4,6,INDEX(UPDATE!$A$3:$AZ$200,,MATCH(A23,UPDATE!$1:$1,0))),INDEX(UPDATE!$A:$AZ,,MATCH(A23,UPDATE!$1:$1,0)),0)),K23)</f>
        <v>38</v>
      </c>
      <c r="J23" s="18" t="b">
        <f>IFERROR(IF(MATCH(SETTINGS!A23,COVER!$A:$A,0),TRUE,FALSE),FALSE)</f>
        <v>1</v>
      </c>
      <c r="K23" s="42"/>
      <c r="L23" s="42" t="s">
        <v>22</v>
      </c>
      <c r="M23" s="43">
        <v>45140</v>
      </c>
      <c r="N23" s="42" t="s">
        <v>69</v>
      </c>
      <c r="O23" s="33" t="b">
        <f t="shared" si="2"/>
        <v>1</v>
      </c>
      <c r="P23" s="35" t="s">
        <v>70</v>
      </c>
    </row>
    <row r="24" spans="1:16" x14ac:dyDescent="0.2">
      <c r="A24" s="12" t="s">
        <v>71</v>
      </c>
      <c r="B24" s="12" t="s">
        <v>72</v>
      </c>
      <c r="C24" s="13" t="str">
        <f>IF(OR(ISNUMBER(IFERROR(MATCH(A24,UPDATE!$1:$1,0),TRUE))=FALSE,H24=FALSE),L24,_xlfn.AGGREGATE(4,6,INDEX(UPDATE!$A:$AZ,,MATCH(A24,UPDATE!$1:$1,0))))</f>
        <v>F</v>
      </c>
      <c r="D24" s="21" t="str">
        <f t="shared" si="0"/>
        <v>F</v>
      </c>
      <c r="E24" s="14" t="s">
        <v>18</v>
      </c>
      <c r="F24" s="14" t="str">
        <f t="shared" si="4"/>
        <v>✅</v>
      </c>
      <c r="H24" s="18" t="b">
        <f>IF(ISNUMBER(INDEX(UPDATE!$A:$AZ,2,MATCH(SETTINGS!$A24,UPDATE!$1:$1,0)))=TRUE,TRUE,FALSE)</f>
        <v>0</v>
      </c>
      <c r="I24" s="18">
        <f>IFERROR(INDEX(UPDATE!A:A,MATCH(_xlfn.AGGREGATE(4,6,INDEX(UPDATE!$A$3:$AZ$200,,MATCH(A24,UPDATE!$1:$1,0))),INDEX(UPDATE!$A:$AZ,,MATCH(A24,UPDATE!$1:$1,0)),0)),K24)</f>
        <v>41</v>
      </c>
      <c r="J24" s="18" t="b">
        <f>IFERROR(IF(MATCH(SETTINGS!A24,COVER!$A:$A,0),TRUE,FALSE),FALSE)</f>
        <v>1</v>
      </c>
      <c r="K24" s="42"/>
      <c r="L24" s="42" t="s">
        <v>19</v>
      </c>
      <c r="M24" s="42" t="s">
        <v>19</v>
      </c>
      <c r="N24" s="42"/>
      <c r="O24" s="33" t="b">
        <f t="shared" si="2"/>
        <v>1</v>
      </c>
      <c r="P24" s="35" t="s">
        <v>72</v>
      </c>
    </row>
    <row r="25" spans="1:16" x14ac:dyDescent="0.2">
      <c r="A25" s="12" t="s">
        <v>73</v>
      </c>
      <c r="B25" s="12" t="s">
        <v>74</v>
      </c>
      <c r="C25" s="13">
        <f>IF(OR(ISNUMBER(IFERROR(MATCH(A25,UPDATE!$1:$1,0),TRUE))=FALSE,H25=FALSE),L25,_xlfn.AGGREGATE(4,6,INDEX(UPDATE!$A:$AZ,,MATCH(A25,UPDATE!$1:$1,0))))</f>
        <v>1080</v>
      </c>
      <c r="D25" s="21">
        <f t="shared" si="0"/>
        <v>45140</v>
      </c>
      <c r="E25" s="14" t="s">
        <v>18</v>
      </c>
      <c r="F25" s="14" t="str">
        <f t="shared" si="4"/>
        <v>✅</v>
      </c>
      <c r="H25" s="18" t="b">
        <f>IF(ISNUMBER(INDEX(UPDATE!$A:$AZ,2,MATCH(SETTINGS!$A25,UPDATE!$1:$1,0)))=TRUE,TRUE,FALSE)</f>
        <v>1</v>
      </c>
      <c r="I25" s="18">
        <f>IFERROR(INDEX(UPDATE!A:A,MATCH(_xlfn.AGGREGATE(4,6,INDEX(UPDATE!$A$3:$AZ$200,,MATCH(A25,UPDATE!$1:$1,0))),INDEX(UPDATE!$A:$AZ,,MATCH(A25,UPDATE!$1:$1,0)),0)),K25)</f>
        <v>106</v>
      </c>
      <c r="J25" s="18" t="b">
        <f>IFERROR(IF(MATCH(SETTINGS!A25,COVER!$A:$A,0),TRUE,FALSE),FALSE)</f>
        <v>1</v>
      </c>
      <c r="K25" s="42"/>
      <c r="L25" s="42" t="s">
        <v>22</v>
      </c>
      <c r="M25" s="43">
        <v>45140</v>
      </c>
      <c r="N25" s="42"/>
      <c r="O25" s="33" t="b">
        <f t="shared" si="2"/>
        <v>1</v>
      </c>
      <c r="P25" s="35" t="s">
        <v>74</v>
      </c>
    </row>
    <row r="26" spans="1:16" x14ac:dyDescent="0.2">
      <c r="A26" s="12" t="s">
        <v>75</v>
      </c>
      <c r="B26" s="12" t="s">
        <v>76</v>
      </c>
      <c r="C26" s="13">
        <f>IF(OR(ISNUMBER(IFERROR(MATCH(A26,UPDATE!$1:$1,0),TRUE))=FALSE,H26=FALSE),L26,_xlfn.AGGREGATE(4,6,INDEX(UPDATE!$A:$AZ,,MATCH(A26,UPDATE!$1:$1,0))))</f>
        <v>178</v>
      </c>
      <c r="D26" s="21">
        <f t="shared" si="0"/>
        <v>45140</v>
      </c>
      <c r="E26" s="14" t="s">
        <v>24</v>
      </c>
      <c r="F26" s="14" t="str">
        <f t="shared" si="4"/>
        <v>✅</v>
      </c>
      <c r="H26" s="18" t="b">
        <f>IF(ISNUMBER(INDEX(UPDATE!$A:$AZ,2,MATCH(SETTINGS!$A26,UPDATE!$1:$1,0)))=TRUE,TRUE,FALSE)</f>
        <v>1</v>
      </c>
      <c r="I26" s="18">
        <f>IFERROR(INDEX(UPDATE!A:A,MATCH(_xlfn.AGGREGATE(4,6,INDEX(UPDATE!$A$3:$AZ$200,,MATCH(A26,UPDATE!$1:$1,0))),INDEX(UPDATE!$A:$AZ,,MATCH(A26,UPDATE!$1:$1,0)),0)),K26)</f>
        <v>27</v>
      </c>
      <c r="J26" s="18" t="b">
        <f>IFERROR(IF(MATCH(SETTINGS!A26,COVER!$A:$A,0),TRUE,FALSE),FALSE)</f>
        <v>1</v>
      </c>
      <c r="K26" s="42"/>
      <c r="L26" s="42" t="s">
        <v>22</v>
      </c>
      <c r="M26" s="43">
        <v>45140</v>
      </c>
      <c r="N26" s="42"/>
      <c r="O26" s="33" t="b">
        <f t="shared" si="2"/>
        <v>1</v>
      </c>
      <c r="P26" s="35" t="s">
        <v>77</v>
      </c>
    </row>
    <row r="27" spans="1:16" x14ac:dyDescent="0.2">
      <c r="A27" s="12" t="s">
        <v>78</v>
      </c>
      <c r="B27" s="12" t="s">
        <v>79</v>
      </c>
      <c r="C27" s="13">
        <f>IF(OR(ISNUMBER(IFERROR(MATCH(A27,UPDATE!$1:$1,0),TRUE))=FALSE,H27=FALSE),L27,_xlfn.AGGREGATE(4,6,INDEX(UPDATE!$A:$AZ,,MATCH(A27,UPDATE!$1:$1,0))))</f>
        <v>129</v>
      </c>
      <c r="D27" s="21">
        <f t="shared" si="0"/>
        <v>45140</v>
      </c>
      <c r="E27" s="14" t="s">
        <v>18</v>
      </c>
      <c r="F27" s="14" t="str">
        <f t="shared" si="4"/>
        <v>✅</v>
      </c>
      <c r="H27" s="18" t="b">
        <f>IF(ISNUMBER(INDEX(UPDATE!$A:$AZ,2,MATCH(SETTINGS!$A27,UPDATE!$1:$1,0)))=TRUE,TRUE,FALSE)</f>
        <v>1</v>
      </c>
      <c r="I27" s="18">
        <f>IFERROR(INDEX(UPDATE!A:A,MATCH(_xlfn.AGGREGATE(4,6,INDEX(UPDATE!$A$3:$AZ$200,,MATCH(A27,UPDATE!$1:$1,0))),INDEX(UPDATE!$A:$AZ,,MATCH(A27,UPDATE!$1:$1,0)),0)),K27)</f>
        <v>12</v>
      </c>
      <c r="J27" s="18" t="b">
        <f>IFERROR(IF(MATCH(SETTINGS!A27,COVER!$A:$A,0),TRUE,FALSE),FALSE)</f>
        <v>1</v>
      </c>
      <c r="K27" s="42"/>
      <c r="L27" s="42" t="s">
        <v>22</v>
      </c>
      <c r="M27" s="43">
        <v>45140</v>
      </c>
      <c r="N27" s="43"/>
      <c r="O27" s="33" t="b">
        <f t="shared" si="2"/>
        <v>1</v>
      </c>
      <c r="P27" s="35" t="s">
        <v>79</v>
      </c>
    </row>
    <row r="28" spans="1:16" x14ac:dyDescent="0.2">
      <c r="A28" s="12" t="s">
        <v>80</v>
      </c>
      <c r="B28" s="12" t="s">
        <v>81</v>
      </c>
      <c r="C28" s="13" t="str">
        <f>IF(OR(ISNUMBER(IFERROR(MATCH(A28,UPDATE!$1:$1,0),TRUE))=FALSE,H28=FALSE),L28,_xlfn.AGGREGATE(4,6,INDEX(UPDATE!$A:$AZ,,MATCH(A28,UPDATE!$1:$1,0))))</f>
        <v>F</v>
      </c>
      <c r="D28" s="21" t="str">
        <f t="shared" si="0"/>
        <v>F</v>
      </c>
      <c r="E28" s="14" t="s">
        <v>18</v>
      </c>
      <c r="F28" s="14" t="str">
        <f t="shared" si="4"/>
        <v>✅</v>
      </c>
      <c r="H28" s="18" t="b">
        <f>IF(ISNUMBER(INDEX(UPDATE!$A:$AZ,2,MATCH(SETTINGS!$A28,UPDATE!$1:$1,0)))=TRUE,TRUE,FALSE)</f>
        <v>0</v>
      </c>
      <c r="I28" s="18">
        <f>IFERROR(INDEX(UPDATE!A:A,MATCH(_xlfn.AGGREGATE(4,6,INDEX(UPDATE!$A$3:$AZ$200,,MATCH(A28,UPDATE!$1:$1,0))),INDEX(UPDATE!$A:$AZ,,MATCH(A28,UPDATE!$1:$1,0)),0)),K28)</f>
        <v>21</v>
      </c>
      <c r="J28" s="18" t="b">
        <f>IFERROR(IF(MATCH(SETTINGS!A28,COVER!$A:$A,0),TRUE,FALSE),FALSE)</f>
        <v>1</v>
      </c>
      <c r="K28" s="42">
        <v>21</v>
      </c>
      <c r="L28" s="42" t="s">
        <v>19</v>
      </c>
      <c r="M28" s="42" t="s">
        <v>19</v>
      </c>
      <c r="N28" s="42"/>
      <c r="O28" s="33" t="b">
        <f t="shared" si="2"/>
        <v>1</v>
      </c>
      <c r="P28" s="35" t="s">
        <v>81</v>
      </c>
    </row>
    <row r="29" spans="1:16" x14ac:dyDescent="0.2">
      <c r="A29" s="12" t="s">
        <v>82</v>
      </c>
      <c r="B29" s="12" t="s">
        <v>83</v>
      </c>
      <c r="C29" s="13" t="str">
        <f>IF(OR(ISNUMBER(IFERROR(MATCH(A29,UPDATE!$1:$1,0),TRUE))=FALSE,H29=FALSE),L29,_xlfn.AGGREGATE(4,6,INDEX(UPDATE!$A:$AZ,,MATCH(A29,UPDATE!$1:$1,0))))</f>
        <v>F</v>
      </c>
      <c r="D29" s="21" t="str">
        <f t="shared" si="0"/>
        <v>F</v>
      </c>
      <c r="E29" s="14" t="s">
        <v>18</v>
      </c>
      <c r="F29" s="14" t="str">
        <f t="shared" si="4"/>
        <v>✅</v>
      </c>
      <c r="H29" s="18" t="b">
        <f>IF(ISNUMBER(INDEX(UPDATE!$A:$AZ,2,MATCH(SETTINGS!$A29,UPDATE!$1:$1,0)))=TRUE,TRUE,FALSE)</f>
        <v>0</v>
      </c>
      <c r="I29" s="18">
        <f>IFERROR(INDEX(UPDATE!A:A,MATCH(_xlfn.AGGREGATE(4,6,INDEX(UPDATE!$A$3:$AZ$200,,MATCH(A29,UPDATE!$1:$1,0))),INDEX(UPDATE!$A:$AZ,,MATCH(A29,UPDATE!$1:$1,0)),0)),K29)</f>
        <v>34</v>
      </c>
      <c r="J29" s="18" t="b">
        <f>IFERROR(IF(MATCH(SETTINGS!A29,COVER!$A:$A,0),TRUE,FALSE),FALSE)</f>
        <v>1</v>
      </c>
      <c r="K29" s="42"/>
      <c r="L29" s="42" t="s">
        <v>19</v>
      </c>
      <c r="M29" s="42" t="s">
        <v>19</v>
      </c>
      <c r="N29" s="42"/>
      <c r="O29" s="33" t="b">
        <f t="shared" si="2"/>
        <v>1</v>
      </c>
      <c r="P29" s="35" t="s">
        <v>83</v>
      </c>
    </row>
    <row r="30" spans="1:16" x14ac:dyDescent="0.2">
      <c r="A30" s="12" t="s">
        <v>84</v>
      </c>
      <c r="B30" s="12" t="s">
        <v>85</v>
      </c>
      <c r="C30" s="13">
        <f>IF(OR(ISNUMBER(IFERROR(MATCH(A30,UPDATE!$1:$1,0),TRUE))=FALSE,H30=FALSE),L30,_xlfn.AGGREGATE(4,6,INDEX(UPDATE!$A:$AZ,,MATCH(A30,UPDATE!$1:$1,0))))</f>
        <v>85</v>
      </c>
      <c r="D30" s="21">
        <f t="shared" si="0"/>
        <v>45140</v>
      </c>
      <c r="E30" s="14" t="s">
        <v>18</v>
      </c>
      <c r="F30" s="14" t="str">
        <f t="shared" si="4"/>
        <v>✅</v>
      </c>
      <c r="H30" s="18" t="b">
        <f>IF(ISNUMBER(INDEX(UPDATE!$A:$AZ,2,MATCH(SETTINGS!$A30,UPDATE!$1:$1,0)))=TRUE,TRUE,FALSE)</f>
        <v>1</v>
      </c>
      <c r="I30" s="18">
        <f>IFERROR(INDEX(UPDATE!A:A,MATCH(_xlfn.AGGREGATE(4,6,INDEX(UPDATE!$A$3:$AZ$200,,MATCH(A30,UPDATE!$1:$1,0))),INDEX(UPDATE!$A:$AZ,,MATCH(A30,UPDATE!$1:$1,0)),0)),K30)</f>
        <v>11</v>
      </c>
      <c r="J30" s="18" t="b">
        <f>IFERROR(IF(MATCH(SETTINGS!A30,COVER!$A:$A,0),TRUE,FALSE),FALSE)</f>
        <v>1</v>
      </c>
      <c r="K30" s="42"/>
      <c r="L30" s="42" t="s">
        <v>22</v>
      </c>
      <c r="M30" s="43">
        <v>45140</v>
      </c>
      <c r="N30" s="42"/>
      <c r="O30" s="33" t="b">
        <f t="shared" si="2"/>
        <v>1</v>
      </c>
      <c r="P30" s="35" t="s">
        <v>85</v>
      </c>
    </row>
    <row r="31" spans="1:16" x14ac:dyDescent="0.2">
      <c r="A31" s="12" t="s">
        <v>86</v>
      </c>
      <c r="B31" s="12" t="s">
        <v>87</v>
      </c>
      <c r="C31" s="13" t="str">
        <f>IF(OR(ISNUMBER(IFERROR(MATCH(A31,UPDATE!$1:$1,0),TRUE))=FALSE,H31=FALSE),L31,_xlfn.AGGREGATE(4,6,INDEX(UPDATE!$A:$AZ,,MATCH(A31,UPDATE!$1:$1,0))))</f>
        <v>*</v>
      </c>
      <c r="D31" s="21" t="str">
        <f t="shared" si="0"/>
        <v>*</v>
      </c>
      <c r="E31" s="14" t="s">
        <v>88</v>
      </c>
      <c r="F31" s="14" t="str">
        <f>"❌"</f>
        <v>❌</v>
      </c>
      <c r="H31" s="18" t="b">
        <f>IF(ISNUMBER(INDEX(UPDATE!$A:$AZ,2,MATCH(SETTINGS!$A31,UPDATE!$1:$1,0)))=TRUE,TRUE,FALSE)</f>
        <v>0</v>
      </c>
      <c r="I31" s="18">
        <f>IFERROR(INDEX(UPDATE!A:A,MATCH(_xlfn.AGGREGATE(4,6,INDEX(UPDATE!$A$3:$AZ$200,,MATCH(A31,UPDATE!$1:$1,0))),INDEX(UPDATE!$A:$AZ,,MATCH(A31,UPDATE!$1:$1,0)),0)),K31)</f>
        <v>0</v>
      </c>
      <c r="J31" s="18" t="b">
        <f>IFERROR(IF(MATCH(SETTINGS!A31,COVER!$A:$A,0),TRUE,FALSE),FALSE)</f>
        <v>0</v>
      </c>
      <c r="K31" s="42"/>
      <c r="L31" s="42" t="s">
        <v>22</v>
      </c>
      <c r="M31" s="42" t="s">
        <v>22</v>
      </c>
      <c r="N31" s="42"/>
      <c r="O31" s="33" t="b">
        <f t="shared" si="2"/>
        <v>0</v>
      </c>
      <c r="P31" s="35" t="s">
        <v>87</v>
      </c>
    </row>
    <row r="32" spans="1:16" x14ac:dyDescent="0.2">
      <c r="A32" s="12" t="s">
        <v>89</v>
      </c>
      <c r="B32" s="12" t="s">
        <v>90</v>
      </c>
      <c r="C32" s="13" t="str">
        <f>IF(OR(ISNUMBER(IFERROR(MATCH(A32,UPDATE!$1:$1,0),TRUE))=FALSE,H32=FALSE),L32,_xlfn.AGGREGATE(4,6,INDEX(UPDATE!$A:$AZ,,MATCH(A32,UPDATE!$1:$1,0))))</f>
        <v>F</v>
      </c>
      <c r="D32" s="21" t="str">
        <f t="shared" si="0"/>
        <v>F</v>
      </c>
      <c r="E32" s="14" t="s">
        <v>24</v>
      </c>
      <c r="F32" s="14" t="str">
        <f>"✅"</f>
        <v>✅</v>
      </c>
      <c r="G32" s="16" t="s">
        <v>91</v>
      </c>
      <c r="H32" s="18" t="b">
        <f>IF(ISNUMBER(INDEX(UPDATE!$A:$AZ,2,MATCH(SETTINGS!$A32,UPDATE!$1:$1,0)))=TRUE,TRUE,FALSE)</f>
        <v>0</v>
      </c>
      <c r="I32" s="18">
        <f>IFERROR(INDEX(UPDATE!A:A,MATCH(_xlfn.AGGREGATE(4,6,INDEX(UPDATE!$A$3:$AZ$200,,MATCH(A32,UPDATE!$1:$1,0))),INDEX(UPDATE!$A:$AZ,,MATCH(A32,UPDATE!$1:$1,0)),0)),K32)</f>
        <v>14</v>
      </c>
      <c r="J32" s="18" t="b">
        <f>IFERROR(IF(MATCH(SETTINGS!A32,COVER!$A:$A,0),TRUE,FALSE),FALSE)</f>
        <v>1</v>
      </c>
      <c r="K32" s="42">
        <v>14</v>
      </c>
      <c r="L32" s="42" t="s">
        <v>19</v>
      </c>
      <c r="M32" s="42" t="s">
        <v>19</v>
      </c>
      <c r="N32" s="42"/>
      <c r="O32" s="33" t="b">
        <f t="shared" si="2"/>
        <v>1</v>
      </c>
      <c r="P32" s="35" t="s">
        <v>90</v>
      </c>
    </row>
    <row r="33" spans="1:16" x14ac:dyDescent="0.2">
      <c r="A33" s="12" t="s">
        <v>92</v>
      </c>
      <c r="B33" s="12" t="s">
        <v>93</v>
      </c>
      <c r="C33" s="13" t="str">
        <f>IF(OR(ISNUMBER(IFERROR(MATCH(A33,UPDATE!$1:$1,0),TRUE))=FALSE,H33=FALSE),L33,_xlfn.AGGREGATE(4,6,INDEX(UPDATE!$A:$AZ,,MATCH(A33,UPDATE!$1:$1,0))))</f>
        <v>F</v>
      </c>
      <c r="D33" s="21" t="str">
        <f t="shared" si="0"/>
        <v>F</v>
      </c>
      <c r="E33" s="14" t="s">
        <v>24</v>
      </c>
      <c r="F33" s="14" t="str">
        <f>"✅"</f>
        <v>✅</v>
      </c>
      <c r="H33" s="18" t="b">
        <f>IF(ISNUMBER(INDEX(UPDATE!$A:$AZ,2,MATCH(SETTINGS!$A33,UPDATE!$1:$1,0)))=TRUE,TRUE,FALSE)</f>
        <v>0</v>
      </c>
      <c r="I33" s="18">
        <f>IFERROR(INDEX(UPDATE!A:A,MATCH(_xlfn.AGGREGATE(4,6,INDEX(UPDATE!$A$3:$AZ$200,,MATCH(A33,UPDATE!$1:$1,0))),INDEX(UPDATE!$A:$AZ,,MATCH(A33,UPDATE!$1:$1,0)),0)),K33)</f>
        <v>16</v>
      </c>
      <c r="J33" s="18" t="b">
        <f>IFERROR(IF(MATCH(SETTINGS!A33,COVER!$A:$A,0),TRUE,FALSE),FALSE)</f>
        <v>1</v>
      </c>
      <c r="K33" s="42">
        <v>16</v>
      </c>
      <c r="L33" s="42" t="s">
        <v>19</v>
      </c>
      <c r="M33" s="42" t="s">
        <v>19</v>
      </c>
      <c r="N33" s="42"/>
      <c r="O33" s="33" t="b">
        <f t="shared" si="2"/>
        <v>1</v>
      </c>
      <c r="P33" s="35" t="s">
        <v>93</v>
      </c>
    </row>
    <row r="34" spans="1:16" x14ac:dyDescent="0.2">
      <c r="A34" s="12" t="s">
        <v>94</v>
      </c>
      <c r="B34" s="12" t="s">
        <v>94</v>
      </c>
      <c r="C34" s="13" t="str">
        <f>IF(OR(ISNUMBER(IFERROR(MATCH(A34,UPDATE!$1:$1,0),TRUE))=FALSE,H34=FALSE),L34,_xlfn.AGGREGATE(4,6,INDEX(UPDATE!$A:$AZ,,MATCH(A34,UPDATE!$1:$1,0))))</f>
        <v>F</v>
      </c>
      <c r="D34" s="21" t="str">
        <f t="shared" si="0"/>
        <v>F</v>
      </c>
      <c r="E34" s="14" t="s">
        <v>24</v>
      </c>
      <c r="F34" s="14" t="str">
        <f>"✅"</f>
        <v>✅</v>
      </c>
      <c r="H34" s="18" t="b">
        <f>IF(ISNUMBER(INDEX(UPDATE!$A:$AZ,2,MATCH(SETTINGS!$A34,UPDATE!$1:$1,0)))=TRUE,TRUE,FALSE)</f>
        <v>0</v>
      </c>
      <c r="I34" s="18">
        <f>IFERROR(INDEX(UPDATE!A:A,MATCH(_xlfn.AGGREGATE(4,6,INDEX(UPDATE!$A$3:$AZ$200,,MATCH(A34,UPDATE!$1:$1,0))),INDEX(UPDATE!$A:$AZ,,MATCH(A34,UPDATE!$1:$1,0)),0)),K34)</f>
        <v>37</v>
      </c>
      <c r="J34" s="18" t="b">
        <f>IFERROR(IF(MATCH(SETTINGS!A34,COVER!$A:$A,0),TRUE,FALSE),FALSE)</f>
        <v>1</v>
      </c>
      <c r="K34" s="42">
        <v>37</v>
      </c>
      <c r="L34" s="42" t="s">
        <v>19</v>
      </c>
      <c r="M34" s="42" t="s">
        <v>19</v>
      </c>
      <c r="N34" s="42"/>
      <c r="O34" s="33" t="b">
        <f t="shared" si="2"/>
        <v>1</v>
      </c>
      <c r="P34" s="35" t="s">
        <v>94</v>
      </c>
    </row>
    <row r="35" spans="1:16" x14ac:dyDescent="0.2">
      <c r="A35" s="12" t="s">
        <v>95</v>
      </c>
      <c r="B35" s="12" t="s">
        <v>96</v>
      </c>
      <c r="C35" s="13" t="str">
        <f>IF(OR(ISNUMBER(IFERROR(MATCH(A35,UPDATE!$1:$1,0),TRUE))=FALSE,H35=FALSE),L35,_xlfn.AGGREGATE(4,6,INDEX(UPDATE!$A:$AZ,,MATCH(A35,UPDATE!$1:$1,0))))</f>
        <v>*</v>
      </c>
      <c r="D35" s="21">
        <f t="shared" si="0"/>
        <v>45140</v>
      </c>
      <c r="E35" s="14" t="s">
        <v>24</v>
      </c>
      <c r="F35" s="14" t="str">
        <f>"❌"</f>
        <v>❌</v>
      </c>
      <c r="H35" s="18" t="b">
        <f>IF(ISNUMBER(INDEX(UPDATE!$A:$AZ,2,MATCH(SETTINGS!$A35,UPDATE!$1:$1,0)))=TRUE,TRUE,FALSE)</f>
        <v>0</v>
      </c>
      <c r="I35" s="18">
        <f>IFERROR(INDEX(UPDATE!A:A,MATCH(_xlfn.AGGREGATE(4,6,INDEX(UPDATE!$A$3:$AZ$200,,MATCH(A35,UPDATE!$1:$1,0))),INDEX(UPDATE!$A:$AZ,,MATCH(A35,UPDATE!$1:$1,0)),0)),K35)</f>
        <v>0</v>
      </c>
      <c r="J35" s="18" t="b">
        <f>IFERROR(IF(MATCH(SETTINGS!A35,COVER!$A:$A,0),TRUE,FALSE),FALSE)</f>
        <v>1</v>
      </c>
      <c r="K35" s="42"/>
      <c r="L35" s="42" t="s">
        <v>22</v>
      </c>
      <c r="M35" s="44">
        <v>45140</v>
      </c>
      <c r="N35" s="42"/>
      <c r="O35" s="33" t="b">
        <f t="shared" si="2"/>
        <v>0</v>
      </c>
      <c r="P35" s="35" t="s">
        <v>96</v>
      </c>
    </row>
    <row r="36" spans="1:16" x14ac:dyDescent="0.2">
      <c r="A36" s="12" t="s">
        <v>97</v>
      </c>
      <c r="B36" s="12" t="s">
        <v>98</v>
      </c>
      <c r="C36" s="13" t="str">
        <f>IF(OR(ISNUMBER(IFERROR(MATCH(A36,UPDATE!$1:$1,0),TRUE))=FALSE,H36=FALSE),L36,_xlfn.AGGREGATE(4,6,INDEX(UPDATE!$A:$AZ,,MATCH(A36,UPDATE!$1:$1,0))))</f>
        <v>*</v>
      </c>
      <c r="D36" s="21" t="str">
        <f t="shared" si="0"/>
        <v>*</v>
      </c>
      <c r="E36" s="14" t="s">
        <v>99</v>
      </c>
      <c r="F36" s="14" t="str">
        <f>"✅"</f>
        <v>✅</v>
      </c>
      <c r="G36" s="16" t="s">
        <v>100</v>
      </c>
      <c r="H36" s="18" t="b">
        <f>IF(ISNUMBER(INDEX(UPDATE!$A:$AZ,2,MATCH(SETTINGS!$A36,UPDATE!$1:$1,0)))=TRUE,TRUE,FALSE)</f>
        <v>0</v>
      </c>
      <c r="I36" s="18">
        <f>IFERROR(INDEX(UPDATE!A:A,MATCH(_xlfn.AGGREGATE(4,6,INDEX(UPDATE!$A$3:$AZ$200,,MATCH(A36,UPDATE!$1:$1,0))),INDEX(UPDATE!$A:$AZ,,MATCH(A36,UPDATE!$1:$1,0)),0)),K36)</f>
        <v>19</v>
      </c>
      <c r="J36" s="18" t="b">
        <f>IFERROR(IF(MATCH(SETTINGS!A36,COVER!$A:$A,0),TRUE,FALSE),FALSE)</f>
        <v>1</v>
      </c>
      <c r="K36" s="42"/>
      <c r="L36" s="42" t="s">
        <v>22</v>
      </c>
      <c r="M36" s="42" t="s">
        <v>22</v>
      </c>
      <c r="N36" s="42"/>
      <c r="O36" s="33" t="b">
        <f t="shared" si="2"/>
        <v>1</v>
      </c>
      <c r="P36" s="35" t="s">
        <v>101</v>
      </c>
    </row>
    <row r="37" spans="1:16" x14ac:dyDescent="0.2">
      <c r="A37" s="12" t="s">
        <v>102</v>
      </c>
      <c r="B37" s="12" t="s">
        <v>103</v>
      </c>
      <c r="C37" s="13" t="str">
        <f>IF(OR(ISNUMBER(IFERROR(MATCH(A37,UPDATE!$1:$1,0),TRUE))=FALSE,H37=FALSE),L37,_xlfn.AGGREGATE(4,6,INDEX(UPDATE!$A:$AZ,,MATCH(A37,UPDATE!$1:$1,0))))</f>
        <v>*</v>
      </c>
      <c r="D37" s="21">
        <f t="shared" si="0"/>
        <v>45140</v>
      </c>
      <c r="E37" s="14" t="s">
        <v>24</v>
      </c>
      <c r="F37" s="14" t="str">
        <f>"✅"</f>
        <v>✅</v>
      </c>
      <c r="H37" s="18" t="b">
        <f>IF(ISNUMBER(INDEX(UPDATE!$A:$AZ,2,MATCH(SETTINGS!$A37,UPDATE!$1:$1,0)))=TRUE,TRUE,FALSE)</f>
        <v>0</v>
      </c>
      <c r="I37" s="18">
        <f>IFERROR(INDEX(UPDATE!A:A,MATCH(_xlfn.AGGREGATE(4,6,INDEX(UPDATE!$A$3:$AZ$200,,MATCH(A37,UPDATE!$1:$1,0))),INDEX(UPDATE!$A:$AZ,,MATCH(A37,UPDATE!$1:$1,0)),0)),K37)</f>
        <v>16</v>
      </c>
      <c r="J37" s="18" t="b">
        <f>IFERROR(IF(MATCH(SETTINGS!A37,COVER!$A:$A,0),TRUE,FALSE),FALSE)</f>
        <v>1</v>
      </c>
      <c r="K37" s="42"/>
      <c r="L37" s="42" t="s">
        <v>22</v>
      </c>
      <c r="M37" s="44">
        <v>45140</v>
      </c>
      <c r="N37" s="42"/>
      <c r="O37" s="33" t="b">
        <f t="shared" si="2"/>
        <v>1</v>
      </c>
      <c r="P37" s="35" t="s">
        <v>103</v>
      </c>
    </row>
    <row r="38" spans="1:16" x14ac:dyDescent="0.2">
      <c r="A38" s="12" t="s">
        <v>104</v>
      </c>
      <c r="B38" s="12" t="s">
        <v>105</v>
      </c>
      <c r="C38" s="13" t="str">
        <f>IF(OR(ISNUMBER(IFERROR(MATCH(A38,UPDATE!$1:$1,0),TRUE))=FALSE,H38=FALSE),L38,_xlfn.AGGREGATE(4,6,INDEX(UPDATE!$A:$AZ,,MATCH(A38,UPDATE!$1:$1,0))))</f>
        <v>*</v>
      </c>
      <c r="D38" s="21" t="str">
        <f t="shared" si="0"/>
        <v>*</v>
      </c>
      <c r="E38" s="14" t="s">
        <v>18</v>
      </c>
      <c r="F38" s="14" t="str">
        <f>"✅"</f>
        <v>✅</v>
      </c>
      <c r="H38" s="18" t="b">
        <f>IF(ISNUMBER(INDEX(UPDATE!$A:$AZ,2,MATCH(SETTINGS!$A38,UPDATE!$1:$1,0)))=TRUE,TRUE,FALSE)</f>
        <v>0</v>
      </c>
      <c r="I38" s="18">
        <f>IFERROR(INDEX(UPDATE!A:A,MATCH(_xlfn.AGGREGATE(4,6,INDEX(UPDATE!$A$3:$AZ$200,,MATCH(A38,UPDATE!$1:$1,0))),INDEX(UPDATE!$A:$AZ,,MATCH(A38,UPDATE!$1:$1,0)),0)),K38)</f>
        <v>11</v>
      </c>
      <c r="J38" s="18" t="b">
        <f>IFERROR(IF(MATCH(SETTINGS!A38,COVER!$A:$A,0),TRUE,FALSE),FALSE)</f>
        <v>1</v>
      </c>
      <c r="K38" s="42"/>
      <c r="L38" s="42" t="s">
        <v>22</v>
      </c>
      <c r="M38" s="42" t="s">
        <v>22</v>
      </c>
      <c r="N38" s="42"/>
      <c r="O38" s="33" t="b">
        <f t="shared" si="2"/>
        <v>1</v>
      </c>
      <c r="P38" s="35" t="s">
        <v>106</v>
      </c>
    </row>
    <row r="39" spans="1:16" x14ac:dyDescent="0.2">
      <c r="A39" s="12" t="s">
        <v>107</v>
      </c>
      <c r="B39" s="12"/>
      <c r="C39" s="13" t="str">
        <f>IF(OR(ISNUMBER(IFERROR(MATCH(A39,UPDATE!$1:$1,0),TRUE))=FALSE,H39=FALSE),L39,_xlfn.AGGREGATE(4,6,INDEX(UPDATE!$A:$AZ,,MATCH(A39,UPDATE!$1:$1,0))))</f>
        <v>*</v>
      </c>
      <c r="D39" s="21" t="str">
        <f t="shared" si="0"/>
        <v>*</v>
      </c>
      <c r="E39" s="14" t="s">
        <v>34</v>
      </c>
      <c r="F39" s="14" t="str">
        <f>"❌"</f>
        <v>❌</v>
      </c>
      <c r="H39" s="18" t="b">
        <f>IF(ISNUMBER(INDEX(UPDATE!$A:$AZ,2,MATCH(SETTINGS!$A39,UPDATE!$1:$1,0)))=TRUE,TRUE,FALSE)</f>
        <v>0</v>
      </c>
      <c r="I39" s="18">
        <f>IFERROR(INDEX(UPDATE!A:A,MATCH(_xlfn.AGGREGATE(4,6,INDEX(UPDATE!$A$3:$AZ$200,,MATCH(A39,UPDATE!$1:$1,0))),INDEX(UPDATE!$A:$AZ,,MATCH(A39,UPDATE!$1:$1,0)),0)),K39)</f>
        <v>0</v>
      </c>
      <c r="J39" s="18" t="b">
        <f>IFERROR(IF(MATCH(SETTINGS!A39,COVER!$A:$A,0),TRUE,FALSE),FALSE)</f>
        <v>1</v>
      </c>
      <c r="K39" s="42"/>
      <c r="L39" s="42" t="s">
        <v>22</v>
      </c>
      <c r="M39" s="42" t="s">
        <v>22</v>
      </c>
      <c r="N39" s="42"/>
      <c r="O39" s="33" t="b">
        <f t="shared" si="2"/>
        <v>0</v>
      </c>
      <c r="P39" s="35" t="s">
        <v>107</v>
      </c>
    </row>
    <row r="40" spans="1:16" x14ac:dyDescent="0.2">
      <c r="A40" s="12" t="s">
        <v>108</v>
      </c>
      <c r="B40" s="12" t="s">
        <v>108</v>
      </c>
      <c r="C40" s="13" t="str">
        <f>IF(OR(ISNUMBER(IFERROR(MATCH(A40,UPDATE!$1:$1,0),TRUE))=FALSE,H40=FALSE),L40,_xlfn.AGGREGATE(4,6,INDEX(UPDATE!$A:$AZ,,MATCH(A40,UPDATE!$1:$1,0))))</f>
        <v>F</v>
      </c>
      <c r="D40" s="21" t="str">
        <f t="shared" si="0"/>
        <v>F</v>
      </c>
      <c r="E40" s="14" t="s">
        <v>18</v>
      </c>
      <c r="F40" s="14" t="str">
        <f>"❌"</f>
        <v>❌</v>
      </c>
      <c r="H40" s="18" t="b">
        <f>IF(ISNUMBER(INDEX(UPDATE!$A:$AZ,2,MATCH(SETTINGS!$A40,UPDATE!$1:$1,0)))=TRUE,TRUE,FALSE)</f>
        <v>0</v>
      </c>
      <c r="I40" s="18">
        <f>IFERROR(INDEX(UPDATE!A:A,MATCH(_xlfn.AGGREGATE(4,6,INDEX(UPDATE!$A$3:$AZ$200,,MATCH(A40,UPDATE!$1:$1,0))),INDEX(UPDATE!$A:$AZ,,MATCH(A40,UPDATE!$1:$1,0)),0)),K40)</f>
        <v>0</v>
      </c>
      <c r="J40" s="18" t="b">
        <f>IFERROR(IF(MATCH(SETTINGS!A40,COVER!$A:$A,0),TRUE,FALSE),FALSE)</f>
        <v>1</v>
      </c>
      <c r="K40" s="42"/>
      <c r="L40" s="42" t="s">
        <v>19</v>
      </c>
      <c r="M40" s="42" t="s">
        <v>19</v>
      </c>
      <c r="N40" s="42"/>
      <c r="O40" s="33" t="b">
        <f t="shared" si="2"/>
        <v>0</v>
      </c>
      <c r="P40" s="35" t="s">
        <v>108</v>
      </c>
    </row>
    <row r="41" spans="1:16" x14ac:dyDescent="0.2">
      <c r="A41" s="12" t="s">
        <v>109</v>
      </c>
      <c r="B41" s="12" t="s">
        <v>110</v>
      </c>
      <c r="C41" s="13" t="str">
        <f>IF(OR(ISNUMBER(IFERROR(MATCH(A41,UPDATE!$1:$1,0),TRUE))=FALSE,H41=FALSE),L41,_xlfn.AGGREGATE(4,6,INDEX(UPDATE!$A:$AZ,,MATCH(A41,UPDATE!$1:$1,0))))</f>
        <v>*</v>
      </c>
      <c r="D41" s="21">
        <f t="shared" si="0"/>
        <v>45140</v>
      </c>
      <c r="E41" s="14" t="s">
        <v>18</v>
      </c>
      <c r="F41" s="14" t="str">
        <f>"❌"</f>
        <v>❌</v>
      </c>
      <c r="H41" s="18" t="b">
        <f>IF(ISNUMBER(INDEX(UPDATE!$A:$AZ,2,MATCH(SETTINGS!$A41,UPDATE!$1:$1,0)))=TRUE,TRUE,FALSE)</f>
        <v>0</v>
      </c>
      <c r="I41" s="18">
        <f>IFERROR(INDEX(UPDATE!A:A,MATCH(_xlfn.AGGREGATE(4,6,INDEX(UPDATE!$A$3:$AZ$200,,MATCH(A41,UPDATE!$1:$1,0))),INDEX(UPDATE!$A:$AZ,,MATCH(A41,UPDATE!$1:$1,0)),0)),K41)</f>
        <v>0</v>
      </c>
      <c r="J41" s="18" t="b">
        <f>IFERROR(IF(MATCH(SETTINGS!A41,COVER!$A:$A,0),TRUE,FALSE),FALSE)</f>
        <v>1</v>
      </c>
      <c r="K41" s="42"/>
      <c r="L41" s="42" t="s">
        <v>22</v>
      </c>
      <c r="M41" s="43">
        <v>45140</v>
      </c>
      <c r="N41" s="42"/>
      <c r="O41" s="33" t="b">
        <f t="shared" si="2"/>
        <v>0</v>
      </c>
      <c r="P41" s="35" t="s">
        <v>110</v>
      </c>
    </row>
    <row r="42" spans="1:16" x14ac:dyDescent="0.2">
      <c r="A42" s="12" t="s">
        <v>111</v>
      </c>
      <c r="B42" s="12" t="s">
        <v>112</v>
      </c>
      <c r="C42" s="13" t="str">
        <f>IF(OR(ISNUMBER(IFERROR(MATCH(A42,UPDATE!$1:$1,0),TRUE))=FALSE,H42=FALSE),L42,_xlfn.AGGREGATE(4,6,INDEX(UPDATE!$A:$AZ,,MATCH(A42,UPDATE!$1:$1,0))))</f>
        <v>*</v>
      </c>
      <c r="D42" s="21" t="str">
        <f t="shared" si="0"/>
        <v>*</v>
      </c>
      <c r="E42" s="14" t="s">
        <v>88</v>
      </c>
      <c r="F42" s="14" t="str">
        <f>"✅"</f>
        <v>✅</v>
      </c>
      <c r="H42" s="18" t="b">
        <f>IF(ISNUMBER(INDEX(UPDATE!$A:$AZ,2,MATCH(SETTINGS!$A42,UPDATE!$1:$1,0)))=TRUE,TRUE,FALSE)</f>
        <v>0</v>
      </c>
      <c r="I42" s="18">
        <f>IFERROR(INDEX(UPDATE!A:A,MATCH(_xlfn.AGGREGATE(4,6,INDEX(UPDATE!$A$3:$AZ$200,,MATCH(A42,UPDATE!$1:$1,0))),INDEX(UPDATE!$A:$AZ,,MATCH(A42,UPDATE!$1:$1,0)),0)),K42)</f>
        <v>30</v>
      </c>
      <c r="J42" s="18" t="b">
        <f>IFERROR(IF(MATCH(SETTINGS!A42,COVER!$A:$A,0),TRUE,FALSE),FALSE)</f>
        <v>1</v>
      </c>
      <c r="K42" s="42"/>
      <c r="L42" s="42" t="s">
        <v>22</v>
      </c>
      <c r="M42" s="42" t="s">
        <v>22</v>
      </c>
      <c r="N42" s="42"/>
      <c r="O42" s="33" t="b">
        <f t="shared" si="2"/>
        <v>1</v>
      </c>
      <c r="P42" s="35" t="s">
        <v>112</v>
      </c>
    </row>
    <row r="43" spans="1:16" x14ac:dyDescent="0.2">
      <c r="A43" s="12" t="s">
        <v>113</v>
      </c>
      <c r="B43" s="12" t="s">
        <v>113</v>
      </c>
      <c r="C43" s="13" t="str">
        <f>IF(OR(ISNUMBER(IFERROR(MATCH(A43,UPDATE!$1:$1,0),TRUE))=FALSE,H43=FALSE),L43,_xlfn.AGGREGATE(4,6,INDEX(UPDATE!$A:$AZ,,MATCH(A43,UPDATE!$1:$1,0))))</f>
        <v>F</v>
      </c>
      <c r="D43" s="21" t="str">
        <f t="shared" si="0"/>
        <v>F</v>
      </c>
      <c r="E43" s="14" t="s">
        <v>88</v>
      </c>
      <c r="F43" s="14" t="str">
        <f>"✅"</f>
        <v>✅</v>
      </c>
      <c r="H43" s="18" t="b">
        <f>IF(ISNUMBER(INDEX(UPDATE!$A:$AZ,2,MATCH(SETTINGS!$A43,UPDATE!$1:$1,0)))=TRUE,TRUE,FALSE)</f>
        <v>0</v>
      </c>
      <c r="I43" s="18">
        <f>IFERROR(INDEX(UPDATE!A:A,MATCH(_xlfn.AGGREGATE(4,6,INDEX(UPDATE!$A$3:$AZ$200,,MATCH(A43,UPDATE!$1:$1,0))),INDEX(UPDATE!$A:$AZ,,MATCH(A43,UPDATE!$1:$1,0)),0)),K43)</f>
        <v>18</v>
      </c>
      <c r="J43" s="18" t="b">
        <f>IFERROR(IF(MATCH(SETTINGS!A43,COVER!$A:$A,0),TRUE,FALSE),FALSE)</f>
        <v>1</v>
      </c>
      <c r="K43" s="42"/>
      <c r="L43" s="42" t="s">
        <v>19</v>
      </c>
      <c r="M43" s="42" t="s">
        <v>19</v>
      </c>
      <c r="N43" s="42"/>
      <c r="O43" s="33" t="b">
        <f t="shared" si="2"/>
        <v>1</v>
      </c>
      <c r="P43" s="35" t="s">
        <v>113</v>
      </c>
    </row>
    <row r="44" spans="1:16" x14ac:dyDescent="0.2">
      <c r="A44" s="12" t="s">
        <v>114</v>
      </c>
      <c r="B44" s="12"/>
      <c r="C44" s="13" t="str">
        <f>IF(OR(ISNUMBER(IFERROR(MATCH(A44,UPDATE!$1:$1,0),TRUE))=FALSE,H44=FALSE),L44,_xlfn.AGGREGATE(4,6,INDEX(UPDATE!$A:$AZ,,MATCH(A44,UPDATE!$1:$1,0))))</f>
        <v>F</v>
      </c>
      <c r="D44" s="21" t="str">
        <f t="shared" si="0"/>
        <v>F</v>
      </c>
      <c r="E44" s="14" t="s">
        <v>24</v>
      </c>
      <c r="F44" s="14" t="str">
        <f>"❌"</f>
        <v>❌</v>
      </c>
      <c r="G44" s="16" t="s">
        <v>115</v>
      </c>
      <c r="H44" s="18" t="b">
        <f>IF(ISNUMBER(INDEX(UPDATE!$A:$AZ,2,MATCH(SETTINGS!$A44,UPDATE!$1:$1,0)))=TRUE,TRUE,FALSE)</f>
        <v>0</v>
      </c>
      <c r="I44" s="18">
        <f>IFERROR(INDEX(UPDATE!A:A,MATCH(_xlfn.AGGREGATE(4,6,INDEX(UPDATE!$A$3:$AZ$200,,MATCH(A44,UPDATE!$1:$1,0))),INDEX(UPDATE!$A:$AZ,,MATCH(A44,UPDATE!$1:$1,0)),0)),K44)</f>
        <v>0</v>
      </c>
      <c r="J44" s="18" t="b">
        <f>IFERROR(IF(MATCH(SETTINGS!A44,COVER!$A:$A,0),TRUE,FALSE),FALSE)</f>
        <v>1</v>
      </c>
      <c r="K44" s="42"/>
      <c r="L44" s="42" t="s">
        <v>19</v>
      </c>
      <c r="M44" s="42" t="s">
        <v>19</v>
      </c>
      <c r="N44" s="42"/>
      <c r="O44" s="33" t="b">
        <f t="shared" si="2"/>
        <v>0</v>
      </c>
      <c r="P44" s="35" t="s">
        <v>116</v>
      </c>
    </row>
    <row r="45" spans="1:16" x14ac:dyDescent="0.2">
      <c r="A45" s="12" t="s">
        <v>117</v>
      </c>
      <c r="B45" s="12" t="s">
        <v>118</v>
      </c>
      <c r="C45" s="13" t="str">
        <f>IF(OR(ISNUMBER(IFERROR(MATCH(A45,UPDATE!$1:$1,0),TRUE))=FALSE,H45=FALSE),L45,_xlfn.AGGREGATE(4,6,INDEX(UPDATE!$A:$AZ,,MATCH(A45,UPDATE!$1:$1,0))))</f>
        <v>*</v>
      </c>
      <c r="D45" s="21">
        <f t="shared" si="0"/>
        <v>45140</v>
      </c>
      <c r="E45" s="14" t="s">
        <v>18</v>
      </c>
      <c r="F45" s="14" t="str">
        <f>"❌"</f>
        <v>❌</v>
      </c>
      <c r="H45" s="18" t="b">
        <f>IF(ISNUMBER(INDEX(UPDATE!$A:$AZ,2,MATCH(SETTINGS!$A45,UPDATE!$1:$1,0)))=TRUE,TRUE,FALSE)</f>
        <v>0</v>
      </c>
      <c r="I45" s="18">
        <f>IFERROR(INDEX(UPDATE!A:A,MATCH(_xlfn.AGGREGATE(4,6,INDEX(UPDATE!$A$3:$AZ$200,,MATCH(A45,UPDATE!$1:$1,0))),INDEX(UPDATE!$A:$AZ,,MATCH(A45,UPDATE!$1:$1,0)),0)),K45)</f>
        <v>0</v>
      </c>
      <c r="J45" s="18" t="b">
        <f>IFERROR(IF(MATCH(SETTINGS!A45,COVER!$A:$A,0),TRUE,FALSE),FALSE)</f>
        <v>1</v>
      </c>
      <c r="K45" s="42"/>
      <c r="L45" s="42" t="s">
        <v>22</v>
      </c>
      <c r="M45" s="43">
        <v>45140</v>
      </c>
      <c r="N45" s="44"/>
      <c r="O45" s="33" t="b">
        <f t="shared" si="2"/>
        <v>0</v>
      </c>
      <c r="P45" s="35" t="s">
        <v>118</v>
      </c>
    </row>
    <row r="52" spans="2:2" x14ac:dyDescent="0.2">
      <c r="B52" s="14"/>
    </row>
  </sheetData>
  <autoFilter ref="A1:P45" xr:uid="{00000000-0009-0000-0000-000000000000}"/>
  <conditionalFormatting sqref="J1:J1048576">
    <cfRule type="expression" dxfId="4" priority="4" stopIfTrue="1">
      <formula>J1=FALSE</formula>
    </cfRule>
  </conditionalFormatting>
  <conditionalFormatting sqref="O1:O53 O75:O1048576">
    <cfRule type="expression" dxfId="3" priority="2">
      <formula>O1=FALSE</formula>
    </cfRule>
  </conditionalFormatting>
  <conditionalFormatting sqref="I1:I1048576">
    <cfRule type="expression" dxfId="2" priority="1">
      <formula>I1=0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H97" sqref="H97"/>
    </sheetView>
  </sheetViews>
  <sheetFormatPr baseColWidth="10" defaultColWidth="10.83203125" defaultRowHeight="16" x14ac:dyDescent="0.2"/>
  <cols>
    <col min="1" max="1" width="10.83203125" style="23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9" customWidth="1"/>
    <col min="53" max="53" width="10.83203125" style="1" customWidth="1"/>
    <col min="54" max="16384" width="10.83203125" style="1"/>
  </cols>
  <sheetData>
    <row r="1" spans="1:52" s="8" customFormat="1" x14ac:dyDescent="0.2">
      <c r="A1" s="23" t="s">
        <v>119</v>
      </c>
      <c r="B1" s="8" t="s">
        <v>20</v>
      </c>
      <c r="C1" s="8" t="s">
        <v>78</v>
      </c>
      <c r="D1" s="8" t="s">
        <v>29</v>
      </c>
      <c r="E1" s="8" t="s">
        <v>48</v>
      </c>
      <c r="F1" s="8" t="s">
        <v>67</v>
      </c>
      <c r="G1" s="8" t="s">
        <v>27</v>
      </c>
      <c r="H1" s="8" t="s">
        <v>46</v>
      </c>
      <c r="I1" s="8" t="s">
        <v>73</v>
      </c>
      <c r="J1" s="8" t="s">
        <v>25</v>
      </c>
      <c r="K1" s="8" t="s">
        <v>75</v>
      </c>
      <c r="L1" s="8" t="s">
        <v>66</v>
      </c>
      <c r="M1" s="8" t="s">
        <v>84</v>
      </c>
      <c r="N1" s="8" t="s">
        <v>36</v>
      </c>
      <c r="O1" s="9" t="s">
        <v>104</v>
      </c>
      <c r="P1" s="8" t="s">
        <v>50</v>
      </c>
      <c r="Q1" s="8" t="s">
        <v>53</v>
      </c>
      <c r="R1" s="8" t="s">
        <v>56</v>
      </c>
      <c r="S1" s="8" t="s">
        <v>58</v>
      </c>
      <c r="T1" s="24" t="s">
        <v>97</v>
      </c>
      <c r="U1" s="24" t="s">
        <v>71</v>
      </c>
      <c r="V1" s="24" t="s">
        <v>82</v>
      </c>
      <c r="W1" s="24" t="s">
        <v>63</v>
      </c>
      <c r="X1" s="24" t="s">
        <v>32</v>
      </c>
      <c r="Y1" s="24" t="s">
        <v>23</v>
      </c>
      <c r="Z1" s="24" t="s">
        <v>41</v>
      </c>
      <c r="AA1" s="24" t="s">
        <v>40</v>
      </c>
      <c r="AB1" s="24" t="s">
        <v>43</v>
      </c>
      <c r="AC1" s="24" t="s">
        <v>102</v>
      </c>
      <c r="AD1" s="24" t="s">
        <v>111</v>
      </c>
      <c r="AE1" s="25" t="s">
        <v>120</v>
      </c>
      <c r="AF1" s="24" t="s">
        <v>113</v>
      </c>
      <c r="AZ1" s="28"/>
    </row>
    <row r="2" spans="1:52" s="38" customFormat="1" x14ac:dyDescent="0.2">
      <c r="A2" s="37" t="s">
        <v>7</v>
      </c>
      <c r="B2" s="38">
        <v>366</v>
      </c>
      <c r="C2" s="38">
        <v>129</v>
      </c>
      <c r="D2" s="38">
        <v>1115</v>
      </c>
      <c r="E2" s="38">
        <v>230</v>
      </c>
      <c r="F2" s="38">
        <v>395</v>
      </c>
      <c r="G2" s="38">
        <v>40</v>
      </c>
      <c r="H2" s="38">
        <v>400</v>
      </c>
      <c r="I2" s="38">
        <v>1080</v>
      </c>
      <c r="J2" s="38">
        <v>137</v>
      </c>
      <c r="K2" s="38">
        <v>178</v>
      </c>
      <c r="L2" s="38">
        <v>162</v>
      </c>
      <c r="M2" s="38">
        <v>85</v>
      </c>
      <c r="N2" s="38">
        <v>89</v>
      </c>
      <c r="O2" s="38" t="e">
        <f>NA()</f>
        <v>#N/A</v>
      </c>
      <c r="P2" s="38" t="e">
        <f>NA()</f>
        <v>#N/A</v>
      </c>
      <c r="Q2" s="38" t="e">
        <f>NA()</f>
        <v>#N/A</v>
      </c>
      <c r="R2" s="38" t="e">
        <f>NA()</f>
        <v>#N/A</v>
      </c>
      <c r="S2" s="38" t="e">
        <f>NA()</f>
        <v>#N/A</v>
      </c>
      <c r="T2" s="39" t="e">
        <f>NA()</f>
        <v>#N/A</v>
      </c>
      <c r="U2" s="39" t="e">
        <f>NA()</f>
        <v>#N/A</v>
      </c>
      <c r="V2" s="39" t="e">
        <f>NA()</f>
        <v>#N/A</v>
      </c>
      <c r="W2" s="39" t="e">
        <f>NA()</f>
        <v>#N/A</v>
      </c>
      <c r="X2" s="39" t="e">
        <f>NA()</f>
        <v>#N/A</v>
      </c>
      <c r="Y2" s="39" t="e">
        <f>NA()</f>
        <v>#N/A</v>
      </c>
      <c r="Z2" s="39" t="e">
        <f>NA()</f>
        <v>#N/A</v>
      </c>
      <c r="AA2" s="39" t="e">
        <f>NA()</f>
        <v>#N/A</v>
      </c>
      <c r="AB2" s="39" t="e">
        <f>NA()</f>
        <v>#N/A</v>
      </c>
      <c r="AC2" s="39" t="e">
        <f>NA()</f>
        <v>#N/A</v>
      </c>
      <c r="AD2" s="39" t="e">
        <f>NA()</f>
        <v>#N/A</v>
      </c>
      <c r="AE2" s="39" t="e">
        <f>NA()</f>
        <v>#N/A</v>
      </c>
      <c r="AF2" s="39" t="e">
        <f>NA()</f>
        <v>#N/A</v>
      </c>
      <c r="AZ2" s="40"/>
    </row>
    <row r="3" spans="1:52" x14ac:dyDescent="0.2">
      <c r="A3" s="23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3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3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3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3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3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3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3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3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3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3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3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3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3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3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3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3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3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3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3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3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3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3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3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3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3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3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3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3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3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3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3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3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3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3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3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3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3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3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3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3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3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3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3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3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3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3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3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3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3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3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3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3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3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3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3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3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3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3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3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3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3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3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3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3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3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3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3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3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3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3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3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3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3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3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3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3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3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3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3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3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3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3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3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3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3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3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3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3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3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3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3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3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3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3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3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3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3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3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3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3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3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3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3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3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3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3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3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3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3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3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3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3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3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3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3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3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3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3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3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3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3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3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3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3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3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3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3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3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3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3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C77"/>
  <sheetViews>
    <sheetView zoomScale="85" zoomScaleNormal="85" workbookViewId="0">
      <selection activeCell="H21" sqref="H21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0</v>
      </c>
      <c r="B1" s="2" t="s">
        <v>121</v>
      </c>
      <c r="C1" s="2" t="s">
        <v>122</v>
      </c>
    </row>
    <row r="2" spans="1:3" x14ac:dyDescent="0.2">
      <c r="A2" s="3" t="s">
        <v>16</v>
      </c>
      <c r="B2" t="s">
        <v>123</v>
      </c>
      <c r="C2" s="3" t="str">
        <f>"✅"</f>
        <v>✅</v>
      </c>
    </row>
    <row r="3" spans="1:3" x14ac:dyDescent="0.2">
      <c r="A3" s="3" t="s">
        <v>124</v>
      </c>
      <c r="B3" t="s">
        <v>125</v>
      </c>
      <c r="C3" s="3" t="str">
        <f t="shared" ref="C3:C8" si="0">"❌"</f>
        <v>❌</v>
      </c>
    </row>
    <row r="4" spans="1:3" x14ac:dyDescent="0.2">
      <c r="A4" s="3" t="s">
        <v>126</v>
      </c>
      <c r="B4" t="s">
        <v>127</v>
      </c>
      <c r="C4" s="3" t="str">
        <f t="shared" si="0"/>
        <v>❌</v>
      </c>
    </row>
    <row r="5" spans="1:3" x14ac:dyDescent="0.2">
      <c r="A5" s="3" t="s">
        <v>128</v>
      </c>
      <c r="B5" t="s">
        <v>129</v>
      </c>
      <c r="C5" s="3" t="str">
        <f t="shared" si="0"/>
        <v>❌</v>
      </c>
    </row>
    <row r="6" spans="1:3" x14ac:dyDescent="0.2">
      <c r="A6" s="3" t="s">
        <v>130</v>
      </c>
      <c r="B6" t="s">
        <v>131</v>
      </c>
      <c r="C6" s="3" t="str">
        <f t="shared" si="0"/>
        <v>❌</v>
      </c>
    </row>
    <row r="7" spans="1:3" x14ac:dyDescent="0.2">
      <c r="A7" s="3" t="s">
        <v>132</v>
      </c>
      <c r="B7" t="s">
        <v>133</v>
      </c>
      <c r="C7" s="3" t="str">
        <f t="shared" si="0"/>
        <v>❌</v>
      </c>
    </row>
    <row r="8" spans="1:3" x14ac:dyDescent="0.2">
      <c r="A8" s="3" t="s">
        <v>134</v>
      </c>
      <c r="B8" t="s">
        <v>135</v>
      </c>
      <c r="C8" s="3" t="str">
        <f t="shared" si="0"/>
        <v>❌</v>
      </c>
    </row>
    <row r="9" spans="1:3" x14ac:dyDescent="0.2">
      <c r="A9" s="3" t="s">
        <v>20</v>
      </c>
      <c r="B9" s="4" t="s">
        <v>136</v>
      </c>
      <c r="C9" s="3" t="str">
        <f>"✅"</f>
        <v>✅</v>
      </c>
    </row>
    <row r="10" spans="1:3" x14ac:dyDescent="0.2">
      <c r="A10" s="3" t="s">
        <v>137</v>
      </c>
      <c r="B10" t="s">
        <v>138</v>
      </c>
      <c r="C10" s="3" t="str">
        <f>"❌"</f>
        <v>❌</v>
      </c>
    </row>
    <row r="11" spans="1:3" x14ac:dyDescent="0.2">
      <c r="A11" s="3" t="s">
        <v>139</v>
      </c>
      <c r="B11" t="s">
        <v>140</v>
      </c>
      <c r="C11" s="3" t="str">
        <f>"❌"</f>
        <v>❌</v>
      </c>
    </row>
    <row r="12" spans="1:3" x14ac:dyDescent="0.2">
      <c r="A12" s="3" t="s">
        <v>141</v>
      </c>
      <c r="B12" t="s">
        <v>142</v>
      </c>
      <c r="C12" s="3" t="str">
        <f>"❌"</f>
        <v>❌</v>
      </c>
    </row>
    <row r="13" spans="1:3" x14ac:dyDescent="0.2">
      <c r="A13" s="3" t="s">
        <v>23</v>
      </c>
      <c r="B13" s="4" t="s">
        <v>143</v>
      </c>
      <c r="C13" s="3" t="str">
        <f>"✅"</f>
        <v>✅</v>
      </c>
    </row>
    <row r="14" spans="1:3" x14ac:dyDescent="0.2">
      <c r="A14" s="3" t="s">
        <v>117</v>
      </c>
      <c r="B14" t="s">
        <v>144</v>
      </c>
      <c r="C14" s="3" t="str">
        <f>"❌"</f>
        <v>❌</v>
      </c>
    </row>
    <row r="15" spans="1:3" x14ac:dyDescent="0.2">
      <c r="A15" s="3" t="s">
        <v>25</v>
      </c>
      <c r="B15" t="s">
        <v>145</v>
      </c>
      <c r="C15" s="3" t="str">
        <f>"✅"</f>
        <v>✅</v>
      </c>
    </row>
    <row r="16" spans="1:3" x14ac:dyDescent="0.2">
      <c r="A16" s="3" t="s">
        <v>146</v>
      </c>
      <c r="B16" t="s">
        <v>147</v>
      </c>
      <c r="C16" s="3" t="str">
        <f>"❌"</f>
        <v>❌</v>
      </c>
    </row>
    <row r="17" spans="1:3" x14ac:dyDescent="0.2">
      <c r="A17" s="3" t="s">
        <v>27</v>
      </c>
      <c r="B17" s="4" t="s">
        <v>148</v>
      </c>
      <c r="C17" s="3" t="str">
        <f>"✅"</f>
        <v>✅</v>
      </c>
    </row>
    <row r="18" spans="1:3" x14ac:dyDescent="0.2">
      <c r="A18" s="3" t="s">
        <v>29</v>
      </c>
      <c r="B18" s="4" t="s">
        <v>149</v>
      </c>
      <c r="C18" s="3" t="str">
        <f>"✅"</f>
        <v>✅</v>
      </c>
    </row>
    <row r="19" spans="1:3" x14ac:dyDescent="0.2">
      <c r="A19" s="3" t="s">
        <v>32</v>
      </c>
      <c r="B19" t="s">
        <v>150</v>
      </c>
      <c r="C19" s="3" t="str">
        <f>"✅"</f>
        <v>✅</v>
      </c>
    </row>
    <row r="20" spans="1:3" x14ac:dyDescent="0.2">
      <c r="A20" s="3" t="s">
        <v>36</v>
      </c>
      <c r="B20" t="s">
        <v>151</v>
      </c>
      <c r="C20" s="3" t="str">
        <f t="shared" ref="C20:C27" si="1">"❌"</f>
        <v>❌</v>
      </c>
    </row>
    <row r="21" spans="1:3" x14ac:dyDescent="0.2">
      <c r="A21" s="3" t="s">
        <v>152</v>
      </c>
      <c r="B21" t="s">
        <v>153</v>
      </c>
      <c r="C21" s="3" t="str">
        <f t="shared" si="1"/>
        <v>❌</v>
      </c>
    </row>
    <row r="22" spans="1:3" x14ac:dyDescent="0.2">
      <c r="A22" s="3" t="s">
        <v>154</v>
      </c>
      <c r="B22" t="s">
        <v>155</v>
      </c>
      <c r="C22" s="3" t="str">
        <f t="shared" si="1"/>
        <v>❌</v>
      </c>
    </row>
    <row r="23" spans="1:3" x14ac:dyDescent="0.2">
      <c r="A23" s="3" t="s">
        <v>156</v>
      </c>
      <c r="B23" t="s">
        <v>157</v>
      </c>
      <c r="C23" s="3" t="str">
        <f t="shared" si="1"/>
        <v>❌</v>
      </c>
    </row>
    <row r="24" spans="1:3" x14ac:dyDescent="0.2">
      <c r="A24" s="3" t="s">
        <v>158</v>
      </c>
      <c r="B24" t="s">
        <v>159</v>
      </c>
      <c r="C24" s="3" t="str">
        <f t="shared" si="1"/>
        <v>❌</v>
      </c>
    </row>
    <row r="25" spans="1:3" x14ac:dyDescent="0.2">
      <c r="A25" s="3" t="s">
        <v>109</v>
      </c>
      <c r="B25" t="s">
        <v>160</v>
      </c>
      <c r="C25" s="3" t="str">
        <f t="shared" si="1"/>
        <v>❌</v>
      </c>
    </row>
    <row r="26" spans="1:3" x14ac:dyDescent="0.2">
      <c r="A26" s="3" t="s">
        <v>161</v>
      </c>
      <c r="B26" t="s">
        <v>162</v>
      </c>
      <c r="C26" s="3" t="str">
        <f t="shared" si="1"/>
        <v>❌</v>
      </c>
    </row>
    <row r="27" spans="1:3" x14ac:dyDescent="0.2">
      <c r="A27" s="3" t="s">
        <v>114</v>
      </c>
      <c r="B27" t="s">
        <v>163</v>
      </c>
      <c r="C27" s="3" t="str">
        <f t="shared" si="1"/>
        <v>❌</v>
      </c>
    </row>
    <row r="28" spans="1:3" x14ac:dyDescent="0.2">
      <c r="A28" s="3" t="s">
        <v>40</v>
      </c>
      <c r="B28" s="4" t="s">
        <v>164</v>
      </c>
      <c r="C28" s="3" t="str">
        <f>"✅"</f>
        <v>✅</v>
      </c>
    </row>
    <row r="29" spans="1:3" x14ac:dyDescent="0.2">
      <c r="A29" s="3" t="s">
        <v>165</v>
      </c>
      <c r="B29" t="s">
        <v>164</v>
      </c>
      <c r="C29" s="3" t="str">
        <f>"✅"</f>
        <v>✅</v>
      </c>
    </row>
    <row r="30" spans="1:3" x14ac:dyDescent="0.2">
      <c r="A30" s="3" t="s">
        <v>166</v>
      </c>
      <c r="B30" t="s">
        <v>167</v>
      </c>
      <c r="C30" s="3" t="str">
        <f>"❌"</f>
        <v>❌</v>
      </c>
    </row>
    <row r="31" spans="1:3" x14ac:dyDescent="0.2">
      <c r="A31" s="3" t="s">
        <v>168</v>
      </c>
      <c r="B31" t="s">
        <v>169</v>
      </c>
      <c r="C31" s="3" t="str">
        <f>"❌"</f>
        <v>❌</v>
      </c>
    </row>
    <row r="32" spans="1:3" x14ac:dyDescent="0.2">
      <c r="A32" s="3" t="s">
        <v>41</v>
      </c>
      <c r="B32" s="4" t="s">
        <v>170</v>
      </c>
      <c r="C32" s="3" t="str">
        <f>"✅"</f>
        <v>✅</v>
      </c>
    </row>
    <row r="33" spans="1:3" x14ac:dyDescent="0.2">
      <c r="A33" s="3" t="s">
        <v>171</v>
      </c>
      <c r="B33" t="s">
        <v>172</v>
      </c>
      <c r="C33" s="3" t="str">
        <f>"❌"</f>
        <v>❌</v>
      </c>
    </row>
    <row r="34" spans="1:3" x14ac:dyDescent="0.2">
      <c r="A34" s="3" t="s">
        <v>42</v>
      </c>
      <c r="B34" t="s">
        <v>173</v>
      </c>
      <c r="C34" s="3" t="str">
        <f>"✅"</f>
        <v>✅</v>
      </c>
    </row>
    <row r="35" spans="1:3" x14ac:dyDescent="0.2">
      <c r="A35" s="3" t="s">
        <v>174</v>
      </c>
      <c r="B35" t="s">
        <v>175</v>
      </c>
      <c r="C35" s="3" t="str">
        <f>"❌"</f>
        <v>❌</v>
      </c>
    </row>
    <row r="36" spans="1:3" x14ac:dyDescent="0.2">
      <c r="A36" s="3" t="s">
        <v>176</v>
      </c>
      <c r="B36" t="s">
        <v>177</v>
      </c>
      <c r="C36" s="3" t="str">
        <f>"❌"</f>
        <v>❌</v>
      </c>
    </row>
    <row r="37" spans="1:3" x14ac:dyDescent="0.2">
      <c r="A37" s="3" t="s">
        <v>43</v>
      </c>
      <c r="B37" s="4" t="s">
        <v>178</v>
      </c>
      <c r="C37" s="3" t="str">
        <f>"✅"</f>
        <v>✅</v>
      </c>
    </row>
    <row r="38" spans="1:3" x14ac:dyDescent="0.2">
      <c r="A38" s="3" t="s">
        <v>179</v>
      </c>
      <c r="B38" t="s">
        <v>180</v>
      </c>
      <c r="C38" s="3" t="str">
        <f>"❌"</f>
        <v>❌</v>
      </c>
    </row>
    <row r="39" spans="1:3" x14ac:dyDescent="0.2">
      <c r="A39" s="3" t="s">
        <v>46</v>
      </c>
      <c r="B39" s="4" t="s">
        <v>181</v>
      </c>
      <c r="C39" s="3" t="str">
        <f>"✅"</f>
        <v>✅</v>
      </c>
    </row>
    <row r="40" spans="1:3" x14ac:dyDescent="0.2">
      <c r="A40" s="3" t="s">
        <v>182</v>
      </c>
      <c r="B40" t="s">
        <v>183</v>
      </c>
      <c r="C40" s="3" t="str">
        <f>"❌"</f>
        <v>❌</v>
      </c>
    </row>
    <row r="41" spans="1:3" x14ac:dyDescent="0.2">
      <c r="A41" s="3" t="s">
        <v>111</v>
      </c>
      <c r="B41" s="5" t="s">
        <v>184</v>
      </c>
      <c r="C41" s="3" t="str">
        <f>"❌"</f>
        <v>❌</v>
      </c>
    </row>
    <row r="42" spans="1:3" x14ac:dyDescent="0.2">
      <c r="A42" s="3" t="s">
        <v>185</v>
      </c>
      <c r="B42" t="s">
        <v>186</v>
      </c>
      <c r="C42" s="3" t="str">
        <f>"❌"</f>
        <v>❌</v>
      </c>
    </row>
    <row r="43" spans="1:3" x14ac:dyDescent="0.2">
      <c r="A43" s="3" t="s">
        <v>187</v>
      </c>
      <c r="B43" t="s">
        <v>188</v>
      </c>
      <c r="C43" s="3" t="str">
        <f>"❌"</f>
        <v>❌</v>
      </c>
    </row>
    <row r="44" spans="1:3" x14ac:dyDescent="0.2">
      <c r="A44" s="3" t="s">
        <v>48</v>
      </c>
      <c r="B44" s="4" t="s">
        <v>189</v>
      </c>
      <c r="C44" s="3" t="str">
        <f t="shared" ref="C44:C49" si="2">"✅"</f>
        <v>✅</v>
      </c>
    </row>
    <row r="45" spans="1:3" x14ac:dyDescent="0.2">
      <c r="A45" s="3" t="s">
        <v>50</v>
      </c>
      <c r="B45" s="5" t="s">
        <v>190</v>
      </c>
      <c r="C45" s="3" t="str">
        <f t="shared" si="2"/>
        <v>✅</v>
      </c>
    </row>
    <row r="46" spans="1:3" x14ac:dyDescent="0.2">
      <c r="A46" s="3" t="s">
        <v>53</v>
      </c>
      <c r="B46" t="s">
        <v>191</v>
      </c>
      <c r="C46" s="3" t="str">
        <f t="shared" si="2"/>
        <v>✅</v>
      </c>
    </row>
    <row r="47" spans="1:3" x14ac:dyDescent="0.2">
      <c r="A47" s="3" t="s">
        <v>56</v>
      </c>
      <c r="B47" t="s">
        <v>192</v>
      </c>
      <c r="C47" s="3" t="str">
        <f t="shared" si="2"/>
        <v>✅</v>
      </c>
    </row>
    <row r="48" spans="1:3" x14ac:dyDescent="0.2">
      <c r="A48" s="3" t="s">
        <v>58</v>
      </c>
      <c r="B48" t="s">
        <v>193</v>
      </c>
      <c r="C48" s="3" t="str">
        <f t="shared" si="2"/>
        <v>✅</v>
      </c>
    </row>
    <row r="49" spans="1:3" x14ac:dyDescent="0.2">
      <c r="A49" s="3" t="s">
        <v>61</v>
      </c>
      <c r="B49" t="s">
        <v>194</v>
      </c>
      <c r="C49" s="3" t="str">
        <f t="shared" si="2"/>
        <v>✅</v>
      </c>
    </row>
    <row r="50" spans="1:3" x14ac:dyDescent="0.2">
      <c r="A50" s="3" t="s">
        <v>107</v>
      </c>
      <c r="B50" t="s">
        <v>195</v>
      </c>
      <c r="C50" s="3" t="str">
        <f>"❌"</f>
        <v>❌</v>
      </c>
    </row>
    <row r="51" spans="1:3" x14ac:dyDescent="0.2">
      <c r="A51" s="3" t="s">
        <v>63</v>
      </c>
      <c r="B51" t="s">
        <v>196</v>
      </c>
      <c r="C51" s="3" t="str">
        <f>"✅"</f>
        <v>✅</v>
      </c>
    </row>
    <row r="52" spans="1:3" x14ac:dyDescent="0.2">
      <c r="A52" s="3" t="s">
        <v>197</v>
      </c>
      <c r="B52" t="s">
        <v>198</v>
      </c>
      <c r="C52" s="3" t="str">
        <f>"❌"</f>
        <v>❌</v>
      </c>
    </row>
    <row r="53" spans="1:3" x14ac:dyDescent="0.2">
      <c r="A53" s="3" t="s">
        <v>66</v>
      </c>
      <c r="B53" s="4" t="s">
        <v>199</v>
      </c>
      <c r="C53" s="3" t="str">
        <f>"✅"</f>
        <v>✅</v>
      </c>
    </row>
    <row r="54" spans="1:3" x14ac:dyDescent="0.2">
      <c r="A54" s="3" t="s">
        <v>67</v>
      </c>
      <c r="B54" s="4" t="s">
        <v>200</v>
      </c>
      <c r="C54" s="3" t="str">
        <f>"✅"</f>
        <v>✅</v>
      </c>
    </row>
    <row r="55" spans="1:3" x14ac:dyDescent="0.2">
      <c r="A55" s="3" t="s">
        <v>102</v>
      </c>
      <c r="B55" t="s">
        <v>201</v>
      </c>
      <c r="C55" s="3" t="str">
        <f>"❌"</f>
        <v>❌</v>
      </c>
    </row>
    <row r="56" spans="1:3" x14ac:dyDescent="0.2">
      <c r="A56" s="3" t="s">
        <v>113</v>
      </c>
      <c r="B56" s="5" t="s">
        <v>202</v>
      </c>
      <c r="C56" s="3" t="str">
        <f>"✅"</f>
        <v>✅</v>
      </c>
    </row>
    <row r="57" spans="1:3" x14ac:dyDescent="0.2">
      <c r="A57" s="3" t="s">
        <v>108</v>
      </c>
      <c r="B57" t="s">
        <v>203</v>
      </c>
      <c r="C57" s="3" t="str">
        <f>"❌"</f>
        <v>❌</v>
      </c>
    </row>
    <row r="58" spans="1:3" x14ac:dyDescent="0.2">
      <c r="A58" s="3" t="s">
        <v>71</v>
      </c>
      <c r="B58" t="s">
        <v>204</v>
      </c>
      <c r="C58" s="3" t="str">
        <f>"✅"</f>
        <v>✅</v>
      </c>
    </row>
    <row r="59" spans="1:3" x14ac:dyDescent="0.2">
      <c r="A59" s="3" t="s">
        <v>205</v>
      </c>
      <c r="B59" t="s">
        <v>206</v>
      </c>
      <c r="C59" s="3" t="str">
        <f>"❌"</f>
        <v>❌</v>
      </c>
    </row>
    <row r="60" spans="1:3" x14ac:dyDescent="0.2">
      <c r="A60" s="3" t="s">
        <v>73</v>
      </c>
      <c r="B60" s="6" t="s">
        <v>207</v>
      </c>
      <c r="C60" s="3" t="str">
        <f>"✅"</f>
        <v>✅</v>
      </c>
    </row>
    <row r="61" spans="1:3" x14ac:dyDescent="0.2">
      <c r="A61" s="3" t="s">
        <v>208</v>
      </c>
      <c r="B61" t="s">
        <v>209</v>
      </c>
      <c r="C61" s="3" t="str">
        <f>"❌"</f>
        <v>❌</v>
      </c>
    </row>
    <row r="62" spans="1:3" x14ac:dyDescent="0.2">
      <c r="A62" s="3" t="s">
        <v>210</v>
      </c>
      <c r="B62" t="s">
        <v>211</v>
      </c>
      <c r="C62" s="3" t="str">
        <f>"✅"</f>
        <v>✅</v>
      </c>
    </row>
    <row r="63" spans="1:3" x14ac:dyDescent="0.2">
      <c r="A63" s="3" t="s">
        <v>212</v>
      </c>
      <c r="B63" t="s">
        <v>213</v>
      </c>
      <c r="C63" s="3" t="str">
        <f>"❌"</f>
        <v>❌</v>
      </c>
    </row>
    <row r="64" spans="1:3" x14ac:dyDescent="0.2">
      <c r="A64" s="3" t="s">
        <v>78</v>
      </c>
      <c r="B64" s="6" t="s">
        <v>214</v>
      </c>
      <c r="C64" s="3" t="str">
        <f>"✅"</f>
        <v>✅</v>
      </c>
    </row>
    <row r="65" spans="1:3" x14ac:dyDescent="0.2">
      <c r="A65" s="3" t="s">
        <v>215</v>
      </c>
      <c r="B65" t="s">
        <v>216</v>
      </c>
      <c r="C65" s="3" t="str">
        <f>"❌"</f>
        <v>❌</v>
      </c>
    </row>
    <row r="66" spans="1:3" x14ac:dyDescent="0.2">
      <c r="A66" s="3" t="s">
        <v>80</v>
      </c>
      <c r="B66" s="4" t="s">
        <v>217</v>
      </c>
      <c r="C66" s="3" t="str">
        <f>"✅"</f>
        <v>✅</v>
      </c>
    </row>
    <row r="67" spans="1:3" x14ac:dyDescent="0.2">
      <c r="A67" s="3" t="s">
        <v>218</v>
      </c>
      <c r="B67" t="s">
        <v>219</v>
      </c>
      <c r="C67" s="3" t="str">
        <f>"❌"</f>
        <v>❌</v>
      </c>
    </row>
    <row r="68" spans="1:3" x14ac:dyDescent="0.2">
      <c r="A68" s="3" t="s">
        <v>82</v>
      </c>
      <c r="B68" t="s">
        <v>220</v>
      </c>
      <c r="C68" s="3" t="str">
        <f>"✅"</f>
        <v>✅</v>
      </c>
    </row>
    <row r="69" spans="1:3" x14ac:dyDescent="0.2">
      <c r="A69" s="3" t="s">
        <v>221</v>
      </c>
      <c r="B69" t="s">
        <v>222</v>
      </c>
      <c r="C69" s="3" t="str">
        <f>"❌"</f>
        <v>❌</v>
      </c>
    </row>
    <row r="70" spans="1:3" x14ac:dyDescent="0.2">
      <c r="A70" s="3" t="s">
        <v>84</v>
      </c>
      <c r="B70" s="4" t="s">
        <v>223</v>
      </c>
      <c r="C70" s="3" t="str">
        <f>"✅"</f>
        <v>✅</v>
      </c>
    </row>
    <row r="71" spans="1:3" x14ac:dyDescent="0.2">
      <c r="A71" s="3" t="s">
        <v>104</v>
      </c>
      <c r="B71" t="s">
        <v>224</v>
      </c>
      <c r="C71" s="3" t="str">
        <f>"❌"</f>
        <v>❌</v>
      </c>
    </row>
    <row r="72" spans="1:3" x14ac:dyDescent="0.2">
      <c r="A72" s="3" t="s">
        <v>89</v>
      </c>
      <c r="B72" s="4" t="s">
        <v>225</v>
      </c>
      <c r="C72" s="3" t="str">
        <f>"❌"</f>
        <v>❌</v>
      </c>
    </row>
    <row r="73" spans="1:3" x14ac:dyDescent="0.2">
      <c r="A73" s="3" t="s">
        <v>226</v>
      </c>
      <c r="B73" s="4" t="s">
        <v>227</v>
      </c>
      <c r="C73" s="3" t="str">
        <f>"✅"</f>
        <v>✅</v>
      </c>
    </row>
    <row r="74" spans="1:3" x14ac:dyDescent="0.2">
      <c r="A74" s="3" t="s">
        <v>94</v>
      </c>
      <c r="B74" s="4" t="s">
        <v>228</v>
      </c>
      <c r="C74" s="3" t="str">
        <f>"✅"</f>
        <v>✅</v>
      </c>
    </row>
    <row r="75" spans="1:3" x14ac:dyDescent="0.2">
      <c r="A75" s="3" t="s">
        <v>95</v>
      </c>
      <c r="B75" t="s">
        <v>229</v>
      </c>
      <c r="C75" s="3" t="str">
        <f>"❌"</f>
        <v>❌</v>
      </c>
    </row>
    <row r="76" spans="1:3" x14ac:dyDescent="0.2">
      <c r="A76" s="3" t="s">
        <v>230</v>
      </c>
      <c r="B76" t="s">
        <v>231</v>
      </c>
      <c r="C76" s="3" t="str">
        <f>"❌"</f>
        <v>❌</v>
      </c>
    </row>
    <row r="77" spans="1:3" x14ac:dyDescent="0.2">
      <c r="A77" s="3" t="s">
        <v>97</v>
      </c>
      <c r="B77" t="s">
        <v>232</v>
      </c>
      <c r="C77" s="3" t="str">
        <f>"✅"</f>
        <v>✅</v>
      </c>
    </row>
  </sheetData>
  <conditionalFormatting sqref="A1:C60 A61 C61 A79:C1048576 A62:C77">
    <cfRule type="expression" dxfId="1" priority="1">
      <formula>$A1&lt;&gt;""</formula>
    </cfRule>
  </conditionalFormatting>
  <conditionalFormatting sqref="B61">
    <cfRule type="expression" dxfId="0" priority="9">
      <formula>#REF!&lt;&gt;""</formula>
    </cfRule>
  </conditionalFormatting>
  <hyperlinks>
    <hyperlink ref="B4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36" sqref="G3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2" bestFit="1" customWidth="1"/>
    <col min="5" max="5" width="13.6640625" style="27" customWidth="1"/>
    <col min="6" max="6" width="13.6640625" style="14" customWidth="1"/>
    <col min="7" max="7" width="33.6640625" style="12" bestFit="1" customWidth="1"/>
    <col min="9" max="9" width="12" style="30" bestFit="1" customWidth="1"/>
    <col min="10" max="10" width="130.5" style="31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0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6" t="str">
        <f>IF(SETTINGS!D2&lt;&gt;"",SETTINGS!D2,"")</f>
        <v>F</v>
      </c>
      <c r="E2" s="27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30" t="s">
        <v>18</v>
      </c>
      <c r="J2" s="31" t="s">
        <v>233</v>
      </c>
    </row>
    <row r="3" spans="1:10" x14ac:dyDescent="0.2">
      <c r="A3" s="14" t="str">
        <f>IF(SETTINGS!A3&lt;&gt;"",SETTINGS!A3,"")</f>
        <v>BCL</v>
      </c>
      <c r="B3" s="14" t="str">
        <f>IF(SETTINGS!B3&lt;&gt;"",SETTINGS!B3,"")</f>
        <v>Black Clover</v>
      </c>
      <c r="C3" s="14">
        <f>IF(SETTINGS!C3&lt;&gt;"",SETTINGS!C3,"")</f>
        <v>366</v>
      </c>
      <c r="D3" s="26">
        <f>IF(SETTINGS!D3&lt;&gt;"",SETTINGS!D3,"")</f>
        <v>45140</v>
      </c>
      <c r="E3" s="27" t="str">
        <f>IF(SETTINGS!E3&lt;&gt;"",IFERROR(VLOOKUP(SETTINGS!E3,$I:$J,2,FALSE),SETTINGS!E3),"")</f>
        <v>&lt;a href="http://fanfox.net"&gt;&lt;img src="https://favicon.malsync.moe/?domain=http://fanfox.net"&gt; MF&lt;/a&gt;</v>
      </c>
      <c r="F3" s="14" t="str">
        <f>IF(SETTINGS!F3&lt;&gt;"",SETTINGS!F3,"")</f>
        <v>✅</v>
      </c>
      <c r="G3" s="14" t="str">
        <f>IF(SETTINGS!G3&lt;&gt;"",SETTINGS!G3,"")</f>
        <v/>
      </c>
      <c r="I3" s="30" t="s">
        <v>24</v>
      </c>
      <c r="J3" s="31" t="s">
        <v>234</v>
      </c>
    </row>
    <row r="4" spans="1:10" x14ac:dyDescent="0.2">
      <c r="A4" s="14" t="str">
        <f>IF(SETTINGS!A4&lt;&gt;"",SETTINGS!A4,"")</f>
        <v>Bleach</v>
      </c>
      <c r="B4" s="14" t="str">
        <f>IF(SETTINGS!B4&lt;&gt;"",SETTINGS!B4,"")</f>
        <v>Bleach</v>
      </c>
      <c r="C4" s="14" t="str">
        <f>IF(SETTINGS!C4&lt;&gt;"",SETTINGS!C4,"")</f>
        <v>F</v>
      </c>
      <c r="D4" s="26" t="str">
        <f>IF(SETTINGS!D4&lt;&gt;"",SETTINGS!D4,"")</f>
        <v>F</v>
      </c>
      <c r="E4" s="27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4" t="str">
        <f>IF(SETTINGS!F4&lt;&gt;"",SETTINGS!F4,"")</f>
        <v>✅</v>
      </c>
      <c r="G4" s="14" t="str">
        <f>IF(SETTINGS!G4&lt;&gt;"",SETTINGS!G4,"")</f>
        <v/>
      </c>
      <c r="I4" s="30" t="s">
        <v>34</v>
      </c>
      <c r="J4" s="31" t="s">
        <v>235</v>
      </c>
    </row>
    <row r="5" spans="1:10" x14ac:dyDescent="0.2">
      <c r="A5" s="14" t="str">
        <f>IF(SETTINGS!A5&lt;&gt;"",SETTINGS!A5,"")</f>
        <v>Chainsaw</v>
      </c>
      <c r="B5" s="14" t="str">
        <f>IF(SETTINGS!B5&lt;&gt;"",SETTINGS!B5,"")</f>
        <v>Chainsaw Man</v>
      </c>
      <c r="C5" s="14">
        <f>IF(SETTINGS!C5&lt;&gt;"",SETTINGS!C5,"")</f>
        <v>137</v>
      </c>
      <c r="D5" s="26">
        <f>IF(SETTINGS!D5&lt;&gt;"",SETTINGS!D5,"")</f>
        <v>45140</v>
      </c>
      <c r="E5" s="27" t="str">
        <f>IF(SETTINGS!E5&lt;&gt;"",IFERROR(VLOOKUP(SETTINGS!E5,$I:$J,2,FALSE),SETTINGS!E5),"")</f>
        <v>&lt;a href="http://fanfox.net"&gt;&lt;img src="https://favicon.malsync.moe/?domain=http://fanfox.net"&gt; MF&lt;/a&gt;</v>
      </c>
      <c r="F5" s="14" t="str">
        <f>IF(SETTINGS!F5&lt;&gt;"",SETTINGS!F5,"")</f>
        <v>✅</v>
      </c>
      <c r="G5" s="14" t="str">
        <f>IF(SETTINGS!G5&lt;&gt;"",SETTINGS!G5,"")</f>
        <v/>
      </c>
      <c r="I5" s="30" t="s">
        <v>88</v>
      </c>
      <c r="J5" s="31" t="s">
        <v>236</v>
      </c>
    </row>
    <row r="6" spans="1:10" x14ac:dyDescent="0.2">
      <c r="A6" s="14" t="str">
        <f>IF(SETTINGS!A6&lt;&gt;"",SETTINGS!A6,"")</f>
        <v>CJX</v>
      </c>
      <c r="B6" s="14" t="str">
        <f>IF(SETTINGS!B6&lt;&gt;"",SETTINGS!B6,"")</f>
        <v>Choujin X</v>
      </c>
      <c r="C6" s="14">
        <f>IF(SETTINGS!C6&lt;&gt;"",SETTINGS!C6,"")</f>
        <v>40</v>
      </c>
      <c r="D6" s="26">
        <f>IF(SETTINGS!D6&lt;&gt;"",SETTINGS!D6,"")</f>
        <v>45140</v>
      </c>
      <c r="E6" s="27" t="str">
        <f>IF(SETTINGS!E6&lt;&gt;"",IFERROR(VLOOKUP(SETTINGS!E6,$I:$J,2,FALSE),SETTINGS!E6),"")</f>
        <v>&lt;a href="https://manganato.com"&gt;&lt;img src="https://favicon.malsync.moe/?domain=https://manganato.com"&gt; MN&lt;/a&gt;</v>
      </c>
      <c r="F6" s="14" t="str">
        <f>IF(SETTINGS!F6&lt;&gt;"",SETTINGS!F6,"")</f>
        <v>✅</v>
      </c>
      <c r="G6" s="14" t="str">
        <f>IF(SETTINGS!G6&lt;&gt;"",SETTINGS!G6,"")</f>
        <v/>
      </c>
      <c r="I6" s="30" t="s">
        <v>237</v>
      </c>
      <c r="J6" s="31" t="s">
        <v>238</v>
      </c>
    </row>
    <row r="7" spans="1:10" x14ac:dyDescent="0.2">
      <c r="A7" s="14" t="str">
        <f>IF(SETTINGS!A7&lt;&gt;"",SETTINGS!A7,"")</f>
        <v>Conan</v>
      </c>
      <c r="B7" s="14" t="str">
        <f>IF(SETTINGS!B7&lt;&gt;"",SETTINGS!B7,"")</f>
        <v>Detective Conan</v>
      </c>
      <c r="C7" s="14">
        <f>IF(SETTINGS!C7&lt;&gt;"",SETTINGS!C7,"")</f>
        <v>1115</v>
      </c>
      <c r="D7" s="26">
        <f>IF(SETTINGS!D7&lt;&gt;"",SETTINGS!D7,"")</f>
        <v>45140</v>
      </c>
      <c r="E7" s="27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4" t="str">
        <f>IF(SETTINGS!F7&lt;&gt;"",SETTINGS!F7,"")</f>
        <v>✅</v>
      </c>
      <c r="G7" s="14" t="str">
        <f>IF(SETTINGS!G7&lt;&gt;"",SETTINGS!G7,"")</f>
        <v>Vol.3 End Of Volume Bonus Page</v>
      </c>
    </row>
    <row r="8" spans="1:10" x14ac:dyDescent="0.2">
      <c r="A8" s="14" t="str">
        <f>IF(SETTINGS!A8&lt;&gt;"",SETTINGS!A8,"")</f>
        <v>DB</v>
      </c>
      <c r="B8" s="14" t="str">
        <f>IF(SETTINGS!B8&lt;&gt;"",SETTINGS!B8,"")</f>
        <v>Dragon Ball</v>
      </c>
      <c r="C8" s="14" t="str">
        <f>IF(SETTINGS!C8&lt;&gt;"",SETTINGS!C8,"")</f>
        <v>F</v>
      </c>
      <c r="D8" s="26" t="str">
        <f>IF(SETTINGS!D8&lt;&gt;"",SETTINGS!D8,"")</f>
        <v>F</v>
      </c>
      <c r="E8" s="27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DBSuper</v>
      </c>
      <c r="B9" s="14" t="str">
        <f>IF(SETTINGS!B9&lt;&gt;"",SETTINGS!B9,"")</f>
        <v>Dragon Ball Super</v>
      </c>
      <c r="C9" s="14">
        <f>IF(SETTINGS!C9&lt;&gt;"",SETTINGS!C9,"")</f>
        <v>89</v>
      </c>
      <c r="D9" s="26" t="str">
        <f>IF(SETTINGS!D9&lt;&gt;"",SETTINGS!D9,"")</f>
        <v>*</v>
      </c>
      <c r="E9" s="27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4" t="str">
        <f>IF(SETTINGS!F9&lt;&gt;"",SETTINGS!F9,"")</f>
        <v>✅</v>
      </c>
      <c r="G9" s="14" t="str">
        <f>IF(SETTINGS!G9&lt;&gt;"",SETTINGS!G9,"")</f>
        <v>Chapitre 34 image corrompue à delete</v>
      </c>
    </row>
    <row r="10" spans="1:10" x14ac:dyDescent="0.2">
      <c r="A10" s="14" t="str">
        <f>IF(SETTINGS!A10&lt;&gt;"",SETTINGS!A10,"")</f>
        <v>Gamaran</v>
      </c>
      <c r="B10" s="14" t="str">
        <f>IF(SETTINGS!B10&lt;&gt;"",SETTINGS!B10,"")</f>
        <v>Gamaran</v>
      </c>
      <c r="C10" s="14" t="str">
        <f>IF(SETTINGS!C10&lt;&gt;"",SETTINGS!C10,"")</f>
        <v>F</v>
      </c>
      <c r="D10" s="26" t="str">
        <f>IF(SETTINGS!D10&lt;&gt;"",SETTINGS!D10,"")</f>
        <v>F</v>
      </c>
      <c r="E10" s="27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4" t="str">
        <f>IF(SETTINGS!F10&lt;&gt;"",SETTINGS!F10,"")</f>
        <v>❌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Gintama</v>
      </c>
      <c r="B11" s="14" t="str">
        <f>IF(SETTINGS!B11&lt;&gt;"",SETTINGS!B11,"")</f>
        <v>Gintama</v>
      </c>
      <c r="C11" s="14" t="str">
        <f>IF(SETTINGS!C11&lt;&gt;"",SETTINGS!C11,"")</f>
        <v>F</v>
      </c>
      <c r="D11" s="26" t="str">
        <f>IF(SETTINGS!D11&lt;&gt;"",SETTINGS!D11,"")</f>
        <v>F</v>
      </c>
      <c r="E11" s="27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4" t="str">
        <f>IF(SETTINGS!F11&lt;&gt;"",SETTINGS!F11,"")</f>
        <v>✅</v>
      </c>
      <c r="G11" s="14" t="str">
        <f>IF(SETTINGS!G11&lt;&gt;"",SETTINGS!G11,"")</f>
        <v/>
      </c>
    </row>
    <row r="12" spans="1:10" x14ac:dyDescent="0.2">
      <c r="A12" s="14" t="str">
        <f>IF(SETTINGS!A12&lt;&gt;"",SETTINGS!A12,"")</f>
        <v>GTO</v>
      </c>
      <c r="B12" s="14" t="str">
        <f>IF(SETTINGS!B12&lt;&gt;"",SETTINGS!B12,"")</f>
        <v>GTO</v>
      </c>
      <c r="C12" s="14" t="str">
        <f>IF(SETTINGS!C12&lt;&gt;"",SETTINGS!C12,"")</f>
        <v>F</v>
      </c>
      <c r="D12" s="26" t="str">
        <f>IF(SETTINGS!D12&lt;&gt;"",SETTINGS!D12,"")</f>
        <v>F</v>
      </c>
      <c r="E12" s="27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HellP</v>
      </c>
      <c r="B13" s="14" t="str">
        <f>IF(SETTINGS!B13&lt;&gt;"",SETTINGS!B13,"")</f>
        <v>Hell's Paradise Jigokuraku</v>
      </c>
      <c r="C13" s="14" t="str">
        <f>IF(SETTINGS!C13&lt;&gt;"",SETTINGS!C13,"")</f>
        <v>F</v>
      </c>
      <c r="D13" s="26" t="str">
        <f>IF(SETTINGS!D13&lt;&gt;"",SETTINGS!D13,"")</f>
        <v>F</v>
      </c>
      <c r="E13" s="27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4" t="str">
        <f>IF(SETTINGS!F13&lt;&gt;"",SETTINGS!F13,"")</f>
        <v>✅</v>
      </c>
      <c r="G13" s="14" t="str">
        <f>IF(SETTINGS!G13&lt;&gt;"",SETTINGS!G13,"")</f>
        <v/>
      </c>
    </row>
    <row r="14" spans="1:10" x14ac:dyDescent="0.2">
      <c r="A14" s="14" t="str">
        <f>IF(SETTINGS!A14&lt;&gt;"",SETTINGS!A14,"")</f>
        <v>HxH</v>
      </c>
      <c r="B14" s="14" t="str">
        <f>IF(SETTINGS!B14&lt;&gt;"",SETTINGS!B14,"")</f>
        <v>Hunter X Hunter</v>
      </c>
      <c r="C14" s="14">
        <f>IF(SETTINGS!C14&lt;&gt;"",SETTINGS!C14,"")</f>
        <v>400</v>
      </c>
      <c r="D14" s="26">
        <f>IF(SETTINGS!D14&lt;&gt;"",SETTINGS!D14,"")</f>
        <v>45140</v>
      </c>
      <c r="E14" s="27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JJK</v>
      </c>
      <c r="B15" s="14" t="str">
        <f>IF(SETTINGS!B15&lt;&gt;"",SETTINGS!B15,"")</f>
        <v>Jujutsu Kaisen</v>
      </c>
      <c r="C15" s="14">
        <f>IF(SETTINGS!C15&lt;&gt;"",SETTINGS!C15,"")</f>
        <v>230</v>
      </c>
      <c r="D15" s="26">
        <f>IF(SETTINGS!D15&lt;&gt;"",SETTINGS!D15,"")</f>
        <v>45140</v>
      </c>
      <c r="E15" s="27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4" t="str">
        <f>IF(SETTINGS!F15&lt;&gt;"",SETTINGS!F15,"")</f>
        <v>✅</v>
      </c>
      <c r="G15" s="14" t="str">
        <f>IF(SETTINGS!G15&lt;&gt;"",SETTINGS!G15,"")</f>
        <v/>
      </c>
    </row>
    <row r="16" spans="1:10" x14ac:dyDescent="0.2">
      <c r="A16" s="14" t="str">
        <f>IF(SETTINGS!A16&lt;&gt;"",SETTINGS!A16,"")</f>
        <v>Jojo1</v>
      </c>
      <c r="B16" s="14" t="str">
        <f>IF(SETTINGS!B16&lt;&gt;"",SETTINGS!B16,"")</f>
        <v>JoJo’s Bizarre Adventure</v>
      </c>
      <c r="C16" s="14" t="str">
        <f>IF(SETTINGS!C16&lt;&gt;"",SETTINGS!C16,"")</f>
        <v>F</v>
      </c>
      <c r="D16" s="26" t="str">
        <f>IF(SETTINGS!D16&lt;&gt;"",SETTINGS!D16,"")</f>
        <v>F</v>
      </c>
      <c r="E16" s="27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Jojo2</v>
      </c>
      <c r="B17" s="14" t="str">
        <f>IF(SETTINGS!B17&lt;&gt;"",SETTINGS!B17,"")</f>
        <v>JoJo’s Bizarre Adventure</v>
      </c>
      <c r="C17" s="14" t="str">
        <f>IF(SETTINGS!C17&lt;&gt;"",SETTINGS!C17,"")</f>
        <v>F</v>
      </c>
      <c r="D17" s="26" t="str">
        <f>IF(SETTINGS!D17&lt;&gt;"",SETTINGS!D17,"")</f>
        <v>F</v>
      </c>
      <c r="E17" s="27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4" t="str">
        <f>IF(SETTINGS!F17&lt;&gt;"",SETTINGS!F17,"")</f>
        <v>✅</v>
      </c>
      <c r="G17" s="14" t="str">
        <f>IF(SETTINGS!G17&lt;&gt;"",SETTINGS!G17,"")</f>
        <v>Rename les couvertures</v>
      </c>
    </row>
    <row r="18" spans="1:7" x14ac:dyDescent="0.2">
      <c r="A18" s="14" t="str">
        <f>IF(SETTINGS!A18&lt;&gt;"",SETTINGS!A18,"")</f>
        <v>Jojo3</v>
      </c>
      <c r="B18" s="14" t="str">
        <f>IF(SETTINGS!B18&lt;&gt;"",SETTINGS!B18,"")</f>
        <v>JoJo’s Bizarre Adventure</v>
      </c>
      <c r="C18" s="14" t="str">
        <f>IF(SETTINGS!C18&lt;&gt;"",SETTINGS!C18,"")</f>
        <v>F</v>
      </c>
      <c r="D18" s="26" t="str">
        <f>IF(SETTINGS!D18&lt;&gt;"",SETTINGS!D18,"")</f>
        <v>F</v>
      </c>
      <c r="E18" s="27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4" t="str">
        <f>IF(SETTINGS!F18&lt;&gt;"",SETTINGS!F18,"")</f>
        <v>✅</v>
      </c>
      <c r="G18" s="14" t="str">
        <f>IF(SETTINGS!G18&lt;&gt;"",SETTINGS!G18,"")</f>
        <v>Rename les couvertures</v>
      </c>
    </row>
    <row r="19" spans="1:7" x14ac:dyDescent="0.2">
      <c r="A19" s="14" t="str">
        <f>IF(SETTINGS!A19&lt;&gt;"",SETTINGS!A19,"")</f>
        <v>Jojo4</v>
      </c>
      <c r="B19" s="14" t="str">
        <f>IF(SETTINGS!B19&lt;&gt;"",SETTINGS!B19,"")</f>
        <v>Jojo’s Bizarre Adventure Part 8 – Jojolion</v>
      </c>
      <c r="C19" s="14" t="str">
        <f>IF(SETTINGS!C19&lt;&gt;"",SETTINGS!C19,"")</f>
        <v>F</v>
      </c>
      <c r="D19" s="26" t="str">
        <f>IF(SETTINGS!D19&lt;&gt;"",SETTINGS!D19,"")</f>
        <v>F</v>
      </c>
      <c r="E19" s="27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4" t="str">
        <f>IF(SETTINGS!F19&lt;&gt;"",SETTINGS!F19,"")</f>
        <v>✅</v>
      </c>
      <c r="G19" s="14" t="str">
        <f>IF(SETTINGS!G19&lt;&gt;"",SETTINGS!G19,"")</f>
        <v>Rename les couvertures</v>
      </c>
    </row>
    <row r="20" spans="1:7" x14ac:dyDescent="0.2">
      <c r="A20" s="14" t="str">
        <f>IF(SETTINGS!A20&lt;&gt;"",SETTINGS!A20,"")</f>
        <v>Kaiju</v>
      </c>
      <c r="B20" s="14" t="str">
        <f>IF(SETTINGS!B20&lt;&gt;"",SETTINGS!B20,"")</f>
        <v>Kaiju No. 8</v>
      </c>
      <c r="C20" s="14" t="str">
        <f>IF(SETTINGS!C20&lt;&gt;"",SETTINGS!C20,"")</f>
        <v>*</v>
      </c>
      <c r="D20" s="26" t="str">
        <f>IF(SETTINGS!D20&lt;&gt;"",SETTINGS!D20,"")</f>
        <v>*</v>
      </c>
      <c r="E20" s="27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4" t="str">
        <f>IF(SETTINGS!F20&lt;&gt;"",SETTINGS!F20,"")</f>
        <v>❌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KNB</v>
      </c>
      <c r="B21" s="14" t="str">
        <f>IF(SETTINGS!B21&lt;&gt;"",SETTINGS!B21,"")</f>
        <v>Kuroko no Basuke</v>
      </c>
      <c r="C21" s="14" t="str">
        <f>IF(SETTINGS!C21&lt;&gt;"",SETTINGS!C21,"")</f>
        <v>F</v>
      </c>
      <c r="D21" s="26" t="str">
        <f>IF(SETTINGS!D21&lt;&gt;"",SETTINGS!D21,"")</f>
        <v>F</v>
      </c>
      <c r="E21" s="27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Mashle</v>
      </c>
      <c r="B22" s="14" t="str">
        <f>IF(SETTINGS!B22&lt;&gt;"",SETTINGS!B22,"")</f>
        <v>Mashle</v>
      </c>
      <c r="C22" s="14">
        <f>IF(SETTINGS!C22&lt;&gt;"",SETTINGS!C22,"")</f>
        <v>162</v>
      </c>
      <c r="D22" s="26">
        <f>IF(SETTINGS!D22&lt;&gt;"",SETTINGS!D22,"")</f>
        <v>45140</v>
      </c>
      <c r="E22" s="27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MHA</v>
      </c>
      <c r="B23" s="14" t="str">
        <f>IF(SETTINGS!B23&lt;&gt;"",SETTINGS!B23,"")</f>
        <v>Boku no Hero Academia</v>
      </c>
      <c r="C23" s="14">
        <f>IF(SETTINGS!C23&lt;&gt;"",SETTINGS!C23,"")</f>
        <v>395</v>
      </c>
      <c r="D23" s="26">
        <f>IF(SETTINGS!D23&lt;&gt;"",SETTINGS!D23,"")</f>
        <v>45140</v>
      </c>
      <c r="E23" s="27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NNTZ</v>
      </c>
      <c r="B24" s="14" t="str">
        <f>IF(SETTINGS!B24&lt;&gt;"",SETTINGS!B24,"")</f>
        <v>Nanatsu no Taizai</v>
      </c>
      <c r="C24" s="14" t="str">
        <f>IF(SETTINGS!C24&lt;&gt;"",SETTINGS!C24,"")</f>
        <v>F</v>
      </c>
      <c r="D24" s="26" t="str">
        <f>IF(SETTINGS!D24&lt;&gt;"",SETTINGS!D24,"")</f>
        <v>F</v>
      </c>
      <c r="E24" s="27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OP</v>
      </c>
      <c r="B25" s="14" t="str">
        <f>IF(SETTINGS!B25&lt;&gt;"",SETTINGS!B25,"")</f>
        <v>One Piece</v>
      </c>
      <c r="C25" s="14">
        <f>IF(SETTINGS!C25&lt;&gt;"",SETTINGS!C25,"")</f>
        <v>1080</v>
      </c>
      <c r="D25" s="26">
        <f>IF(SETTINGS!D25&lt;&gt;"",SETTINGS!D25,"")</f>
        <v>45140</v>
      </c>
      <c r="E25" s="27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4" t="str">
        <f>IF(SETTINGS!F25&lt;&gt;"",SETTINGS!F25,"")</f>
        <v>✅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Opman</v>
      </c>
      <c r="B26" s="14" t="str">
        <f>IF(SETTINGS!B26&lt;&gt;"",SETTINGS!B26,"")</f>
        <v>Onepunch-Man</v>
      </c>
      <c r="C26" s="14">
        <f>IF(SETTINGS!C26&lt;&gt;"",SETTINGS!C26,"")</f>
        <v>178</v>
      </c>
      <c r="D26" s="26">
        <f>IF(SETTINGS!D26&lt;&gt;"",SETTINGS!D26,"")</f>
        <v>45140</v>
      </c>
      <c r="E26" s="27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4" t="str">
        <f>IF(SETTINGS!F26&lt;&gt;"",SETTINGS!F26,"")</f>
        <v>✅</v>
      </c>
      <c r="G26" s="14" t="str">
        <f>IF(SETTINGS!G26&lt;&gt;"",SETTINGS!G26,"")</f>
        <v/>
      </c>
    </row>
    <row r="27" spans="1:7" x14ac:dyDescent="0.2">
      <c r="A27" s="14" t="str">
        <f>IF(SETTINGS!A27&lt;&gt;"",SETTINGS!A27,"")</f>
        <v>SakDays</v>
      </c>
      <c r="B27" s="14" t="str">
        <f>IF(SETTINGS!B27&lt;&gt;"",SETTINGS!B27,"")</f>
        <v>Sakamoto Days</v>
      </c>
      <c r="C27" s="14">
        <f>IF(SETTINGS!C27&lt;&gt;"",SETTINGS!C27,"")</f>
        <v>129</v>
      </c>
      <c r="D27" s="26">
        <f>IF(SETTINGS!D27&lt;&gt;"",SETTINGS!D27,"")</f>
        <v>45140</v>
      </c>
      <c r="E27" s="27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4" t="str">
        <f>IF(SETTINGS!F27&lt;&gt;"",SETTINGS!F27,"")</f>
        <v>✅</v>
      </c>
      <c r="G27" s="14" t="str">
        <f>IF(SETTINGS!G27&lt;&gt;"",SETTINGS!G27,"")</f>
        <v/>
      </c>
    </row>
    <row r="28" spans="1:7" x14ac:dyDescent="0.2">
      <c r="A28" s="14" t="str">
        <f>IF(SETTINGS!A28&lt;&gt;"",SETTINGS!A28,"")</f>
        <v>SKR</v>
      </c>
      <c r="B28" s="14" t="str">
        <f>IF(SETTINGS!B28&lt;&gt;"",SETTINGS!B28,"")</f>
        <v>Sun-ken Rock</v>
      </c>
      <c r="C28" s="14" t="str">
        <f>IF(SETTINGS!C28&lt;&gt;"",SETTINGS!C28,"")</f>
        <v>F</v>
      </c>
      <c r="D28" s="26" t="str">
        <f>IF(SETTINGS!D28&lt;&gt;"",SETTINGS!D28,"")</f>
        <v>F</v>
      </c>
      <c r="E28" s="27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SNK</v>
      </c>
      <c r="B29" s="14" t="str">
        <f>IF(SETTINGS!B29&lt;&gt;"",SETTINGS!B29,"")</f>
        <v>Shingeki no Kyojin</v>
      </c>
      <c r="C29" s="14" t="str">
        <f>IF(SETTINGS!C29&lt;&gt;"",SETTINGS!C29,"")</f>
        <v>F</v>
      </c>
      <c r="D29" s="26" t="str">
        <f>IF(SETTINGS!D29&lt;&gt;"",SETTINGS!D29,"")</f>
        <v>F</v>
      </c>
      <c r="E29" s="27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4" t="str">
        <f>IF(SETTINGS!F29&lt;&gt;"",SETTINGS!F29,"")</f>
        <v>✅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SpyF</v>
      </c>
      <c r="B30" s="14" t="str">
        <f>IF(SETTINGS!B30&lt;&gt;"",SETTINGS!B30,"")</f>
        <v>Spy X Family</v>
      </c>
      <c r="C30" s="14">
        <f>IF(SETTINGS!C30&lt;&gt;"",SETTINGS!C30,"")</f>
        <v>85</v>
      </c>
      <c r="D30" s="26">
        <f>IF(SETTINGS!D30&lt;&gt;"",SETTINGS!D30,"")</f>
        <v>45140</v>
      </c>
      <c r="E30" s="27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SSY Lost Canva</v>
      </c>
      <c r="B31" s="14" t="str">
        <f>IF(SETTINGS!B31&lt;&gt;"",SETTINGS!B31,"")</f>
        <v>Saint Seiya - The Lost Canva</v>
      </c>
      <c r="C31" s="14" t="str">
        <f>IF(SETTINGS!C31&lt;&gt;"",SETTINGS!C31,"")</f>
        <v>*</v>
      </c>
      <c r="D31" s="26" t="str">
        <f>IF(SETTINGS!D31&lt;&gt;"",SETTINGS!D31,"")</f>
        <v>*</v>
      </c>
      <c r="E31" s="27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4" t="str">
        <f>IF(SETTINGS!F31&lt;&gt;"",SETTINGS!F31,"")</f>
        <v>❌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TK</v>
      </c>
      <c r="B32" s="14" t="str">
        <f>IF(SETTINGS!B32&lt;&gt;"",SETTINGS!B32,"")</f>
        <v>Tokyo Ghoul</v>
      </c>
      <c r="C32" s="14" t="str">
        <f>IF(SETTINGS!C32&lt;&gt;"",SETTINGS!C32,"")</f>
        <v>F</v>
      </c>
      <c r="D32" s="26" t="str">
        <f>IF(SETTINGS!D32&lt;&gt;"",SETTINGS!D32,"")</f>
        <v>F</v>
      </c>
      <c r="E32" s="27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4" t="str">
        <f>IF(SETTINGS!F32&lt;&gt;"",SETTINGS!F32,"")</f>
        <v>✅</v>
      </c>
      <c r="G32" s="14" t="str">
        <f>IF(SETTINGS!G32&lt;&gt;"",SETTINGS!G32,"")</f>
        <v>Renomer 2 derniers chapt</v>
      </c>
    </row>
    <row r="33" spans="1:7" x14ac:dyDescent="0.2">
      <c r="A33" s="14" t="str">
        <f>IF(SETTINGS!A33&lt;&gt;"",SETTINGS!A33,"")</f>
        <v>TKre</v>
      </c>
      <c r="B33" s="14" t="str">
        <f>IF(SETTINGS!B33&lt;&gt;"",SETTINGS!B33,"")</f>
        <v>Tokyo Ghoulre</v>
      </c>
      <c r="C33" s="14" t="str">
        <f>IF(SETTINGS!C33&lt;&gt;"",SETTINGS!C33,"")</f>
        <v>F</v>
      </c>
      <c r="D33" s="26" t="str">
        <f>IF(SETTINGS!D33&lt;&gt;"",SETTINGS!D33,"")</f>
        <v>F</v>
      </c>
      <c r="E33" s="27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Vagabond</v>
      </c>
      <c r="B34" s="14" t="str">
        <f>IF(SETTINGS!B34&lt;&gt;"",SETTINGS!B34,"")</f>
        <v>Vagabond</v>
      </c>
      <c r="C34" s="14" t="str">
        <f>IF(SETTINGS!C34&lt;&gt;"",SETTINGS!C34,"")</f>
        <v>F</v>
      </c>
      <c r="D34" s="26" t="str">
        <f>IF(SETTINGS!D34&lt;&gt;"",SETTINGS!D34,"")</f>
        <v>F</v>
      </c>
      <c r="E34" s="27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Vinland</v>
      </c>
      <c r="B35" s="14" t="str">
        <f>IF(SETTINGS!B35&lt;&gt;"",SETTINGS!B35,"")</f>
        <v>Vinland Saga</v>
      </c>
      <c r="C35" s="14" t="str">
        <f>IF(SETTINGS!C35&lt;&gt;"",SETTINGS!C35,"")</f>
        <v>*</v>
      </c>
      <c r="D35" s="26">
        <f>IF(SETTINGS!D35&lt;&gt;"",SETTINGS!D35,"")</f>
        <v>45140</v>
      </c>
      <c r="E35" s="27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4" t="str">
        <f>IF(SETTINGS!F35&lt;&gt;"",SETTINGS!F35,"")</f>
        <v>❌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YuGiOh</v>
      </c>
      <c r="B36" s="14" t="str">
        <f>IF(SETTINGS!B36&lt;&gt;"",SETTINGS!B36,"")</f>
        <v>Yu-Gi-Oh ! – Edition Double</v>
      </c>
      <c r="C36" s="14" t="str">
        <f>IF(SETTINGS!C36&lt;&gt;"",SETTINGS!C36,"")</f>
        <v>*</v>
      </c>
      <c r="D36" s="26" t="str">
        <f>IF(SETTINGS!D36&lt;&gt;"",SETTINGS!D36,"")</f>
        <v>*</v>
      </c>
      <c r="E36" s="27" t="str">
        <f>IF(SETTINGS!E36&lt;&gt;"",IFERROR(VLOOKUP(SETTINGS!E36,$I:$J,2,FALSE),SETTINGS!E36),"")</f>
        <v>Sushi scans</v>
      </c>
      <c r="F36" s="14" t="str">
        <f>IF(SETTINGS!F36&lt;&gt;"",SETTINGS!F36,"")</f>
        <v>✅</v>
      </c>
      <c r="G36" s="14" t="str">
        <f>IF(SETTINGS!G36&lt;&gt;"",SETTINGS!G36,"")</f>
        <v>Convertir directement</v>
      </c>
    </row>
    <row r="37" spans="1:7" x14ac:dyDescent="0.2">
      <c r="A37" s="14" t="str">
        <f>IF(SETTINGS!A37&lt;&gt;"",SETTINGS!A37,"")</f>
        <v>Mob100</v>
      </c>
      <c r="B37" s="14" t="str">
        <f>IF(SETTINGS!B37&lt;&gt;"",SETTINGS!B37,"")</f>
        <v>Mob Psycho 100</v>
      </c>
      <c r="C37" s="14" t="str">
        <f>IF(SETTINGS!C37&lt;&gt;"",SETTINGS!C37,"")</f>
        <v>*</v>
      </c>
      <c r="D37" s="26">
        <f>IF(SETTINGS!D37&lt;&gt;"",SETTINGS!D37,"")</f>
        <v>45140</v>
      </c>
      <c r="E37" s="27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4" t="str">
        <f>IF(SETTINGS!F37&lt;&gt;"",SETTINGS!F37,"")</f>
        <v>✅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Tablier</v>
      </c>
      <c r="B38" s="14" t="str">
        <f>IF(SETTINGS!B38&lt;&gt;"",SETTINGS!B38,"")</f>
        <v>Gokushufudou The Way of the House Husband</v>
      </c>
      <c r="C38" s="14" t="str">
        <f>IF(SETTINGS!C38&lt;&gt;"",SETTINGS!C38,"")</f>
        <v>*</v>
      </c>
      <c r="D38" s="26" t="str">
        <f>IF(SETTINGS!D38&lt;&gt;"",SETTINGS!D38,"")</f>
        <v>*</v>
      </c>
      <c r="E38" s="27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Kingdom</v>
      </c>
      <c r="B39" s="14" t="str">
        <f>IF(SETTINGS!B39&lt;&gt;"",SETTINGS!B39,"")</f>
        <v/>
      </c>
      <c r="C39" s="14" t="str">
        <f>IF(SETTINGS!C39&lt;&gt;"",SETTINGS!C39,"")</f>
        <v>*</v>
      </c>
      <c r="D39" s="26" t="str">
        <f>IF(SETTINGS!D39&lt;&gt;"",SETTINGS!D39,"")</f>
        <v>*</v>
      </c>
      <c r="E39" s="27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4" t="str">
        <f>IF(SETTINGS!F39&lt;&gt;"",SETTINGS!F39,"")</f>
        <v>❌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Naruto</v>
      </c>
      <c r="B40" s="14" t="str">
        <f>IF(SETTINGS!B40&lt;&gt;"",SETTINGS!B40,"")</f>
        <v>Naruto</v>
      </c>
      <c r="C40" s="14" t="str">
        <f>IF(SETTINGS!C40&lt;&gt;"",SETTINGS!C40,"")</f>
        <v>F</v>
      </c>
      <c r="D40" s="26" t="str">
        <f>IF(SETTINGS!D40&lt;&gt;"",SETTINGS!D40,"")</f>
        <v>F</v>
      </c>
      <c r="E40" s="27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4" t="str">
        <f>IF(SETTINGS!F40&lt;&gt;"",SETTINGS!F40,"")</f>
        <v>❌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FireForce</v>
      </c>
      <c r="B41" s="14" t="str">
        <f>IF(SETTINGS!B41&lt;&gt;"",SETTINGS!B41,"")</f>
        <v>Enen no Shouboutai</v>
      </c>
      <c r="C41" s="14" t="str">
        <f>IF(SETTINGS!C41&lt;&gt;"",SETTINGS!C41,"")</f>
        <v>*</v>
      </c>
      <c r="D41" s="26">
        <f>IF(SETTINGS!D41&lt;&gt;"",SETTINGS!D41,"")</f>
        <v>45140</v>
      </c>
      <c r="E41" s="27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4" t="str">
        <f>IF(SETTINGS!F41&lt;&gt;"",SETTINGS!F41,"")</f>
        <v>❌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Immortal</v>
      </c>
      <c r="B42" s="14" t="str">
        <f>IF(SETTINGS!B42&lt;&gt;"",SETTINGS!B42,"")</f>
        <v>Blade of the Immortal</v>
      </c>
      <c r="C42" s="14" t="str">
        <f>IF(SETTINGS!C42&lt;&gt;"",SETTINGS!C42,"")</f>
        <v>*</v>
      </c>
      <c r="D42" s="26" t="str">
        <f>IF(SETTINGS!D42&lt;&gt;"",SETTINGS!D42,"")</f>
        <v>*</v>
      </c>
      <c r="E42" s="27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Monster</v>
      </c>
      <c r="B43" s="14" t="str">
        <f>IF(SETTINGS!B43&lt;&gt;"",SETTINGS!B43,"")</f>
        <v>Monster</v>
      </c>
      <c r="C43" s="14" t="str">
        <f>IF(SETTINGS!C43&lt;&gt;"",SETTINGS!C43,"")</f>
        <v>F</v>
      </c>
      <c r="D43" s="26" t="str">
        <f>IF(SETTINGS!D43&lt;&gt;"",SETTINGS!D43,"")</f>
        <v>F</v>
      </c>
      <c r="E43" s="27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FMB</v>
      </c>
      <c r="B44" s="14" t="str">
        <f>IF(SETTINGS!B44&lt;&gt;"",SETTINGS!B44,"")</f>
        <v/>
      </c>
      <c r="C44" s="14" t="str">
        <f>IF(SETTINGS!C44&lt;&gt;"",SETTINGS!C44,"")</f>
        <v>F</v>
      </c>
      <c r="D44" s="26" t="str">
        <f>IF(SETTINGS!D44&lt;&gt;"",SETTINGS!D44,"")</f>
        <v>F</v>
      </c>
      <c r="E44" s="27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4" t="str">
        <f>IF(SETTINGS!F44&lt;&gt;"",SETTINGS!F44,"")</f>
        <v>❌</v>
      </c>
      <c r="G44" s="14" t="str">
        <f>IF(SETTINGS!G44&lt;&gt;"",SETTINGS!G44,"")</f>
        <v>Rename 108.6 et 108.7</v>
      </c>
    </row>
    <row r="45" spans="1:7" x14ac:dyDescent="0.2">
      <c r="A45" s="14" t="str">
        <f>IF(SETTINGS!A45&lt;&gt;"",SETTINGS!A45,"")</f>
        <v>BlueL</v>
      </c>
      <c r="B45" s="14" t="str">
        <f>IF(SETTINGS!B45&lt;&gt;"",SETTINGS!B45,"")</f>
        <v>Blue Lock</v>
      </c>
      <c r="C45" s="14" t="str">
        <f>IF(SETTINGS!C45&lt;&gt;"",SETTINGS!C45,"")</f>
        <v>*</v>
      </c>
      <c r="D45" s="26">
        <f>IF(SETTINGS!D45&lt;&gt;"",SETTINGS!D45,"")</f>
        <v>45140</v>
      </c>
      <c r="E45" s="27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4" t="str">
        <f>IF(SETTINGS!F45&lt;&gt;"",SETTINGS!F45,"")</f>
        <v>❌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/>
      </c>
      <c r="B46" s="14" t="str">
        <f>IF(SETTINGS!B46&lt;&gt;"",SETTINGS!B46,"")</f>
        <v/>
      </c>
      <c r="C46" s="14" t="str">
        <f>IF(SETTINGS!C46&lt;&gt;"",SETTINGS!C46,"")</f>
        <v/>
      </c>
      <c r="D46" s="26" t="str">
        <f>IF(SETTINGS!D46&lt;&gt;"",SETTINGS!D46,"")</f>
        <v/>
      </c>
      <c r="E46" s="27" t="str">
        <f>IF(SETTINGS!E46&lt;&gt;"",IFERROR(VLOOKUP(SETTINGS!E46,$I:$J,2,FALSE),SETTINGS!E46),"")</f>
        <v/>
      </c>
      <c r="F46" s="14" t="str">
        <f>IF(SETTINGS!F46&lt;&gt;"",SETTINGS!F46,"")</f>
        <v/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/>
      </c>
      <c r="B47" s="14" t="str">
        <f>IF(SETTINGS!B47&lt;&gt;"",SETTINGS!B47,"")</f>
        <v/>
      </c>
      <c r="C47" s="14" t="str">
        <f>IF(SETTINGS!C47&lt;&gt;"",SETTINGS!C47,"")</f>
        <v/>
      </c>
      <c r="D47" s="26" t="str">
        <f>IF(SETTINGS!D47&lt;&gt;"",SETTINGS!D47,"")</f>
        <v/>
      </c>
      <c r="E47" s="27" t="str">
        <f>IF(SETTINGS!E47&lt;&gt;"",IFERROR(VLOOKUP(SETTINGS!E47,$I:$J,2,FALSE),SETTINGS!E47),"")</f>
        <v/>
      </c>
      <c r="F47" s="14" t="str">
        <f>IF(SETTINGS!F47&lt;&gt;"",SETTINGS!F47,"")</f>
        <v/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Z133"/>
  <sheetViews>
    <sheetView zoomScaleNormal="10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O98" sqref="O98"/>
    </sheetView>
  </sheetViews>
  <sheetFormatPr baseColWidth="10" defaultColWidth="10.83203125" defaultRowHeight="16" x14ac:dyDescent="0.2"/>
  <cols>
    <col min="1" max="1" width="10.83203125" style="23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9" customWidth="1"/>
    <col min="53" max="53" width="10.83203125" style="1" customWidth="1"/>
    <col min="54" max="16384" width="10.83203125" style="1"/>
  </cols>
  <sheetData>
    <row r="1" spans="1:52" s="8" customFormat="1" x14ac:dyDescent="0.2">
      <c r="A1" s="23" t="s">
        <v>119</v>
      </c>
      <c r="B1" s="8" t="s">
        <v>20</v>
      </c>
      <c r="C1" s="8" t="s">
        <v>78</v>
      </c>
      <c r="D1" s="8" t="s">
        <v>29</v>
      </c>
      <c r="E1" s="8" t="s">
        <v>48</v>
      </c>
      <c r="F1" s="8" t="s">
        <v>67</v>
      </c>
      <c r="G1" s="8" t="s">
        <v>27</v>
      </c>
      <c r="H1" s="8" t="s">
        <v>46</v>
      </c>
      <c r="I1" s="8" t="s">
        <v>73</v>
      </c>
      <c r="J1" s="8" t="s">
        <v>25</v>
      </c>
      <c r="K1" s="8" t="s">
        <v>75</v>
      </c>
      <c r="L1" s="8" t="s">
        <v>66</v>
      </c>
      <c r="M1" s="8" t="s">
        <v>84</v>
      </c>
      <c r="N1" s="8" t="s">
        <v>36</v>
      </c>
      <c r="O1" s="9" t="s">
        <v>104</v>
      </c>
      <c r="P1" s="8" t="s">
        <v>50</v>
      </c>
      <c r="Q1" s="8" t="s">
        <v>53</v>
      </c>
      <c r="R1" s="8" t="s">
        <v>56</v>
      </c>
      <c r="S1" s="8" t="s">
        <v>58</v>
      </c>
      <c r="T1" s="24" t="s">
        <v>97</v>
      </c>
      <c r="U1" s="24" t="s">
        <v>71</v>
      </c>
      <c r="V1" s="24" t="s">
        <v>82</v>
      </c>
      <c r="W1" s="24" t="s">
        <v>63</v>
      </c>
      <c r="X1" s="24" t="s">
        <v>32</v>
      </c>
      <c r="Y1" s="24" t="s">
        <v>23</v>
      </c>
      <c r="Z1" s="24" t="s">
        <v>41</v>
      </c>
      <c r="AA1" s="24" t="s">
        <v>40</v>
      </c>
      <c r="AB1" s="24" t="s">
        <v>43</v>
      </c>
      <c r="AC1" s="24" t="s">
        <v>102</v>
      </c>
      <c r="AD1" s="24" t="s">
        <v>111</v>
      </c>
      <c r="AE1" s="25" t="s">
        <v>120</v>
      </c>
      <c r="AF1" s="24" t="s">
        <v>113</v>
      </c>
      <c r="AZ1" s="28"/>
    </row>
    <row r="2" spans="1:52" s="38" customFormat="1" x14ac:dyDescent="0.2">
      <c r="A2" s="37" t="s">
        <v>7</v>
      </c>
      <c r="B2" s="38">
        <v>1000</v>
      </c>
      <c r="C2" s="38">
        <v>129</v>
      </c>
      <c r="D2" s="38">
        <v>1115</v>
      </c>
      <c r="E2" s="38">
        <v>230</v>
      </c>
      <c r="F2" s="38">
        <v>395</v>
      </c>
      <c r="G2" s="38">
        <v>40</v>
      </c>
      <c r="H2" s="38">
        <v>400</v>
      </c>
      <c r="I2" s="38">
        <v>1080</v>
      </c>
      <c r="J2" s="38">
        <v>137</v>
      </c>
      <c r="K2" s="38">
        <v>178</v>
      </c>
      <c r="L2" s="38">
        <v>162</v>
      </c>
      <c r="M2" s="38">
        <v>85</v>
      </c>
      <c r="N2" s="38">
        <v>89</v>
      </c>
      <c r="O2" s="38" t="e">
        <f>NA()</f>
        <v>#N/A</v>
      </c>
      <c r="P2" s="38" t="e">
        <f>NA()</f>
        <v>#N/A</v>
      </c>
      <c r="Q2" s="38" t="e">
        <f>NA()</f>
        <v>#N/A</v>
      </c>
      <c r="R2" s="38" t="e">
        <f>NA()</f>
        <v>#N/A</v>
      </c>
      <c r="S2" s="38" t="e">
        <f>NA()</f>
        <v>#N/A</v>
      </c>
      <c r="T2" s="39" t="e">
        <f>NA()</f>
        <v>#N/A</v>
      </c>
      <c r="U2" s="39" t="e">
        <f>NA()</f>
        <v>#N/A</v>
      </c>
      <c r="V2" s="39" t="e">
        <f>NA()</f>
        <v>#N/A</v>
      </c>
      <c r="W2" s="39" t="e">
        <f>NA()</f>
        <v>#N/A</v>
      </c>
      <c r="X2" s="39" t="e">
        <f>NA()</f>
        <v>#N/A</v>
      </c>
      <c r="Y2" s="39" t="e">
        <f>NA()</f>
        <v>#N/A</v>
      </c>
      <c r="Z2" s="39" t="e">
        <f>NA()</f>
        <v>#N/A</v>
      </c>
      <c r="AA2" s="39" t="e">
        <f>NA()</f>
        <v>#N/A</v>
      </c>
      <c r="AB2" s="39" t="e">
        <f>NA()</f>
        <v>#N/A</v>
      </c>
      <c r="AC2" s="39" t="e">
        <f>NA()</f>
        <v>#N/A</v>
      </c>
      <c r="AD2" s="39" t="e">
        <f>NA()</f>
        <v>#N/A</v>
      </c>
      <c r="AE2" s="39" t="e">
        <f>NA()</f>
        <v>#N/A</v>
      </c>
      <c r="AF2" s="39" t="e">
        <f>NA()</f>
        <v>#N/A</v>
      </c>
      <c r="AZ2" s="40"/>
    </row>
    <row r="3" spans="1:52" x14ac:dyDescent="0.2">
      <c r="A3" s="23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3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3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3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3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3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3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3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3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3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3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3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3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3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3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3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3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3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3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3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3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3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3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3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3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3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3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3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3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3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3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3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3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3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3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3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3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3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3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3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3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3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3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3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3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3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3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3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3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3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3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3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3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3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3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3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3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3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3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3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3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3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3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3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3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3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3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3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3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3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3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3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3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3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3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3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3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3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3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3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3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3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3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3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3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3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3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3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3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3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3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3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3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3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3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3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3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3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3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3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3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3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3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3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3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3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3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3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3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3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3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3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3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3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3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3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3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3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3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3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3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3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3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3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3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3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3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3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3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3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3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4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UPDATE</vt:lpstr>
      <vt:lpstr>COVER</vt:lpstr>
      <vt:lpstr>readme</vt:lpstr>
      <vt:lpstr>update_copy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2023-08-03T20:38:39Z</dcterms:modified>
</cp:coreProperties>
</file>