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e\OneDrive\Documents\GitHub\Microsoft\SandBox\SandBox Pieter Bijl\"/>
    </mc:Choice>
  </mc:AlternateContent>
  <xr:revisionPtr revIDLastSave="0" documentId="8_{F710DDD8-5F2A-450A-8387-D9F83C6EFCF9}" xr6:coauthVersionLast="44" xr6:coauthVersionMax="44" xr10:uidLastSave="{00000000-0000-0000-0000-000000000000}"/>
  <bookViews>
    <workbookView xWindow="-108" yWindow="-108" windowWidth="23256" windowHeight="12576" activeTab="1" xr2:uid="{D870CE89-E425-40FE-B1E2-6995303BF0C6}"/>
  </bookViews>
  <sheets>
    <sheet name="Sheet1" sheetId="1" r:id="rId1"/>
    <sheet name="Squashing" sheetId="5" r:id="rId2"/>
    <sheet name="Verification of 70m" sheetId="3" r:id="rId3"/>
    <sheet name="Datapoint 1" sheetId="4" r:id="rId4"/>
    <sheet name="Xc_ver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1" i="5" l="1"/>
  <c r="N8" i="5" s="1"/>
  <c r="P8" i="5" s="1"/>
  <c r="B21" i="5"/>
  <c r="B20" i="5"/>
  <c r="E17" i="5"/>
  <c r="C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8" i="5"/>
  <c r="E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H27" i="3"/>
  <c r="H28" i="3"/>
  <c r="H26" i="3"/>
  <c r="B27" i="3"/>
  <c r="B28" i="3"/>
  <c r="B26" i="3"/>
  <c r="J19" i="1"/>
  <c r="I19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N7" i="5" l="1"/>
  <c r="P7" i="5" s="1"/>
  <c r="N13" i="5"/>
  <c r="P13" i="5" s="1"/>
  <c r="N6" i="5"/>
  <c r="P6" i="5" s="1"/>
  <c r="M15" i="5"/>
  <c r="O15" i="5" s="1"/>
  <c r="N5" i="5"/>
  <c r="P5" i="5" s="1"/>
  <c r="M14" i="5"/>
  <c r="O14" i="5" s="1"/>
  <c r="M13" i="5"/>
  <c r="O13" i="5" s="1"/>
  <c r="M12" i="5"/>
  <c r="O12" i="5" s="1"/>
  <c r="M9" i="5"/>
  <c r="O9" i="5" s="1"/>
  <c r="N3" i="5"/>
  <c r="P3" i="5" s="1"/>
  <c r="N18" i="5"/>
  <c r="P18" i="5" s="1"/>
  <c r="N17" i="5"/>
  <c r="P17" i="5" s="1"/>
  <c r="N16" i="5"/>
  <c r="P16" i="5" s="1"/>
  <c r="N4" i="5"/>
  <c r="P4" i="5" s="1"/>
  <c r="M11" i="5"/>
  <c r="O11" i="5" s="1"/>
  <c r="N15" i="5"/>
  <c r="P15" i="5" s="1"/>
  <c r="M10" i="5"/>
  <c r="O10" i="5" s="1"/>
  <c r="N14" i="5"/>
  <c r="P14" i="5" s="1"/>
  <c r="N12" i="5"/>
  <c r="P12" i="5" s="1"/>
  <c r="M3" i="5"/>
  <c r="O3" i="5" s="1"/>
  <c r="N11" i="5"/>
  <c r="P11" i="5" s="1"/>
  <c r="M6" i="5"/>
  <c r="O6" i="5" s="1"/>
  <c r="M17" i="5"/>
  <c r="O17" i="5" s="1"/>
  <c r="M5" i="5"/>
  <c r="O5" i="5" s="1"/>
  <c r="N9" i="5"/>
  <c r="P9" i="5" s="1"/>
  <c r="M8" i="5"/>
  <c r="O8" i="5" s="1"/>
  <c r="M7" i="5"/>
  <c r="O7" i="5" s="1"/>
  <c r="M18" i="5"/>
  <c r="O18" i="5" s="1"/>
  <c r="N10" i="5"/>
  <c r="P10" i="5" s="1"/>
  <c r="M16" i="5"/>
  <c r="O16" i="5" s="1"/>
  <c r="M4" i="5"/>
  <c r="O4" i="5" s="1"/>
  <c r="P19" i="5" l="1"/>
  <c r="O19" i="5"/>
  <c r="O20" i="5" s="1"/>
</calcChain>
</file>

<file path=xl/sharedStrings.xml><?xml version="1.0" encoding="utf-8"?>
<sst xmlns="http://schemas.openxmlformats.org/spreadsheetml/2006/main" count="49" uniqueCount="34">
  <si>
    <t>Old</t>
  </si>
  <si>
    <t>New</t>
  </si>
  <si>
    <t>x</t>
  </si>
  <si>
    <t>y</t>
  </si>
  <si>
    <t>z</t>
  </si>
  <si>
    <t>factor_x</t>
  </si>
  <si>
    <t>factor_y</t>
  </si>
  <si>
    <t>R_p from true</t>
  </si>
  <si>
    <t>x2d_h_ver made with x,y location of pixel image</t>
  </si>
  <si>
    <t>x2d_h made with projection</t>
  </si>
  <si>
    <t>Rotation</t>
  </si>
  <si>
    <t>Euler angles</t>
  </si>
  <si>
    <t>radians</t>
  </si>
  <si>
    <t>degrees</t>
  </si>
  <si>
    <t>Xc from data</t>
  </si>
  <si>
    <t>Rt from data</t>
  </si>
  <si>
    <t>Xc from projection</t>
  </si>
  <si>
    <t>X2d from projection</t>
  </si>
  <si>
    <t>Rt</t>
  </si>
  <si>
    <t>X2d from data</t>
  </si>
  <si>
    <t>T from data</t>
  </si>
  <si>
    <t>T from projection</t>
  </si>
  <si>
    <t>factor_x/x</t>
  </si>
  <si>
    <t>factor_y/y</t>
  </si>
  <si>
    <t>x_256</t>
  </si>
  <si>
    <t>y_256</t>
  </si>
  <si>
    <t>dx</t>
  </si>
  <si>
    <t>dy</t>
  </si>
  <si>
    <t>x_squashed</t>
  </si>
  <si>
    <t>y_squashed</t>
  </si>
  <si>
    <t>diff_x</t>
  </si>
  <si>
    <t>diff_y</t>
  </si>
  <si>
    <t>squash_factor</t>
  </si>
  <si>
    <t>add_factor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</si>
</sst>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712D-9637-4C18-8139-FCFFD9E64F3E}">
  <dimension ref="A1:O19"/>
  <sheetViews>
    <sheetView workbookViewId="0">
      <selection activeCell="N5" sqref="N5"/>
    </sheetView>
  </sheetViews>
  <sheetFormatPr defaultRowHeight="14.4" x14ac:dyDescent="0.3"/>
  <sheetData>
    <row r="1" spans="1:15" x14ac:dyDescent="0.3">
      <c r="A1" t="s">
        <v>0</v>
      </c>
      <c r="E1" t="s">
        <v>1</v>
      </c>
    </row>
    <row r="2" spans="1:15" x14ac:dyDescent="0.3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22</v>
      </c>
      <c r="L2" t="s">
        <v>23</v>
      </c>
    </row>
    <row r="3" spans="1:15" x14ac:dyDescent="0.3">
      <c r="A3">
        <v>3.0702479563192199E-3</v>
      </c>
      <c r="B3">
        <v>2.9648829093241401E-3</v>
      </c>
      <c r="C3">
        <v>3.8999999999999998E-3</v>
      </c>
      <c r="E3">
        <v>2.9357686116883901E-3</v>
      </c>
      <c r="F3">
        <v>2.8861342878504499E-3</v>
      </c>
      <c r="G3">
        <v>3.8999999999999998E-3</v>
      </c>
      <c r="I3">
        <f>A3/E3</f>
        <v>1.0458072015946411</v>
      </c>
      <c r="J3">
        <f>B3/F3</f>
        <v>1.0272851550273294</v>
      </c>
      <c r="K3">
        <f>I3/A3</f>
        <v>340.62630004920243</v>
      </c>
      <c r="L3">
        <f>J3/B3</f>
        <v>346.48422431680586</v>
      </c>
      <c r="N3">
        <v>2.9431239781596099E-3</v>
      </c>
      <c r="O3">
        <v>2.8904414546620698E-3</v>
      </c>
    </row>
    <row r="4" spans="1:15" x14ac:dyDescent="0.3">
      <c r="A4">
        <v>3.1499256048661498E-3</v>
      </c>
      <c r="B4">
        <v>2.9548857988321701E-3</v>
      </c>
      <c r="C4">
        <v>3.8999999999999998E-3</v>
      </c>
      <c r="E4">
        <v>2.9754357120846601E-3</v>
      </c>
      <c r="F4">
        <v>2.8823122441423198E-3</v>
      </c>
      <c r="G4">
        <v>3.8999999999999998E-3</v>
      </c>
      <c r="I4">
        <f t="shared" ref="I4:I18" si="0">A4/E4</f>
        <v>1.0586434760034651</v>
      </c>
      <c r="J4">
        <f t="shared" ref="J4:J18" si="1">B4/F4</f>
        <v>1.0251789357094605</v>
      </c>
      <c r="K4">
        <f t="shared" ref="K4:K18" si="2">I4/A4</f>
        <v>336.08523146325234</v>
      </c>
      <c r="L4">
        <f t="shared" ref="L4:L18" si="3">J4/B4</f>
        <v>346.94367413949863</v>
      </c>
      <c r="N4">
        <v>2.9829628024330801E-3</v>
      </c>
      <c r="O4">
        <v>2.88544289941609E-3</v>
      </c>
    </row>
    <row r="5" spans="1:15" x14ac:dyDescent="0.3">
      <c r="A5">
        <v>3.0948672774611902E-3</v>
      </c>
      <c r="B5">
        <v>2.76964052994075E-3</v>
      </c>
      <c r="C5">
        <v>3.8999999999999998E-3</v>
      </c>
      <c r="E5">
        <v>2.9468552056257798E-3</v>
      </c>
      <c r="F5">
        <v>2.7942463613424501E-3</v>
      </c>
      <c r="G5">
        <v>3.8999999999999998E-3</v>
      </c>
      <c r="I5">
        <f t="shared" si="0"/>
        <v>1.0502271273976556</v>
      </c>
      <c r="J5">
        <f t="shared" si="1"/>
        <v>0.99119410809937369</v>
      </c>
      <c r="K5">
        <f t="shared" si="2"/>
        <v>339.34480326380503</v>
      </c>
      <c r="L5">
        <f t="shared" si="3"/>
        <v>357.87825076367511</v>
      </c>
      <c r="N5">
        <v>2.9554336387305901E-3</v>
      </c>
      <c r="O5">
        <v>2.79282026497037E-3</v>
      </c>
    </row>
    <row r="6" spans="1:15" x14ac:dyDescent="0.3">
      <c r="A6">
        <v>3.1606755059985798E-3</v>
      </c>
      <c r="B6">
        <v>2.7545913051460701E-3</v>
      </c>
      <c r="C6">
        <v>3.8999999999999998E-3</v>
      </c>
      <c r="E6">
        <v>2.97998937388892E-3</v>
      </c>
      <c r="F6">
        <v>2.7867830314450199E-3</v>
      </c>
      <c r="G6">
        <v>3.8999999999999998E-3</v>
      </c>
      <c r="I6">
        <f t="shared" si="0"/>
        <v>1.0606331464443655</v>
      </c>
      <c r="J6">
        <f t="shared" si="1"/>
        <v>0.98844842747508133</v>
      </c>
      <c r="K6">
        <f t="shared" si="2"/>
        <v>335.57166638315516</v>
      </c>
      <c r="L6">
        <f t="shared" si="3"/>
        <v>358.83669044786518</v>
      </c>
      <c r="N6">
        <v>2.9883377529992899E-3</v>
      </c>
      <c r="O6">
        <v>2.78529565257304E-3</v>
      </c>
    </row>
    <row r="7" spans="1:15" x14ac:dyDescent="0.3">
      <c r="A7">
        <v>2.8795496158754998E-3</v>
      </c>
      <c r="B7">
        <v>2.4112673369450898E-3</v>
      </c>
      <c r="C7">
        <v>3.8999999999999998E-3</v>
      </c>
      <c r="E7">
        <v>2.8468201223608501E-3</v>
      </c>
      <c r="F7">
        <v>2.61971383796841E-3</v>
      </c>
      <c r="G7">
        <v>3.8999999999999998E-3</v>
      </c>
      <c r="I7">
        <f t="shared" si="0"/>
        <v>1.0114968603943644</v>
      </c>
      <c r="J7">
        <f t="shared" si="1"/>
        <v>0.92043157615071014</v>
      </c>
      <c r="K7">
        <f t="shared" si="2"/>
        <v>351.26912028804486</v>
      </c>
      <c r="L7">
        <f t="shared" si="3"/>
        <v>381.72108171001634</v>
      </c>
      <c r="N7">
        <v>2.8477748079377501E-3</v>
      </c>
      <c r="O7">
        <v>2.6136336684725501E-3</v>
      </c>
    </row>
    <row r="8" spans="1:15" x14ac:dyDescent="0.3">
      <c r="A8">
        <v>2.8120091792536799E-3</v>
      </c>
      <c r="B8">
        <v>3.1930349271497298E-3</v>
      </c>
      <c r="C8">
        <v>3.8999999999999998E-3</v>
      </c>
      <c r="E8">
        <v>2.8140352421515301E-3</v>
      </c>
      <c r="F8">
        <v>3.00162154988973E-3</v>
      </c>
      <c r="G8">
        <v>3.8999999999999998E-3</v>
      </c>
      <c r="I8">
        <f t="shared" si="0"/>
        <v>0.99928001509451558</v>
      </c>
      <c r="J8">
        <f t="shared" si="1"/>
        <v>1.0637699903463951</v>
      </c>
      <c r="K8">
        <f t="shared" si="2"/>
        <v>355.36157650798606</v>
      </c>
      <c r="L8">
        <f t="shared" si="3"/>
        <v>333.15325845682867</v>
      </c>
      <c r="N8">
        <v>2.8140045896268401E-3</v>
      </c>
      <c r="O8">
        <v>3.0045174635748698E-3</v>
      </c>
    </row>
    <row r="9" spans="1:15" x14ac:dyDescent="0.3">
      <c r="A9">
        <v>2.7537020243696198E-3</v>
      </c>
      <c r="B9">
        <v>3.16743747815154E-3</v>
      </c>
      <c r="C9">
        <v>3.8999999999999998E-3</v>
      </c>
      <c r="E9">
        <v>2.78497289100945E-3</v>
      </c>
      <c r="F9">
        <v>2.9910311920674101E-3</v>
      </c>
      <c r="G9">
        <v>3.8999999999999998E-3</v>
      </c>
      <c r="I9">
        <f t="shared" si="0"/>
        <v>0.98877157234069324</v>
      </c>
      <c r="J9">
        <f t="shared" si="1"/>
        <v>1.0589784173939683</v>
      </c>
      <c r="K9">
        <f t="shared" si="2"/>
        <v>359.06992244995854</v>
      </c>
      <c r="L9">
        <f t="shared" si="3"/>
        <v>334.33285572284416</v>
      </c>
      <c r="N9">
        <v>2.7848510121848101E-3</v>
      </c>
      <c r="O9">
        <v>2.9917187390757702E-3</v>
      </c>
    </row>
    <row r="10" spans="1:15" x14ac:dyDescent="0.3">
      <c r="A10">
        <v>2.8216471599672201E-3</v>
      </c>
      <c r="B10">
        <v>2.3922673038419698E-3</v>
      </c>
      <c r="C10">
        <v>3.8999999999999998E-3</v>
      </c>
      <c r="E10">
        <v>2.81877027126841E-3</v>
      </c>
      <c r="F10">
        <v>2.6081336529399498E-3</v>
      </c>
      <c r="G10">
        <v>3.8999999999999998E-3</v>
      </c>
      <c r="I10">
        <f t="shared" si="0"/>
        <v>1.0010206183626009</v>
      </c>
      <c r="J10">
        <f t="shared" si="1"/>
        <v>0.91723340218602278</v>
      </c>
      <c r="K10">
        <f t="shared" si="2"/>
        <v>354.76463271695178</v>
      </c>
      <c r="L10">
        <f t="shared" si="3"/>
        <v>383.41593379341447</v>
      </c>
      <c r="N10">
        <v>2.81882357998361E-3</v>
      </c>
      <c r="O10">
        <v>2.6041336519209901E-3</v>
      </c>
    </row>
    <row r="11" spans="1:15" x14ac:dyDescent="0.3">
      <c r="A11">
        <v>2.5202670616831799E-3</v>
      </c>
      <c r="B11">
        <v>2.6653859447077701E-3</v>
      </c>
      <c r="C11">
        <v>3.8999999999999998E-3</v>
      </c>
      <c r="E11">
        <v>2.6714138575343101E-3</v>
      </c>
      <c r="F11">
        <v>2.7423636124546602E-3</v>
      </c>
      <c r="G11">
        <v>3.8999999999999998E-3</v>
      </c>
      <c r="I11">
        <f t="shared" si="0"/>
        <v>0.94342067387842432</v>
      </c>
      <c r="J11">
        <f t="shared" si="1"/>
        <v>0.97193017461386599</v>
      </c>
      <c r="K11">
        <f t="shared" si="2"/>
        <v>374.333612584832</v>
      </c>
      <c r="L11">
        <f t="shared" si="3"/>
        <v>364.64894569721582</v>
      </c>
      <c r="N11">
        <v>2.6681335308415899E-3</v>
      </c>
      <c r="O11">
        <v>2.74069297235388E-3</v>
      </c>
    </row>
    <row r="12" spans="1:15" x14ac:dyDescent="0.3">
      <c r="A12">
        <v>2.6035053434265102E-3</v>
      </c>
      <c r="B12">
        <v>2.64331827745582E-3</v>
      </c>
      <c r="C12">
        <v>3.8999999999999998E-3</v>
      </c>
      <c r="E12">
        <v>2.7101401807913201E-3</v>
      </c>
      <c r="F12">
        <v>2.7299740442233199E-3</v>
      </c>
      <c r="G12">
        <v>3.8999999999999998E-3</v>
      </c>
      <c r="I12">
        <f t="shared" si="0"/>
        <v>0.96065338681718149</v>
      </c>
      <c r="J12">
        <f t="shared" si="1"/>
        <v>0.96825765909721184</v>
      </c>
      <c r="K12">
        <f t="shared" si="2"/>
        <v>368.98460348571899</v>
      </c>
      <c r="L12">
        <f t="shared" si="3"/>
        <v>366.303848974689</v>
      </c>
      <c r="N12">
        <v>2.7097526717132598E-3</v>
      </c>
      <c r="O12">
        <v>2.72965913872791E-3</v>
      </c>
    </row>
    <row r="13" spans="1:15" x14ac:dyDescent="0.3">
      <c r="A13">
        <v>2.49768853493417E-3</v>
      </c>
      <c r="B13">
        <v>2.86382906479129E-3</v>
      </c>
      <c r="C13">
        <v>3.8999999999999998E-3</v>
      </c>
      <c r="E13">
        <v>2.6597041953525099E-3</v>
      </c>
      <c r="F13">
        <v>2.8394848033687602E-3</v>
      </c>
      <c r="G13">
        <v>3.8999999999999998E-3</v>
      </c>
      <c r="I13">
        <f t="shared" si="0"/>
        <v>0.93908508295717941</v>
      </c>
      <c r="J13">
        <f t="shared" si="1"/>
        <v>1.0085734783273528</v>
      </c>
      <c r="K13">
        <f t="shared" si="2"/>
        <v>375.98166057239411</v>
      </c>
      <c r="L13">
        <f t="shared" si="3"/>
        <v>352.17656344334068</v>
      </c>
      <c r="N13">
        <v>2.65684426746708E-3</v>
      </c>
      <c r="O13">
        <v>2.8399145323956499E-3</v>
      </c>
    </row>
    <row r="14" spans="1:15" x14ac:dyDescent="0.3">
      <c r="A14">
        <v>2.5881759124101798E-3</v>
      </c>
      <c r="B14">
        <v>2.85610327451029E-3</v>
      </c>
      <c r="C14">
        <v>3.8999999999999998E-3</v>
      </c>
      <c r="E14">
        <v>2.7020475584808501E-3</v>
      </c>
      <c r="F14">
        <v>2.83605874836022E-3</v>
      </c>
      <c r="G14">
        <v>3.8999999999999998E-3</v>
      </c>
      <c r="I14">
        <f t="shared" si="0"/>
        <v>0.9578572754157253</v>
      </c>
      <c r="J14">
        <f t="shared" si="1"/>
        <v>1.0070677401029366</v>
      </c>
      <c r="K14">
        <f t="shared" si="2"/>
        <v>370.08971099021727</v>
      </c>
      <c r="L14">
        <f t="shared" si="3"/>
        <v>352.60200465811567</v>
      </c>
      <c r="N14">
        <v>2.7020879562050901E-3</v>
      </c>
      <c r="O14">
        <v>2.8360516372551501E-3</v>
      </c>
    </row>
    <row r="15" spans="1:15" x14ac:dyDescent="0.3">
      <c r="A15">
        <v>2.37241360999898E-3</v>
      </c>
      <c r="B15">
        <v>2.90572888513731E-3</v>
      </c>
      <c r="C15">
        <v>3.8999999999999998E-3</v>
      </c>
      <c r="E15">
        <v>2.5901070198670901E-3</v>
      </c>
      <c r="F15">
        <v>2.86169374923253E-3</v>
      </c>
      <c r="G15">
        <v>3.8999999999999998E-3</v>
      </c>
      <c r="I15">
        <f t="shared" si="0"/>
        <v>0.91595196329791773</v>
      </c>
      <c r="J15">
        <f t="shared" si="1"/>
        <v>1.0153877877101942</v>
      </c>
      <c r="K15">
        <f t="shared" si="2"/>
        <v>386.08443293254902</v>
      </c>
      <c r="L15">
        <f t="shared" si="3"/>
        <v>349.4434022746799</v>
      </c>
      <c r="N15">
        <v>2.5942068049994902E-3</v>
      </c>
      <c r="O15">
        <v>2.86086444256866E-3</v>
      </c>
    </row>
    <row r="16" spans="1:15" x14ac:dyDescent="0.3">
      <c r="A16">
        <v>2.37132180500936E-3</v>
      </c>
      <c r="B16">
        <v>2.5256681812842298E-3</v>
      </c>
      <c r="C16">
        <v>3.8999999999999998E-3</v>
      </c>
      <c r="E16">
        <v>2.5929896096896399E-3</v>
      </c>
      <c r="F16">
        <v>2.67039580141166E-3</v>
      </c>
      <c r="G16">
        <v>3.8999999999999998E-3</v>
      </c>
      <c r="I16">
        <f t="shared" si="0"/>
        <v>0.91451265217109301</v>
      </c>
      <c r="J16">
        <f t="shared" si="1"/>
        <v>0.94580293301430363</v>
      </c>
      <c r="K16">
        <f t="shared" si="2"/>
        <v>385.65522833687402</v>
      </c>
      <c r="L16">
        <f t="shared" si="3"/>
        <v>374.47632275012069</v>
      </c>
      <c r="N16">
        <v>2.5936609025046802E-3</v>
      </c>
      <c r="O16">
        <v>2.6708340906421101E-3</v>
      </c>
    </row>
    <row r="17" spans="1:15" x14ac:dyDescent="0.3">
      <c r="A17">
        <v>1.2085462991978299E-3</v>
      </c>
      <c r="B17">
        <v>2.89953778094666E-3</v>
      </c>
      <c r="C17">
        <v>3.8999999999999998E-3</v>
      </c>
      <c r="E17">
        <v>1.9941481645100998E-3</v>
      </c>
      <c r="F17">
        <v>2.8587108280440699E-3</v>
      </c>
      <c r="G17">
        <v>3.8999999999999998E-3</v>
      </c>
      <c r="I17">
        <f t="shared" si="0"/>
        <v>0.60604639149003869</v>
      </c>
      <c r="J17">
        <f t="shared" si="1"/>
        <v>1.0142815959215168</v>
      </c>
      <c r="K17">
        <f t="shared" si="2"/>
        <v>501.46725193093613</v>
      </c>
      <c r="L17">
        <f t="shared" si="3"/>
        <v>349.808028916377</v>
      </c>
      <c r="N17">
        <v>2.0122731495989198E-3</v>
      </c>
      <c r="O17">
        <v>2.8577688904733302E-3</v>
      </c>
    </row>
    <row r="18" spans="1:15" x14ac:dyDescent="0.3">
      <c r="A18">
        <v>1.20451130127854E-3</v>
      </c>
      <c r="B18">
        <v>2.5191880649671301E-3</v>
      </c>
      <c r="C18">
        <v>3.8999999999999998E-3</v>
      </c>
      <c r="E18">
        <v>2.00462236052815E-3</v>
      </c>
      <c r="F18">
        <v>2.6665564653322702E-3</v>
      </c>
      <c r="G18">
        <v>3.8999999999999998E-3</v>
      </c>
      <c r="I18">
        <f t="shared" si="0"/>
        <v>0.6008669388289134</v>
      </c>
      <c r="J18">
        <f t="shared" si="1"/>
        <v>0.9447345659913573</v>
      </c>
      <c r="K18">
        <f t="shared" si="2"/>
        <v>498.84707448665483</v>
      </c>
      <c r="L18">
        <f t="shared" si="3"/>
        <v>375.01549770309981</v>
      </c>
      <c r="N18">
        <v>2.0102556506392702E-3</v>
      </c>
      <c r="O18">
        <v>2.6675940324835702E-3</v>
      </c>
    </row>
    <row r="19" spans="1:15" x14ac:dyDescent="0.3">
      <c r="I19">
        <f>AVERAGE(I3:I18)</f>
        <v>0.94089214890554829</v>
      </c>
      <c r="J19">
        <f>AVERAGE(J3:J18)</f>
        <v>0.99178474669794259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9CBF-6A08-4A88-B41A-3653A81E1B44}">
  <dimension ref="A1:P21"/>
  <sheetViews>
    <sheetView tabSelected="1" workbookViewId="0">
      <selection activeCell="N10" sqref="N10"/>
    </sheetView>
  </sheetViews>
  <sheetFormatPr defaultRowHeight="14.4" x14ac:dyDescent="0.3"/>
  <cols>
    <col min="12" max="12" width="12.5546875" bestFit="1" customWidth="1"/>
  </cols>
  <sheetData>
    <row r="1" spans="1:16" x14ac:dyDescent="0.3">
      <c r="A1" t="s">
        <v>1</v>
      </c>
      <c r="H1" t="s">
        <v>0</v>
      </c>
    </row>
    <row r="2" spans="1:16" x14ac:dyDescent="0.3">
      <c r="A2" t="s">
        <v>2</v>
      </c>
      <c r="B2" t="s">
        <v>3</v>
      </c>
      <c r="C2" t="s">
        <v>24</v>
      </c>
      <c r="D2" t="s">
        <v>25</v>
      </c>
      <c r="E2" t="s">
        <v>26</v>
      </c>
      <c r="F2" t="s">
        <v>27</v>
      </c>
      <c r="H2" t="s">
        <v>2</v>
      </c>
      <c r="I2" t="s">
        <v>3</v>
      </c>
      <c r="J2" t="s">
        <v>24</v>
      </c>
      <c r="K2" t="s">
        <v>25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3">
      <c r="A3">
        <v>266.88805560803502</v>
      </c>
      <c r="B3">
        <v>262.37584435004101</v>
      </c>
      <c r="C3">
        <f>A3-256</f>
        <v>10.888055608035017</v>
      </c>
      <c r="D3">
        <f>B3-256</f>
        <v>6.3758443500410067</v>
      </c>
      <c r="E3">
        <f>A3-H3</f>
        <v>-12.225394980142994</v>
      </c>
      <c r="F3">
        <f>B3-I3</f>
        <v>-7.1589656440909835</v>
      </c>
      <c r="H3">
        <v>279.11345058817801</v>
      </c>
      <c r="I3">
        <v>269.53480999413199</v>
      </c>
      <c r="J3">
        <f>H3-256</f>
        <v>23.113450588178011</v>
      </c>
      <c r="K3">
        <f>I3-256</f>
        <v>13.53480999413199</v>
      </c>
      <c r="M3">
        <f>$M$20*H3+$M$21</f>
        <v>267.8803136023235</v>
      </c>
      <c r="N3">
        <f>$M$20*I3+$M$21</f>
        <v>262.95689233698386</v>
      </c>
      <c r="O3">
        <f>M3-A3</f>
        <v>0.99225799428847949</v>
      </c>
      <c r="P3">
        <f>N3-B3</f>
        <v>0.58104798694284909</v>
      </c>
    </row>
    <row r="4" spans="1:16" x14ac:dyDescent="0.3">
      <c r="A4">
        <v>270.49415564406002</v>
      </c>
      <c r="B4">
        <v>262.02838583111998</v>
      </c>
      <c r="C4">
        <f t="shared" ref="C4:C18" si="0">A4-256</f>
        <v>14.494155644060015</v>
      </c>
      <c r="D4">
        <f t="shared" ref="D4:D18" si="1">B4-256</f>
        <v>6.0283858311199765</v>
      </c>
      <c r="E4">
        <f t="shared" ref="E4:E18" si="2">A4-H4</f>
        <v>-15.86271753929401</v>
      </c>
      <c r="F4">
        <f t="shared" ref="F4:F18" si="3">B4-I4</f>
        <v>-6.5975959364700429</v>
      </c>
      <c r="H4">
        <v>286.35687318335403</v>
      </c>
      <c r="I4">
        <v>268.62598176759002</v>
      </c>
      <c r="J4">
        <f>H4-256</f>
        <v>30.356873183354026</v>
      </c>
      <c r="K4">
        <f t="shared" ref="K4:K18" si="4">I4-256</f>
        <v>12.625981767590019</v>
      </c>
      <c r="M4">
        <f t="shared" ref="M4:M18" si="5">$M$20*H4+$M$21</f>
        <v>271.60343281624398</v>
      </c>
      <c r="N4">
        <f t="shared" ref="N4:N18" si="6">$M$20*I4+$M$21</f>
        <v>262.48975462854128</v>
      </c>
      <c r="O4">
        <f t="shared" ref="O4:O18" si="7">M4-A4</f>
        <v>1.1092771721839654</v>
      </c>
      <c r="P4">
        <f t="shared" ref="P4:P18" si="8">N4-B4</f>
        <v>0.46136879742130077</v>
      </c>
    </row>
    <row r="5" spans="1:16" x14ac:dyDescent="0.3">
      <c r="A5">
        <v>267.89592778416198</v>
      </c>
      <c r="B5">
        <v>254.02239648567701</v>
      </c>
      <c r="C5">
        <f t="shared" si="0"/>
        <v>11.895927784161984</v>
      </c>
      <c r="D5">
        <f t="shared" si="1"/>
        <v>-1.9776035143229933</v>
      </c>
      <c r="E5">
        <f t="shared" si="2"/>
        <v>-13.455642907832043</v>
      </c>
      <c r="F5">
        <f t="shared" si="3"/>
        <v>2.2368937082160016</v>
      </c>
      <c r="H5">
        <v>281.35157069199403</v>
      </c>
      <c r="I5">
        <v>251.78550277746101</v>
      </c>
      <c r="J5">
        <f>H5-256</f>
        <v>25.351570691994027</v>
      </c>
      <c r="K5">
        <f t="shared" si="4"/>
        <v>-4.2144972225389949</v>
      </c>
      <c r="M5">
        <f t="shared" si="5"/>
        <v>269.03070733568495</v>
      </c>
      <c r="N5">
        <f t="shared" si="6"/>
        <v>253.83374842761495</v>
      </c>
      <c r="O5">
        <f t="shared" si="7"/>
        <v>1.1347795515229677</v>
      </c>
      <c r="P5">
        <f t="shared" si="8"/>
        <v>-0.18864805806205709</v>
      </c>
    </row>
    <row r="6" spans="1:16" x14ac:dyDescent="0.3">
      <c r="A6">
        <v>270.90812489899298</v>
      </c>
      <c r="B6">
        <v>253.34391194954699</v>
      </c>
      <c r="C6">
        <f t="shared" si="0"/>
        <v>14.90812489899298</v>
      </c>
      <c r="D6">
        <f t="shared" si="1"/>
        <v>-2.6560880504530076</v>
      </c>
      <c r="E6">
        <f t="shared" si="2"/>
        <v>-16.426012023672001</v>
      </c>
      <c r="F6">
        <f t="shared" si="3"/>
        <v>2.9265205170569857</v>
      </c>
      <c r="H6">
        <v>287.33413692266498</v>
      </c>
      <c r="I6">
        <v>250.41739143249001</v>
      </c>
      <c r="J6">
        <f>H6-256</f>
        <v>31.334136922664982</v>
      </c>
      <c r="K6">
        <f t="shared" si="4"/>
        <v>-5.5826085675099932</v>
      </c>
      <c r="M6">
        <f t="shared" si="5"/>
        <v>272.10574637824982</v>
      </c>
      <c r="N6">
        <f t="shared" si="6"/>
        <v>253.13053919629985</v>
      </c>
      <c r="O6">
        <f t="shared" si="7"/>
        <v>1.1976214792568385</v>
      </c>
      <c r="P6">
        <f t="shared" si="8"/>
        <v>-0.21337275324714255</v>
      </c>
    </row>
    <row r="7" spans="1:16" x14ac:dyDescent="0.3">
      <c r="A7">
        <v>258.80182930553201</v>
      </c>
      <c r="B7">
        <v>238.15580345167399</v>
      </c>
      <c r="C7">
        <f t="shared" si="0"/>
        <v>2.80182930553201</v>
      </c>
      <c r="D7">
        <f t="shared" si="1"/>
        <v>-17.844196548326011</v>
      </c>
      <c r="E7">
        <f t="shared" si="2"/>
        <v>-2.9754085150360083</v>
      </c>
      <c r="F7">
        <f t="shared" si="3"/>
        <v>18.949681855635987</v>
      </c>
      <c r="H7">
        <v>261.77723782056802</v>
      </c>
      <c r="I7">
        <v>219.206121596038</v>
      </c>
      <c r="J7">
        <f>H7-256</f>
        <v>5.7772378205680184</v>
      </c>
      <c r="K7">
        <f t="shared" si="4"/>
        <v>-36.793878403961997</v>
      </c>
      <c r="M7">
        <f t="shared" si="5"/>
        <v>258.96950023977195</v>
      </c>
      <c r="N7">
        <f t="shared" si="6"/>
        <v>237.08794650036353</v>
      </c>
      <c r="O7">
        <f t="shared" si="7"/>
        <v>0.16767093423993629</v>
      </c>
      <c r="P7">
        <f t="shared" si="8"/>
        <v>-1.0678569513104605</v>
      </c>
    </row>
    <row r="8" spans="1:16" x14ac:dyDescent="0.3">
      <c r="A8">
        <v>255.82138565013901</v>
      </c>
      <c r="B8">
        <v>272.87468635361199</v>
      </c>
      <c r="C8">
        <f t="shared" si="0"/>
        <v>-0.17861434986099312</v>
      </c>
      <c r="D8">
        <f t="shared" si="1"/>
        <v>16.874686353611992</v>
      </c>
      <c r="E8">
        <f t="shared" si="2"/>
        <v>0.18418752246401482</v>
      </c>
      <c r="F8">
        <f t="shared" si="3"/>
        <v>-17.401216170119994</v>
      </c>
      <c r="H8">
        <v>255.63719812767499</v>
      </c>
      <c r="I8">
        <v>290.27590252373199</v>
      </c>
      <c r="J8">
        <f>H8-256</f>
        <v>-0.36280187232500793</v>
      </c>
      <c r="K8">
        <f t="shared" si="4"/>
        <v>34.275902523731986</v>
      </c>
      <c r="M8">
        <f t="shared" si="5"/>
        <v>255.81351983762494</v>
      </c>
      <c r="N8">
        <f t="shared" si="6"/>
        <v>273.61781389719823</v>
      </c>
      <c r="O8">
        <f t="shared" si="7"/>
        <v>-7.8658125140691482E-3</v>
      </c>
      <c r="P8">
        <f t="shared" si="8"/>
        <v>0.74312754358624034</v>
      </c>
    </row>
    <row r="9" spans="1:16" x14ac:dyDescent="0.3">
      <c r="A9">
        <v>253.17935372813201</v>
      </c>
      <c r="B9">
        <v>271.91192655158198</v>
      </c>
      <c r="C9">
        <f t="shared" si="0"/>
        <v>-2.8206462718679859</v>
      </c>
      <c r="D9">
        <f t="shared" si="1"/>
        <v>15.911926551581985</v>
      </c>
      <c r="E9">
        <f t="shared" si="2"/>
        <v>2.8428060444630034</v>
      </c>
      <c r="F9">
        <f t="shared" si="3"/>
        <v>-16.036935154133005</v>
      </c>
      <c r="H9">
        <v>250.33654768366901</v>
      </c>
      <c r="I9">
        <v>287.94886170571499</v>
      </c>
      <c r="J9">
        <f>H9-256</f>
        <v>-5.6634523163309893</v>
      </c>
      <c r="K9">
        <f t="shared" si="4"/>
        <v>31.94886170571499</v>
      </c>
      <c r="M9">
        <f t="shared" si="5"/>
        <v>253.08898550940586</v>
      </c>
      <c r="N9">
        <f t="shared" si="6"/>
        <v>272.42171491673753</v>
      </c>
      <c r="O9">
        <f t="shared" si="7"/>
        <v>-9.0368218726155192E-2</v>
      </c>
      <c r="P9">
        <f t="shared" si="8"/>
        <v>0.50978836515554349</v>
      </c>
    </row>
    <row r="10" spans="1:16" x14ac:dyDescent="0.3">
      <c r="A10">
        <v>256.25184284258199</v>
      </c>
      <c r="B10">
        <v>237.103059358178</v>
      </c>
      <c r="C10">
        <f t="shared" si="0"/>
        <v>0.25184284258199341</v>
      </c>
      <c r="D10">
        <f t="shared" si="1"/>
        <v>-18.896940641821999</v>
      </c>
      <c r="E10">
        <f t="shared" si="2"/>
        <v>-0.26153534996001326</v>
      </c>
      <c r="F10">
        <f t="shared" si="3"/>
        <v>19.624213498788009</v>
      </c>
      <c r="H10">
        <v>256.51337819254201</v>
      </c>
      <c r="I10">
        <v>217.47884585938999</v>
      </c>
      <c r="J10">
        <f>H10-256</f>
        <v>0.51337819254200667</v>
      </c>
      <c r="K10">
        <f t="shared" si="4"/>
        <v>-38.521154140610008</v>
      </c>
      <c r="M10">
        <f t="shared" si="5"/>
        <v>256.26387639096663</v>
      </c>
      <c r="N10">
        <f t="shared" si="6"/>
        <v>236.20012677172645</v>
      </c>
      <c r="O10">
        <f t="shared" si="7"/>
        <v>1.2033548384636106E-2</v>
      </c>
      <c r="P10">
        <f t="shared" si="8"/>
        <v>-0.90293258645155561</v>
      </c>
    </row>
    <row r="11" spans="1:16" x14ac:dyDescent="0.3">
      <c r="A11">
        <v>242.85580523039201</v>
      </c>
      <c r="B11">
        <v>249.305782950424</v>
      </c>
      <c r="C11">
        <f t="shared" si="0"/>
        <v>-13.144194769607992</v>
      </c>
      <c r="D11">
        <f t="shared" si="1"/>
        <v>-6.6942170495759967</v>
      </c>
      <c r="E11">
        <f t="shared" si="2"/>
        <v>13.740617790945009</v>
      </c>
      <c r="F11">
        <f t="shared" si="3"/>
        <v>6.9979697395980054</v>
      </c>
      <c r="H11">
        <v>229.115187439447</v>
      </c>
      <c r="I11">
        <v>242.307813210826</v>
      </c>
      <c r="J11">
        <f>H11-256</f>
        <v>-26.884812560553002</v>
      </c>
      <c r="K11">
        <f t="shared" si="4"/>
        <v>-13.692186789174002</v>
      </c>
      <c r="M11">
        <f t="shared" si="5"/>
        <v>242.18120634387577</v>
      </c>
      <c r="N11">
        <f t="shared" si="6"/>
        <v>248.96221599036457</v>
      </c>
      <c r="O11">
        <f t="shared" si="7"/>
        <v>-0.67459888651623601</v>
      </c>
      <c r="P11">
        <f t="shared" si="8"/>
        <v>-0.34356696005943377</v>
      </c>
    </row>
    <row r="12" spans="1:16" x14ac:dyDescent="0.3">
      <c r="A12">
        <v>246.376380071938</v>
      </c>
      <c r="B12">
        <v>248.17945856575699</v>
      </c>
      <c r="C12">
        <f t="shared" si="0"/>
        <v>-9.6236199280619985</v>
      </c>
      <c r="D12">
        <f t="shared" si="1"/>
        <v>-7.8205414342430117</v>
      </c>
      <c r="E12">
        <f t="shared" si="2"/>
        <v>9.6940761103699913</v>
      </c>
      <c r="F12">
        <f t="shared" si="3"/>
        <v>7.877796923289992</v>
      </c>
      <c r="H12">
        <v>236.68230396156801</v>
      </c>
      <c r="I12">
        <v>240.301661642467</v>
      </c>
      <c r="J12">
        <f>H12-256</f>
        <v>-19.31769603843199</v>
      </c>
      <c r="K12">
        <f t="shared" si="4"/>
        <v>-15.698338357533004</v>
      </c>
      <c r="M12">
        <f t="shared" si="5"/>
        <v>246.07070423624594</v>
      </c>
      <c r="N12">
        <f t="shared" si="6"/>
        <v>247.93105408422804</v>
      </c>
      <c r="O12">
        <f t="shared" si="7"/>
        <v>-0.30567583569205681</v>
      </c>
      <c r="P12">
        <f t="shared" si="8"/>
        <v>-0.24840448152895078</v>
      </c>
    </row>
    <row r="13" spans="1:16" x14ac:dyDescent="0.3">
      <c r="A13">
        <v>241.791290486592</v>
      </c>
      <c r="B13">
        <v>258.13498212443199</v>
      </c>
      <c r="C13">
        <f t="shared" si="0"/>
        <v>-14.208709513407996</v>
      </c>
      <c r="D13">
        <f t="shared" si="1"/>
        <v>2.1349821244319855</v>
      </c>
      <c r="E13">
        <f t="shared" si="2"/>
        <v>14.728696387963993</v>
      </c>
      <c r="F13">
        <f t="shared" si="3"/>
        <v>-2.2131147303510375</v>
      </c>
      <c r="H13">
        <v>227.06259409862801</v>
      </c>
      <c r="I13">
        <v>260.34809685478302</v>
      </c>
      <c r="J13">
        <f>H13-256</f>
        <v>-28.937405901371989</v>
      </c>
      <c r="K13">
        <f t="shared" si="4"/>
        <v>4.348096854783023</v>
      </c>
      <c r="M13">
        <f t="shared" si="5"/>
        <v>241.12617336669479</v>
      </c>
      <c r="N13">
        <f t="shared" si="6"/>
        <v>258.23492178335846</v>
      </c>
      <c r="O13">
        <f t="shared" si="7"/>
        <v>-0.66511711989721789</v>
      </c>
      <c r="P13">
        <f t="shared" si="8"/>
        <v>9.9939658926473385E-2</v>
      </c>
    </row>
    <row r="14" spans="1:16" x14ac:dyDescent="0.3">
      <c r="A14">
        <v>245.64068713462299</v>
      </c>
      <c r="B14">
        <v>257.82352257820202</v>
      </c>
      <c r="C14">
        <f t="shared" si="0"/>
        <v>-10.359312865377007</v>
      </c>
      <c r="D14">
        <f t="shared" si="1"/>
        <v>1.8235225782020166</v>
      </c>
      <c r="E14">
        <f t="shared" si="2"/>
        <v>10.351967810903005</v>
      </c>
      <c r="F14">
        <f t="shared" si="3"/>
        <v>-1.8222297055809804</v>
      </c>
      <c r="H14">
        <v>235.28871932371999</v>
      </c>
      <c r="I14">
        <v>259.645752283783</v>
      </c>
      <c r="J14">
        <f>H14-256</f>
        <v>-20.711280676280012</v>
      </c>
      <c r="K14">
        <f t="shared" si="4"/>
        <v>3.645752283782997</v>
      </c>
      <c r="M14">
        <f t="shared" si="5"/>
        <v>245.35440173239209</v>
      </c>
      <c r="N14">
        <f t="shared" si="6"/>
        <v>257.87391667386447</v>
      </c>
      <c r="O14">
        <f t="shared" si="7"/>
        <v>-0.28628540223090226</v>
      </c>
      <c r="P14">
        <f t="shared" si="8"/>
        <v>5.0394095662454674E-2</v>
      </c>
    </row>
    <row r="15" spans="1:16" x14ac:dyDescent="0.3">
      <c r="A15">
        <v>235.46427453337199</v>
      </c>
      <c r="B15">
        <v>260.15397720295698</v>
      </c>
      <c r="C15">
        <f t="shared" si="0"/>
        <v>-20.535725466628008</v>
      </c>
      <c r="D15">
        <f t="shared" si="1"/>
        <v>4.1539772029569804</v>
      </c>
      <c r="E15">
        <f t="shared" si="2"/>
        <v>19.790309974306979</v>
      </c>
      <c r="F15">
        <f t="shared" si="3"/>
        <v>-4.0031942287370157</v>
      </c>
      <c r="H15">
        <v>215.67396455906501</v>
      </c>
      <c r="I15">
        <v>264.157171431694</v>
      </c>
      <c r="J15">
        <f>H15-256</f>
        <v>-40.326035440934987</v>
      </c>
      <c r="K15">
        <f t="shared" si="4"/>
        <v>8.1571714316939961</v>
      </c>
      <c r="M15">
        <f t="shared" si="5"/>
        <v>235.2724177833594</v>
      </c>
      <c r="N15">
        <f t="shared" si="6"/>
        <v>260.19278611589073</v>
      </c>
      <c r="O15">
        <f t="shared" si="7"/>
        <v>-0.19185675001259028</v>
      </c>
      <c r="P15">
        <f t="shared" si="8"/>
        <v>3.8808912933745887E-2</v>
      </c>
    </row>
    <row r="16" spans="1:16" x14ac:dyDescent="0.3">
      <c r="A16">
        <v>235.72632815360399</v>
      </c>
      <c r="B16">
        <v>242.763254673787</v>
      </c>
      <c r="C16">
        <f t="shared" si="0"/>
        <v>-20.273671846396013</v>
      </c>
      <c r="D16">
        <f t="shared" si="1"/>
        <v>-13.236745326212997</v>
      </c>
      <c r="E16">
        <f t="shared" si="2"/>
        <v>20.15161859359398</v>
      </c>
      <c r="F16">
        <f t="shared" si="3"/>
        <v>13.157056319646017</v>
      </c>
      <c r="H16">
        <v>215.57470956001001</v>
      </c>
      <c r="I16">
        <v>229.60619835414099</v>
      </c>
      <c r="J16">
        <f>H16-256</f>
        <v>-40.425290439989993</v>
      </c>
      <c r="K16">
        <f t="shared" si="4"/>
        <v>-26.393801645859014</v>
      </c>
      <c r="M16">
        <f t="shared" si="5"/>
        <v>235.22140071384513</v>
      </c>
      <c r="N16">
        <f t="shared" si="6"/>
        <v>242.43358595402847</v>
      </c>
      <c r="O16">
        <f t="shared" si="7"/>
        <v>-0.50492743975885901</v>
      </c>
      <c r="P16">
        <f t="shared" si="8"/>
        <v>-0.32966871975852996</v>
      </c>
    </row>
    <row r="17" spans="1:16" x14ac:dyDescent="0.3">
      <c r="A17">
        <v>181.286196773646</v>
      </c>
      <c r="B17">
        <v>259.88280254946102</v>
      </c>
      <c r="C17">
        <f t="shared" si="0"/>
        <v>-74.713803226354003</v>
      </c>
      <c r="D17">
        <f t="shared" si="1"/>
        <v>3.8828025494610188</v>
      </c>
      <c r="E17">
        <f>A17-H17</f>
        <v>71.418351378320992</v>
      </c>
      <c r="F17">
        <f t="shared" si="3"/>
        <v>-3.7115412285369871</v>
      </c>
      <c r="H17">
        <v>109.86784539532501</v>
      </c>
      <c r="I17">
        <v>263.59434377799801</v>
      </c>
      <c r="J17">
        <f>H17-256</f>
        <v>-146.13215460467501</v>
      </c>
      <c r="K17">
        <f t="shared" si="4"/>
        <v>7.5943437779980059</v>
      </c>
      <c r="M17">
        <f t="shared" si="5"/>
        <v>180.88807253319706</v>
      </c>
      <c r="N17">
        <f t="shared" si="6"/>
        <v>259.90349270189097</v>
      </c>
      <c r="O17">
        <f t="shared" si="7"/>
        <v>-0.39812424044893646</v>
      </c>
      <c r="P17">
        <f t="shared" si="8"/>
        <v>2.0690152429949649E-2</v>
      </c>
    </row>
    <row r="18" spans="1:16" x14ac:dyDescent="0.3">
      <c r="A18">
        <v>182.23839641165</v>
      </c>
      <c r="B18">
        <v>242.41422412111501</v>
      </c>
      <c r="C18">
        <f t="shared" si="0"/>
        <v>-73.761603588349999</v>
      </c>
      <c r="D18">
        <f t="shared" si="1"/>
        <v>-13.585775878884988</v>
      </c>
      <c r="E18">
        <f t="shared" si="2"/>
        <v>72.737369008987997</v>
      </c>
      <c r="F18">
        <f t="shared" si="3"/>
        <v>13.397127250346017</v>
      </c>
      <c r="H18">
        <v>109.501027402662</v>
      </c>
      <c r="I18">
        <v>229.017096870769</v>
      </c>
      <c r="J18">
        <f>H18-256</f>
        <v>-146.498972597338</v>
      </c>
      <c r="K18">
        <f t="shared" si="4"/>
        <v>-26.982903129231005</v>
      </c>
      <c r="M18">
        <f t="shared" si="5"/>
        <v>180.69952808496828</v>
      </c>
      <c r="N18">
        <f t="shared" si="6"/>
        <v>242.13078779157524</v>
      </c>
      <c r="O18">
        <f t="shared" si="7"/>
        <v>-1.5388683266817225</v>
      </c>
      <c r="P18">
        <f t="shared" si="8"/>
        <v>-0.28343632953976794</v>
      </c>
    </row>
    <row r="19" spans="1:16" x14ac:dyDescent="0.3">
      <c r="O19">
        <f>SUM(O3:O18)</f>
        <v>-5.0047352601922057E-2</v>
      </c>
      <c r="P19">
        <f>SUM(P3:P18)</f>
        <v>-1.072721326899341</v>
      </c>
    </row>
    <row r="20" spans="1:16" x14ac:dyDescent="0.3">
      <c r="A20">
        <v>268.62599999999998</v>
      </c>
      <c r="B20">
        <f>A20-0.5*(A20-256)</f>
        <v>262.31299999999999</v>
      </c>
      <c r="L20" t="s">
        <v>32</v>
      </c>
      <c r="M20">
        <v>0.51400000000000001</v>
      </c>
      <c r="O20">
        <f>ABS(O19)+ABS(P19)</f>
        <v>1.122768679501263</v>
      </c>
    </row>
    <row r="21" spans="1:16" x14ac:dyDescent="0.3">
      <c r="B21">
        <f>0.5*A20+128</f>
        <v>262.31299999999999</v>
      </c>
      <c r="L21" t="s">
        <v>33</v>
      </c>
      <c r="M21">
        <f>(1-M20)*256</f>
        <v>124.416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B5F6-7DAF-4C62-8B25-B85BB3427E93}">
  <dimension ref="A1:I28"/>
  <sheetViews>
    <sheetView workbookViewId="0">
      <selection activeCell="D14" sqref="D14"/>
    </sheetView>
  </sheetViews>
  <sheetFormatPr defaultRowHeight="14.4" x14ac:dyDescent="0.3"/>
  <sheetData>
    <row r="1" spans="1:9" x14ac:dyDescent="0.3">
      <c r="A1" t="s">
        <v>8</v>
      </c>
      <c r="G1" t="s">
        <v>9</v>
      </c>
    </row>
    <row r="2" spans="1:9" x14ac:dyDescent="0.3">
      <c r="A2">
        <v>3.0702479563192199E-3</v>
      </c>
      <c r="B2">
        <v>2.9648829093241401E-3</v>
      </c>
      <c r="C2">
        <v>1</v>
      </c>
      <c r="G2">
        <v>3.0391051163075802E-3</v>
      </c>
      <c r="H2">
        <v>2.94664623716883E-3</v>
      </c>
      <c r="I2">
        <v>1</v>
      </c>
    </row>
    <row r="3" spans="1:9" x14ac:dyDescent="0.3">
      <c r="A3">
        <v>3.1499256048661498E-3</v>
      </c>
      <c r="B3">
        <v>2.9548857988321701E-3</v>
      </c>
      <c r="C3">
        <v>1</v>
      </c>
      <c r="G3">
        <v>3.1165134526226E-3</v>
      </c>
      <c r="H3">
        <v>2.9409890703770199E-3</v>
      </c>
      <c r="I3">
        <v>1</v>
      </c>
    </row>
    <row r="4" spans="1:9" x14ac:dyDescent="0.3">
      <c r="A4">
        <v>3.0948672774611902E-3</v>
      </c>
      <c r="B4">
        <v>2.76964052994075E-3</v>
      </c>
      <c r="C4">
        <v>1</v>
      </c>
      <c r="G4">
        <v>3.0589421409113401E-3</v>
      </c>
      <c r="H4">
        <v>2.7756127985676701E-3</v>
      </c>
      <c r="I4">
        <v>1</v>
      </c>
    </row>
    <row r="5" spans="1:9" x14ac:dyDescent="0.3">
      <c r="A5">
        <v>3.1606755059985798E-3</v>
      </c>
      <c r="B5">
        <v>2.7545913051460701E-3</v>
      </c>
      <c r="C5">
        <v>1</v>
      </c>
      <c r="G5">
        <v>3.1241372083976602E-3</v>
      </c>
      <c r="H5">
        <v>2.7611011067676201E-3</v>
      </c>
      <c r="I5">
        <v>1</v>
      </c>
    </row>
    <row r="6" spans="1:9" x14ac:dyDescent="0.3">
      <c r="A6">
        <v>2.8795496158754998E-3</v>
      </c>
      <c r="B6">
        <v>2.4112673369450898E-3</v>
      </c>
      <c r="C6">
        <v>1</v>
      </c>
      <c r="G6">
        <v>2.87491238581742E-3</v>
      </c>
      <c r="H6">
        <v>2.4408007722735302E-3</v>
      </c>
      <c r="I6">
        <v>1</v>
      </c>
    </row>
    <row r="7" spans="1:9" x14ac:dyDescent="0.3">
      <c r="A7">
        <v>2.8120091792536799E-3</v>
      </c>
      <c r="B7">
        <v>3.1930349271497298E-3</v>
      </c>
      <c r="C7">
        <v>1</v>
      </c>
      <c r="G7">
        <v>2.8121918350565598E-3</v>
      </c>
      <c r="H7">
        <v>3.17577842235831E-3</v>
      </c>
      <c r="I7">
        <v>1</v>
      </c>
    </row>
    <row r="8" spans="1:9" x14ac:dyDescent="0.3">
      <c r="A8">
        <v>2.7537020243696198E-3</v>
      </c>
      <c r="B8">
        <v>3.16743747815154E-3</v>
      </c>
      <c r="C8">
        <v>1</v>
      </c>
      <c r="G8">
        <v>2.7551988391107001E-3</v>
      </c>
      <c r="H8">
        <v>3.15899359546446E-3</v>
      </c>
      <c r="I8">
        <v>1</v>
      </c>
    </row>
    <row r="9" spans="1:9" x14ac:dyDescent="0.3">
      <c r="A9">
        <v>2.8216471599672201E-3</v>
      </c>
      <c r="B9">
        <v>2.3922673038419698E-3</v>
      </c>
      <c r="C9">
        <v>1</v>
      </c>
      <c r="G9">
        <v>2.82135149930733E-3</v>
      </c>
      <c r="H9">
        <v>2.41445209926018E-3</v>
      </c>
      <c r="I9">
        <v>1</v>
      </c>
    </row>
    <row r="10" spans="1:9" x14ac:dyDescent="0.3">
      <c r="A10">
        <v>2.5202670616831799E-3</v>
      </c>
      <c r="B10">
        <v>2.6653859447077701E-3</v>
      </c>
      <c r="C10">
        <v>1</v>
      </c>
      <c r="G10">
        <v>2.5375680724240902E-3</v>
      </c>
      <c r="H10">
        <v>2.6741971897560001E-3</v>
      </c>
      <c r="I10">
        <v>1</v>
      </c>
    </row>
    <row r="11" spans="1:9" x14ac:dyDescent="0.3">
      <c r="A11">
        <v>2.6035053434265102E-3</v>
      </c>
      <c r="B11">
        <v>2.64331827745582E-3</v>
      </c>
      <c r="C11">
        <v>1</v>
      </c>
      <c r="G11">
        <v>2.6085025233473901E-3</v>
      </c>
      <c r="H11">
        <v>2.6473791872712298E-3</v>
      </c>
      <c r="I11">
        <v>1</v>
      </c>
    </row>
    <row r="12" spans="1:9" x14ac:dyDescent="0.3">
      <c r="A12">
        <v>2.49768853493417E-3</v>
      </c>
      <c r="B12">
        <v>2.86382906479129E-3</v>
      </c>
      <c r="C12">
        <v>1</v>
      </c>
      <c r="G12">
        <v>2.5138127229535198E-3</v>
      </c>
      <c r="H12">
        <v>2.86140626536958E-3</v>
      </c>
      <c r="I12">
        <v>1</v>
      </c>
    </row>
    <row r="13" spans="1:9" x14ac:dyDescent="0.3">
      <c r="A13">
        <v>2.5881759124101798E-3</v>
      </c>
      <c r="B13">
        <v>2.85610327451029E-3</v>
      </c>
      <c r="C13">
        <v>1</v>
      </c>
      <c r="G13">
        <v>2.59177536488688E-3</v>
      </c>
      <c r="H13">
        <v>2.8554696723644998E-3</v>
      </c>
      <c r="I13">
        <v>1</v>
      </c>
    </row>
    <row r="14" spans="1:9" x14ac:dyDescent="0.3">
      <c r="A14">
        <v>2.37241360999898E-3</v>
      </c>
      <c r="B14">
        <v>2.90572888513731E-3</v>
      </c>
      <c r="C14">
        <v>1</v>
      </c>
      <c r="G14">
        <v>2.3635747777511701E-3</v>
      </c>
      <c r="H14">
        <v>2.9075168087106902E-3</v>
      </c>
      <c r="I14">
        <v>1</v>
      </c>
    </row>
    <row r="15" spans="1:9" x14ac:dyDescent="0.3">
      <c r="A15">
        <v>2.37132180500936E-3</v>
      </c>
      <c r="B15">
        <v>2.5256681812842298E-3</v>
      </c>
      <c r="C15">
        <v>1</v>
      </c>
      <c r="G15">
        <v>2.3760476111433101E-3</v>
      </c>
      <c r="H15">
        <v>2.5287536752554201E-3</v>
      </c>
      <c r="I15">
        <v>1</v>
      </c>
    </row>
    <row r="16" spans="1:9" x14ac:dyDescent="0.3">
      <c r="A16">
        <v>1.2085462991978299E-3</v>
      </c>
      <c r="B16">
        <v>2.89953778094666E-3</v>
      </c>
      <c r="C16">
        <v>1</v>
      </c>
      <c r="G16">
        <v>1.1633534274541201E-3</v>
      </c>
      <c r="H16">
        <v>2.9018864098485E-3</v>
      </c>
      <c r="I16">
        <v>1</v>
      </c>
    </row>
    <row r="17" spans="1:9" x14ac:dyDescent="0.3">
      <c r="A17">
        <v>1.20451130127854E-3</v>
      </c>
      <c r="B17">
        <v>2.5191880649671301E-3</v>
      </c>
      <c r="C17">
        <v>1</v>
      </c>
      <c r="G17">
        <v>1.20913292750491E-3</v>
      </c>
      <c r="H17">
        <v>2.5200392988754699E-3</v>
      </c>
      <c r="I17">
        <v>1</v>
      </c>
    </row>
    <row r="19" spans="1:9" x14ac:dyDescent="0.3">
      <c r="A19" t="s">
        <v>10</v>
      </c>
      <c r="G19" t="s">
        <v>10</v>
      </c>
    </row>
    <row r="20" spans="1:9" x14ac:dyDescent="0.3">
      <c r="A20">
        <v>-0.92438724828187402</v>
      </c>
      <c r="B20">
        <v>0.36034675290709101</v>
      </c>
      <c r="C20">
        <v>0.12513366007266399</v>
      </c>
      <c r="G20">
        <v>-0.85286853194851098</v>
      </c>
      <c r="H20">
        <v>0.51507684480958105</v>
      </c>
      <c r="I20">
        <v>8.5505035834154905E-2</v>
      </c>
    </row>
    <row r="21" spans="1:9" x14ac:dyDescent="0.3">
      <c r="A21">
        <v>-0.104625131374653</v>
      </c>
      <c r="B21">
        <v>7.5952666943637503E-2</v>
      </c>
      <c r="C21">
        <v>-0.99160716731424703</v>
      </c>
      <c r="G21">
        <v>-0.15038373317577</v>
      </c>
      <c r="H21">
        <v>-8.5505035815962901E-2</v>
      </c>
      <c r="I21">
        <v>-0.98492315519853102</v>
      </c>
    </row>
    <row r="22" spans="1:9" x14ac:dyDescent="0.3">
      <c r="A22">
        <v>-0.36682665810802501</v>
      </c>
      <c r="B22">
        <v>-0.92972114639469505</v>
      </c>
      <c r="C22">
        <v>-3.2508350432364601E-2</v>
      </c>
      <c r="G22">
        <v>-0.50000000000811196</v>
      </c>
      <c r="H22">
        <v>-0.85286853195033396</v>
      </c>
      <c r="I22">
        <v>0.150383733165427</v>
      </c>
    </row>
    <row r="24" spans="1:9" x14ac:dyDescent="0.3">
      <c r="A24" t="s">
        <v>11</v>
      </c>
      <c r="G24" t="s">
        <v>11</v>
      </c>
    </row>
    <row r="25" spans="1:9" x14ac:dyDescent="0.3">
      <c r="A25" t="s">
        <v>12</v>
      </c>
      <c r="B25" t="s">
        <v>13</v>
      </c>
      <c r="G25" t="s">
        <v>12</v>
      </c>
      <c r="H25" t="s">
        <v>13</v>
      </c>
    </row>
    <row r="26" spans="1:9" x14ac:dyDescent="0.3">
      <c r="A26">
        <v>1.6035689</v>
      </c>
      <c r="B26">
        <f>A26*180/PI()</f>
        <v>91.877730128435957</v>
      </c>
      <c r="G26">
        <v>1.4192776</v>
      </c>
      <c r="H26">
        <f>G26*180/PI()</f>
        <v>81.31861643745664</v>
      </c>
    </row>
    <row r="27" spans="1:9" x14ac:dyDescent="0.3">
      <c r="A27">
        <v>0.12546669999999999</v>
      </c>
      <c r="B27">
        <f t="shared" ref="B27:B28" si="0">A27*180/PI()</f>
        <v>7.1887123794340457</v>
      </c>
      <c r="G27">
        <v>8.56069E-2</v>
      </c>
      <c r="H27">
        <f t="shared" ref="H27:H28" si="1">G27*180/PI()</f>
        <v>4.9049140671984874</v>
      </c>
    </row>
    <row r="28" spans="1:9" x14ac:dyDescent="0.3">
      <c r="A28">
        <v>-2.769892</v>
      </c>
      <c r="B28">
        <f t="shared" si="0"/>
        <v>-158.70312130705062</v>
      </c>
      <c r="G28">
        <v>-2.5982875000000001</v>
      </c>
      <c r="H28">
        <f t="shared" si="1"/>
        <v>-148.87090771159788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D2FC-B87F-4E01-8188-B4B52F0EA13E}">
  <dimension ref="A1:H43"/>
  <sheetViews>
    <sheetView topLeftCell="A16" workbookViewId="0">
      <selection activeCell="A28" sqref="A28"/>
    </sheetView>
  </sheetViews>
  <sheetFormatPr defaultRowHeight="14.4" x14ac:dyDescent="0.3"/>
  <sheetData>
    <row r="1" spans="1:8" x14ac:dyDescent="0.3">
      <c r="A1" t="s">
        <v>14</v>
      </c>
      <c r="F1" t="s">
        <v>16</v>
      </c>
    </row>
    <row r="2" spans="1:8" x14ac:dyDescent="0.3">
      <c r="A2">
        <v>5.3055482550072703</v>
      </c>
      <c r="B2">
        <v>1.9681033029553301</v>
      </c>
      <c r="C2">
        <v>80.153553584789506</v>
      </c>
      <c r="F2">
        <v>5.6195687351560499</v>
      </c>
      <c r="G2">
        <v>1.6526800087403499</v>
      </c>
      <c r="H2">
        <v>82.020288156357196</v>
      </c>
    </row>
    <row r="3" spans="1:8" x14ac:dyDescent="0.3">
      <c r="A3">
        <v>6.7792772604870901</v>
      </c>
      <c r="B3">
        <v>1.5132749026185099</v>
      </c>
      <c r="C3">
        <v>79.0810566910463</v>
      </c>
      <c r="F3">
        <v>6.7855568220937297</v>
      </c>
      <c r="G3">
        <v>1.33870277810038</v>
      </c>
      <c r="H3">
        <v>79.7928459546375</v>
      </c>
    </row>
    <row r="4" spans="1:8" x14ac:dyDescent="0.3">
      <c r="A4">
        <v>5.1200484298745197</v>
      </c>
      <c r="B4">
        <v>-1.8069399942945601</v>
      </c>
      <c r="C4">
        <v>80.466458648798707</v>
      </c>
      <c r="F4">
        <v>5.5237543233266599</v>
      </c>
      <c r="G4">
        <v>-2.0155908700511</v>
      </c>
      <c r="H4">
        <v>82.4359156686305</v>
      </c>
    </row>
    <row r="5" spans="1:8" x14ac:dyDescent="0.3">
      <c r="A5">
        <v>6.3145931956550001</v>
      </c>
      <c r="B5">
        <v>-2.3110704770118899</v>
      </c>
      <c r="C5">
        <v>79.360258202007998</v>
      </c>
      <c r="F5">
        <v>6.4149073631482301</v>
      </c>
      <c r="G5">
        <v>-2.3760515778090099</v>
      </c>
      <c r="H5">
        <v>80.174143859691796</v>
      </c>
    </row>
    <row r="6" spans="1:8" x14ac:dyDescent="0.3">
      <c r="A6">
        <v>-0.14783334728325301</v>
      </c>
      <c r="B6">
        <v>-7.86731067020113</v>
      </c>
      <c r="C6">
        <v>77.8550811329184</v>
      </c>
      <c r="F6">
        <v>-0.10136490232702799</v>
      </c>
      <c r="G6">
        <v>-7.62761867671309</v>
      </c>
      <c r="H6">
        <v>77.771940446954204</v>
      </c>
    </row>
    <row r="7" spans="1:8" x14ac:dyDescent="0.3">
      <c r="A7">
        <v>1.18198597594057</v>
      </c>
      <c r="B7">
        <v>7.1447784869864899</v>
      </c>
      <c r="C7">
        <v>76.694026658501997</v>
      </c>
      <c r="F7">
        <v>0.86555875391039006</v>
      </c>
      <c r="G7">
        <v>6.9565762645888798</v>
      </c>
      <c r="H7">
        <v>76.208762979970203</v>
      </c>
    </row>
    <row r="8" spans="1:8" x14ac:dyDescent="0.3">
      <c r="A8">
        <v>-6.2427885815707898E-3</v>
      </c>
      <c r="B8">
        <v>6.8550765468050399</v>
      </c>
      <c r="C8">
        <v>75.812529558940298</v>
      </c>
      <c r="F8">
        <v>-0.473159724301905</v>
      </c>
      <c r="G8">
        <v>6.7580326036425697</v>
      </c>
      <c r="H8">
        <v>74.658990178826102</v>
      </c>
    </row>
    <row r="9" spans="1:8" x14ac:dyDescent="0.3">
      <c r="A9">
        <v>-1.3064039500681199</v>
      </c>
      <c r="B9">
        <v>-8.0335747802514401</v>
      </c>
      <c r="C9">
        <v>76.969062329095394</v>
      </c>
      <c r="F9">
        <v>-1.4130581861804701</v>
      </c>
      <c r="G9">
        <v>-7.7065940543466098</v>
      </c>
      <c r="H9">
        <v>76.216684736404005</v>
      </c>
    </row>
    <row r="10" spans="1:8" x14ac:dyDescent="0.3">
      <c r="A10">
        <v>-6.0959951674154604</v>
      </c>
      <c r="B10">
        <v>-1.8624919926897701</v>
      </c>
      <c r="C10">
        <v>77.229173966986295</v>
      </c>
      <c r="F10">
        <v>-5.9544408248885796</v>
      </c>
      <c r="G10">
        <v>-1.83527690862086</v>
      </c>
      <c r="H10">
        <v>77.587320793451298</v>
      </c>
    </row>
    <row r="11" spans="1:8" x14ac:dyDescent="0.3">
      <c r="A11">
        <v>-4.5951755552721103</v>
      </c>
      <c r="B11">
        <v>-2.5575053957260701</v>
      </c>
      <c r="C11">
        <v>75.792330100458202</v>
      </c>
      <c r="F11">
        <v>-4.8454176449832103</v>
      </c>
      <c r="G11">
        <v>-2.3426334285334498</v>
      </c>
      <c r="H11">
        <v>74.653237401013598</v>
      </c>
    </row>
    <row r="12" spans="1:8" x14ac:dyDescent="0.3">
      <c r="A12">
        <v>-5.8612195422419999</v>
      </c>
      <c r="B12">
        <v>1.9662857132584199</v>
      </c>
      <c r="C12">
        <v>76.897693468227999</v>
      </c>
      <c r="F12">
        <v>-5.8158602356183202</v>
      </c>
      <c r="G12">
        <v>1.8870835750988</v>
      </c>
      <c r="H12">
        <v>77.1336259302619</v>
      </c>
    </row>
    <row r="13" spans="1:8" x14ac:dyDescent="0.3">
      <c r="A13">
        <v>-4.1754536675049296</v>
      </c>
      <c r="B13">
        <v>1.5183664691097201</v>
      </c>
      <c r="C13">
        <v>75.489124259546401</v>
      </c>
      <c r="F13">
        <v>-4.5239768648622301</v>
      </c>
      <c r="G13">
        <v>1.61634609589199</v>
      </c>
      <c r="H13">
        <v>74.244869329873197</v>
      </c>
    </row>
    <row r="14" spans="1:8" x14ac:dyDescent="0.3">
      <c r="A14">
        <v>-8.0910036907917693</v>
      </c>
      <c r="B14">
        <v>3.17661727117834</v>
      </c>
      <c r="C14">
        <v>74.145341019975703</v>
      </c>
      <c r="F14">
        <v>-8.5844733481445505</v>
      </c>
      <c r="G14">
        <v>3.3164492171881101</v>
      </c>
      <c r="H14">
        <v>72.235587875021196</v>
      </c>
    </row>
    <row r="15" spans="1:8" x14ac:dyDescent="0.3">
      <c r="A15">
        <v>-9.3792178534082105</v>
      </c>
      <c r="B15">
        <v>-4.0084426896248999</v>
      </c>
      <c r="C15">
        <v>75.288584645131806</v>
      </c>
      <c r="F15">
        <v>-9.5364080129621591</v>
      </c>
      <c r="G15">
        <v>-3.73029337647825</v>
      </c>
      <c r="H15">
        <v>74.172930645557003</v>
      </c>
    </row>
    <row r="16" spans="1:8" x14ac:dyDescent="0.3">
      <c r="A16">
        <v>-30.1257438115192</v>
      </c>
      <c r="B16">
        <v>6.9411945599721703</v>
      </c>
      <c r="C16">
        <v>73.850470681108405</v>
      </c>
      <c r="F16">
        <v>-29.753985224701299</v>
      </c>
      <c r="G16">
        <v>6.7739382296307298</v>
      </c>
      <c r="H16">
        <v>74.414559851749999</v>
      </c>
    </row>
    <row r="17" spans="1:8" x14ac:dyDescent="0.3">
      <c r="A17">
        <v>-31.470591211541901</v>
      </c>
      <c r="B17">
        <v>-0.239515943448664</v>
      </c>
      <c r="C17">
        <v>74.991589983632394</v>
      </c>
      <c r="F17">
        <v>-30.760628497514499</v>
      </c>
      <c r="G17">
        <v>-0.26890457070775797</v>
      </c>
      <c r="H17">
        <v>76.3546311242917</v>
      </c>
    </row>
    <row r="19" spans="1:8" x14ac:dyDescent="0.3">
      <c r="A19" t="s">
        <v>20</v>
      </c>
      <c r="F19" t="s">
        <v>21</v>
      </c>
    </row>
    <row r="20" spans="1:8" x14ac:dyDescent="0.3">
      <c r="A20">
        <v>0.1492</v>
      </c>
      <c r="B20">
        <v>-0.1108</v>
      </c>
      <c r="C20">
        <v>79.244299999999996</v>
      </c>
      <c r="F20">
        <v>0.13880000000000001</v>
      </c>
      <c r="G20">
        <v>-0.25440000000000002</v>
      </c>
      <c r="H20">
        <v>78.255399999999995</v>
      </c>
    </row>
    <row r="22" spans="1:8" x14ac:dyDescent="0.3">
      <c r="A22" t="s">
        <v>15</v>
      </c>
      <c r="F22" t="s">
        <v>18</v>
      </c>
    </row>
    <row r="23" spans="1:8" x14ac:dyDescent="0.3">
      <c r="A23">
        <v>-0.91971033022259596</v>
      </c>
      <c r="B23">
        <v>0.387101221901194</v>
      </c>
      <c r="C23">
        <v>-6.5464131281535207E-2</v>
      </c>
      <c r="F23">
        <v>-0.922398290623616</v>
      </c>
      <c r="G23">
        <v>0.38223305322204598</v>
      </c>
      <c r="H23">
        <v>-5.54913189533804E-2</v>
      </c>
    </row>
    <row r="24" spans="1:8" x14ac:dyDescent="0.3">
      <c r="A24">
        <v>1.8945500384500599E-2</v>
      </c>
      <c r="B24">
        <v>-0.122790941983528</v>
      </c>
      <c r="C24">
        <v>-0.99225170827869102</v>
      </c>
      <c r="F24">
        <v>4.50319648324225E-2</v>
      </c>
      <c r="G24">
        <v>-3.6263432589850597E-2</v>
      </c>
      <c r="H24">
        <v>-0.99832714357575902</v>
      </c>
    </row>
    <row r="25" spans="1:8" x14ac:dyDescent="0.3">
      <c r="A25">
        <v>-0.39214025105442102</v>
      </c>
      <c r="B25">
        <v>-0.91382439700929396</v>
      </c>
      <c r="C25">
        <v>0.10559827145164399</v>
      </c>
      <c r="F25">
        <v>-0.38360593790759401</v>
      </c>
      <c r="G25">
        <v>-0.92335413384104903</v>
      </c>
      <c r="H25">
        <v>1.6236622822538099E-2</v>
      </c>
    </row>
    <row r="27" spans="1:8" x14ac:dyDescent="0.3">
      <c r="A27" t="s">
        <v>19</v>
      </c>
      <c r="F27" t="s">
        <v>17</v>
      </c>
    </row>
    <row r="28" spans="1:8" x14ac:dyDescent="0.3">
      <c r="A28">
        <v>3.0741500624119999E-3</v>
      </c>
      <c r="B28">
        <v>2.9117612856309999E-3</v>
      </c>
      <c r="C28">
        <v>1</v>
      </c>
      <c r="F28">
        <v>3.0832060603507398E-3</v>
      </c>
      <c r="G28">
        <v>2.8945836306962102E-3</v>
      </c>
      <c r="H28">
        <v>1</v>
      </c>
    </row>
    <row r="29" spans="1:8" x14ac:dyDescent="0.3">
      <c r="A29">
        <v>3.1503301156139999E-3</v>
      </c>
      <c r="B29">
        <v>2.8906294876634999E-3</v>
      </c>
      <c r="C29">
        <v>1</v>
      </c>
      <c r="F29">
        <v>3.1476546902112199E-3</v>
      </c>
      <c r="G29">
        <v>2.8814311896276602E-3</v>
      </c>
      <c r="H29">
        <v>1</v>
      </c>
    </row>
    <row r="30" spans="1:8" x14ac:dyDescent="0.3">
      <c r="A30">
        <v>3.0641552692574998E-3</v>
      </c>
      <c r="B30">
        <v>2.728422344252E-3</v>
      </c>
      <c r="C30">
        <v>1</v>
      </c>
      <c r="F30">
        <v>3.0773259243405699E-3</v>
      </c>
      <c r="G30">
        <v>2.7206434514686498E-3</v>
      </c>
      <c r="H30">
        <v>1</v>
      </c>
    </row>
    <row r="31" spans="1:8" x14ac:dyDescent="0.3">
      <c r="A31">
        <v>3.12631817168E-3</v>
      </c>
      <c r="B31">
        <v>2.7024269971545E-3</v>
      </c>
      <c r="C31">
        <v>1</v>
      </c>
      <c r="F31">
        <v>3.12804746956903E-3</v>
      </c>
      <c r="G31">
        <v>2.7004190819217601E-3</v>
      </c>
      <c r="H31">
        <v>1</v>
      </c>
    </row>
    <row r="32" spans="1:8" x14ac:dyDescent="0.3">
      <c r="A32">
        <v>2.808594469197E-3</v>
      </c>
      <c r="B32">
        <v>2.4219022370179999E-3</v>
      </c>
      <c r="C32">
        <v>1</v>
      </c>
      <c r="F32">
        <v>2.8109168926893102E-3</v>
      </c>
      <c r="G32">
        <v>2.4335006992467398E-3</v>
      </c>
      <c r="H32">
        <v>1</v>
      </c>
    </row>
    <row r="33" spans="1:8" x14ac:dyDescent="0.3">
      <c r="A33">
        <v>2.876105552078E-3</v>
      </c>
      <c r="B33">
        <v>3.1793218562874998E-3</v>
      </c>
      <c r="C33">
        <v>1</v>
      </c>
      <c r="F33">
        <v>2.8602951572531498E-3</v>
      </c>
      <c r="G33">
        <v>3.1720043014870501E-3</v>
      </c>
      <c r="H33">
        <v>1</v>
      </c>
    </row>
    <row r="34" spans="1:8" x14ac:dyDescent="0.3">
      <c r="A34">
        <v>2.8156788840125002E-3</v>
      </c>
      <c r="B34">
        <v>3.1686435983290001E-3</v>
      </c>
      <c r="C34">
        <v>1</v>
      </c>
      <c r="F34">
        <v>2.791283312561E-3</v>
      </c>
      <c r="G34">
        <v>3.1690228186997001E-3</v>
      </c>
      <c r="H34">
        <v>1</v>
      </c>
    </row>
    <row r="35" spans="1:8" x14ac:dyDescent="0.3">
      <c r="A35">
        <v>2.7498047808549998E-3</v>
      </c>
      <c r="B35">
        <v>2.4089410520505001E-3</v>
      </c>
      <c r="C35">
        <v>1</v>
      </c>
      <c r="F35">
        <v>2.7436939564460402E-3</v>
      </c>
      <c r="G35">
        <v>2.4216543666794399E-3</v>
      </c>
      <c r="H35">
        <v>1</v>
      </c>
    </row>
    <row r="36" spans="1:8" x14ac:dyDescent="0.3">
      <c r="A36">
        <v>2.5081581196814999E-3</v>
      </c>
      <c r="B36">
        <v>2.721945820616E-3</v>
      </c>
      <c r="C36">
        <v>1</v>
      </c>
      <c r="F36">
        <v>2.5166944049677602E-3</v>
      </c>
      <c r="G36">
        <v>2.7237480718445002E-3</v>
      </c>
      <c r="H36">
        <v>1</v>
      </c>
    </row>
    <row r="37" spans="1:8" x14ac:dyDescent="0.3">
      <c r="A37">
        <v>2.5795487843400002E-3</v>
      </c>
      <c r="B37">
        <v>2.6844001622624999E-3</v>
      </c>
      <c r="C37">
        <v>1</v>
      </c>
      <c r="F37">
        <v>2.5628679259825501E-3</v>
      </c>
      <c r="G37">
        <v>2.6936172247935602E-3</v>
      </c>
      <c r="H37">
        <v>1</v>
      </c>
    </row>
    <row r="38" spans="1:8" x14ac:dyDescent="0.3">
      <c r="A38">
        <v>2.5187380280535E-3</v>
      </c>
      <c r="B38">
        <v>2.9157236754910002E-3</v>
      </c>
      <c r="C38">
        <v>1</v>
      </c>
      <c r="F38">
        <v>2.5219407664902301E-3</v>
      </c>
      <c r="G38">
        <v>2.9114139761242199E-3</v>
      </c>
      <c r="H38">
        <v>1</v>
      </c>
    </row>
    <row r="39" spans="1:8" x14ac:dyDescent="0.3">
      <c r="A39">
        <v>2.6002834421575E-3</v>
      </c>
      <c r="B39">
        <v>2.8944436992020001E-3</v>
      </c>
      <c r="C39">
        <v>1</v>
      </c>
      <c r="F39">
        <v>2.5783605518845099E-3</v>
      </c>
      <c r="G39">
        <v>2.9009048537748799E-3</v>
      </c>
      <c r="H39">
        <v>1</v>
      </c>
    </row>
    <row r="40" spans="1:8" x14ac:dyDescent="0.3">
      <c r="A40">
        <v>2.3904180052995E-3</v>
      </c>
      <c r="B40">
        <v>2.9830880908290002E-3</v>
      </c>
      <c r="C40">
        <v>1</v>
      </c>
      <c r="F40">
        <v>2.3525242113663402E-3</v>
      </c>
      <c r="G40">
        <v>2.9950551212711298E-3</v>
      </c>
      <c r="H40">
        <v>1</v>
      </c>
    </row>
    <row r="41" spans="1:8" x14ac:dyDescent="0.3">
      <c r="A41">
        <v>2.3301502497569998E-3</v>
      </c>
      <c r="B41">
        <v>2.60835981923E-3</v>
      </c>
      <c r="C41">
        <v>1</v>
      </c>
      <c r="F41">
        <v>2.3145772986601799E-3</v>
      </c>
      <c r="G41">
        <v>2.6198618126362602E-3</v>
      </c>
      <c r="H41">
        <v>1</v>
      </c>
    </row>
    <row r="42" spans="1:8" x14ac:dyDescent="0.3">
      <c r="A42">
        <v>1.225077095506E-3</v>
      </c>
      <c r="B42">
        <v>3.182560389404E-3</v>
      </c>
      <c r="C42">
        <v>1</v>
      </c>
      <c r="F42">
        <v>1.2566204564334899E-3</v>
      </c>
      <c r="G42">
        <v>3.1710159961731402E-3</v>
      </c>
      <c r="H42">
        <v>1</v>
      </c>
    </row>
    <row r="43" spans="1:8" x14ac:dyDescent="0.3">
      <c r="A43">
        <v>1.1793457753825E-3</v>
      </c>
      <c r="B43">
        <v>2.8035437960695002E-3</v>
      </c>
      <c r="C43">
        <v>1</v>
      </c>
      <c r="F43">
        <v>1.24482547693762E-3</v>
      </c>
      <c r="G43">
        <v>2.8022650397190201E-3</v>
      </c>
      <c r="H43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1FB8-DF6A-4216-9288-AC1630ACF53E}">
  <dimension ref="A1:I16"/>
  <sheetViews>
    <sheetView workbookViewId="0">
      <selection activeCell="F8" sqref="F8"/>
    </sheetView>
  </sheetViews>
  <sheetFormatPr defaultRowHeight="14.4" x14ac:dyDescent="0.3"/>
  <sheetData>
    <row r="1" spans="1:9" x14ac:dyDescent="0.3">
      <c r="A1">
        <v>4.9422293728045501</v>
      </c>
      <c r="B1">
        <v>2.8940782778377701</v>
      </c>
      <c r="C1">
        <v>151.621234899998</v>
      </c>
      <c r="G1" t="s">
        <v>7</v>
      </c>
    </row>
    <row r="2" spans="1:9" x14ac:dyDescent="0.3">
      <c r="A2">
        <v>6.4910528941583898</v>
      </c>
      <c r="B2">
        <v>2.69974824729838</v>
      </c>
      <c r="C2">
        <v>151.62123489968499</v>
      </c>
      <c r="G2">
        <v>-0.85286853196191204</v>
      </c>
      <c r="H2">
        <v>0.51507684478929305</v>
      </c>
      <c r="I2">
        <v>8.5505035822705397E-2</v>
      </c>
    </row>
    <row r="3" spans="1:9" x14ac:dyDescent="0.3">
      <c r="A3">
        <v>5.4207949976669001</v>
      </c>
      <c r="B3">
        <v>-0.90116411533754603</v>
      </c>
      <c r="C3">
        <v>151.62123489993601</v>
      </c>
      <c r="G3">
        <v>-0.15038373319456899</v>
      </c>
      <c r="H3">
        <v>-8.5505035877628602E-2</v>
      </c>
      <c r="I3">
        <v>-0.98492315519030804</v>
      </c>
    </row>
    <row r="4" spans="1:9" x14ac:dyDescent="0.3">
      <c r="A4">
        <v>6.7000161357918397</v>
      </c>
      <c r="B4">
        <v>-1.1937002752909001</v>
      </c>
      <c r="C4">
        <v>151.621234899619</v>
      </c>
      <c r="G4">
        <v>-0.49999999997959998</v>
      </c>
      <c r="H4">
        <v>-0.852868531956404</v>
      </c>
      <c r="I4">
        <v>0.15038373322579701</v>
      </c>
    </row>
    <row r="5" spans="1:9" x14ac:dyDescent="0.3">
      <c r="A5">
        <v>1.2353168251943001</v>
      </c>
      <c r="B5">
        <v>-7.8674443815893298</v>
      </c>
      <c r="C5">
        <v>151.62123489916101</v>
      </c>
    </row>
    <row r="6" spans="1:9" x14ac:dyDescent="0.3">
      <c r="A6">
        <v>-7.7576047399182002E-2</v>
      </c>
      <c r="B6">
        <v>7.3290386223848998</v>
      </c>
      <c r="C6">
        <v>151.62123489941601</v>
      </c>
    </row>
    <row r="7" spans="1:9" x14ac:dyDescent="0.3">
      <c r="A7">
        <v>-1.21098666624472</v>
      </c>
      <c r="B7">
        <v>6.8314595419524897</v>
      </c>
      <c r="C7">
        <v>151.62123489921001</v>
      </c>
    </row>
    <row r="8" spans="1:9" x14ac:dyDescent="0.3">
      <c r="A8">
        <v>0.109772995896388</v>
      </c>
      <c r="B8">
        <v>-8.2367788023865405</v>
      </c>
      <c r="C8">
        <v>151.621234898957</v>
      </c>
    </row>
    <row r="9" spans="1:9" x14ac:dyDescent="0.3">
      <c r="A9">
        <v>-5.7486401676824403</v>
      </c>
      <c r="B9">
        <v>-2.9277293662263699</v>
      </c>
      <c r="C9">
        <v>151.62123489935101</v>
      </c>
    </row>
    <row r="10" spans="1:9" x14ac:dyDescent="0.3">
      <c r="A10">
        <v>-4.1306028511670601</v>
      </c>
      <c r="B10">
        <v>-3.3566943611078099</v>
      </c>
      <c r="C10">
        <v>151.62123489893801</v>
      </c>
    </row>
    <row r="11" spans="1:9" x14ac:dyDescent="0.3">
      <c r="A11">
        <v>-6.1875355661299203</v>
      </c>
      <c r="B11">
        <v>0.92973100868568603</v>
      </c>
      <c r="C11">
        <v>151.62123489941001</v>
      </c>
    </row>
    <row r="12" spans="1:9" x14ac:dyDescent="0.3">
      <c r="A12">
        <v>-4.4285858333461796</v>
      </c>
      <c r="B12">
        <v>0.77955230830525002</v>
      </c>
      <c r="C12">
        <v>151.62123489900901</v>
      </c>
    </row>
    <row r="13" spans="1:9" x14ac:dyDescent="0.3">
      <c r="A13">
        <v>-8.6227072097978894</v>
      </c>
      <c r="B13">
        <v>1.7442056885481001</v>
      </c>
      <c r="C13">
        <v>151.621234898815</v>
      </c>
    </row>
    <row r="14" spans="1:9" x14ac:dyDescent="0.3">
      <c r="A14">
        <v>-8.6439303919516099</v>
      </c>
      <c r="B14">
        <v>-5.6436498569477402</v>
      </c>
      <c r="C14">
        <v>151.62123489885201</v>
      </c>
    </row>
    <row r="15" spans="1:9" x14ac:dyDescent="0.3">
      <c r="A15">
        <v>-31.246681430655201</v>
      </c>
      <c r="B15">
        <v>1.6238591676741001</v>
      </c>
      <c r="C15">
        <v>151.62123489932199</v>
      </c>
    </row>
    <row r="16" spans="1:9" x14ac:dyDescent="0.3">
      <c r="A16">
        <v>-31.325116221340501</v>
      </c>
      <c r="B16">
        <v>-5.7696143746822797</v>
      </c>
      <c r="C16">
        <v>151.621234899359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Squashing</vt:lpstr>
      <vt:lpstr>Verification of 70m</vt:lpstr>
      <vt:lpstr>Datapoint 1</vt:lpstr>
      <vt:lpstr>Xc_ver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Bijl</dc:creator>
  <cp:lastModifiedBy>Pieter Bijl</cp:lastModifiedBy>
  <dcterms:created xsi:type="dcterms:W3CDTF">2020-06-20T19:05:08Z</dcterms:created>
  <dcterms:modified xsi:type="dcterms:W3CDTF">2020-06-24T07:24:00Z</dcterms:modified>
</cp:coreProperties>
</file>