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https://cityuni-my.sharepoint.com/personal/pietro_rota_bayes_city_ac_uk/Documents/Documents/a2025-2026 BAYES/DABF - Data Analytics for Banking &amp; Finance/DABF_code/Groupwork/"/>
    </mc:Choice>
  </mc:AlternateContent>
  <xr:revisionPtr revIDLastSave="26" documentId="8_{35A2A5EB-A8F8-423A-91C2-645C1AA1E6DF}" xr6:coauthVersionLast="47" xr6:coauthVersionMax="47" xr10:uidLastSave="{A01C5D61-4C1A-4908-9F49-A81655F36DAD}"/>
  <bookViews>
    <workbookView xWindow="-120" yWindow="-120" windowWidth="29040" windowHeight="15840" tabRatio="737" activeTab="4" xr2:uid="{19E009B3-0C2C-4AFA-9532-BB95A4101937}"/>
  </bookViews>
  <sheets>
    <sheet name="PRICES GBP" sheetId="12" r:id="rId1"/>
    <sheet name="PRICES" sheetId="10" r:id="rId2"/>
    <sheet name="index GBP" sheetId="16" r:id="rId3"/>
    <sheet name="index" sheetId="15" r:id="rId4"/>
    <sheet name="RATIOS" sheetId="3" r:id="rId5"/>
    <sheet name="ALL PE" sheetId="13" r:id="rId6"/>
    <sheet name="ALL IS" sheetId="14" r:id="rId7"/>
    <sheet name="PIE" sheetId="11" r:id="rId8"/>
    <sheet name="INDIA DOESNT WORK" sheetId="9" r:id="rId9"/>
  </sheets>
  <definedNames>
    <definedName name="Companies">RATIOS!$C$2:$O$2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6" i="3" l="1" a="1"/>
  <c r="S56" i="3" s="1"/>
  <c r="B36" i="3" a="1"/>
  <c r="B36" i="3" l="1"/>
  <c r="B56" i="3" a="1"/>
  <c r="B91" i="3" a="1"/>
  <c r="B88" i="3" a="1"/>
  <c r="B97" i="3" a="1"/>
  <c r="A1" i="12" a="1"/>
  <c r="A1" i="16" a="1"/>
  <c r="A1" i="15" a="1"/>
  <c r="T57" i="3" l="1"/>
  <c r="S57" i="3"/>
  <c r="U57" i="3"/>
  <c r="V57" i="3"/>
  <c r="W57" i="3"/>
  <c r="X57" i="3"/>
  <c r="AE57" i="3"/>
  <c r="Y57" i="3"/>
  <c r="Z57" i="3"/>
  <c r="AA57" i="3"/>
  <c r="AB57" i="3"/>
  <c r="AC57" i="3"/>
  <c r="AD57" i="3"/>
  <c r="B56" i="3"/>
  <c r="B91" i="3"/>
  <c r="B88" i="3"/>
  <c r="B97" i="3"/>
  <c r="A1" i="12"/>
  <c r="A1" i="16"/>
  <c r="A1" i="15"/>
  <c r="S7" i="10" l="1"/>
  <c r="S8" i="10"/>
  <c r="S9" i="10"/>
  <c r="S10" i="10"/>
  <c r="S11" i="10"/>
  <c r="S12" i="10"/>
  <c r="S13" i="10"/>
  <c r="S14" i="10"/>
  <c r="S15" i="10"/>
  <c r="S6" i="10"/>
  <c r="S16" i="10"/>
  <c r="S17" i="10"/>
  <c r="Q2" i="10" a="1"/>
  <c r="Q2" i="10" s="1"/>
  <c r="E15" i="14" a="1"/>
  <c r="E15" i="14" s="1"/>
  <c r="A1" i="13" a="1"/>
  <c r="B67" i="3" a="1"/>
  <c r="B23" i="3" a="1"/>
  <c r="A1" i="10" a="1"/>
  <c r="B46" i="3" a="1"/>
  <c r="B13" i="3" a="1"/>
  <c r="B82" i="3" a="1"/>
  <c r="B85" i="3" a="1"/>
  <c r="B94" i="3" a="1"/>
  <c r="B3" i="3" a="1"/>
  <c r="A97" i="3"/>
  <c r="E2" i="14" a="1"/>
  <c r="C2" i="14" a="1"/>
  <c r="A2" i="14" a="1"/>
  <c r="U2" i="14" a="1"/>
  <c r="S2" i="14" a="1"/>
  <c r="Q2" i="14" a="1"/>
  <c r="O2" i="14" a="1"/>
  <c r="M2" i="14" a="1"/>
  <c r="K2" i="14" a="1"/>
  <c r="I2" i="14" a="1"/>
  <c r="G2" i="14" a="1"/>
  <c r="B3" i="3" l="1"/>
  <c r="B94" i="3"/>
  <c r="B85" i="3"/>
  <c r="B82" i="3"/>
  <c r="B13" i="3"/>
  <c r="B46" i="3"/>
  <c r="A1" i="10"/>
  <c r="B23" i="3"/>
  <c r="R23" i="3" s="1" a="1"/>
  <c r="B67" i="3"/>
  <c r="A1" i="13"/>
  <c r="R46" i="3" a="1"/>
  <c r="O1" i="3"/>
  <c r="N1" i="3"/>
  <c r="A15" i="11" a="1"/>
  <c r="A15" i="11" s="1"/>
  <c r="A29" i="11" a="1"/>
  <c r="A29" i="11" s="1"/>
  <c r="A43" i="11" a="1"/>
  <c r="A43" i="11" s="1"/>
  <c r="A1" i="11" a="1"/>
  <c r="A1" i="11" s="1"/>
  <c r="V3" i="10"/>
  <c r="X3" i="10"/>
  <c r="Z3" i="10"/>
  <c r="AA3" i="10"/>
  <c r="AB3" i="10"/>
  <c r="Q3" i="10"/>
  <c r="AC3" i="10"/>
  <c r="T3" i="10"/>
  <c r="U3" i="10"/>
  <c r="Y3" i="10"/>
  <c r="R3" i="10"/>
  <c r="S3" i="10"/>
  <c r="W3" i="10"/>
  <c r="E2" i="14"/>
  <c r="C2" i="14"/>
  <c r="A2" i="14"/>
  <c r="U2" i="14"/>
  <c r="S2" i="14"/>
  <c r="Q2" i="14"/>
  <c r="O2" i="14"/>
  <c r="M2" i="14"/>
  <c r="K2" i="14"/>
  <c r="I2" i="14"/>
  <c r="G2" i="14"/>
  <c r="AF32" i="3" l="1"/>
  <c r="AF30" i="3"/>
  <c r="AF31" i="3"/>
  <c r="AF33" i="3"/>
  <c r="AF34" i="3"/>
  <c r="Q5" i="10" a="1"/>
  <c r="Q5" i="10" s="1"/>
  <c r="AF54" i="3"/>
  <c r="AF53" i="3"/>
  <c r="R46" i="3"/>
  <c r="AF46" i="3" s="1"/>
  <c r="AF50" i="3"/>
  <c r="AF47" i="3"/>
  <c r="AF48" i="3"/>
  <c r="AF49" i="3"/>
  <c r="AF52" i="3"/>
  <c r="AF51" i="3"/>
  <c r="R23" i="3"/>
  <c r="AF23" i="3" s="1"/>
  <c r="AF27" i="3"/>
  <c r="AF28" i="3"/>
  <c r="AF29" i="3"/>
  <c r="AF24" i="3"/>
  <c r="AF25" i="3"/>
  <c r="AF26" i="3"/>
  <c r="R36" i="3" a="1"/>
  <c r="AF38" i="3" s="1"/>
  <c r="R13" i="3" a="1"/>
  <c r="R3" i="3" a="1"/>
  <c r="S15" i="12"/>
  <c r="S14" i="12"/>
  <c r="S13" i="12"/>
  <c r="S12" i="12"/>
  <c r="S11" i="12"/>
  <c r="S10" i="12"/>
  <c r="S9" i="12"/>
  <c r="S8" i="12"/>
  <c r="S7" i="12"/>
  <c r="S6" i="12"/>
  <c r="S5" i="12"/>
  <c r="S5" i="10"/>
  <c r="A56" i="3"/>
  <c r="A88" i="3"/>
  <c r="A82" i="3"/>
  <c r="A94" i="3"/>
  <c r="A91" i="3"/>
  <c r="A85" i="3"/>
  <c r="AF41" i="3" l="1"/>
  <c r="AF44" i="3"/>
  <c r="AF40" i="3"/>
  <c r="AF42" i="3"/>
  <c r="AF43" i="3"/>
  <c r="R36" i="3"/>
  <c r="AF36" i="3" s="1"/>
  <c r="AF37" i="3"/>
  <c r="AF39" i="3"/>
  <c r="R13" i="3"/>
  <c r="AF13" i="3" s="1"/>
  <c r="AF16" i="3"/>
  <c r="AF17" i="3"/>
  <c r="AF18" i="3"/>
  <c r="AF14" i="3"/>
  <c r="AF19" i="3"/>
  <c r="AF15" i="3"/>
  <c r="AF20" i="3"/>
  <c r="AF21" i="3"/>
  <c r="R3" i="3"/>
  <c r="AF3" i="3" s="1"/>
  <c r="AF4" i="3"/>
  <c r="AF5" i="3"/>
  <c r="AF6" i="3"/>
  <c r="AF7" i="3"/>
  <c r="AF8" i="3"/>
  <c r="AF9" i="3"/>
  <c r="AF10" i="3"/>
  <c r="AF11" i="3"/>
  <c r="O6" i="12"/>
  <c r="O367" i="12"/>
  <c r="O355" i="12"/>
  <c r="O343" i="12"/>
  <c r="O331" i="12"/>
  <c r="O319" i="12"/>
  <c r="O307" i="12"/>
  <c r="O295" i="12"/>
  <c r="O283" i="12"/>
  <c r="O271" i="12"/>
  <c r="O259" i="12"/>
  <c r="O247" i="12"/>
  <c r="O235" i="12"/>
  <c r="O223" i="12"/>
  <c r="O211" i="12"/>
  <c r="O199" i="12"/>
  <c r="O187" i="12"/>
  <c r="O175" i="12"/>
  <c r="O163" i="12"/>
  <c r="O151" i="12"/>
  <c r="O139" i="12"/>
  <c r="O127" i="12"/>
  <c r="O115" i="12"/>
  <c r="O103" i="12"/>
  <c r="O91" i="12"/>
  <c r="O79" i="12"/>
  <c r="O67" i="12"/>
  <c r="O55" i="12"/>
  <c r="O43" i="12"/>
  <c r="O31" i="12"/>
  <c r="O19" i="12"/>
  <c r="T3" i="12"/>
  <c r="O329" i="12"/>
  <c r="O209" i="12"/>
  <c r="O101" i="12"/>
  <c r="R3" i="12"/>
  <c r="O366" i="12"/>
  <c r="O354" i="12"/>
  <c r="O342" i="12"/>
  <c r="O330" i="12"/>
  <c r="O318" i="12"/>
  <c r="O306" i="12"/>
  <c r="O294" i="12"/>
  <c r="O282" i="12"/>
  <c r="O270" i="12"/>
  <c r="O258" i="12"/>
  <c r="O246" i="12"/>
  <c r="O234" i="12"/>
  <c r="O222" i="12"/>
  <c r="O210" i="12"/>
  <c r="O198" i="12"/>
  <c r="O186" i="12"/>
  <c r="O174" i="12"/>
  <c r="O162" i="12"/>
  <c r="O150" i="12"/>
  <c r="O138" i="12"/>
  <c r="O126" i="12"/>
  <c r="O114" i="12"/>
  <c r="O102" i="12"/>
  <c r="O90" i="12"/>
  <c r="O78" i="12"/>
  <c r="O66" i="12"/>
  <c r="O54" i="12"/>
  <c r="O42" i="12"/>
  <c r="O30" i="12"/>
  <c r="O18" i="12"/>
  <c r="O11" i="12"/>
  <c r="S3" i="12"/>
  <c r="O353" i="12"/>
  <c r="O173" i="12"/>
  <c r="O65" i="12"/>
  <c r="O365" i="12"/>
  <c r="O364" i="12"/>
  <c r="O352" i="12"/>
  <c r="O340" i="12"/>
  <c r="O328" i="12"/>
  <c r="O316" i="12"/>
  <c r="O304" i="12"/>
  <c r="O292" i="12"/>
  <c r="O280" i="12"/>
  <c r="O268" i="12"/>
  <c r="O256" i="12"/>
  <c r="O244" i="12"/>
  <c r="O232" i="12"/>
  <c r="O220" i="12"/>
  <c r="O208" i="12"/>
  <c r="O196" i="12"/>
  <c r="O184" i="12"/>
  <c r="O172" i="12"/>
  <c r="O160" i="12"/>
  <c r="O148" i="12"/>
  <c r="O136" i="12"/>
  <c r="O124" i="12"/>
  <c r="O112" i="12"/>
  <c r="O100" i="12"/>
  <c r="O88" i="12"/>
  <c r="O76" i="12"/>
  <c r="O64" i="12"/>
  <c r="O52" i="12"/>
  <c r="O40" i="12"/>
  <c r="O28" i="12"/>
  <c r="O16" i="12"/>
  <c r="O10" i="12"/>
  <c r="O5" i="12"/>
  <c r="Q3" i="12"/>
  <c r="O269" i="12"/>
  <c r="O185" i="12"/>
  <c r="O89" i="12"/>
  <c r="O363" i="12"/>
  <c r="O351" i="12"/>
  <c r="O339" i="12"/>
  <c r="O327" i="12"/>
  <c r="O315" i="12"/>
  <c r="O303" i="12"/>
  <c r="O291" i="12"/>
  <c r="O279" i="12"/>
  <c r="O267" i="12"/>
  <c r="O255" i="12"/>
  <c r="O243" i="12"/>
  <c r="O231" i="12"/>
  <c r="O219" i="12"/>
  <c r="O207" i="12"/>
  <c r="O195" i="12"/>
  <c r="O183" i="12"/>
  <c r="O171" i="12"/>
  <c r="O159" i="12"/>
  <c r="O147" i="12"/>
  <c r="O135" i="12"/>
  <c r="O123" i="12"/>
  <c r="O111" i="12"/>
  <c r="O99" i="12"/>
  <c r="O87" i="12"/>
  <c r="O75" i="12"/>
  <c r="O63" i="12"/>
  <c r="O51" i="12"/>
  <c r="O39" i="12"/>
  <c r="O27" i="12"/>
  <c r="O4" i="12"/>
  <c r="O3" i="12"/>
  <c r="O257" i="12"/>
  <c r="O161" i="12"/>
  <c r="O41" i="12"/>
  <c r="O362" i="12"/>
  <c r="O350" i="12"/>
  <c r="O338" i="12"/>
  <c r="O326" i="12"/>
  <c r="O314" i="12"/>
  <c r="O302" i="12"/>
  <c r="O290" i="12"/>
  <c r="O278" i="12"/>
  <c r="O266" i="12"/>
  <c r="O254" i="12"/>
  <c r="O242" i="12"/>
  <c r="O230" i="12"/>
  <c r="O218" i="12"/>
  <c r="O206" i="12"/>
  <c r="O194" i="12"/>
  <c r="O182" i="12"/>
  <c r="O170" i="12"/>
  <c r="O158" i="12"/>
  <c r="O146" i="12"/>
  <c r="O134" i="12"/>
  <c r="O122" i="12"/>
  <c r="O110" i="12"/>
  <c r="O98" i="12"/>
  <c r="O86" i="12"/>
  <c r="O74" i="12"/>
  <c r="O62" i="12"/>
  <c r="O50" i="12"/>
  <c r="O38" i="12"/>
  <c r="O26" i="12"/>
  <c r="O15" i="12"/>
  <c r="O9" i="12"/>
  <c r="AA3" i="12"/>
  <c r="O281" i="12"/>
  <c r="O233" i="12"/>
  <c r="O137" i="12"/>
  <c r="O29" i="12"/>
  <c r="O361" i="12"/>
  <c r="O349" i="12"/>
  <c r="O337" i="12"/>
  <c r="O325" i="12"/>
  <c r="O313" i="12"/>
  <c r="O301" i="12"/>
  <c r="O289" i="12"/>
  <c r="O277" i="12"/>
  <c r="O265" i="12"/>
  <c r="O253" i="12"/>
  <c r="O241" i="12"/>
  <c r="O229" i="12"/>
  <c r="O217" i="12"/>
  <c r="O205" i="12"/>
  <c r="O193" i="12"/>
  <c r="O181" i="12"/>
  <c r="O169" i="12"/>
  <c r="O157" i="12"/>
  <c r="O145" i="12"/>
  <c r="O133" i="12"/>
  <c r="O121" i="12"/>
  <c r="O109" i="12"/>
  <c r="O97" i="12"/>
  <c r="O85" i="12"/>
  <c r="O73" i="12"/>
  <c r="O61" i="12"/>
  <c r="O49" i="12"/>
  <c r="O37" i="12"/>
  <c r="O25" i="12"/>
  <c r="Z3" i="12"/>
  <c r="Q2" i="12" a="1"/>
  <c r="Q2" i="12" s="1"/>
  <c r="O360" i="12"/>
  <c r="O348" i="12"/>
  <c r="O336" i="12"/>
  <c r="O324" i="12"/>
  <c r="O312" i="12"/>
  <c r="O300" i="12"/>
  <c r="O288" i="12"/>
  <c r="O276" i="12"/>
  <c r="O264" i="12"/>
  <c r="O252" i="12"/>
  <c r="O240" i="12"/>
  <c r="O228" i="12"/>
  <c r="O216" i="12"/>
  <c r="O204" i="12"/>
  <c r="O192" i="12"/>
  <c r="O180" i="12"/>
  <c r="O168" i="12"/>
  <c r="O156" i="12"/>
  <c r="O144" i="12"/>
  <c r="O132" i="12"/>
  <c r="O120" i="12"/>
  <c r="O108" i="12"/>
  <c r="O96" i="12"/>
  <c r="O84" i="12"/>
  <c r="O72" i="12"/>
  <c r="O60" i="12"/>
  <c r="O48" i="12"/>
  <c r="O36" i="12"/>
  <c r="O24" i="12"/>
  <c r="O14" i="12"/>
  <c r="O8" i="12"/>
  <c r="Y3" i="12"/>
  <c r="O2" i="12"/>
  <c r="O317" i="12"/>
  <c r="O197" i="12"/>
  <c r="O125" i="12"/>
  <c r="O17" i="12"/>
  <c r="O359" i="12"/>
  <c r="O347" i="12"/>
  <c r="O335" i="12"/>
  <c r="O323" i="12"/>
  <c r="O311" i="12"/>
  <c r="O299" i="12"/>
  <c r="O287" i="12"/>
  <c r="O275" i="12"/>
  <c r="O263" i="12"/>
  <c r="O251" i="12"/>
  <c r="O239" i="12"/>
  <c r="O227" i="12"/>
  <c r="O215" i="12"/>
  <c r="O203" i="12"/>
  <c r="O191" i="12"/>
  <c r="O179" i="12"/>
  <c r="O167" i="12"/>
  <c r="O155" i="12"/>
  <c r="O143" i="12"/>
  <c r="O131" i="12"/>
  <c r="O119" i="12"/>
  <c r="O107" i="12"/>
  <c r="O95" i="12"/>
  <c r="O83" i="12"/>
  <c r="O71" i="12"/>
  <c r="O59" i="12"/>
  <c r="O47" i="12"/>
  <c r="O35" i="12"/>
  <c r="O23" i="12"/>
  <c r="X3" i="12"/>
  <c r="O305" i="12"/>
  <c r="O245" i="12"/>
  <c r="O53" i="12"/>
  <c r="O358" i="12"/>
  <c r="O346" i="12"/>
  <c r="O334" i="12"/>
  <c r="O322" i="12"/>
  <c r="O310" i="12"/>
  <c r="O298" i="12"/>
  <c r="O286" i="12"/>
  <c r="O274" i="12"/>
  <c r="O262" i="12"/>
  <c r="O250" i="12"/>
  <c r="O238" i="12"/>
  <c r="O226" i="12"/>
  <c r="O214" i="12"/>
  <c r="O202" i="12"/>
  <c r="O190" i="12"/>
  <c r="O178" i="12"/>
  <c r="O166" i="12"/>
  <c r="O154" i="12"/>
  <c r="O142" i="12"/>
  <c r="O130" i="12"/>
  <c r="O118" i="12"/>
  <c r="O106" i="12"/>
  <c r="O94" i="12"/>
  <c r="O82" i="12"/>
  <c r="O70" i="12"/>
  <c r="O58" i="12"/>
  <c r="O46" i="12"/>
  <c r="O34" i="12"/>
  <c r="O22" i="12"/>
  <c r="O13" i="12"/>
  <c r="O7" i="12"/>
  <c r="W3" i="12"/>
  <c r="O357" i="12"/>
  <c r="O345" i="12"/>
  <c r="O333" i="12"/>
  <c r="O321" i="12"/>
  <c r="O309" i="12"/>
  <c r="O297" i="12"/>
  <c r="O285" i="12"/>
  <c r="O273" i="12"/>
  <c r="O261" i="12"/>
  <c r="O249" i="12"/>
  <c r="O237" i="12"/>
  <c r="O225" i="12"/>
  <c r="O213" i="12"/>
  <c r="O201" i="12"/>
  <c r="O189" i="12"/>
  <c r="O177" i="12"/>
  <c r="O165" i="12"/>
  <c r="O153" i="12"/>
  <c r="O141" i="12"/>
  <c r="O129" i="12"/>
  <c r="O117" i="12"/>
  <c r="O105" i="12"/>
  <c r="O93" i="12"/>
  <c r="O81" i="12"/>
  <c r="O69" i="12"/>
  <c r="O57" i="12"/>
  <c r="O45" i="12"/>
  <c r="O33" i="12"/>
  <c r="O21" i="12"/>
  <c r="V3" i="12"/>
  <c r="O293" i="12"/>
  <c r="O149" i="12"/>
  <c r="O77" i="12"/>
  <c r="O356" i="12"/>
  <c r="O344" i="12"/>
  <c r="O332" i="12"/>
  <c r="O320" i="12"/>
  <c r="O308" i="12"/>
  <c r="O296" i="12"/>
  <c r="O284" i="12"/>
  <c r="O272" i="12"/>
  <c r="O260" i="12"/>
  <c r="O248" i="12"/>
  <c r="O236" i="12"/>
  <c r="O224" i="12"/>
  <c r="O212" i="12"/>
  <c r="O200" i="12"/>
  <c r="O188" i="12"/>
  <c r="O176" i="12"/>
  <c r="O164" i="12"/>
  <c r="O152" i="12"/>
  <c r="O140" i="12"/>
  <c r="O128" i="12"/>
  <c r="O116" i="12"/>
  <c r="O104" i="12"/>
  <c r="O92" i="12"/>
  <c r="O80" i="12"/>
  <c r="O68" i="12"/>
  <c r="O56" i="12"/>
  <c r="O44" i="12"/>
  <c r="O32" i="12"/>
  <c r="O20" i="12"/>
  <c r="O12" i="12"/>
  <c r="U3" i="12"/>
  <c r="O341" i="12"/>
  <c r="O221" i="12"/>
  <c r="O113" i="12"/>
  <c r="O2" i="10"/>
  <c r="O14" i="10"/>
  <c r="O26" i="10"/>
  <c r="O38" i="10"/>
  <c r="O50" i="10"/>
  <c r="O62" i="10"/>
  <c r="O74" i="10"/>
  <c r="O86" i="10"/>
  <c r="O98" i="10"/>
  <c r="O110" i="10"/>
  <c r="O122" i="10"/>
  <c r="O134" i="10"/>
  <c r="O146" i="10"/>
  <c r="O158" i="10"/>
  <c r="O170" i="10"/>
  <c r="O182" i="10"/>
  <c r="O194" i="10"/>
  <c r="O206" i="10"/>
  <c r="O218" i="10"/>
  <c r="O230" i="10"/>
  <c r="O242" i="10"/>
  <c r="O254" i="10"/>
  <c r="O266" i="10"/>
  <c r="O278" i="10"/>
  <c r="O290" i="10"/>
  <c r="O302" i="10"/>
  <c r="O314" i="10"/>
  <c r="O326" i="10"/>
  <c r="O338" i="10"/>
  <c r="O350" i="10"/>
  <c r="O362" i="10"/>
  <c r="O165" i="10"/>
  <c r="O237" i="10"/>
  <c r="O309" i="10"/>
  <c r="O25" i="10"/>
  <c r="O121" i="10"/>
  <c r="O241" i="10"/>
  <c r="O313" i="10"/>
  <c r="O3" i="10"/>
  <c r="O15" i="10"/>
  <c r="O27" i="10"/>
  <c r="O39" i="10"/>
  <c r="O51" i="10"/>
  <c r="O63" i="10"/>
  <c r="O75" i="10"/>
  <c r="O87" i="10"/>
  <c r="O99" i="10"/>
  <c r="O111" i="10"/>
  <c r="O123" i="10"/>
  <c r="O135" i="10"/>
  <c r="O147" i="10"/>
  <c r="O159" i="10"/>
  <c r="O171" i="10"/>
  <c r="O183" i="10"/>
  <c r="O195" i="10"/>
  <c r="O207" i="10"/>
  <c r="O219" i="10"/>
  <c r="O231" i="10"/>
  <c r="O243" i="10"/>
  <c r="O255" i="10"/>
  <c r="O267" i="10"/>
  <c r="O279" i="10"/>
  <c r="O291" i="10"/>
  <c r="O303" i="10"/>
  <c r="O315" i="10"/>
  <c r="O327" i="10"/>
  <c r="O339" i="10"/>
  <c r="O351" i="10"/>
  <c r="O363" i="10"/>
  <c r="O141" i="10"/>
  <c r="O213" i="10"/>
  <c r="O297" i="10"/>
  <c r="O109" i="10"/>
  <c r="O217" i="10"/>
  <c r="O277" i="10"/>
  <c r="O361" i="10"/>
  <c r="O4" i="10"/>
  <c r="O16" i="10"/>
  <c r="O28" i="10"/>
  <c r="O40" i="10"/>
  <c r="O52" i="10"/>
  <c r="O64" i="10"/>
  <c r="O76" i="10"/>
  <c r="O88" i="10"/>
  <c r="O100" i="10"/>
  <c r="O112" i="10"/>
  <c r="O124" i="10"/>
  <c r="O136" i="10"/>
  <c r="O148" i="10"/>
  <c r="O160" i="10"/>
  <c r="O172" i="10"/>
  <c r="O184" i="10"/>
  <c r="O196" i="10"/>
  <c r="O208" i="10"/>
  <c r="O220" i="10"/>
  <c r="O232" i="10"/>
  <c r="O244" i="10"/>
  <c r="O256" i="10"/>
  <c r="O268" i="10"/>
  <c r="O280" i="10"/>
  <c r="O292" i="10"/>
  <c r="O304" i="10"/>
  <c r="O316" i="10"/>
  <c r="O328" i="10"/>
  <c r="O340" i="10"/>
  <c r="O352" i="10"/>
  <c r="O364" i="10"/>
  <c r="O129" i="10"/>
  <c r="O189" i="10"/>
  <c r="O261" i="10"/>
  <c r="O333" i="10"/>
  <c r="O13" i="10"/>
  <c r="O181" i="10"/>
  <c r="O289" i="10"/>
  <c r="O5" i="10"/>
  <c r="O17" i="10"/>
  <c r="O29" i="10"/>
  <c r="O41" i="10"/>
  <c r="O53" i="10"/>
  <c r="O65" i="10"/>
  <c r="O77" i="10"/>
  <c r="O89" i="10"/>
  <c r="O101" i="10"/>
  <c r="O113" i="10"/>
  <c r="O125" i="10"/>
  <c r="O137" i="10"/>
  <c r="O149" i="10"/>
  <c r="O161" i="10"/>
  <c r="O173" i="10"/>
  <c r="O185" i="10"/>
  <c r="O197" i="10"/>
  <c r="O209" i="10"/>
  <c r="O221" i="10"/>
  <c r="O233" i="10"/>
  <c r="O245" i="10"/>
  <c r="O257" i="10"/>
  <c r="O269" i="10"/>
  <c r="O281" i="10"/>
  <c r="O293" i="10"/>
  <c r="O305" i="10"/>
  <c r="O317" i="10"/>
  <c r="O329" i="10"/>
  <c r="O341" i="10"/>
  <c r="O353" i="10"/>
  <c r="O365" i="10"/>
  <c r="O153" i="10"/>
  <c r="O201" i="10"/>
  <c r="O273" i="10"/>
  <c r="O357" i="10"/>
  <c r="O49" i="10"/>
  <c r="O157" i="10"/>
  <c r="O265" i="10"/>
  <c r="O6" i="10"/>
  <c r="O18" i="10"/>
  <c r="O30" i="10"/>
  <c r="O42" i="10"/>
  <c r="O54" i="10"/>
  <c r="O66" i="10"/>
  <c r="O78" i="10"/>
  <c r="O90" i="10"/>
  <c r="O102" i="10"/>
  <c r="O114" i="10"/>
  <c r="O126" i="10"/>
  <c r="O138" i="10"/>
  <c r="O150" i="10"/>
  <c r="O162" i="10"/>
  <c r="O174" i="10"/>
  <c r="O186" i="10"/>
  <c r="O198" i="10"/>
  <c r="O210" i="10"/>
  <c r="O222" i="10"/>
  <c r="O234" i="10"/>
  <c r="O246" i="10"/>
  <c r="O258" i="10"/>
  <c r="O270" i="10"/>
  <c r="O282" i="10"/>
  <c r="O294" i="10"/>
  <c r="O306" i="10"/>
  <c r="O318" i="10"/>
  <c r="O330" i="10"/>
  <c r="O342" i="10"/>
  <c r="O354" i="10"/>
  <c r="O366" i="10"/>
  <c r="O105" i="10"/>
  <c r="O249" i="10"/>
  <c r="O345" i="10"/>
  <c r="O61" i="10"/>
  <c r="O169" i="10"/>
  <c r="O301" i="10"/>
  <c r="O7" i="10"/>
  <c r="O19" i="10"/>
  <c r="O31" i="10"/>
  <c r="O43" i="10"/>
  <c r="O55" i="10"/>
  <c r="O67" i="10"/>
  <c r="O79" i="10"/>
  <c r="O91" i="10"/>
  <c r="O103" i="10"/>
  <c r="O115" i="10"/>
  <c r="O127" i="10"/>
  <c r="O139" i="10"/>
  <c r="O151" i="10"/>
  <c r="O163" i="10"/>
  <c r="O175" i="10"/>
  <c r="O187" i="10"/>
  <c r="O199" i="10"/>
  <c r="O211" i="10"/>
  <c r="O223" i="10"/>
  <c r="O235" i="10"/>
  <c r="O247" i="10"/>
  <c r="O259" i="10"/>
  <c r="O271" i="10"/>
  <c r="O283" i="10"/>
  <c r="O295" i="10"/>
  <c r="O307" i="10"/>
  <c r="O319" i="10"/>
  <c r="O331" i="10"/>
  <c r="O343" i="10"/>
  <c r="O355" i="10"/>
  <c r="O367" i="10"/>
  <c r="O93" i="10"/>
  <c r="O177" i="10"/>
  <c r="O285" i="10"/>
  <c r="O37" i="10"/>
  <c r="O145" i="10"/>
  <c r="O253" i="10"/>
  <c r="O8" i="10"/>
  <c r="O20" i="10"/>
  <c r="O32" i="10"/>
  <c r="O44" i="10"/>
  <c r="O56" i="10"/>
  <c r="O68" i="10"/>
  <c r="O80" i="10"/>
  <c r="O92" i="10"/>
  <c r="O104" i="10"/>
  <c r="O116" i="10"/>
  <c r="O128" i="10"/>
  <c r="O140" i="10"/>
  <c r="O152" i="10"/>
  <c r="O164" i="10"/>
  <c r="O176" i="10"/>
  <c r="O188" i="10"/>
  <c r="O200" i="10"/>
  <c r="O212" i="10"/>
  <c r="O224" i="10"/>
  <c r="O236" i="10"/>
  <c r="O248" i="10"/>
  <c r="O260" i="10"/>
  <c r="O272" i="10"/>
  <c r="O284" i="10"/>
  <c r="O296" i="10"/>
  <c r="O308" i="10"/>
  <c r="O320" i="10"/>
  <c r="O332" i="10"/>
  <c r="O344" i="10"/>
  <c r="O356" i="10"/>
  <c r="O117" i="10"/>
  <c r="O225" i="10"/>
  <c r="O321" i="10"/>
  <c r="O85" i="10"/>
  <c r="O193" i="10"/>
  <c r="O325" i="10"/>
  <c r="O9" i="10"/>
  <c r="O21" i="10"/>
  <c r="O33" i="10"/>
  <c r="O45" i="10"/>
  <c r="O57" i="10"/>
  <c r="O69" i="10"/>
  <c r="O81" i="10"/>
  <c r="O10" i="10"/>
  <c r="O22" i="10"/>
  <c r="O34" i="10"/>
  <c r="O46" i="10"/>
  <c r="O58" i="10"/>
  <c r="O70" i="10"/>
  <c r="O82" i="10"/>
  <c r="O94" i="10"/>
  <c r="O106" i="10"/>
  <c r="O118" i="10"/>
  <c r="O130" i="10"/>
  <c r="O142" i="10"/>
  <c r="O154" i="10"/>
  <c r="O166" i="10"/>
  <c r="O178" i="10"/>
  <c r="O190" i="10"/>
  <c r="O202" i="10"/>
  <c r="O214" i="10"/>
  <c r="O226" i="10"/>
  <c r="O238" i="10"/>
  <c r="O250" i="10"/>
  <c r="O262" i="10"/>
  <c r="O274" i="10"/>
  <c r="O286" i="10"/>
  <c r="O298" i="10"/>
  <c r="O310" i="10"/>
  <c r="O322" i="10"/>
  <c r="O334" i="10"/>
  <c r="O346" i="10"/>
  <c r="O358" i="10"/>
  <c r="O228" i="10"/>
  <c r="O264" i="10"/>
  <c r="O300" i="10"/>
  <c r="O336" i="10"/>
  <c r="O11" i="10"/>
  <c r="O23" i="10"/>
  <c r="O35" i="10"/>
  <c r="O47" i="10"/>
  <c r="O59" i="10"/>
  <c r="O71" i="10"/>
  <c r="O83" i="10"/>
  <c r="O95" i="10"/>
  <c r="O107" i="10"/>
  <c r="O119" i="10"/>
  <c r="O131" i="10"/>
  <c r="O143" i="10"/>
  <c r="O155" i="10"/>
  <c r="O167" i="10"/>
  <c r="O179" i="10"/>
  <c r="O191" i="10"/>
  <c r="O203" i="10"/>
  <c r="O215" i="10"/>
  <c r="O227" i="10"/>
  <c r="O239" i="10"/>
  <c r="O251" i="10"/>
  <c r="O263" i="10"/>
  <c r="O275" i="10"/>
  <c r="O287" i="10"/>
  <c r="O299" i="10"/>
  <c r="O311" i="10"/>
  <c r="O323" i="10"/>
  <c r="O335" i="10"/>
  <c r="O347" i="10"/>
  <c r="O359" i="10"/>
  <c r="O204" i="10"/>
  <c r="O252" i="10"/>
  <c r="O288" i="10"/>
  <c r="O324" i="10"/>
  <c r="O348" i="10"/>
  <c r="O73" i="10"/>
  <c r="O133" i="10"/>
  <c r="O229" i="10"/>
  <c r="O349" i="10"/>
  <c r="O12" i="10"/>
  <c r="O24" i="10"/>
  <c r="O36" i="10"/>
  <c r="O48" i="10"/>
  <c r="O60" i="10"/>
  <c r="O72" i="10"/>
  <c r="O84" i="10"/>
  <c r="O96" i="10"/>
  <c r="O108" i="10"/>
  <c r="O120" i="10"/>
  <c r="O132" i="10"/>
  <c r="O144" i="10"/>
  <c r="O156" i="10"/>
  <c r="O168" i="10"/>
  <c r="O180" i="10"/>
  <c r="O192" i="10"/>
  <c r="O216" i="10"/>
  <c r="O240" i="10"/>
  <c r="O276" i="10"/>
  <c r="O312" i="10"/>
  <c r="O360" i="10"/>
  <c r="O97" i="10"/>
  <c r="O205" i="10"/>
  <c r="O337" i="10"/>
  <c r="M1" i="3"/>
  <c r="I1" i="3"/>
  <c r="H1" i="3"/>
  <c r="F1" i="3"/>
  <c r="A46" i="3"/>
  <c r="A23" i="3"/>
  <c r="A36" i="3"/>
  <c r="A3" i="3"/>
  <c r="A13" i="3"/>
  <c r="Q5" i="12" l="1" a="1"/>
  <c r="Q5" i="12" s="1"/>
  <c r="B15" i="11" a="1"/>
  <c r="B15" i="11" s="1"/>
  <c r="B43" i="11" a="1"/>
  <c r="B43" i="11" s="1"/>
  <c r="B1" i="11" a="1"/>
  <c r="B1" i="11" s="1"/>
  <c r="B29" i="11" a="1"/>
  <c r="B29" i="11" s="1"/>
  <c r="D1" i="3"/>
  <c r="E1" i="3"/>
  <c r="K1" i="3"/>
  <c r="G1" i="3"/>
  <c r="L1" i="3"/>
  <c r="C1" i="3"/>
  <c r="J1" i="3"/>
  <c r="P46" i="3" a="1"/>
  <c r="P46" i="3" s="1"/>
  <c r="P56" i="3" a="1"/>
  <c r="P56" i="3" s="1"/>
  <c r="P36" i="3" a="1"/>
  <c r="P36" i="3" s="1"/>
  <c r="P23" i="3" a="1"/>
  <c r="P23" i="3" s="1"/>
  <c r="C1" i="11" l="1" a="1"/>
  <c r="C1" i="11" s="1"/>
  <c r="E1" i="11" s="1" a="1"/>
  <c r="E1" i="11" s="1"/>
  <c r="C29" i="11" a="1"/>
  <c r="C29" i="11" s="1"/>
  <c r="E29" i="11" s="1" a="1"/>
  <c r="E29" i="11" s="1"/>
  <c r="C43" i="11" a="1"/>
  <c r="C43" i="11" s="1"/>
  <c r="E43" i="11" s="1" a="1"/>
  <c r="E43" i="11" s="1"/>
  <c r="C15" i="11" a="1"/>
  <c r="C15" i="11" s="1"/>
  <c r="E15" i="11" s="1" a="1"/>
  <c r="E15" i="11" s="1"/>
  <c r="P13" i="3" a="1"/>
  <c r="P13" i="3" s="1"/>
  <c r="P3" i="3" a="1"/>
  <c r="P3"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<sst xmlns="http://schemas.openxmlformats.org/spreadsheetml/2006/main" count="152" uniqueCount="27">
  <si>
    <t>SIE GY Equity</t>
  </si>
  <si>
    <t>FSLR US Equity</t>
  </si>
  <si>
    <t>ENI IM Equity</t>
  </si>
  <si>
    <t>247540 KS Equity</t>
  </si>
  <si>
    <t>SHEL LN Equity</t>
  </si>
  <si>
    <t>TPWR IN Equity</t>
  </si>
  <si>
    <t>ADANIGR IN Equity</t>
  </si>
  <si>
    <t>TTE FP Equity</t>
  </si>
  <si>
    <t>JSW IN Equity</t>
  </si>
  <si>
    <t>NEE US Equity</t>
  </si>
  <si>
    <t>CIE_DES</t>
  </si>
  <si>
    <t xml:space="preserve"> Return on Common Equity</t>
  </si>
  <si>
    <t xml:space="preserve"> Return on Assets</t>
  </si>
  <si>
    <t/>
  </si>
  <si>
    <t>2024 Q2</t>
  </si>
  <si>
    <t>2024 Q3</t>
  </si>
  <si>
    <t>2024 Q4</t>
  </si>
  <si>
    <t>2025 Q1</t>
  </si>
  <si>
    <t>2025 Q2</t>
  </si>
  <si>
    <t>—</t>
  </si>
  <si>
    <t>ENS US Equity</t>
  </si>
  <si>
    <t>SRG IM Equity</t>
  </si>
  <si>
    <t>ULBI US Equity</t>
  </si>
  <si>
    <t>SNX PW Equity</t>
  </si>
  <si>
    <t>AMRC US equity</t>
  </si>
  <si>
    <t>APT PW Equity</t>
  </si>
  <si>
    <t>BP US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</si>
</sst>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000000"/>
      <name val="Calibri"/>
      <family val="2"/>
    </font>
    <font>
      <sz val="11"/>
      <color rgb="FFDB8922"/>
      <name val="Consolas"/>
      <family val="3"/>
    </font>
    <font>
      <sz val="11"/>
      <name val="Aptos Narrow"/>
      <family val="2"/>
      <scheme val="minor"/>
    </font>
    <font>
      <b/>
      <sz val="11"/>
      <color theme="1"/>
      <name val="Aptos Narrow"/>
      <family val="2"/>
      <scheme val="minor"/>
    </font>
    <font>
      <b/>
      <sz val="11"/>
      <color rgb="FFDB8922"/>
      <name val="Consolas"/>
      <family val="3"/>
    </font>
  </fonts>
  <fills count="4">
    <fill>
      <patternFill patternType="none"/>
    </fill>
    <fill>
      <patternFill patternType="gray125"/>
    </fill>
    <fill>
      <patternFill patternType="solid">
        <fgColor rgb="FFC6EFCE"/>
      </patternFill>
    </fill>
    <fill>
      <patternFill patternType="solid">
        <fgColor theme="0" tint="-4.9989318521683403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20">
    <xf numFmtId="0" fontId="0" fillId="0" borderId="0" xfId="0"/>
    <xf numFmtId="0" fontId="3" fillId="0" borderId="1" xfId="0" applyFont="1" applyBorder="1" applyAlignment="1">
      <alignment vertical="center" wrapText="1"/>
    </xf>
    <xf numFmtId="0" fontId="0" fillId="0" borderId="0" xfId="0" applyAlignment="1">
      <alignment wrapText="1"/>
    </xf>
    <xf numFmtId="14" fontId="0" fillId="0" borderId="0" xfId="0" applyNumberFormat="1" applyAlignment="1">
      <alignment wrapText="1"/>
    </xf>
    <xf numFmtId="14" fontId="0" fillId="0" borderId="0" xfId="0" applyNumberFormat="1"/>
    <xf numFmtId="0" fontId="0" fillId="0" borderId="0" xfId="0" applyAlignment="1">
      <alignment horizontal="center" vertical="center" wrapText="1"/>
    </xf>
    <xf numFmtId="0" fontId="0" fillId="0" borderId="0" xfId="1" applyNumberFormat="1" applyFont="1" applyAlignment="1">
      <alignment wrapText="1"/>
    </xf>
    <xf numFmtId="0" fontId="0" fillId="0" borderId="2" xfId="0" applyBorder="1" applyAlignment="1">
      <alignment wrapText="1"/>
    </xf>
    <xf numFmtId="0" fontId="5" fillId="0" borderId="0" xfId="2" applyFont="1" applyFill="1" applyBorder="1"/>
    <xf numFmtId="0" fontId="0" fillId="3" borderId="0" xfId="0" applyFill="1"/>
    <xf numFmtId="0" fontId="5" fillId="0" borderId="0" xfId="2" applyFont="1" applyFill="1" applyBorder="1" applyAlignment="1">
      <alignment horizontal="center" vertical="center"/>
    </xf>
    <xf numFmtId="0" fontId="0" fillId="0" borderId="0" xfId="0" applyAlignment="1">
      <alignment horizontal="center" vertical="center" wrapText="1"/>
    </xf>
    <xf numFmtId="0" fontId="5" fillId="0" borderId="0" xfId="2" applyFont="1" applyFill="1" applyBorder="1" applyAlignment="1">
      <alignment horizontal="center" vertical="center"/>
    </xf>
    <xf numFmtId="0" fontId="4" fillId="0" borderId="0" xfId="0" applyNumberFormat="1" applyFont="1" applyAlignment="1">
      <alignment vertical="center"/>
    </xf>
    <xf numFmtId="14" fontId="6" fillId="0" borderId="0" xfId="0" applyNumberFormat="1" applyFont="1"/>
    <xf numFmtId="14" fontId="0" fillId="0" borderId="0" xfId="0" applyNumberFormat="1" applyFont="1"/>
    <xf numFmtId="0" fontId="0" fillId="0" borderId="0" xfId="0" applyFont="1"/>
    <xf numFmtId="0" fontId="6" fillId="0" borderId="0" xfId="0" applyFont="1"/>
    <xf numFmtId="0" fontId="7" fillId="0" borderId="0" xfId="0" applyNumberFormat="1" applyFont="1" applyAlignment="1">
      <alignment vertical="center"/>
    </xf>
    <xf numFmtId="0" fontId="0" fillId="0" borderId="0" xfId="0" applyNumberFormat="1"/>
  </cellXfs>
  <cellStyles count="3">
    <cellStyle name="Good" xfId="2" builtinId="26"/>
    <cellStyle name="Normal" xfId="0" builtinId="0"/>
    <cellStyle name="Percent" xfId="1" builtinId="5"/>
  </cellStyles>
  <dxfs count="2">
    <dxf>
      <font>
        <color rgb="FF9C0006"/>
      </font>
      <fill>
        <patternFill>
          <bgColor rgb="FFFFC7CE"/>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BQL|15233874457396199183</stp>
        <tr r="B88" s="3"/>
      </tp>
      <tp t="s">
        <v>#N/A N/A</v>
        <stp/>
        <stp>BQL|17060947774647125048</stp>
        <tr r="S2" s="14"/>
      </tp>
      <tp t="s">
        <v>#N/A N/A</v>
        <stp/>
        <stp>BQL|18413179849414861231</stp>
        <tr r="B46" s="3"/>
      </tp>
      <tp t="s">
        <v>#N/A N/A</v>
        <stp/>
        <stp>BQL|18081199201212041198</stp>
        <tr r="I2" s="14"/>
      </tp>
      <tp t="s">
        <v>#N/A N/A</v>
        <stp/>
        <stp>BQL|15845820851529357877</stp>
        <tr r="U2" s="14"/>
      </tp>
      <tp t="s">
        <v>#N/A N/A</v>
        <stp/>
        <stp>BQL|14683399387806339130</stp>
        <tr r="B94" s="3"/>
      </tp>
      <tp t="s">
        <v>#N/A N/A</v>
        <stp/>
        <stp>BQL|15248571771107704892</stp>
        <tr r="M2" s="14"/>
      </tp>
      <tp t="s">
        <v>#N/A N/A</v>
        <stp/>
        <stp>BQL|17832854848285787951</stp>
        <tr r="G2" s="14"/>
      </tp>
      <tp t="s">
        <v>#N/A N/A</v>
        <stp/>
        <stp>BQL|10336297324303170728</stp>
        <tr r="O2" s="14"/>
      </tp>
      <tp t="s">
        <v>#N/A N/A</v>
        <stp/>
        <stp>BQL|12616189513985340437</stp>
        <tr r="Q2" s="14"/>
      </tp>
      <tp t="s">
        <v>#N/A N/A</v>
        <stp/>
        <stp>BQL|13831788402404045159</stp>
        <tr r="E2" s="14"/>
      </tp>
      <tp t="s">
        <v>#N/A N/A</v>
        <stp/>
        <stp>BQL|11824043522935320745</stp>
        <tr r="A1" s="12"/>
      </tp>
      <tp t="s">
        <v>#N/A N/A</v>
        <stp/>
        <stp>BQL|13852755830836042076</stp>
        <tr r="B97" s="3"/>
      </tp>
    </main>
    <main first="bofaddin.rtdserver">
      <tp t="s">
        <v>#N/A N/A</v>
        <stp/>
        <stp>BQL|9161870238056167825</stp>
        <tr r="A1" s="15"/>
      </tp>
      <tp t="s">
        <v>#N/A N/A</v>
        <stp/>
        <stp>BQL|5695435027898282745</stp>
        <tr r="B3" s="3"/>
      </tp>
      <tp t="s">
        <v>#N/A N/A</v>
        <stp/>
        <stp>BQL|8346311254123846321</stp>
        <tr r="B82" s="3"/>
      </tp>
      <tp t="s">
        <v>#N/A N/A</v>
        <stp/>
        <stp>BQL|2422208151582914967</stp>
        <tr r="A1" s="10"/>
      </tp>
      <tp t="s">
        <v>#N/A N/A</v>
        <stp/>
        <stp>BQL|6610129904070993867</stp>
        <tr r="A1" s="16"/>
      </tp>
      <tp t="s">
        <v>#N/A N/A</v>
        <stp/>
        <stp>BQL|6939578490974111699</stp>
        <tr r="B13" s="3"/>
      </tp>
      <tp t="s">
        <v>#N/A N/A</v>
        <stp/>
        <stp>BQL|7015199751767772121</stp>
        <tr r="K2" s="14"/>
      </tp>
      <tp t="s">
        <v>#N/A N/A</v>
        <stp/>
        <stp>BQL|1864098376621197134</stp>
        <tr r="B36" s="3"/>
      </tp>
      <tp t="s">
        <v>#N/A N/A</v>
        <stp/>
        <stp>BQL|8829548363824442981</stp>
        <tr r="B67" s="3"/>
      </tp>
      <tp t="s">
        <v>#N/A N/A</v>
        <stp/>
        <stp>BQL|3369471414480859150</stp>
        <tr r="B91" s="3"/>
      </tp>
      <tp t="s">
        <v>#N/A N/A</v>
        <stp/>
        <stp>BQL|5289540723482491756</stp>
        <tr r="B23" s="3"/>
      </tp>
      <tp t="s">
        <v>#N/A N/A</v>
        <stp/>
        <stp>BQL|7657363303571516274</stp>
        <tr r="B85" s="3"/>
      </tp>
      <tp t="s">
        <v>#N/A N/A</v>
        <stp/>
        <stp>BQL|1954921910468269266</stp>
        <tr r="C2" s="14"/>
      </tp>
      <tp t="s">
        <v>#N/A N/A</v>
        <stp/>
        <stp>BQL|165841453997671535</stp>
        <tr r="A1" s="13"/>
      </tp>
      <tp t="s">
        <v>#N/A N/A</v>
        <stp/>
        <stp>BQL|294353534899258193</stp>
        <tr r="A2" s="14"/>
      </tp>
      <tp t="s">
        <v>#N/A N/A</v>
        <stp/>
        <stp>BQL|230744981654986013</stp>
        <tr r="B56" s="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volatileDependencies" Target="volatileDependencies.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a:ln>
              <a:noFill/>
            </a:ln>
            <a:effectLst/>
          </c:spPr>
          <c:invertIfNegative val="0"/>
          <c:cat>
            <c:strRef>
              <c:f>'PRICES GBP'!$Q$5:$Q$15</c:f>
              <c:strCache>
                <c:ptCount val="11"/>
                <c:pt idx="0">
                  <c:v>TTE FP Equity</c:v>
                </c:pt>
                <c:pt idx="1">
                  <c:v>SIE GY Equity</c:v>
                </c:pt>
                <c:pt idx="2">
                  <c:v>SHEL LN Equity</c:v>
                </c:pt>
                <c:pt idx="3">
                  <c:v>ENI IM Equity</c:v>
                </c:pt>
                <c:pt idx="4">
                  <c:v>SRG IM Equity</c:v>
                </c:pt>
                <c:pt idx="5">
                  <c:v>FSLR US Equity</c:v>
                </c:pt>
                <c:pt idx="6">
                  <c:v>ENS US Equity</c:v>
                </c:pt>
                <c:pt idx="7">
                  <c:v>ULBI US Equity</c:v>
                </c:pt>
                <c:pt idx="8">
                  <c:v>AMRC US Equity</c:v>
                </c:pt>
                <c:pt idx="9">
                  <c:v>NEE US Equity</c:v>
                </c:pt>
                <c:pt idx="10">
                  <c:v>SNX PW Equity</c:v>
                </c:pt>
              </c:strCache>
            </c:strRef>
          </c:cat>
          <c:val>
            <c:numRef>
              <c:f>'PRICES GBP'!$R$5:$R$15</c:f>
              <c:numCache>
                <c:formatCode>General</c:formatCode>
                <c:ptCount val="11"/>
                <c:pt idx="0">
                  <c:v>0.69672131147540983</c:v>
                </c:pt>
                <c:pt idx="1">
                  <c:v>0.69125683060109289</c:v>
                </c:pt>
                <c:pt idx="2">
                  <c:v>0.69125683060109289</c:v>
                </c:pt>
                <c:pt idx="3">
                  <c:v>0.68852459016393441</c:v>
                </c:pt>
                <c:pt idx="4">
                  <c:v>0.68852459016393441</c:v>
                </c:pt>
                <c:pt idx="5">
                  <c:v>0.68306010928961747</c:v>
                </c:pt>
                <c:pt idx="6">
                  <c:v>0.68306010928961747</c:v>
                </c:pt>
                <c:pt idx="7">
                  <c:v>0.68306010928961747</c:v>
                </c:pt>
                <c:pt idx="8">
                  <c:v>0.68306010928961747</c:v>
                </c:pt>
                <c:pt idx="9">
                  <c:v>0.68306010928961747</c:v>
                </c:pt>
                <c:pt idx="10">
                  <c:v>0.67759562841530052</c:v>
                </c:pt>
              </c:numCache>
            </c:numRef>
          </c:val>
          <c:extLst>
            <c:ext xmlns:c16="http://schemas.microsoft.com/office/drawing/2014/chart" uri="{C3380CC4-5D6E-409C-BE32-E72D297353CC}">
              <c16:uniqueId val="{00000000-B52D-4FB1-9F79-26DF971807FE}"/>
            </c:ext>
          </c:extLst>
        </c:ser>
        <c:dLbls>
          <c:showLegendKey val="0"/>
          <c:showVal val="0"/>
          <c:showCatName val="0"/>
          <c:showSerName val="0"/>
          <c:showPercent val="0"/>
          <c:showBubbleSize val="0"/>
        </c:dLbls>
        <c:gapWidth val="219"/>
        <c:overlap val="-27"/>
        <c:axId val="1137488008"/>
        <c:axId val="1137488368"/>
      </c:barChart>
      <c:lineChart>
        <c:grouping val="standard"/>
        <c:varyColors val="0"/>
        <c:ser>
          <c:idx val="1"/>
          <c:order val="1"/>
          <c:tx>
            <c:v>"Just weekends"</c:v>
          </c:tx>
          <c:spPr>
            <a:ln w="28575" cap="rnd">
              <a:solidFill>
                <a:schemeClr val="accent2"/>
              </a:solidFill>
              <a:round/>
            </a:ln>
            <a:effectLst/>
          </c:spPr>
          <c:marker>
            <c:symbol val="none"/>
          </c:marker>
          <c:val>
            <c:numRef>
              <c:f>'PRICES GBP'!$S$5:$S$15</c:f>
              <c:numCache>
                <c:formatCode>General</c:formatCode>
                <c:ptCount val="11"/>
                <c:pt idx="0">
                  <c:v>0.7142857142857143</c:v>
                </c:pt>
                <c:pt idx="1">
                  <c:v>0.7142857142857143</c:v>
                </c:pt>
                <c:pt idx="2">
                  <c:v>0.7142857142857143</c:v>
                </c:pt>
                <c:pt idx="3">
                  <c:v>0.7142857142857143</c:v>
                </c:pt>
                <c:pt idx="4">
                  <c:v>0.7142857142857143</c:v>
                </c:pt>
                <c:pt idx="5">
                  <c:v>0.7142857142857143</c:v>
                </c:pt>
                <c:pt idx="6">
                  <c:v>0.7142857142857143</c:v>
                </c:pt>
                <c:pt idx="7">
                  <c:v>0.7142857142857143</c:v>
                </c:pt>
                <c:pt idx="8">
                  <c:v>0.7142857142857143</c:v>
                </c:pt>
                <c:pt idx="9">
                  <c:v>0.7142857142857143</c:v>
                </c:pt>
                <c:pt idx="10">
                  <c:v>0.7142857142857143</c:v>
                </c:pt>
              </c:numCache>
            </c:numRef>
          </c:val>
          <c:smooth val="0"/>
          <c:extLst>
            <c:ext xmlns:c16="http://schemas.microsoft.com/office/drawing/2014/chart" uri="{C3380CC4-5D6E-409C-BE32-E72D297353CC}">
              <c16:uniqueId val="{00000001-B52D-4FB1-9F79-26DF971807FE}"/>
            </c:ext>
          </c:extLst>
        </c:ser>
        <c:dLbls>
          <c:showLegendKey val="0"/>
          <c:showVal val="0"/>
          <c:showCatName val="0"/>
          <c:showSerName val="0"/>
          <c:showPercent val="0"/>
          <c:showBubbleSize val="0"/>
        </c:dLbls>
        <c:marker val="1"/>
        <c:smooth val="0"/>
        <c:axId val="1137488008"/>
        <c:axId val="1137488368"/>
      </c:lineChart>
      <c:catAx>
        <c:axId val="1137488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8368"/>
        <c:crosses val="autoZero"/>
        <c:auto val="1"/>
        <c:lblAlgn val="ctr"/>
        <c:lblOffset val="100"/>
        <c:noMultiLvlLbl val="0"/>
      </c:catAx>
      <c:valAx>
        <c:axId val="1137488368"/>
        <c:scaling>
          <c:orientation val="minMax"/>
          <c:min val="0.6500000000000001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8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accent1"/>
            </a:solidFill>
            <a:ln>
              <a:noFill/>
            </a:ln>
            <a:effectLst/>
          </c:spPr>
          <c:invertIfNegative val="0"/>
          <c:cat>
            <c:strRef>
              <c:f>PRICES!$Q$5:$Q$17</c:f>
              <c:strCache>
                <c:ptCount val="13"/>
                <c:pt idx="0">
                  <c:v>TTE FP Equity</c:v>
                </c:pt>
                <c:pt idx="1">
                  <c:v>SIE GY Equity</c:v>
                </c:pt>
                <c:pt idx="2">
                  <c:v>SHEL LN Equity</c:v>
                </c:pt>
                <c:pt idx="3">
                  <c:v>ENI IM Equity</c:v>
                </c:pt>
                <c:pt idx="4">
                  <c:v>SRG IM Equity</c:v>
                </c:pt>
                <c:pt idx="5">
                  <c:v>FSLR US Equity</c:v>
                </c:pt>
                <c:pt idx="6">
                  <c:v>ENS US Equity</c:v>
                </c:pt>
                <c:pt idx="7">
                  <c:v>ULBI US Equity</c:v>
                </c:pt>
                <c:pt idx="8">
                  <c:v>AMRC US equity</c:v>
                </c:pt>
                <c:pt idx="9">
                  <c:v>NEE US Equity</c:v>
                </c:pt>
                <c:pt idx="10">
                  <c:v>BP US Equity</c:v>
                </c:pt>
                <c:pt idx="11">
                  <c:v>SNX PW Equity</c:v>
                </c:pt>
                <c:pt idx="12">
                  <c:v>APT PW Equity</c:v>
                </c:pt>
              </c:strCache>
            </c:strRef>
          </c:cat>
          <c:val>
            <c:numRef>
              <c:f>PRICES!$R$5:$R$17</c:f>
              <c:numCache>
                <c:formatCode>General</c:formatCode>
                <c:ptCount val="13"/>
                <c:pt idx="0">
                  <c:v>0.69672131147540983</c:v>
                </c:pt>
                <c:pt idx="1">
                  <c:v>0.69125683060109289</c:v>
                </c:pt>
                <c:pt idx="2">
                  <c:v>0.69125683060109289</c:v>
                </c:pt>
                <c:pt idx="3">
                  <c:v>0.68852459016393441</c:v>
                </c:pt>
                <c:pt idx="4">
                  <c:v>0.68852459016393441</c:v>
                </c:pt>
                <c:pt idx="5">
                  <c:v>0.68306010928961747</c:v>
                </c:pt>
                <c:pt idx="6">
                  <c:v>0.68306010928961747</c:v>
                </c:pt>
                <c:pt idx="7">
                  <c:v>0.68306010928961747</c:v>
                </c:pt>
                <c:pt idx="8">
                  <c:v>0.68306010928961747</c:v>
                </c:pt>
                <c:pt idx="9">
                  <c:v>0.68306010928961747</c:v>
                </c:pt>
                <c:pt idx="10">
                  <c:v>0.68306010928961747</c:v>
                </c:pt>
                <c:pt idx="11">
                  <c:v>0.67759562841530052</c:v>
                </c:pt>
                <c:pt idx="12">
                  <c:v>0.67759562841530052</c:v>
                </c:pt>
              </c:numCache>
            </c:numRef>
          </c:val>
          <c:extLst>
            <c:ext xmlns:c16="http://schemas.microsoft.com/office/drawing/2014/chart" uri="{C3380CC4-5D6E-409C-BE32-E72D297353CC}">
              <c16:uniqueId val="{00000000-744E-406A-BEFA-A297D61E6C72}"/>
            </c:ext>
          </c:extLst>
        </c:ser>
        <c:dLbls>
          <c:showLegendKey val="0"/>
          <c:showVal val="0"/>
          <c:showCatName val="0"/>
          <c:showSerName val="0"/>
          <c:showPercent val="0"/>
          <c:showBubbleSize val="0"/>
        </c:dLbls>
        <c:gapWidth val="219"/>
        <c:overlap val="-27"/>
        <c:axId val="1137488008"/>
        <c:axId val="1137488368"/>
      </c:barChart>
      <c:lineChart>
        <c:grouping val="standard"/>
        <c:varyColors val="0"/>
        <c:ser>
          <c:idx val="1"/>
          <c:order val="1"/>
          <c:spPr>
            <a:ln w="28575" cap="rnd">
              <a:solidFill>
                <a:schemeClr val="accent2"/>
              </a:solidFill>
              <a:round/>
            </a:ln>
            <a:effectLst/>
          </c:spPr>
          <c:marker>
            <c:symbol val="none"/>
          </c:marker>
          <c:cat>
            <c:strRef>
              <c:f>PRICES!$Q$5:$Q$17</c:f>
              <c:strCache>
                <c:ptCount val="13"/>
                <c:pt idx="0">
                  <c:v>TTE FP Equity</c:v>
                </c:pt>
                <c:pt idx="1">
                  <c:v>SIE GY Equity</c:v>
                </c:pt>
                <c:pt idx="2">
                  <c:v>SHEL LN Equity</c:v>
                </c:pt>
                <c:pt idx="3">
                  <c:v>ENI IM Equity</c:v>
                </c:pt>
                <c:pt idx="4">
                  <c:v>SRG IM Equity</c:v>
                </c:pt>
                <c:pt idx="5">
                  <c:v>FSLR US Equity</c:v>
                </c:pt>
                <c:pt idx="6">
                  <c:v>ENS US Equity</c:v>
                </c:pt>
                <c:pt idx="7">
                  <c:v>ULBI US Equity</c:v>
                </c:pt>
                <c:pt idx="8">
                  <c:v>AMRC US equity</c:v>
                </c:pt>
                <c:pt idx="9">
                  <c:v>NEE US Equity</c:v>
                </c:pt>
                <c:pt idx="10">
                  <c:v>BP US Equity</c:v>
                </c:pt>
                <c:pt idx="11">
                  <c:v>SNX PW Equity</c:v>
                </c:pt>
                <c:pt idx="12">
                  <c:v>APT PW Equity</c:v>
                </c:pt>
              </c:strCache>
            </c:strRef>
          </c:cat>
          <c:val>
            <c:numRef>
              <c:f>PRICES!$S$5:$S$17</c:f>
              <c:numCache>
                <c:formatCode>General</c:formatCode>
                <c:ptCount val="13"/>
                <c:pt idx="0">
                  <c:v>0.7142857142857143</c:v>
                </c:pt>
                <c:pt idx="1">
                  <c:v>0.7142857142857143</c:v>
                </c:pt>
                <c:pt idx="2">
                  <c:v>0.7142857142857143</c:v>
                </c:pt>
                <c:pt idx="3">
                  <c:v>0.7142857142857143</c:v>
                </c:pt>
                <c:pt idx="4">
                  <c:v>0.7142857142857143</c:v>
                </c:pt>
                <c:pt idx="5">
                  <c:v>0.7142857142857143</c:v>
                </c:pt>
                <c:pt idx="6">
                  <c:v>0.7142857142857143</c:v>
                </c:pt>
                <c:pt idx="7">
                  <c:v>0.7142857142857143</c:v>
                </c:pt>
                <c:pt idx="8">
                  <c:v>0.7142857142857143</c:v>
                </c:pt>
                <c:pt idx="9">
                  <c:v>0.7142857142857143</c:v>
                </c:pt>
                <c:pt idx="10">
                  <c:v>0.7142857142857143</c:v>
                </c:pt>
                <c:pt idx="11">
                  <c:v>0.7142857142857143</c:v>
                </c:pt>
                <c:pt idx="12">
                  <c:v>0.7142857142857143</c:v>
                </c:pt>
              </c:numCache>
            </c:numRef>
          </c:val>
          <c:smooth val="0"/>
          <c:extLst>
            <c:ext xmlns:c16="http://schemas.microsoft.com/office/drawing/2014/chart" uri="{C3380CC4-5D6E-409C-BE32-E72D297353CC}">
              <c16:uniqueId val="{00000001-744E-406A-BEFA-A297D61E6C72}"/>
            </c:ext>
          </c:extLst>
        </c:ser>
        <c:dLbls>
          <c:showLegendKey val="0"/>
          <c:showVal val="0"/>
          <c:showCatName val="0"/>
          <c:showSerName val="0"/>
          <c:showPercent val="0"/>
          <c:showBubbleSize val="0"/>
        </c:dLbls>
        <c:marker val="1"/>
        <c:smooth val="0"/>
        <c:axId val="1137488008"/>
        <c:axId val="1137488368"/>
      </c:lineChart>
      <c:catAx>
        <c:axId val="1137488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8368"/>
        <c:crosses val="autoZero"/>
        <c:auto val="1"/>
        <c:lblAlgn val="ctr"/>
        <c:lblOffset val="100"/>
        <c:noMultiLvlLbl val="0"/>
      </c:catAx>
      <c:valAx>
        <c:axId val="1137488368"/>
        <c:scaling>
          <c:orientation val="minMax"/>
          <c:min val="0.6500000000000001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8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Primary exchange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D5-4D29-98F8-CB91E08ABD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D5-4D29-98F8-CB91E08ABD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D5-4D29-98F8-CB91E08ABD2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2D5-4D29-98F8-CB91E08ABD2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2D5-4D29-98F8-CB91E08ABD2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2D5-4D29-98F8-CB91E08ABD28}"/>
              </c:ext>
            </c:extLst>
          </c:dPt>
          <c:dPt>
            <c:idx val="6"/>
            <c:bubble3D val="0"/>
            <c:spPr>
              <a:solidFill>
                <a:schemeClr val="accent1">
                  <a:lumMod val="60000"/>
                </a:schemeClr>
              </a:solidFill>
              <a:ln w="19050">
                <a:solidFill>
                  <a:schemeClr val="lt1"/>
                </a:solidFill>
              </a:ln>
              <a:effectLst/>
            </c:spPr>
          </c:dPt>
          <c:cat>
            <c:strRef>
              <c:f>PIE!$E$1:$E$7</c:f>
              <c:strCache>
                <c:ptCount val="7"/>
                <c:pt idx="0">
                  <c:v>US</c:v>
                </c:pt>
                <c:pt idx="1">
                  <c:v>IM</c:v>
                </c:pt>
                <c:pt idx="2">
                  <c:v>PW</c:v>
                </c:pt>
                <c:pt idx="3">
                  <c:v>GY</c:v>
                </c:pt>
                <c:pt idx="4">
                  <c:v>LN</c:v>
                </c:pt>
                <c:pt idx="5">
                  <c:v>FP</c:v>
                </c:pt>
                <c:pt idx="6">
                  <c:v>0</c:v>
                </c:pt>
              </c:strCache>
            </c:strRef>
          </c:cat>
          <c:val>
            <c:numRef>
              <c:f>PIE!$F$1:$F$7</c:f>
              <c:numCache>
                <c:formatCode>General</c:formatCode>
                <c:ptCount val="7"/>
                <c:pt idx="0">
                  <c:v>6</c:v>
                </c:pt>
                <c:pt idx="1">
                  <c:v>2</c:v>
                </c:pt>
                <c:pt idx="2">
                  <c:v>2</c:v>
                </c:pt>
                <c:pt idx="3">
                  <c:v>1</c:v>
                </c:pt>
                <c:pt idx="4">
                  <c:v>1</c:v>
                </c:pt>
                <c:pt idx="5">
                  <c:v>1</c:v>
                </c:pt>
                <c:pt idx="6">
                  <c:v>0</c:v>
                </c:pt>
              </c:numCache>
            </c:numRef>
          </c:val>
          <c:extLst>
            <c:ext xmlns:c16="http://schemas.microsoft.com/office/drawing/2014/chart" uri="{C3380CC4-5D6E-409C-BE32-E72D297353CC}">
              <c16:uniqueId val="{0000000C-C2D5-4D29-98F8-CB91E08ABD2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GICS_INDUSTRY_GROUP_NAME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B3-416E-B634-EDE02A6D4E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B3-416E-B634-EDE02A6D4E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B3-416E-B634-EDE02A6D4E4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8B3-416E-B634-EDE02A6D4E48}"/>
              </c:ext>
            </c:extLst>
          </c:dPt>
          <c:dPt>
            <c:idx val="4"/>
            <c:bubble3D val="0"/>
            <c:spPr>
              <a:solidFill>
                <a:schemeClr val="accent5"/>
              </a:solidFill>
              <a:ln w="19050">
                <a:solidFill>
                  <a:schemeClr val="lt1"/>
                </a:solidFill>
              </a:ln>
              <a:effectLst/>
            </c:spPr>
          </c:dPt>
          <c:cat>
            <c:strRef>
              <c:f>PIE!$E$15:$E$19</c:f>
              <c:strCache>
                <c:ptCount val="5"/>
                <c:pt idx="0">
                  <c:v>Capital Goods</c:v>
                </c:pt>
                <c:pt idx="1">
                  <c:v>Energy</c:v>
                </c:pt>
                <c:pt idx="2">
                  <c:v>Utilities</c:v>
                </c:pt>
                <c:pt idx="3">
                  <c:v>Semiconductors &amp; Semiconductor Equipment</c:v>
                </c:pt>
                <c:pt idx="4">
                  <c:v>Technology Hardware &amp; Equipment</c:v>
                </c:pt>
              </c:strCache>
            </c:strRef>
          </c:cat>
          <c:val>
            <c:numRef>
              <c:f>PIE!$F$15:$F$19</c:f>
              <c:numCache>
                <c:formatCode>General</c:formatCode>
                <c:ptCount val="5"/>
                <c:pt idx="0">
                  <c:v>5</c:v>
                </c:pt>
                <c:pt idx="1">
                  <c:v>4</c:v>
                </c:pt>
                <c:pt idx="2">
                  <c:v>2</c:v>
                </c:pt>
                <c:pt idx="3">
                  <c:v>1</c:v>
                </c:pt>
                <c:pt idx="4">
                  <c:v>1</c:v>
                </c:pt>
              </c:numCache>
            </c:numRef>
          </c:val>
          <c:extLst>
            <c:ext xmlns:c16="http://schemas.microsoft.com/office/drawing/2014/chart" uri="{C3380CC4-5D6E-409C-BE32-E72D297353CC}">
              <c16:uniqueId val="{00000008-18B3-416E-B634-EDE02A6D4E4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5317170933165738"/>
          <c:y val="0.20023367604407427"/>
          <c:w val="0.42656421157783792"/>
          <c:h val="0.710342336463843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BICS_LEVEL_3_INDUSTRY_NAME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44-4040-BB64-65E2828891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44-4040-BB64-65E28288914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44-4040-BB64-65E28288914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644-4040-BB64-65E28288914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644-4040-BB64-65E282889141}"/>
              </c:ext>
            </c:extLst>
          </c:dPt>
          <c:cat>
            <c:strRef>
              <c:f>PIE!$E$29:$E$33</c:f>
              <c:strCache>
                <c:ptCount val="5"/>
                <c:pt idx="0">
                  <c:v>Renewable Energy</c:v>
                </c:pt>
                <c:pt idx="1">
                  <c:v>Oil &amp; Gas Supply Chain</c:v>
                </c:pt>
                <c:pt idx="2">
                  <c:v>Diversified Industrials</c:v>
                </c:pt>
                <c:pt idx="3">
                  <c:v>Gas &amp; Water Utilities</c:v>
                </c:pt>
                <c:pt idx="4">
                  <c:v>Electric Utilities</c:v>
                </c:pt>
              </c:strCache>
            </c:strRef>
          </c:cat>
          <c:val>
            <c:numRef>
              <c:f>PIE!$F$29:$F$33</c:f>
              <c:numCache>
                <c:formatCode>General</c:formatCode>
                <c:ptCount val="5"/>
                <c:pt idx="0">
                  <c:v>6</c:v>
                </c:pt>
                <c:pt idx="1">
                  <c:v>4</c:v>
                </c:pt>
                <c:pt idx="2">
                  <c:v>1</c:v>
                </c:pt>
                <c:pt idx="3">
                  <c:v>1</c:v>
                </c:pt>
                <c:pt idx="4">
                  <c:v>1</c:v>
                </c:pt>
              </c:numCache>
            </c:numRef>
          </c:val>
          <c:extLst>
            <c:ext xmlns:c16="http://schemas.microsoft.com/office/drawing/2014/chart" uri="{C3380CC4-5D6E-409C-BE32-E72D297353CC}">
              <c16:uniqueId val="{0000000A-E644-4040-BB64-65E28288914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254768055276964"/>
          <c:y val="0.32890376199213289"/>
          <c:w val="0.37805528714226222"/>
          <c:h val="0.495365869556474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BICS_LEVEL_4_SUB_INDUSTRY_NAME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41-45BF-A4A5-23EEECF09C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41-45BF-A4A5-23EEECF09C4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41-45BF-A4A5-23EEECF09C4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041-45BF-A4A5-23EEECF09C4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041-45BF-A4A5-23EEECF09C4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041-45BF-A4A5-23EEECF09C4F}"/>
              </c:ext>
            </c:extLst>
          </c:dPt>
          <c:cat>
            <c:strRef>
              <c:f>PIE!$E$43:$E$48</c:f>
              <c:strCache>
                <c:ptCount val="6"/>
                <c:pt idx="0">
                  <c:v>Renewable Energy Equipment</c:v>
                </c:pt>
                <c:pt idx="1">
                  <c:v>Integrated Oils</c:v>
                </c:pt>
                <c:pt idx="2">
                  <c:v>Diversified Industrials</c:v>
                </c:pt>
                <c:pt idx="3">
                  <c:v>Gas Utilities</c:v>
                </c:pt>
                <c:pt idx="4">
                  <c:v>Renewable Energy Project Dev</c:v>
                </c:pt>
                <c:pt idx="5">
                  <c:v>Integrated Electric Utilities</c:v>
                </c:pt>
              </c:strCache>
            </c:strRef>
          </c:cat>
          <c:val>
            <c:numRef>
              <c:f>PIE!$F$43:$F$48</c:f>
              <c:numCache>
                <c:formatCode>General</c:formatCode>
                <c:ptCount val="6"/>
                <c:pt idx="0">
                  <c:v>5</c:v>
                </c:pt>
                <c:pt idx="1">
                  <c:v>4</c:v>
                </c:pt>
                <c:pt idx="2">
                  <c:v>1</c:v>
                </c:pt>
                <c:pt idx="3">
                  <c:v>1</c:v>
                </c:pt>
                <c:pt idx="4">
                  <c:v>1</c:v>
                </c:pt>
                <c:pt idx="5">
                  <c:v>1</c:v>
                </c:pt>
              </c:numCache>
            </c:numRef>
          </c:val>
          <c:extLst>
            <c:ext xmlns:c16="http://schemas.microsoft.com/office/drawing/2014/chart" uri="{C3380CC4-5D6E-409C-BE32-E72D297353CC}">
              <c16:uniqueId val="{0000000C-3041-45BF-A4A5-23EEECF09C4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8035773748589004"/>
          <c:y val="0.20964881015944517"/>
          <c:w val="0.3875232778337136"/>
          <c:h val="0.651196468203277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16</xdr:col>
      <xdr:colOff>0</xdr:colOff>
      <xdr:row>16</xdr:row>
      <xdr:rowOff>166687</xdr:rowOff>
    </xdr:from>
    <xdr:to>
      <xdr:col>25</xdr:col>
      <xdr:colOff>352424</xdr:colOff>
      <xdr:row>32</xdr:row>
      <xdr:rowOff>180975</xdr:rowOff>
    </xdr:to>
    <xdr:graphicFrame macro="">
      <xdr:nvGraphicFramePr>
        <xdr:cNvPr id="2" name="Chart 1">
          <a:extLst>
            <a:ext uri="{FF2B5EF4-FFF2-40B4-BE49-F238E27FC236}">
              <a16:creationId xmlns:a16="http://schemas.microsoft.com/office/drawing/2014/main" id="{E30E5F45-DBF4-435E-AA01-CB964488BF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485775</xdr:colOff>
      <xdr:row>4</xdr:row>
      <xdr:rowOff>14287</xdr:rowOff>
    </xdr:from>
    <xdr:to>
      <xdr:col>30</xdr:col>
      <xdr:colOff>228599</xdr:colOff>
      <xdr:row>20</xdr:row>
      <xdr:rowOff>28575</xdr:rowOff>
    </xdr:to>
    <xdr:graphicFrame macro="">
      <xdr:nvGraphicFramePr>
        <xdr:cNvPr id="2" name="Chart 1">
          <a:extLst>
            <a:ext uri="{FF2B5EF4-FFF2-40B4-BE49-F238E27FC236}">
              <a16:creationId xmlns:a16="http://schemas.microsoft.com/office/drawing/2014/main" id="{474E6DE7-5FC9-6C0B-B1DB-AFDEE2DB8A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598741</xdr:colOff>
      <xdr:row>0</xdr:row>
      <xdr:rowOff>0</xdr:rowOff>
    </xdr:from>
    <xdr:to>
      <xdr:col>14</xdr:col>
      <xdr:colOff>0</xdr:colOff>
      <xdr:row>12</xdr:row>
      <xdr:rowOff>190499</xdr:rowOff>
    </xdr:to>
    <xdr:graphicFrame macro="">
      <xdr:nvGraphicFramePr>
        <xdr:cNvPr id="2" name="Chart 1">
          <a:extLst>
            <a:ext uri="{FF2B5EF4-FFF2-40B4-BE49-F238E27FC236}">
              <a16:creationId xmlns:a16="http://schemas.microsoft.com/office/drawing/2014/main" id="{41F6972B-298E-42C7-9072-460C6475B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13</xdr:row>
      <xdr:rowOff>190499</xdr:rowOff>
    </xdr:from>
    <xdr:to>
      <xdr:col>14</xdr:col>
      <xdr:colOff>0</xdr:colOff>
      <xdr:row>27</xdr:row>
      <xdr:rowOff>0</xdr:rowOff>
    </xdr:to>
    <xdr:graphicFrame macro="">
      <xdr:nvGraphicFramePr>
        <xdr:cNvPr id="3" name="Chart 2">
          <a:extLst>
            <a:ext uri="{FF2B5EF4-FFF2-40B4-BE49-F238E27FC236}">
              <a16:creationId xmlns:a16="http://schemas.microsoft.com/office/drawing/2014/main" id="{D84253C9-2B97-4854-8400-99CEE5E3B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28</xdr:row>
      <xdr:rowOff>0</xdr:rowOff>
    </xdr:from>
    <xdr:to>
      <xdr:col>14</xdr:col>
      <xdr:colOff>0</xdr:colOff>
      <xdr:row>41</xdr:row>
      <xdr:rowOff>0</xdr:rowOff>
    </xdr:to>
    <xdr:graphicFrame macro="">
      <xdr:nvGraphicFramePr>
        <xdr:cNvPr id="4" name="Chart 3">
          <a:extLst>
            <a:ext uri="{FF2B5EF4-FFF2-40B4-BE49-F238E27FC236}">
              <a16:creationId xmlns:a16="http://schemas.microsoft.com/office/drawing/2014/main" id="{321BFD9E-B944-4582-8DA4-FDEFFFEA24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42</xdr:row>
      <xdr:rowOff>0</xdr:rowOff>
    </xdr:from>
    <xdr:to>
      <xdr:col>13</xdr:col>
      <xdr:colOff>420996</xdr:colOff>
      <xdr:row>54</xdr:row>
      <xdr:rowOff>34072</xdr:rowOff>
    </xdr:to>
    <xdr:graphicFrame macro="">
      <xdr:nvGraphicFramePr>
        <xdr:cNvPr id="5" name="Chart 4">
          <a:extLst>
            <a:ext uri="{FF2B5EF4-FFF2-40B4-BE49-F238E27FC236}">
              <a16:creationId xmlns:a16="http://schemas.microsoft.com/office/drawing/2014/main" id="{C6596C7C-F70E-42C5-BA1C-67813D832C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A56A1-7C23-4191-94E5-BD49F7B0BDBB}">
  <dimension ref="A1:AC401"/>
  <sheetViews>
    <sheetView zoomScale="81" workbookViewId="0">
      <selection sqref="A1:N1048576"/>
    </sheetView>
  </sheetViews>
  <sheetFormatPr defaultRowHeight="15" x14ac:dyDescent="0.25"/>
  <cols>
    <col min="1" max="1" width="10.42578125" style="4" bestFit="1" customWidth="1"/>
    <col min="2" max="9" width="7.7109375" style="2" customWidth="1"/>
    <col min="10" max="10" width="8.7109375" style="2" customWidth="1"/>
    <col min="11" max="14" width="7.7109375" style="2" customWidth="1"/>
  </cols>
  <sheetData>
    <row r="1" spans="1:29" ht="30.75" customHeight="1" x14ac:dyDescent="0.25">
      <c r="A1" t="str" cm="1">
        <f t="array" ref="A1:N367">_xll.BQL(Companies, "px_last(currency=GBP, DATES=range(-1y, 0d, frq=D))", "showheaders", "false")</f>
        <v/>
      </c>
      <c r="B1" s="2" t="str">
        <v>SIE GY Equity</v>
      </c>
      <c r="C1" s="2" t="str">
        <v>FSLR US Equity</v>
      </c>
      <c r="D1" s="2" t="str">
        <v>ENI IM Equity</v>
      </c>
      <c r="E1" s="2" t="str">
        <v>ENS US Equity</v>
      </c>
      <c r="F1" s="2" t="str">
        <v>SHEL LN Equity</v>
      </c>
      <c r="G1" s="2" t="str">
        <v>SRG IM Equity</v>
      </c>
      <c r="H1" s="2" t="str">
        <v>ULBI US Equity</v>
      </c>
      <c r="I1" s="2" t="str">
        <v>TTE FP Equity</v>
      </c>
      <c r="J1" s="2" t="str">
        <v>AMRC US Equity</v>
      </c>
      <c r="K1" s="2" t="str">
        <v>NEE US Equity</v>
      </c>
      <c r="L1" s="2" t="str">
        <v>SNX PW Equity</v>
      </c>
      <c r="M1" s="2" t="str">
        <v>BP US Equity</v>
      </c>
      <c r="N1" s="2" t="str">
        <v>APT PW Equity</v>
      </c>
    </row>
    <row r="2" spans="1:29" x14ac:dyDescent="0.25">
      <c r="A2" s="4">
        <v>45590</v>
      </c>
      <c r="B2" s="2">
        <v>150.22255529012867</v>
      </c>
      <c r="C2" s="2">
        <v>152.9398165985975</v>
      </c>
      <c r="D2" s="2">
        <v>12.013141712260154</v>
      </c>
      <c r="E2" s="2">
        <v>76.55852662402711</v>
      </c>
      <c r="F2" s="2">
        <v>25.504999999999999</v>
      </c>
      <c r="G2" s="2">
        <v>3.7409929105340218</v>
      </c>
      <c r="H2" s="2">
        <v>6.7966402096016028</v>
      </c>
      <c r="I2" s="2">
        <v>50.182426600909302</v>
      </c>
      <c r="J2" s="2">
        <v>23.510826847499423</v>
      </c>
      <c r="K2" s="2">
        <v>62.749479848963553</v>
      </c>
      <c r="L2" s="2">
        <v>1.6490158923092646</v>
      </c>
      <c r="M2" s="2">
        <v>24.289126916852894</v>
      </c>
      <c r="N2" s="2">
        <v>3.600638649873888</v>
      </c>
      <c r="O2">
        <f t="shared" ref="O2:O65" si="0">COUNT(B2:N2)/11</f>
        <v>1.1818181818181819</v>
      </c>
      <c r="Q2" t="str" cm="1">
        <f t="array" ref="Q2:AC2">B1:N1</f>
        <v>SIE GY Equity</v>
      </c>
      <c r="R2" t="str">
        <v>FSLR US Equity</v>
      </c>
      <c r="S2" t="str">
        <v>ENI IM Equity</v>
      </c>
      <c r="T2" t="str">
        <v>ENS US Equity</v>
      </c>
      <c r="U2" t="str">
        <v>SHEL LN Equity</v>
      </c>
      <c r="V2" t="str">
        <v>SRG IM Equity</v>
      </c>
      <c r="W2" t="str">
        <v>ULBI US Equity</v>
      </c>
      <c r="X2" t="str">
        <v>TTE FP Equity</v>
      </c>
      <c r="Y2" t="str">
        <v>AMRC US Equity</v>
      </c>
      <c r="Z2" t="str">
        <v>NEE US Equity</v>
      </c>
      <c r="AA2" t="str">
        <v>SNX PW Equity</v>
      </c>
      <c r="AB2" t="str">
        <v>BP US Equity</v>
      </c>
      <c r="AC2" t="str">
        <v>APT PW Equity</v>
      </c>
    </row>
    <row r="3" spans="1:29" x14ac:dyDescent="0.25">
      <c r="A3" s="4">
        <v>45591</v>
      </c>
      <c r="B3" s="2" t="e">
        <v>#N/A</v>
      </c>
      <c r="C3" s="2" t="e">
        <v>#N/A</v>
      </c>
      <c r="D3" s="2" t="e">
        <v>#N/A</v>
      </c>
      <c r="E3" s="2" t="e">
        <v>#N/A</v>
      </c>
      <c r="F3" s="2" t="e">
        <v>#N/A</v>
      </c>
      <c r="G3" s="2" t="e">
        <v>#N/A</v>
      </c>
      <c r="H3" s="2" t="e">
        <v>#N/A</v>
      </c>
      <c r="I3" s="2" t="e">
        <v>#N/A</v>
      </c>
      <c r="J3" s="2" t="e">
        <v>#N/A</v>
      </c>
      <c r="K3" s="2" t="e">
        <v>#N/A</v>
      </c>
      <c r="L3" s="2" t="e">
        <v>#N/A</v>
      </c>
      <c r="M3" s="2" t="e">
        <v>#N/A</v>
      </c>
      <c r="N3" s="2" t="e">
        <v>#N/A</v>
      </c>
      <c r="O3">
        <f t="shared" si="0"/>
        <v>0</v>
      </c>
      <c r="Q3">
        <f>COUNT(B2:B367)/366</f>
        <v>0.69125683060109289</v>
      </c>
      <c r="R3">
        <f>COUNT(C2:C367)/366</f>
        <v>0.68306010928961747</v>
      </c>
      <c r="S3">
        <f>COUNT(D2:D367)/366</f>
        <v>0.68852459016393441</v>
      </c>
      <c r="T3">
        <f>COUNT(E2:E367)/366</f>
        <v>0.68306010928961747</v>
      </c>
      <c r="U3">
        <f>COUNT(F2:F367)/366</f>
        <v>0.69125683060109289</v>
      </c>
      <c r="V3">
        <f>COUNT(G2:G367)/366</f>
        <v>0.68852459016393441</v>
      </c>
      <c r="W3">
        <f>COUNT(H2:H367)/366</f>
        <v>0.68306010928961747</v>
      </c>
      <c r="X3">
        <f>COUNT(I2:I367)/366</f>
        <v>0.69672131147540983</v>
      </c>
      <c r="Y3">
        <f>COUNT(J2:J367)/366</f>
        <v>0.68306010928961747</v>
      </c>
      <c r="Z3">
        <f>COUNT(K2:K367)/366</f>
        <v>0.68306010928961747</v>
      </c>
      <c r="AA3">
        <f>COUNT(N2:N367)/366</f>
        <v>0.67759562841530052</v>
      </c>
    </row>
    <row r="4" spans="1:29" x14ac:dyDescent="0.25">
      <c r="A4" s="4">
        <v>45592</v>
      </c>
      <c r="B4" s="2" t="e">
        <v>#N/A</v>
      </c>
      <c r="C4" s="2" t="e">
        <v>#N/A</v>
      </c>
      <c r="D4" s="2" t="e">
        <v>#N/A</v>
      </c>
      <c r="E4" s="2" t="e">
        <v>#N/A</v>
      </c>
      <c r="F4" s="2" t="e">
        <v>#N/A</v>
      </c>
      <c r="G4" s="2" t="e">
        <v>#N/A</v>
      </c>
      <c r="H4" s="2" t="e">
        <v>#N/A</v>
      </c>
      <c r="I4" s="2" t="e">
        <v>#N/A</v>
      </c>
      <c r="J4" s="2" t="e">
        <v>#N/A</v>
      </c>
      <c r="K4" s="2" t="e">
        <v>#N/A</v>
      </c>
      <c r="L4" s="2" t="e">
        <v>#N/A</v>
      </c>
      <c r="M4" s="2" t="e">
        <v>#N/A</v>
      </c>
      <c r="N4" s="2" t="e">
        <v>#N/A</v>
      </c>
      <c r="O4">
        <f t="shared" si="0"/>
        <v>0</v>
      </c>
    </row>
    <row r="5" spans="1:29" x14ac:dyDescent="0.25">
      <c r="A5" s="4">
        <v>45593</v>
      </c>
      <c r="B5" s="2">
        <v>151.55435529865125</v>
      </c>
      <c r="C5" s="2">
        <v>158.01926782273603</v>
      </c>
      <c r="D5" s="2">
        <v>11.829974258188825</v>
      </c>
      <c r="E5" s="2">
        <v>77.672447013487471</v>
      </c>
      <c r="F5" s="2">
        <v>25.16</v>
      </c>
      <c r="G5" s="2">
        <v>3.7755236994219645</v>
      </c>
      <c r="H5" s="2">
        <v>6.759152215799614</v>
      </c>
      <c r="I5" s="2">
        <v>49.781905202312124</v>
      </c>
      <c r="J5" s="2">
        <v>24.462427745664737</v>
      </c>
      <c r="K5" s="2">
        <v>63.868978805394988</v>
      </c>
      <c r="L5" s="2">
        <v>1.5997446539311662</v>
      </c>
      <c r="M5" s="2">
        <v>23.930635838150287</v>
      </c>
      <c r="N5" s="2">
        <v>3.5941568512273872</v>
      </c>
      <c r="O5">
        <f t="shared" si="0"/>
        <v>1.1818181818181819</v>
      </c>
      <c r="Q5" t="str" cm="1">
        <f t="array" ref="Q5:R15">_xlfn._xlws.SORT(TRANSPOSE(Q2:AA3),2,-1)</f>
        <v>TTE FP Equity</v>
      </c>
      <c r="R5">
        <v>0.69672131147540983</v>
      </c>
      <c r="S5">
        <f>5/7</f>
        <v>0.7142857142857143</v>
      </c>
    </row>
    <row r="6" spans="1:29" x14ac:dyDescent="0.25">
      <c r="A6" s="4">
        <v>45594</v>
      </c>
      <c r="B6" s="2">
        <v>150.5142210939303</v>
      </c>
      <c r="C6" s="2">
        <v>153.60412339410723</v>
      </c>
      <c r="D6" s="2">
        <v>11.668052619432263</v>
      </c>
      <c r="E6" s="2">
        <v>76.652050157704437</v>
      </c>
      <c r="F6" s="2">
        <v>24.82</v>
      </c>
      <c r="G6" s="2">
        <v>3.7208751442418642</v>
      </c>
      <c r="H6" s="2">
        <v>6.7235941226248173</v>
      </c>
      <c r="I6" s="2">
        <v>49.37890606969767</v>
      </c>
      <c r="J6" s="2">
        <v>23.20178475267328</v>
      </c>
      <c r="K6" s="2">
        <v>61.204708054465726</v>
      </c>
      <c r="L6" s="2">
        <v>1.616292135871821</v>
      </c>
      <c r="M6" s="2">
        <v>22.586352796368949</v>
      </c>
      <c r="N6" s="2">
        <v>3.5658008969115293</v>
      </c>
      <c r="O6">
        <f>COUNT(B6:N6)/11</f>
        <v>1.1818181818181819</v>
      </c>
      <c r="Q6" t="str">
        <v>SIE GY Equity</v>
      </c>
      <c r="R6">
        <v>0.69125683060109289</v>
      </c>
      <c r="S6">
        <f t="shared" ref="S6:S15" si="1">5/7</f>
        <v>0.7142857142857143</v>
      </c>
    </row>
    <row r="7" spans="1:29" x14ac:dyDescent="0.25">
      <c r="A7" s="4">
        <v>45595</v>
      </c>
      <c r="B7" s="2">
        <v>150.27197411003235</v>
      </c>
      <c r="C7" s="2">
        <v>152.18061334566187</v>
      </c>
      <c r="D7" s="2">
        <v>11.714984743411929</v>
      </c>
      <c r="E7" s="2">
        <v>75.550932347048843</v>
      </c>
      <c r="F7" s="2">
        <v>24.905000000000001</v>
      </c>
      <c r="G7" s="2">
        <v>3.73000693481276</v>
      </c>
      <c r="H7" s="2">
        <v>6.8346432424102321</v>
      </c>
      <c r="I7" s="2">
        <v>49.515737401756816</v>
      </c>
      <c r="J7" s="2">
        <v>23.108337186007088</v>
      </c>
      <c r="K7" s="2">
        <v>60.94159346586531</v>
      </c>
      <c r="L7" s="2">
        <v>1.6309241936587697</v>
      </c>
      <c r="M7" s="2">
        <v>22.360918477423329</v>
      </c>
      <c r="N7" s="2">
        <v>3.5349512593688899</v>
      </c>
      <c r="O7">
        <f t="shared" si="0"/>
        <v>1.1818181818181819</v>
      </c>
      <c r="Q7" t="str">
        <v>SHEL LN Equity</v>
      </c>
      <c r="R7">
        <v>0.69125683060109289</v>
      </c>
      <c r="S7">
        <f t="shared" si="1"/>
        <v>0.7142857142857143</v>
      </c>
    </row>
    <row r="8" spans="1:29" x14ac:dyDescent="0.25">
      <c r="A8" s="4">
        <v>45596</v>
      </c>
      <c r="B8" s="2">
        <v>150.68279937791604</v>
      </c>
      <c r="C8" s="2">
        <v>151.2286158631415</v>
      </c>
      <c r="D8" s="2">
        <v>11.835018973561432</v>
      </c>
      <c r="E8" s="2">
        <v>75.31881804043546</v>
      </c>
      <c r="F8" s="2">
        <v>25.785</v>
      </c>
      <c r="G8" s="2">
        <v>3.7315953343701405</v>
      </c>
      <c r="H8" s="2">
        <v>6.5396578538102643</v>
      </c>
      <c r="I8" s="2">
        <v>48.482021772939348</v>
      </c>
      <c r="J8" s="2">
        <v>23.926905132192847</v>
      </c>
      <c r="K8" s="2">
        <v>61.625194401244165</v>
      </c>
      <c r="L8" s="2">
        <v>1.6391663056621109</v>
      </c>
      <c r="M8" s="2">
        <v>22.830482115085534</v>
      </c>
      <c r="N8" s="2">
        <v>3.6197447649295849</v>
      </c>
      <c r="O8">
        <f t="shared" si="0"/>
        <v>1.1818181818181819</v>
      </c>
      <c r="Q8" t="str">
        <v>ENI IM Equity</v>
      </c>
      <c r="R8">
        <v>0.68852459016393441</v>
      </c>
      <c r="S8">
        <f t="shared" si="1"/>
        <v>0.7142857142857143</v>
      </c>
    </row>
    <row r="9" spans="1:29" x14ac:dyDescent="0.25">
      <c r="A9" s="4">
        <v>45597</v>
      </c>
      <c r="B9" s="2">
        <v>152.14655940594059</v>
      </c>
      <c r="C9" s="2">
        <v>158.52413366336634</v>
      </c>
      <c r="D9" s="2">
        <v>11.763027846534653</v>
      </c>
      <c r="E9" s="2">
        <v>75.340346534653477</v>
      </c>
      <c r="F9" s="2">
        <v>25.79</v>
      </c>
      <c r="G9" s="2">
        <v>3.7248749999999995</v>
      </c>
      <c r="H9" s="2">
        <v>6.6135519801980207</v>
      </c>
      <c r="I9" s="2">
        <v>48.530662128712869</v>
      </c>
      <c r="J9" s="2">
        <v>25.00773514851485</v>
      </c>
      <c r="K9" s="2">
        <v>59.831373762376238</v>
      </c>
      <c r="L9" s="2" t="e">
        <v>#N/A</v>
      </c>
      <c r="M9" s="2">
        <v>22.609839108910894</v>
      </c>
      <c r="N9" s="2" t="e">
        <v>#N/A</v>
      </c>
      <c r="O9">
        <f t="shared" si="0"/>
        <v>1</v>
      </c>
      <c r="Q9" t="str">
        <v>SRG IM Equity</v>
      </c>
      <c r="R9">
        <v>0.68852459016393441</v>
      </c>
      <c r="S9">
        <f t="shared" si="1"/>
        <v>0.7142857142857143</v>
      </c>
    </row>
    <row r="10" spans="1:29" x14ac:dyDescent="0.25">
      <c r="A10" s="4">
        <v>45598</v>
      </c>
      <c r="B10" s="2" t="e">
        <v>#N/A</v>
      </c>
      <c r="C10" s="2" t="e">
        <v>#N/A</v>
      </c>
      <c r="D10" s="2" t="e">
        <v>#N/A</v>
      </c>
      <c r="E10" s="2" t="e">
        <v>#N/A</v>
      </c>
      <c r="F10" s="2" t="e">
        <v>#N/A</v>
      </c>
      <c r="G10" s="2" t="e">
        <v>#N/A</v>
      </c>
      <c r="H10" s="2" t="e">
        <v>#N/A</v>
      </c>
      <c r="I10" s="2" t="e">
        <v>#N/A</v>
      </c>
      <c r="J10" s="2" t="e">
        <v>#N/A</v>
      </c>
      <c r="K10" s="2" t="e">
        <v>#N/A</v>
      </c>
      <c r="L10" s="2" t="e">
        <v>#N/A</v>
      </c>
      <c r="M10" s="2" t="e">
        <v>#N/A</v>
      </c>
      <c r="N10" s="2" t="e">
        <v>#N/A</v>
      </c>
      <c r="O10">
        <f t="shared" si="0"/>
        <v>0</v>
      </c>
      <c r="Q10" t="str">
        <v>FSLR US Equity</v>
      </c>
      <c r="R10">
        <v>0.68306010928961747</v>
      </c>
      <c r="S10">
        <f t="shared" si="1"/>
        <v>0.7142857142857143</v>
      </c>
    </row>
    <row r="11" spans="1:29" x14ac:dyDescent="0.25">
      <c r="A11" s="4">
        <v>45599</v>
      </c>
      <c r="B11" s="2" t="e">
        <v>#N/A</v>
      </c>
      <c r="C11" s="2" t="e">
        <v>#N/A</v>
      </c>
      <c r="D11" s="2" t="e">
        <v>#N/A</v>
      </c>
      <c r="E11" s="2" t="e">
        <v>#N/A</v>
      </c>
      <c r="F11" s="2" t="e">
        <v>#N/A</v>
      </c>
      <c r="G11" s="2" t="e">
        <v>#N/A</v>
      </c>
      <c r="H11" s="2" t="e">
        <v>#N/A</v>
      </c>
      <c r="I11" s="2" t="e">
        <v>#N/A</v>
      </c>
      <c r="J11" s="2" t="e">
        <v>#N/A</v>
      </c>
      <c r="K11" s="2" t="e">
        <v>#N/A</v>
      </c>
      <c r="L11" s="2" t="e">
        <v>#N/A</v>
      </c>
      <c r="M11" s="2" t="e">
        <v>#N/A</v>
      </c>
      <c r="N11" s="2" t="e">
        <v>#N/A</v>
      </c>
      <c r="O11">
        <f t="shared" si="0"/>
        <v>0</v>
      </c>
      <c r="Q11" t="str">
        <v>ENS US Equity</v>
      </c>
      <c r="R11">
        <v>0.68306010928961747</v>
      </c>
      <c r="S11">
        <f t="shared" si="1"/>
        <v>0.7142857142857143</v>
      </c>
    </row>
    <row r="12" spans="1:29" x14ac:dyDescent="0.25">
      <c r="A12" s="4">
        <v>45600</v>
      </c>
      <c r="B12" s="2">
        <v>152.37540135844395</v>
      </c>
      <c r="C12" s="2">
        <v>163.84686631676442</v>
      </c>
      <c r="D12" s="2">
        <v>11.784930379746834</v>
      </c>
      <c r="E12" s="2">
        <v>75.100339610991043</v>
      </c>
      <c r="F12" s="2">
        <v>25.94</v>
      </c>
      <c r="G12" s="2">
        <v>3.7047477616548314</v>
      </c>
      <c r="H12" s="2">
        <v>6.7227539364001236</v>
      </c>
      <c r="I12" s="2">
        <v>48.813917875887611</v>
      </c>
      <c r="J12" s="2">
        <v>25.841309046001847</v>
      </c>
      <c r="K12" s="2">
        <v>60.489348564371717</v>
      </c>
      <c r="L12" s="2">
        <v>1.633683578890827</v>
      </c>
      <c r="M12" s="2">
        <v>22.94689719049089</v>
      </c>
      <c r="N12" s="2">
        <v>3.583688417448827</v>
      </c>
      <c r="O12">
        <f t="shared" si="0"/>
        <v>1.1818181818181819</v>
      </c>
      <c r="Q12" t="str">
        <v>ULBI US Equity</v>
      </c>
      <c r="R12">
        <v>0.68306010928961747</v>
      </c>
      <c r="S12">
        <f t="shared" si="1"/>
        <v>0.7142857142857143</v>
      </c>
    </row>
    <row r="13" spans="1:29" x14ac:dyDescent="0.25">
      <c r="A13" s="4">
        <v>45601</v>
      </c>
      <c r="B13" s="2">
        <v>154.29798987264078</v>
      </c>
      <c r="C13" s="2">
        <v>165.63602884762929</v>
      </c>
      <c r="D13" s="2">
        <v>11.837339266533681</v>
      </c>
      <c r="E13" s="2">
        <v>76.024244284179844</v>
      </c>
      <c r="F13" s="2">
        <v>26.085000000000001</v>
      </c>
      <c r="G13" s="2">
        <v>3.6972817247199634</v>
      </c>
      <c r="H13" s="2">
        <v>6.9203621298143316</v>
      </c>
      <c r="I13" s="2">
        <v>48.880596900414304</v>
      </c>
      <c r="J13" s="2">
        <v>27.159736074881081</v>
      </c>
      <c r="K13" s="2">
        <v>60.342181985576197</v>
      </c>
      <c r="L13" s="2">
        <v>1.6702630753244736</v>
      </c>
      <c r="M13" s="2">
        <v>22.98603651987111</v>
      </c>
      <c r="N13" s="2">
        <v>3.5560439668198476</v>
      </c>
      <c r="O13">
        <f t="shared" si="0"/>
        <v>1.1818181818181819</v>
      </c>
      <c r="Q13" t="str">
        <v>AMRC US Equity</v>
      </c>
      <c r="R13">
        <v>0.68306010928961747</v>
      </c>
      <c r="S13">
        <f t="shared" si="1"/>
        <v>0.7142857142857143</v>
      </c>
    </row>
    <row r="14" spans="1:29" x14ac:dyDescent="0.25">
      <c r="A14" s="4">
        <v>45602</v>
      </c>
      <c r="B14" s="2">
        <v>153.20719162141197</v>
      </c>
      <c r="C14" s="2">
        <v>150.51978277734679</v>
      </c>
      <c r="D14" s="2">
        <v>11.654065787432119</v>
      </c>
      <c r="E14" s="2">
        <v>79.053529868114822</v>
      </c>
      <c r="F14" s="2">
        <v>25.925000000000001</v>
      </c>
      <c r="G14" s="2">
        <v>3.6034065166795965</v>
      </c>
      <c r="H14" s="2">
        <v>7.3545384018619089</v>
      </c>
      <c r="I14" s="2">
        <v>47.909494957331269</v>
      </c>
      <c r="J14" s="2">
        <v>24.941815360744762</v>
      </c>
      <c r="K14" s="2">
        <v>57.812257564003104</v>
      </c>
      <c r="L14" s="2">
        <v>1.6153637957936995</v>
      </c>
      <c r="M14" s="2">
        <v>23.397982932505819</v>
      </c>
      <c r="N14" s="2">
        <v>3.5174785612549195</v>
      </c>
      <c r="O14">
        <f t="shared" si="0"/>
        <v>1.1818181818181819</v>
      </c>
      <c r="Q14" t="str">
        <v>NEE US Equity</v>
      </c>
      <c r="R14">
        <v>0.68306010928961747</v>
      </c>
      <c r="S14">
        <f t="shared" si="1"/>
        <v>0.7142857142857143</v>
      </c>
    </row>
    <row r="15" spans="1:29" x14ac:dyDescent="0.25">
      <c r="A15" s="4">
        <v>45603</v>
      </c>
      <c r="B15" s="2">
        <v>156.36057736720556</v>
      </c>
      <c r="C15" s="2">
        <v>151.42417244033871</v>
      </c>
      <c r="D15" s="2">
        <v>11.719973056197075</v>
      </c>
      <c r="E15" s="2">
        <v>73.687451886066214</v>
      </c>
      <c r="F15" s="2">
        <v>25.995000000000001</v>
      </c>
      <c r="G15" s="2">
        <v>3.4885427251732102</v>
      </c>
      <c r="H15" s="2">
        <v>7.1439568899153194</v>
      </c>
      <c r="I15" s="2">
        <v>48.027767513471908</v>
      </c>
      <c r="J15" s="2">
        <v>24.357197844495769</v>
      </c>
      <c r="K15" s="2">
        <v>57.444187836797546</v>
      </c>
      <c r="L15" s="2">
        <v>1.6196650474836625</v>
      </c>
      <c r="M15" s="2">
        <v>23.31793687451886</v>
      </c>
      <c r="N15" s="2">
        <v>3.5864011765709671</v>
      </c>
      <c r="O15">
        <f t="shared" si="0"/>
        <v>1.1818181818181819</v>
      </c>
      <c r="Q15" t="str">
        <v>SNX PW Equity</v>
      </c>
      <c r="R15">
        <v>0.67759562841530052</v>
      </c>
      <c r="S15">
        <f t="shared" si="1"/>
        <v>0.7142857142857143</v>
      </c>
    </row>
    <row r="16" spans="1:29" x14ac:dyDescent="0.25">
      <c r="A16" s="4">
        <v>45604</v>
      </c>
      <c r="B16" s="2">
        <v>152.02013801659299</v>
      </c>
      <c r="C16" s="2">
        <v>150.36830270605566</v>
      </c>
      <c r="D16" s="2">
        <v>11.566749631697293</v>
      </c>
      <c r="E16" s="2">
        <v>75.552454059083502</v>
      </c>
      <c r="F16" s="2">
        <v>25.645</v>
      </c>
      <c r="G16" s="2">
        <v>3.5024084670853686</v>
      </c>
      <c r="H16" s="2">
        <v>6.187485461735287</v>
      </c>
      <c r="I16" s="2">
        <v>47.196988446925637</v>
      </c>
      <c r="J16" s="2">
        <v>20.531906644956191</v>
      </c>
      <c r="K16" s="2">
        <v>59.680545863379074</v>
      </c>
      <c r="L16" s="2">
        <v>1.6078479434178128</v>
      </c>
      <c r="M16" s="2">
        <v>22.431573234085445</v>
      </c>
      <c r="N16" s="2">
        <v>3.549544982485624</v>
      </c>
      <c r="O16">
        <f t="shared" si="0"/>
        <v>1.1818181818181819</v>
      </c>
    </row>
    <row r="17" spans="1:15" x14ac:dyDescent="0.25">
      <c r="A17" s="4">
        <v>45605</v>
      </c>
      <c r="B17" s="2" t="e">
        <v>#N/A</v>
      </c>
      <c r="C17" s="2" t="e">
        <v>#N/A</v>
      </c>
      <c r="D17" s="2" t="e">
        <v>#N/A</v>
      </c>
      <c r="E17" s="2" t="e">
        <v>#N/A</v>
      </c>
      <c r="F17" s="2" t="e">
        <v>#N/A</v>
      </c>
      <c r="G17" s="2" t="e">
        <v>#N/A</v>
      </c>
      <c r="H17" s="2" t="e">
        <v>#N/A</v>
      </c>
      <c r="I17" s="2" t="e">
        <v>#N/A</v>
      </c>
      <c r="J17" s="2" t="e">
        <v>#N/A</v>
      </c>
      <c r="K17" s="2" t="e">
        <v>#N/A</v>
      </c>
      <c r="L17" s="2" t="e">
        <v>#N/A</v>
      </c>
      <c r="M17" s="2" t="e">
        <v>#N/A</v>
      </c>
      <c r="N17" s="2" t="e">
        <v>#N/A</v>
      </c>
      <c r="O17">
        <f t="shared" si="0"/>
        <v>0</v>
      </c>
    </row>
    <row r="18" spans="1:15" x14ac:dyDescent="0.25">
      <c r="A18" s="4">
        <v>45606</v>
      </c>
      <c r="B18" s="2" t="e">
        <v>#N/A</v>
      </c>
      <c r="C18" s="2" t="e">
        <v>#N/A</v>
      </c>
      <c r="D18" s="2" t="e">
        <v>#N/A</v>
      </c>
      <c r="E18" s="2" t="e">
        <v>#N/A</v>
      </c>
      <c r="F18" s="2" t="e">
        <v>#N/A</v>
      </c>
      <c r="G18" s="2" t="e">
        <v>#N/A</v>
      </c>
      <c r="H18" s="2" t="e">
        <v>#N/A</v>
      </c>
      <c r="I18" s="2" t="e">
        <v>#N/A</v>
      </c>
      <c r="J18" s="2" t="e">
        <v>#N/A</v>
      </c>
      <c r="K18" s="2" t="e">
        <v>#N/A</v>
      </c>
      <c r="L18" s="2" t="e">
        <v>#N/A</v>
      </c>
      <c r="M18" s="2" t="e">
        <v>#N/A</v>
      </c>
      <c r="N18" s="2" t="e">
        <v>#N/A</v>
      </c>
      <c r="O18">
        <f t="shared" si="0"/>
        <v>0</v>
      </c>
    </row>
    <row r="19" spans="1:15" x14ac:dyDescent="0.25">
      <c r="A19" s="4">
        <v>45607</v>
      </c>
      <c r="B19" s="2">
        <v>153.84096393034827</v>
      </c>
      <c r="C19" s="2">
        <v>150.67630597014926</v>
      </c>
      <c r="D19" s="2">
        <v>11.597674906716417</v>
      </c>
      <c r="E19" s="2">
        <v>77.829601990049753</v>
      </c>
      <c r="F19" s="2">
        <v>25.5</v>
      </c>
      <c r="G19" s="2">
        <v>3.4999978233830844</v>
      </c>
      <c r="H19" s="2">
        <v>6.1800373134328357</v>
      </c>
      <c r="I19" s="2">
        <v>47.317851368159197</v>
      </c>
      <c r="J19" s="2">
        <v>22.232587064676618</v>
      </c>
      <c r="K19" s="2">
        <v>59.009639303482587</v>
      </c>
      <c r="L19" s="2" t="e">
        <v>#N/A</v>
      </c>
      <c r="M19" s="2">
        <v>22.481343283582092</v>
      </c>
      <c r="N19" s="2" t="e">
        <v>#N/A</v>
      </c>
      <c r="O19">
        <f t="shared" si="0"/>
        <v>1</v>
      </c>
    </row>
    <row r="20" spans="1:15" x14ac:dyDescent="0.25">
      <c r="A20" s="4">
        <v>45608</v>
      </c>
      <c r="B20" s="2">
        <v>148.22976360637713</v>
      </c>
      <c r="C20" s="2">
        <v>143.13987277153851</v>
      </c>
      <c r="D20" s="2">
        <v>11.505841828320111</v>
      </c>
      <c r="E20" s="2">
        <v>77.711458415141749</v>
      </c>
      <c r="F20" s="2">
        <v>25.18</v>
      </c>
      <c r="G20" s="2">
        <v>3.4987355689939523</v>
      </c>
      <c r="H20" s="2">
        <v>6.282886986570329</v>
      </c>
      <c r="I20" s="2">
        <v>46.4165585486531</v>
      </c>
      <c r="J20" s="2">
        <v>20.772795099348148</v>
      </c>
      <c r="K20" s="2">
        <v>58.320898452839081</v>
      </c>
      <c r="L20" s="2">
        <v>1.5802106629722945</v>
      </c>
      <c r="M20" s="2">
        <v>22.115762192727555</v>
      </c>
      <c r="N20" s="2">
        <v>3.5545174477028127</v>
      </c>
      <c r="O20">
        <f t="shared" si="0"/>
        <v>1.1818181818181819</v>
      </c>
    </row>
    <row r="21" spans="1:15" x14ac:dyDescent="0.25">
      <c r="A21" s="4">
        <v>45609</v>
      </c>
      <c r="B21" s="2">
        <v>149.18006294256492</v>
      </c>
      <c r="C21" s="2">
        <v>143.29661683713613</v>
      </c>
      <c r="D21" s="2">
        <v>11.407202360346185</v>
      </c>
      <c r="E21" s="2">
        <v>77.073170731707322</v>
      </c>
      <c r="F21" s="2">
        <v>25.25</v>
      </c>
      <c r="G21" s="2">
        <v>3.4900151848937844</v>
      </c>
      <c r="H21" s="2">
        <v>6.0975609756097562</v>
      </c>
      <c r="I21" s="2">
        <v>46.433749803304487</v>
      </c>
      <c r="J21" s="2">
        <v>20.676632572777343</v>
      </c>
      <c r="K21" s="2">
        <v>58.410700236034621</v>
      </c>
      <c r="L21" s="2">
        <v>1.5861305678163533</v>
      </c>
      <c r="M21" s="2">
        <v>22.478363493312354</v>
      </c>
      <c r="N21" s="2">
        <v>3.5630469277034029</v>
      </c>
      <c r="O21">
        <f t="shared" si="0"/>
        <v>1.1818181818181819</v>
      </c>
    </row>
    <row r="22" spans="1:15" x14ac:dyDescent="0.25">
      <c r="A22" s="4">
        <v>45610</v>
      </c>
      <c r="B22" s="2">
        <v>156.43578682201056</v>
      </c>
      <c r="C22" s="2">
        <v>153.61725576635439</v>
      </c>
      <c r="D22" s="2">
        <v>11.645405809651264</v>
      </c>
      <c r="E22" s="2">
        <v>76.588207510037009</v>
      </c>
      <c r="F22" s="2">
        <v>25.315000000000001</v>
      </c>
      <c r="G22" s="2">
        <v>3.5817311658663309</v>
      </c>
      <c r="H22" s="2">
        <v>6.0379437928048496</v>
      </c>
      <c r="I22" s="2">
        <v>47.504278516885783</v>
      </c>
      <c r="J22" s="2">
        <v>21.081634259623712</v>
      </c>
      <c r="K22" s="2">
        <v>59.261591749980319</v>
      </c>
      <c r="L22" s="2">
        <v>1.6108778281497695</v>
      </c>
      <c r="M22" s="2">
        <v>22.868613713296071</v>
      </c>
      <c r="N22" s="2">
        <v>3.5523892916715676</v>
      </c>
      <c r="O22">
        <f t="shared" si="0"/>
        <v>1.1818181818181819</v>
      </c>
    </row>
    <row r="23" spans="1:15" x14ac:dyDescent="0.25">
      <c r="A23" s="4">
        <v>45611</v>
      </c>
      <c r="B23" s="2">
        <v>156.55995881840499</v>
      </c>
      <c r="C23" s="2">
        <v>150.82759166864656</v>
      </c>
      <c r="D23" s="2">
        <v>11.77624962382197</v>
      </c>
      <c r="E23" s="2">
        <v>76.130513977983682</v>
      </c>
      <c r="F23" s="2">
        <v>25.61</v>
      </c>
      <c r="G23" s="2">
        <v>3.6007119664211609</v>
      </c>
      <c r="H23" s="2">
        <v>5.8287795992714031</v>
      </c>
      <c r="I23" s="2">
        <v>48.045694939415533</v>
      </c>
      <c r="J23" s="2">
        <v>20.186901084976636</v>
      </c>
      <c r="K23" s="2">
        <v>60.465668804941792</v>
      </c>
      <c r="L23" s="2">
        <v>1.5947845497652162</v>
      </c>
      <c r="M23" s="2">
        <v>22.95081967213115</v>
      </c>
      <c r="N23" s="2">
        <v>3.5456860378275201</v>
      </c>
      <c r="O23">
        <f t="shared" si="0"/>
        <v>1.1818181818181819</v>
      </c>
    </row>
    <row r="24" spans="1:15" x14ac:dyDescent="0.25">
      <c r="A24" s="4">
        <v>45612</v>
      </c>
      <c r="B24" s="2" t="e">
        <v>#N/A</v>
      </c>
      <c r="C24" s="2" t="e">
        <v>#N/A</v>
      </c>
      <c r="D24" s="2" t="e">
        <v>#N/A</v>
      </c>
      <c r="E24" s="2" t="e">
        <v>#N/A</v>
      </c>
      <c r="F24" s="2" t="e">
        <v>#N/A</v>
      </c>
      <c r="G24" s="2" t="e">
        <v>#N/A</v>
      </c>
      <c r="H24" s="2" t="e">
        <v>#N/A</v>
      </c>
      <c r="I24" s="2" t="e">
        <v>#N/A</v>
      </c>
      <c r="J24" s="2" t="e">
        <v>#N/A</v>
      </c>
      <c r="K24" s="2" t="e">
        <v>#N/A</v>
      </c>
      <c r="L24" s="2" t="e">
        <v>#N/A</v>
      </c>
      <c r="M24" s="2" t="e">
        <v>#N/A</v>
      </c>
      <c r="N24" s="2" t="e">
        <v>#N/A</v>
      </c>
      <c r="O24">
        <f t="shared" si="0"/>
        <v>0</v>
      </c>
    </row>
    <row r="25" spans="1:15" x14ac:dyDescent="0.25">
      <c r="A25" s="4">
        <v>45613</v>
      </c>
      <c r="B25" s="2" t="e">
        <v>#N/A</v>
      </c>
      <c r="C25" s="2" t="e">
        <v>#N/A</v>
      </c>
      <c r="D25" s="2" t="e">
        <v>#N/A</v>
      </c>
      <c r="E25" s="2" t="e">
        <v>#N/A</v>
      </c>
      <c r="F25" s="2" t="e">
        <v>#N/A</v>
      </c>
      <c r="G25" s="2" t="e">
        <v>#N/A</v>
      </c>
      <c r="H25" s="2" t="e">
        <v>#N/A</v>
      </c>
      <c r="I25" s="2" t="e">
        <v>#N/A</v>
      </c>
      <c r="J25" s="2" t="e">
        <v>#N/A</v>
      </c>
      <c r="K25" s="2" t="e">
        <v>#N/A</v>
      </c>
      <c r="L25" s="2" t="e">
        <v>#N/A</v>
      </c>
      <c r="M25" s="2" t="e">
        <v>#N/A</v>
      </c>
      <c r="N25" s="2" t="e">
        <v>#N/A</v>
      </c>
      <c r="O25">
        <f t="shared" si="0"/>
        <v>0</v>
      </c>
    </row>
    <row r="26" spans="1:15" x14ac:dyDescent="0.25">
      <c r="A26" s="4">
        <v>45614</v>
      </c>
      <c r="B26" s="2">
        <v>153.85630822674878</v>
      </c>
      <c r="C26" s="2">
        <v>154.39759987367756</v>
      </c>
      <c r="D26" s="2">
        <v>11.619495973472288</v>
      </c>
      <c r="E26" s="2">
        <v>75.896099794726041</v>
      </c>
      <c r="F26" s="2">
        <v>25.89</v>
      </c>
      <c r="G26" s="2">
        <v>3.6214764724459183</v>
      </c>
      <c r="H26" s="2">
        <v>5.9529448918364123</v>
      </c>
      <c r="I26" s="2">
        <v>48.581801673772304</v>
      </c>
      <c r="J26" s="2">
        <v>21.05637138796779</v>
      </c>
      <c r="K26" s="2">
        <v>60.311069003631772</v>
      </c>
      <c r="L26" s="2">
        <v>1.5390613996449996</v>
      </c>
      <c r="M26" s="2">
        <v>23.227538291489029</v>
      </c>
      <c r="N26" s="2">
        <v>3.4696724248923791</v>
      </c>
      <c r="O26">
        <f t="shared" si="0"/>
        <v>1.1818181818181819</v>
      </c>
    </row>
    <row r="27" spans="1:15" x14ac:dyDescent="0.25">
      <c r="A27" s="4">
        <v>45615</v>
      </c>
      <c r="B27" s="2">
        <v>148.4923999684319</v>
      </c>
      <c r="C27" s="2">
        <v>147.86520400915478</v>
      </c>
      <c r="D27" s="2">
        <v>11.467581090679506</v>
      </c>
      <c r="E27" s="2">
        <v>74.271959592770898</v>
      </c>
      <c r="F27" s="2">
        <v>25.725000000000001</v>
      </c>
      <c r="G27" s="2">
        <v>3.6162875858259027</v>
      </c>
      <c r="H27" s="2">
        <v>5.7690789992897171</v>
      </c>
      <c r="I27" s="2">
        <v>47.986157367216485</v>
      </c>
      <c r="J27" s="2">
        <v>20.937573987846267</v>
      </c>
      <c r="K27" s="2">
        <v>60.83182069292085</v>
      </c>
      <c r="L27" s="2">
        <v>1.5147345747948877</v>
      </c>
      <c r="M27" s="2">
        <v>22.957935443137877</v>
      </c>
      <c r="N27" s="2">
        <v>3.2954149146300993</v>
      </c>
      <c r="O27">
        <f t="shared" si="0"/>
        <v>1.1818181818181819</v>
      </c>
    </row>
    <row r="28" spans="1:15" x14ac:dyDescent="0.25">
      <c r="A28" s="4">
        <v>45616</v>
      </c>
      <c r="B28" s="2">
        <v>146.95194562984037</v>
      </c>
      <c r="C28" s="2">
        <v>146.07238817765133</v>
      </c>
      <c r="D28" s="2">
        <v>11.425896633475579</v>
      </c>
      <c r="E28" s="2">
        <v>74.490279753437648</v>
      </c>
      <c r="F28" s="2">
        <v>25.51</v>
      </c>
      <c r="G28" s="2">
        <v>3.5839095938043299</v>
      </c>
      <c r="H28" s="2">
        <v>5.674095147779358</v>
      </c>
      <c r="I28" s="2">
        <v>47.749394657815699</v>
      </c>
      <c r="J28" s="2">
        <v>21.139560613244821</v>
      </c>
      <c r="K28" s="2">
        <v>60.755492334439694</v>
      </c>
      <c r="L28" s="2">
        <v>1.5134593670078349</v>
      </c>
      <c r="M28" s="2">
        <v>22.980875612454557</v>
      </c>
      <c r="N28" s="2">
        <v>3.2305059077502261</v>
      </c>
      <c r="O28">
        <f t="shared" si="0"/>
        <v>1.1818181818181819</v>
      </c>
    </row>
    <row r="29" spans="1:15" x14ac:dyDescent="0.25">
      <c r="A29" s="4">
        <v>45617</v>
      </c>
      <c r="B29" s="2">
        <v>146.49904761904762</v>
      </c>
      <c r="C29" s="2">
        <v>144.4047619047619</v>
      </c>
      <c r="D29" s="2">
        <v>11.498510476190475</v>
      </c>
      <c r="E29" s="2">
        <v>75.428571428571431</v>
      </c>
      <c r="F29" s="2">
        <v>25.97</v>
      </c>
      <c r="G29" s="2">
        <v>3.5725790476190475</v>
      </c>
      <c r="H29" s="2">
        <v>5.8095238095238093</v>
      </c>
      <c r="I29" s="2">
        <v>47.595542857142853</v>
      </c>
      <c r="J29" s="2">
        <v>20.738095238095237</v>
      </c>
      <c r="K29" s="2">
        <v>61.396825396825399</v>
      </c>
      <c r="L29" s="2">
        <v>1.5104744116433808</v>
      </c>
      <c r="M29" s="2">
        <v>23.428571428571427</v>
      </c>
      <c r="N29" s="2">
        <v>3.2356355416929272</v>
      </c>
      <c r="O29">
        <f t="shared" si="0"/>
        <v>1.1818181818181819</v>
      </c>
    </row>
    <row r="30" spans="1:15" x14ac:dyDescent="0.25">
      <c r="A30" s="4">
        <v>45618</v>
      </c>
      <c r="B30" s="2">
        <v>147.64546209098165</v>
      </c>
      <c r="C30" s="2">
        <v>148.48363926576218</v>
      </c>
      <c r="D30" s="2">
        <v>11.571492737430169</v>
      </c>
      <c r="E30" s="2">
        <v>77.829209896249012</v>
      </c>
      <c r="F30" s="2">
        <v>26.03</v>
      </c>
      <c r="G30" s="2">
        <v>3.6545494812450121</v>
      </c>
      <c r="H30" s="2">
        <v>6.089385474860336</v>
      </c>
      <c r="I30" s="2">
        <v>47.471724660814054</v>
      </c>
      <c r="J30" s="2">
        <v>21.045490822027137</v>
      </c>
      <c r="K30" s="2">
        <v>60.654429369513174</v>
      </c>
      <c r="L30" s="2">
        <v>1.4696559878763744</v>
      </c>
      <c r="M30" s="2">
        <v>23.719074221867519</v>
      </c>
      <c r="N30" s="2">
        <v>3.2309408401877469</v>
      </c>
      <c r="O30">
        <f t="shared" si="0"/>
        <v>1.1818181818181819</v>
      </c>
    </row>
    <row r="31" spans="1:15" x14ac:dyDescent="0.25">
      <c r="A31" s="4">
        <v>45619</v>
      </c>
      <c r="B31" s="2" t="e">
        <v>#N/A</v>
      </c>
      <c r="C31" s="2" t="e">
        <v>#N/A</v>
      </c>
      <c r="D31" s="2" t="e">
        <v>#N/A</v>
      </c>
      <c r="E31" s="2" t="e">
        <v>#N/A</v>
      </c>
      <c r="F31" s="2" t="e">
        <v>#N/A</v>
      </c>
      <c r="G31" s="2" t="e">
        <v>#N/A</v>
      </c>
      <c r="H31" s="2" t="e">
        <v>#N/A</v>
      </c>
      <c r="I31" s="2" t="e">
        <v>#N/A</v>
      </c>
      <c r="J31" s="2" t="e">
        <v>#N/A</v>
      </c>
      <c r="K31" s="2" t="e">
        <v>#N/A</v>
      </c>
      <c r="L31" s="2" t="e">
        <v>#N/A</v>
      </c>
      <c r="M31" s="2" t="e">
        <v>#N/A</v>
      </c>
      <c r="N31" s="2" t="e">
        <v>#N/A</v>
      </c>
      <c r="O31">
        <f t="shared" si="0"/>
        <v>0</v>
      </c>
    </row>
    <row r="32" spans="1:15" x14ac:dyDescent="0.25">
      <c r="A32" s="4">
        <v>45620</v>
      </c>
      <c r="B32" s="2" t="e">
        <v>#N/A</v>
      </c>
      <c r="C32" s="2" t="e">
        <v>#N/A</v>
      </c>
      <c r="D32" s="2" t="e">
        <v>#N/A</v>
      </c>
      <c r="E32" s="2" t="e">
        <v>#N/A</v>
      </c>
      <c r="F32" s="2" t="e">
        <v>#N/A</v>
      </c>
      <c r="G32" s="2" t="e">
        <v>#N/A</v>
      </c>
      <c r="H32" s="2" t="e">
        <v>#N/A</v>
      </c>
      <c r="I32" s="2" t="e">
        <v>#N/A</v>
      </c>
      <c r="J32" s="2" t="e">
        <v>#N/A</v>
      </c>
      <c r="K32" s="2" t="e">
        <v>#N/A</v>
      </c>
      <c r="L32" s="2" t="e">
        <v>#N/A</v>
      </c>
      <c r="M32" s="2" t="e">
        <v>#N/A</v>
      </c>
      <c r="N32" s="2" t="e">
        <v>#N/A</v>
      </c>
      <c r="O32">
        <f t="shared" si="0"/>
        <v>0</v>
      </c>
    </row>
    <row r="33" spans="1:21" x14ac:dyDescent="0.25">
      <c r="A33" s="4">
        <v>45621</v>
      </c>
      <c r="B33" s="2">
        <v>151.03381551696668</v>
      </c>
      <c r="C33" s="2">
        <v>153.59248048430777</v>
      </c>
      <c r="D33" s="2">
        <v>11.476632149115819</v>
      </c>
      <c r="E33" s="2">
        <v>78.859327704317352</v>
      </c>
      <c r="F33" s="2">
        <v>25.74</v>
      </c>
      <c r="G33" s="2">
        <v>3.6518075513780461</v>
      </c>
      <c r="H33" s="2">
        <v>6.006053847379321</v>
      </c>
      <c r="I33" s="2">
        <v>46.674978492910626</v>
      </c>
      <c r="J33" s="2">
        <v>21.666401147044766</v>
      </c>
      <c r="K33" s="2">
        <v>61.048271467261429</v>
      </c>
      <c r="L33" s="2">
        <v>1.4540621475920168</v>
      </c>
      <c r="M33" s="2">
        <v>23.355105942329136</v>
      </c>
      <c r="N33" s="2">
        <v>3.264379202183942</v>
      </c>
      <c r="O33">
        <f t="shared" si="0"/>
        <v>1.1818181818181819</v>
      </c>
    </row>
    <row r="34" spans="1:21" x14ac:dyDescent="0.25">
      <c r="A34" s="4">
        <v>45622</v>
      </c>
      <c r="B34" s="2">
        <v>150.59028475711889</v>
      </c>
      <c r="C34" s="2">
        <v>153.40193028635238</v>
      </c>
      <c r="D34" s="2">
        <v>11.237482651351996</v>
      </c>
      <c r="E34" s="2">
        <v>77.28324160484965</v>
      </c>
      <c r="F34" s="2">
        <v>25.545000000000002</v>
      </c>
      <c r="G34" s="2">
        <v>3.7012873893275904</v>
      </c>
      <c r="H34" s="2">
        <v>6.2295605009172847</v>
      </c>
      <c r="I34" s="2">
        <v>45.873582196697768</v>
      </c>
      <c r="J34" s="2">
        <v>20.89016511127064</v>
      </c>
      <c r="K34" s="2">
        <v>61.80904522613065</v>
      </c>
      <c r="L34" s="2">
        <v>1.449548016200521</v>
      </c>
      <c r="M34" s="2">
        <v>23.099625109675362</v>
      </c>
      <c r="N34" s="2">
        <v>3.3138062937204422</v>
      </c>
      <c r="O34">
        <f t="shared" si="0"/>
        <v>1.1818181818181819</v>
      </c>
    </row>
    <row r="35" spans="1:21" x14ac:dyDescent="0.25">
      <c r="A35" s="4">
        <v>45623</v>
      </c>
      <c r="B35" s="2">
        <v>149.34062958579881</v>
      </c>
      <c r="C35" s="2">
        <v>151.92899408284023</v>
      </c>
      <c r="D35" s="2">
        <v>11.194289230769231</v>
      </c>
      <c r="E35" s="2">
        <v>75.944773175542409</v>
      </c>
      <c r="F35" s="2">
        <v>25.38</v>
      </c>
      <c r="G35" s="2">
        <v>3.6721874556213017</v>
      </c>
      <c r="H35" s="2">
        <v>6.003944773175542</v>
      </c>
      <c r="I35" s="2">
        <v>45.140954635108486</v>
      </c>
      <c r="J35" s="2">
        <v>22.508875739644971</v>
      </c>
      <c r="K35" s="2">
        <v>61.948717948717942</v>
      </c>
      <c r="L35" s="2">
        <v>1.4581902956757142</v>
      </c>
      <c r="M35" s="2">
        <v>22.982248520710058</v>
      </c>
      <c r="N35" s="2">
        <v>3.3856386386300494</v>
      </c>
      <c r="O35">
        <f t="shared" si="0"/>
        <v>1.1818181818181819</v>
      </c>
    </row>
    <row r="36" spans="1:21" x14ac:dyDescent="0.25">
      <c r="A36" s="4">
        <v>45624</v>
      </c>
      <c r="B36" s="2">
        <v>150.44346153846152</v>
      </c>
      <c r="C36" s="2" t="e">
        <v>#N/A</v>
      </c>
      <c r="D36" s="2">
        <v>11.165153846153846</v>
      </c>
      <c r="E36" s="2" t="e">
        <v>#N/A</v>
      </c>
      <c r="F36" s="2">
        <v>25.315000000000001</v>
      </c>
      <c r="G36" s="2">
        <v>3.6679326923076925</v>
      </c>
      <c r="H36" s="2" t="e">
        <v>#N/A</v>
      </c>
      <c r="I36" s="2">
        <v>45.096442307692307</v>
      </c>
      <c r="J36" s="2" t="e">
        <v>#N/A</v>
      </c>
      <c r="K36" s="2" t="e">
        <v>#N/A</v>
      </c>
      <c r="L36" s="2">
        <v>1.4654655229831335</v>
      </c>
      <c r="M36" s="2" t="e">
        <v>#N/A</v>
      </c>
      <c r="N36" s="2">
        <v>3.448381322856227</v>
      </c>
      <c r="O36">
        <f t="shared" si="0"/>
        <v>0.63636363636363635</v>
      </c>
      <c r="U36" s="4"/>
    </row>
    <row r="37" spans="1:21" x14ac:dyDescent="0.25">
      <c r="A37" s="4">
        <v>45625</v>
      </c>
      <c r="B37" s="2">
        <v>152.12471549827097</v>
      </c>
      <c r="C37" s="2">
        <v>156.60955674316253</v>
      </c>
      <c r="D37" s="2">
        <v>11.134439484438856</v>
      </c>
      <c r="E37" s="2">
        <v>75.966677145551714</v>
      </c>
      <c r="F37" s="2">
        <v>25.315000000000001</v>
      </c>
      <c r="G37" s="2">
        <v>3.6644149638478463</v>
      </c>
      <c r="H37" s="2">
        <v>6.0279786230745049</v>
      </c>
      <c r="I37" s="2">
        <v>45.655686890914808</v>
      </c>
      <c r="J37" s="2">
        <v>22.139264382269729</v>
      </c>
      <c r="K37" s="2">
        <v>61.828041496384785</v>
      </c>
      <c r="L37" s="2">
        <v>1.4130312701419865</v>
      </c>
      <c r="M37" s="2">
        <v>23.035209053756681</v>
      </c>
      <c r="N37" s="2">
        <v>3.4261169152757751</v>
      </c>
      <c r="O37">
        <f t="shared" si="0"/>
        <v>1.1818181818181819</v>
      </c>
      <c r="U37" s="4"/>
    </row>
    <row r="38" spans="1:21" x14ac:dyDescent="0.25">
      <c r="A38" s="4">
        <v>45626</v>
      </c>
      <c r="B38" s="2" t="e">
        <v>#N/A</v>
      </c>
      <c r="C38" s="2" t="e">
        <v>#N/A</v>
      </c>
      <c r="D38" s="2" t="e">
        <v>#N/A</v>
      </c>
      <c r="E38" s="2" t="e">
        <v>#N/A</v>
      </c>
      <c r="F38" s="2" t="e">
        <v>#N/A</v>
      </c>
      <c r="G38" s="2" t="e">
        <v>#N/A</v>
      </c>
      <c r="H38" s="2" t="e">
        <v>#N/A</v>
      </c>
      <c r="I38" s="2" t="e">
        <v>#N/A</v>
      </c>
      <c r="J38" s="2" t="e">
        <v>#N/A</v>
      </c>
      <c r="K38" s="2" t="e">
        <v>#N/A</v>
      </c>
      <c r="L38" s="2" t="e">
        <v>#N/A</v>
      </c>
      <c r="M38" s="2" t="e">
        <v>#N/A</v>
      </c>
      <c r="N38" s="2" t="e">
        <v>#N/A</v>
      </c>
      <c r="O38">
        <f t="shared" si="0"/>
        <v>0</v>
      </c>
      <c r="U38" s="4"/>
    </row>
    <row r="39" spans="1:21" x14ac:dyDescent="0.25">
      <c r="A39" s="4">
        <v>45627</v>
      </c>
      <c r="B39" s="2" t="e">
        <v>#N/A</v>
      </c>
      <c r="C39" s="2" t="e">
        <v>#N/A</v>
      </c>
      <c r="D39" s="2" t="e">
        <v>#N/A</v>
      </c>
      <c r="E39" s="2" t="e">
        <v>#N/A</v>
      </c>
      <c r="F39" s="2" t="e">
        <v>#N/A</v>
      </c>
      <c r="G39" s="2" t="e">
        <v>#N/A</v>
      </c>
      <c r="H39" s="2" t="e">
        <v>#N/A</v>
      </c>
      <c r="I39" s="2" t="e">
        <v>#N/A</v>
      </c>
      <c r="J39" s="2" t="e">
        <v>#N/A</v>
      </c>
      <c r="K39" s="2" t="e">
        <v>#N/A</v>
      </c>
      <c r="L39" s="2" t="e">
        <v>#N/A</v>
      </c>
      <c r="M39" s="2" t="e">
        <v>#N/A</v>
      </c>
      <c r="N39" s="2" t="e">
        <v>#N/A</v>
      </c>
      <c r="O39">
        <f t="shared" si="0"/>
        <v>0</v>
      </c>
      <c r="U39" s="4"/>
    </row>
    <row r="40" spans="1:21" x14ac:dyDescent="0.25">
      <c r="A40" s="4">
        <v>45628</v>
      </c>
      <c r="B40" s="2">
        <v>156.04259411578613</v>
      </c>
      <c r="C40" s="2">
        <v>164.44163239481176</v>
      </c>
      <c r="D40" s="2">
        <v>11.066980069598229</v>
      </c>
      <c r="E40" s="2">
        <v>77.238215754508062</v>
      </c>
      <c r="F40" s="2">
        <v>25.14</v>
      </c>
      <c r="G40" s="2">
        <v>3.6489016134134769</v>
      </c>
      <c r="H40" s="2">
        <v>6.1452072129073079</v>
      </c>
      <c r="I40" s="2">
        <v>44.626257513445111</v>
      </c>
      <c r="J40" s="2">
        <v>22.706422018348626</v>
      </c>
      <c r="K40" s="2">
        <v>60.953812084783294</v>
      </c>
      <c r="L40" s="2">
        <v>1.3941828680268669</v>
      </c>
      <c r="M40" s="2">
        <v>22.927870926921859</v>
      </c>
      <c r="N40" s="2">
        <v>3.3886389153430789</v>
      </c>
      <c r="O40">
        <f t="shared" si="0"/>
        <v>1.1818181818181819</v>
      </c>
      <c r="U40" s="4"/>
    </row>
    <row r="41" spans="1:21" x14ac:dyDescent="0.25">
      <c r="A41" s="4">
        <v>45629</v>
      </c>
      <c r="B41" s="2">
        <v>157.78567601638824</v>
      </c>
      <c r="C41" s="2">
        <v>163.49669082886857</v>
      </c>
      <c r="D41" s="2">
        <v>11.174411440277339</v>
      </c>
      <c r="E41" s="2">
        <v>76.016388276079411</v>
      </c>
      <c r="F41" s="2">
        <v>25.56</v>
      </c>
      <c r="G41" s="2">
        <v>3.6841545067759212</v>
      </c>
      <c r="H41" s="2">
        <v>6.1298455720138669</v>
      </c>
      <c r="I41" s="2">
        <v>44.913335959659619</v>
      </c>
      <c r="J41" s="2">
        <v>22.163567601638825</v>
      </c>
      <c r="K41" s="2">
        <v>60.108729908603841</v>
      </c>
      <c r="L41" s="2">
        <v>1.3509140110261175</v>
      </c>
      <c r="M41" s="2">
        <v>23.203592814371255</v>
      </c>
      <c r="N41" s="2">
        <v>3.4130388318628375</v>
      </c>
      <c r="O41">
        <f t="shared" si="0"/>
        <v>1.1818181818181819</v>
      </c>
      <c r="U41" s="4"/>
    </row>
    <row r="42" spans="1:21" x14ac:dyDescent="0.25">
      <c r="A42" s="4">
        <v>45630</v>
      </c>
      <c r="B42" s="2">
        <v>159.00371943068336</v>
      </c>
      <c r="C42" s="2">
        <v>158.50436423684829</v>
      </c>
      <c r="D42" s="2">
        <v>11.174174884013526</v>
      </c>
      <c r="E42" s="2">
        <v>75.969175119918219</v>
      </c>
      <c r="F42" s="2">
        <v>25.305</v>
      </c>
      <c r="G42" s="2">
        <v>3.6937914602500594</v>
      </c>
      <c r="H42" s="2">
        <v>6.1492490367224972</v>
      </c>
      <c r="I42" s="2">
        <v>44.693385232366126</v>
      </c>
      <c r="J42" s="2">
        <v>21.891955649917431</v>
      </c>
      <c r="K42" s="2">
        <v>59.558071872296921</v>
      </c>
      <c r="L42" s="2">
        <v>1.320781217378689</v>
      </c>
      <c r="M42" s="2">
        <v>22.906345836282139</v>
      </c>
      <c r="N42" s="2">
        <v>3.4394537273673782</v>
      </c>
      <c r="O42">
        <f t="shared" si="0"/>
        <v>1.1818181818181819</v>
      </c>
      <c r="U42" s="4"/>
    </row>
    <row r="43" spans="1:21" x14ac:dyDescent="0.25">
      <c r="A43" s="4">
        <v>45631</v>
      </c>
      <c r="B43" s="2">
        <v>160.05790225151014</v>
      </c>
      <c r="C43" s="2">
        <v>155.27575115713503</v>
      </c>
      <c r="D43" s="2">
        <v>11.154143876990666</v>
      </c>
      <c r="E43" s="2">
        <v>74.888208990350662</v>
      </c>
      <c r="F43" s="2">
        <v>24.94</v>
      </c>
      <c r="G43" s="2">
        <v>3.7025722130697423</v>
      </c>
      <c r="H43" s="2">
        <v>6.0484819957637095</v>
      </c>
      <c r="I43" s="2">
        <v>44.818865615438931</v>
      </c>
      <c r="J43" s="2">
        <v>21.416803953871501</v>
      </c>
      <c r="K43" s="2">
        <v>59.778771475641335</v>
      </c>
      <c r="L43" s="2">
        <v>1.3156593294775067</v>
      </c>
      <c r="M43" s="2">
        <v>22.860280850396173</v>
      </c>
      <c r="N43" s="2">
        <v>3.3076103083762436</v>
      </c>
      <c r="O43">
        <f t="shared" si="0"/>
        <v>1.1818181818181819</v>
      </c>
      <c r="U43" s="4"/>
    </row>
    <row r="44" spans="1:21" x14ac:dyDescent="0.25">
      <c r="A44" s="4">
        <v>45632</v>
      </c>
      <c r="B44" s="2">
        <v>160.56950817096165</v>
      </c>
      <c r="C44" s="2">
        <v>152.56913890634823</v>
      </c>
      <c r="D44" s="2">
        <v>11.124640163419233</v>
      </c>
      <c r="E44" s="2">
        <v>74.410747957259588</v>
      </c>
      <c r="F44" s="2">
        <v>24.78</v>
      </c>
      <c r="G44" s="2">
        <v>3.6872130735386555</v>
      </c>
      <c r="H44" s="2">
        <v>5.955373978629793</v>
      </c>
      <c r="I44" s="2">
        <v>44.954488529226893</v>
      </c>
      <c r="J44" s="2">
        <v>21.825895663104969</v>
      </c>
      <c r="K44" s="2">
        <v>59.113764927718414</v>
      </c>
      <c r="L44" s="2">
        <v>1.2745730891269944</v>
      </c>
      <c r="M44" s="2">
        <v>22.548711502199875</v>
      </c>
      <c r="N44" s="2">
        <v>3.2641505941057183</v>
      </c>
      <c r="O44">
        <f t="shared" si="0"/>
        <v>1.1818181818181819</v>
      </c>
      <c r="U44" s="4"/>
    </row>
    <row r="45" spans="1:21" x14ac:dyDescent="0.25">
      <c r="A45" s="4">
        <v>45633</v>
      </c>
      <c r="B45" s="2" t="e">
        <v>#N/A</v>
      </c>
      <c r="C45" s="2" t="e">
        <v>#N/A</v>
      </c>
      <c r="D45" s="2" t="e">
        <v>#N/A</v>
      </c>
      <c r="E45" s="2" t="e">
        <v>#N/A</v>
      </c>
      <c r="F45" s="2" t="e">
        <v>#N/A</v>
      </c>
      <c r="G45" s="2" t="e">
        <v>#N/A</v>
      </c>
      <c r="H45" s="2" t="e">
        <v>#N/A</v>
      </c>
      <c r="I45" s="2" t="e">
        <v>#N/A</v>
      </c>
      <c r="J45" s="2" t="e">
        <v>#N/A</v>
      </c>
      <c r="K45" s="2" t="e">
        <v>#N/A</v>
      </c>
      <c r="L45" s="2" t="e">
        <v>#N/A</v>
      </c>
      <c r="M45" s="2" t="e">
        <v>#N/A</v>
      </c>
      <c r="N45" s="2" t="e">
        <v>#N/A</v>
      </c>
      <c r="O45">
        <f t="shared" si="0"/>
        <v>0</v>
      </c>
      <c r="U45" s="4"/>
    </row>
    <row r="46" spans="1:21" x14ac:dyDescent="0.25">
      <c r="A46" s="4">
        <v>45634</v>
      </c>
      <c r="B46" s="2" t="e">
        <v>#N/A</v>
      </c>
      <c r="C46" s="2" t="e">
        <v>#N/A</v>
      </c>
      <c r="D46" s="2" t="e">
        <v>#N/A</v>
      </c>
      <c r="E46" s="2" t="e">
        <v>#N/A</v>
      </c>
      <c r="F46" s="2" t="e">
        <v>#N/A</v>
      </c>
      <c r="G46" s="2" t="e">
        <v>#N/A</v>
      </c>
      <c r="H46" s="2" t="e">
        <v>#N/A</v>
      </c>
      <c r="I46" s="2" t="e">
        <v>#N/A</v>
      </c>
      <c r="J46" s="2" t="e">
        <v>#N/A</v>
      </c>
      <c r="K46" s="2" t="e">
        <v>#N/A</v>
      </c>
      <c r="L46" s="2" t="e">
        <v>#N/A</v>
      </c>
      <c r="M46" s="2" t="e">
        <v>#N/A</v>
      </c>
      <c r="N46" s="2" t="e">
        <v>#N/A</v>
      </c>
      <c r="O46">
        <f t="shared" si="0"/>
        <v>0</v>
      </c>
      <c r="U46" s="4"/>
    </row>
    <row r="47" spans="1:21" x14ac:dyDescent="0.25">
      <c r="A47" s="4">
        <v>45635</v>
      </c>
      <c r="B47" s="2">
        <v>160.63561036723826</v>
      </c>
      <c r="C47" s="2">
        <v>156.60480776759849</v>
      </c>
      <c r="D47" s="2">
        <v>11.165225745830398</v>
      </c>
      <c r="E47" s="2">
        <v>75.31908229582649</v>
      </c>
      <c r="F47" s="2">
        <v>25.364999999999998</v>
      </c>
      <c r="G47" s="2">
        <v>3.6348626575835881</v>
      </c>
      <c r="H47" s="2">
        <v>6.0371153394409216</v>
      </c>
      <c r="I47" s="2">
        <v>45.475085741132254</v>
      </c>
      <c r="J47" s="2">
        <v>21.274763135228255</v>
      </c>
      <c r="K47" s="2">
        <v>58.491895701198032</v>
      </c>
      <c r="L47" s="2">
        <v>1.204921456602108</v>
      </c>
      <c r="M47" s="2">
        <v>23.561193328635191</v>
      </c>
      <c r="N47" s="2">
        <v>3.3077037405432059</v>
      </c>
      <c r="O47">
        <f t="shared" si="0"/>
        <v>1.1818181818181819</v>
      </c>
      <c r="U47" s="4"/>
    </row>
    <row r="48" spans="1:21" x14ac:dyDescent="0.25">
      <c r="A48" s="4">
        <v>45636</v>
      </c>
      <c r="B48" s="2">
        <v>159.04352738113917</v>
      </c>
      <c r="C48" s="2">
        <v>159.20288718029184</v>
      </c>
      <c r="D48" s="2">
        <v>11.052568648987917</v>
      </c>
      <c r="E48" s="2">
        <v>73.78785501333752</v>
      </c>
      <c r="F48" s="2">
        <v>25.225000000000001</v>
      </c>
      <c r="G48" s="2">
        <v>3.6165746116428683</v>
      </c>
      <c r="H48" s="2">
        <v>6.080338929860349</v>
      </c>
      <c r="I48" s="2">
        <v>44.815510748470103</v>
      </c>
      <c r="J48" s="2">
        <v>20.861446728385378</v>
      </c>
      <c r="K48" s="2">
        <v>58.167268162560809</v>
      </c>
      <c r="L48" s="2">
        <v>1.1419521858426149</v>
      </c>
      <c r="M48" s="2">
        <v>23.615251843715676</v>
      </c>
      <c r="N48" s="2">
        <v>3.3174678754817668</v>
      </c>
      <c r="O48">
        <f t="shared" si="0"/>
        <v>1.1818181818181819</v>
      </c>
      <c r="U48" s="4"/>
    </row>
    <row r="49" spans="1:21" x14ac:dyDescent="0.25">
      <c r="A49" s="4">
        <v>45637</v>
      </c>
      <c r="B49" s="2">
        <v>160.92080043945697</v>
      </c>
      <c r="C49" s="2">
        <v>157.73365769442046</v>
      </c>
      <c r="D49" s="2">
        <v>11.00733830338225</v>
      </c>
      <c r="E49" s="2">
        <v>74.888173899395753</v>
      </c>
      <c r="F49" s="2">
        <v>24.925000000000001</v>
      </c>
      <c r="G49" s="2">
        <v>3.6016234795574045</v>
      </c>
      <c r="H49" s="2">
        <v>6.262261633838186</v>
      </c>
      <c r="I49" s="2">
        <v>44.016184571921833</v>
      </c>
      <c r="J49" s="2">
        <v>20.332731695833008</v>
      </c>
      <c r="K49" s="2">
        <v>58.055402966334462</v>
      </c>
      <c r="L49" s="2">
        <v>1.0697382569444296</v>
      </c>
      <c r="M49" s="2">
        <v>23.801302675978967</v>
      </c>
      <c r="N49" s="2">
        <v>3.2920953925424965</v>
      </c>
      <c r="O49">
        <f t="shared" si="0"/>
        <v>1.1818181818181819</v>
      </c>
      <c r="U49" s="4"/>
    </row>
    <row r="50" spans="1:21" x14ac:dyDescent="0.25">
      <c r="A50" s="4">
        <v>45638</v>
      </c>
      <c r="B50" s="2">
        <v>160.3710934424939</v>
      </c>
      <c r="C50" s="2">
        <v>154.54617019601667</v>
      </c>
      <c r="D50" s="2">
        <v>11.011046209556797</v>
      </c>
      <c r="E50" s="2">
        <v>74.384003778634963</v>
      </c>
      <c r="F50" s="2">
        <v>25.05</v>
      </c>
      <c r="G50" s="2">
        <v>3.5752833976226093</v>
      </c>
      <c r="H50" s="2">
        <v>6.1560261355585295</v>
      </c>
      <c r="I50" s="2">
        <v>44.118583799102574</v>
      </c>
      <c r="J50" s="2">
        <v>19.806344957883965</v>
      </c>
      <c r="K50" s="2">
        <v>57.63992757616311</v>
      </c>
      <c r="L50" s="2">
        <v>1.0795967239571629</v>
      </c>
      <c r="M50" s="2">
        <v>23.734550893489725</v>
      </c>
      <c r="N50" s="2">
        <v>3.2813549172604812</v>
      </c>
      <c r="O50">
        <f t="shared" si="0"/>
        <v>1.1818181818181819</v>
      </c>
      <c r="U50" s="4"/>
    </row>
    <row r="51" spans="1:21" x14ac:dyDescent="0.25">
      <c r="A51" s="4">
        <v>45639</v>
      </c>
      <c r="B51" s="2">
        <v>159.1573155851359</v>
      </c>
      <c r="C51" s="2">
        <v>158.20457966880596</v>
      </c>
      <c r="D51" s="2">
        <v>11.057350130734491</v>
      </c>
      <c r="E51" s="2">
        <v>73.892718485064577</v>
      </c>
      <c r="F51" s="2">
        <v>24.984999999999999</v>
      </c>
      <c r="G51" s="2">
        <v>3.5876510577608753</v>
      </c>
      <c r="H51" s="2">
        <v>6.1564059900166388</v>
      </c>
      <c r="I51" s="2">
        <v>44.375767371840588</v>
      </c>
      <c r="J51" s="2">
        <v>19.808256081134616</v>
      </c>
      <c r="K51" s="2">
        <v>58.331352507725221</v>
      </c>
      <c r="L51" s="2">
        <v>1.1007026212231752</v>
      </c>
      <c r="M51" s="2">
        <v>23.754060692496633</v>
      </c>
      <c r="N51" s="2">
        <v>3.309914265238485</v>
      </c>
      <c r="O51">
        <f t="shared" si="0"/>
        <v>1.1818181818181819</v>
      </c>
      <c r="U51" s="4"/>
    </row>
    <row r="52" spans="1:21" x14ac:dyDescent="0.25">
      <c r="A52" s="4">
        <v>45640</v>
      </c>
      <c r="B52" s="2" t="e">
        <v>#N/A</v>
      </c>
      <c r="C52" s="2" t="e">
        <v>#N/A</v>
      </c>
      <c r="D52" s="2" t="e">
        <v>#N/A</v>
      </c>
      <c r="E52" s="2" t="e">
        <v>#N/A</v>
      </c>
      <c r="F52" s="2" t="e">
        <v>#N/A</v>
      </c>
      <c r="G52" s="2" t="e">
        <v>#N/A</v>
      </c>
      <c r="H52" s="2" t="e">
        <v>#N/A</v>
      </c>
      <c r="I52" s="2" t="e">
        <v>#N/A</v>
      </c>
      <c r="J52" s="2" t="e">
        <v>#N/A</v>
      </c>
      <c r="K52" s="2" t="e">
        <v>#N/A</v>
      </c>
      <c r="L52" s="2" t="e">
        <v>#N/A</v>
      </c>
      <c r="M52" s="2" t="e">
        <v>#N/A</v>
      </c>
      <c r="N52" s="2" t="e">
        <v>#N/A</v>
      </c>
      <c r="O52">
        <f t="shared" si="0"/>
        <v>0</v>
      </c>
      <c r="U52" s="4"/>
    </row>
    <row r="53" spans="1:21" x14ac:dyDescent="0.25">
      <c r="A53" s="4">
        <v>45641</v>
      </c>
      <c r="B53" s="2" t="e">
        <v>#N/A</v>
      </c>
      <c r="C53" s="2" t="e">
        <v>#N/A</v>
      </c>
      <c r="D53" s="2" t="e">
        <v>#N/A</v>
      </c>
      <c r="E53" s="2" t="e">
        <v>#N/A</v>
      </c>
      <c r="F53" s="2" t="e">
        <v>#N/A</v>
      </c>
      <c r="G53" s="2" t="e">
        <v>#N/A</v>
      </c>
      <c r="H53" s="2" t="e">
        <v>#N/A</v>
      </c>
      <c r="I53" s="2" t="e">
        <v>#N/A</v>
      </c>
      <c r="J53" s="2" t="e">
        <v>#N/A</v>
      </c>
      <c r="K53" s="2" t="e">
        <v>#N/A</v>
      </c>
      <c r="L53" s="2" t="e">
        <v>#N/A</v>
      </c>
      <c r="M53" s="2" t="e">
        <v>#N/A</v>
      </c>
      <c r="N53" s="2" t="e">
        <v>#N/A</v>
      </c>
      <c r="O53">
        <f t="shared" si="0"/>
        <v>0</v>
      </c>
      <c r="U53" s="4"/>
    </row>
    <row r="54" spans="1:21" x14ac:dyDescent="0.25">
      <c r="A54" s="4">
        <v>45642</v>
      </c>
      <c r="B54" s="2">
        <v>157.72715603563825</v>
      </c>
      <c r="C54" s="2">
        <v>150.22471024205629</v>
      </c>
      <c r="D54" s="2">
        <v>10.856587558148702</v>
      </c>
      <c r="E54" s="2">
        <v>73.15303950169519</v>
      </c>
      <c r="F54" s="2">
        <v>24.585000000000001</v>
      </c>
      <c r="G54" s="2">
        <v>3.5801876527635419</v>
      </c>
      <c r="H54" s="2">
        <v>6.1657336592288896</v>
      </c>
      <c r="I54" s="2">
        <v>43.335188046992037</v>
      </c>
      <c r="J54" s="2">
        <v>19.167389418907199</v>
      </c>
      <c r="K54" s="2">
        <v>57.391784278167634</v>
      </c>
      <c r="L54" s="2">
        <v>1.1074872920163925</v>
      </c>
      <c r="M54" s="2">
        <v>22.825829850981627</v>
      </c>
      <c r="N54" s="2">
        <v>3.2854807538201585</v>
      </c>
      <c r="O54">
        <f t="shared" si="0"/>
        <v>1.1818181818181819</v>
      </c>
      <c r="U54" s="4"/>
    </row>
    <row r="55" spans="1:21" x14ac:dyDescent="0.25">
      <c r="A55" s="4">
        <v>45643</v>
      </c>
      <c r="B55" s="2">
        <v>159.25</v>
      </c>
      <c r="C55" s="2">
        <v>148.01100628930817</v>
      </c>
      <c r="D55" s="2">
        <v>10.552830188679247</v>
      </c>
      <c r="E55" s="2">
        <v>71.95754716981132</v>
      </c>
      <c r="F55" s="2">
        <v>24.135000000000002</v>
      </c>
      <c r="G55" s="2">
        <v>3.5553066037735852</v>
      </c>
      <c r="H55" s="2">
        <v>6.10062893081761</v>
      </c>
      <c r="I55" s="2">
        <v>42.660377358490571</v>
      </c>
      <c r="J55" s="2">
        <v>18.80503144654088</v>
      </c>
      <c r="K55" s="2">
        <v>56.816037735849051</v>
      </c>
      <c r="L55" s="2">
        <v>1.0560838553791805</v>
      </c>
      <c r="M55" s="2">
        <v>22.861635220125784</v>
      </c>
      <c r="N55" s="2">
        <v>3.2340150296593224</v>
      </c>
      <c r="O55">
        <f t="shared" si="0"/>
        <v>1.1818181818181819</v>
      </c>
      <c r="U55" s="4"/>
    </row>
    <row r="56" spans="1:21" x14ac:dyDescent="0.25">
      <c r="A56" s="4">
        <v>45644</v>
      </c>
      <c r="B56" s="2">
        <v>160.54246359700909</v>
      </c>
      <c r="C56" s="2">
        <v>145.03738685556868</v>
      </c>
      <c r="D56" s="2">
        <v>10.62917748917749</v>
      </c>
      <c r="E56" s="2">
        <v>74.112554112554108</v>
      </c>
      <c r="F56" s="2">
        <v>24.19</v>
      </c>
      <c r="G56" s="2">
        <v>3.5221723730814647</v>
      </c>
      <c r="H56" s="2">
        <v>5.8638331365604097</v>
      </c>
      <c r="I56" s="2">
        <v>43.037780401416775</v>
      </c>
      <c r="J56" s="2">
        <v>18.024399842581659</v>
      </c>
      <c r="K56" s="2">
        <v>55.505706414797324</v>
      </c>
      <c r="L56" s="2">
        <v>1.2915821289426654</v>
      </c>
      <c r="M56" s="2">
        <v>22.463597009051554</v>
      </c>
      <c r="N56" s="2">
        <v>3.2676254459777012</v>
      </c>
      <c r="O56">
        <f t="shared" si="0"/>
        <v>1.1818181818181819</v>
      </c>
      <c r="U56" s="4"/>
    </row>
    <row r="57" spans="1:21" x14ac:dyDescent="0.25">
      <c r="A57" s="4">
        <v>45645</v>
      </c>
      <c r="B57" s="2">
        <v>156.91265227817749</v>
      </c>
      <c r="C57" s="2">
        <v>140.59152677857713</v>
      </c>
      <c r="D57" s="2">
        <v>10.587296882494005</v>
      </c>
      <c r="E57" s="2">
        <v>73.948840927258203</v>
      </c>
      <c r="F57" s="2">
        <v>24.055</v>
      </c>
      <c r="G57" s="2">
        <v>3.5103242206235015</v>
      </c>
      <c r="H57" s="2">
        <v>5.8193445243804964</v>
      </c>
      <c r="I57" s="2">
        <v>43.013482014388494</v>
      </c>
      <c r="J57" s="2">
        <v>17.665867306155079</v>
      </c>
      <c r="K57" s="2">
        <v>55.77138289368505</v>
      </c>
      <c r="L57" s="2">
        <v>1.1749866126421831</v>
      </c>
      <c r="M57" s="2">
        <v>22.709832134292569</v>
      </c>
      <c r="N57" s="2">
        <v>3.248721263431201</v>
      </c>
      <c r="O57">
        <f t="shared" si="0"/>
        <v>1.1818181818181819</v>
      </c>
      <c r="U57" s="4"/>
    </row>
    <row r="58" spans="1:21" x14ac:dyDescent="0.25">
      <c r="A58" s="4">
        <v>45646</v>
      </c>
      <c r="B58" s="2">
        <v>156.60048714693747</v>
      </c>
      <c r="C58" s="2">
        <v>144.70802919708029</v>
      </c>
      <c r="D58" s="2">
        <v>10.528292288162488</v>
      </c>
      <c r="E58" s="2">
        <v>73.357664233576642</v>
      </c>
      <c r="F58" s="2">
        <v>23.945</v>
      </c>
      <c r="G58" s="2">
        <v>3.5066726436052051</v>
      </c>
      <c r="H58" s="2">
        <v>5.7838781339257377</v>
      </c>
      <c r="I58" s="2">
        <v>42.935640272929227</v>
      </c>
      <c r="J58" s="2">
        <v>17.732465883846398</v>
      </c>
      <c r="K58" s="2">
        <v>56.862900666455097</v>
      </c>
      <c r="L58" s="2">
        <v>1.1719850039629005</v>
      </c>
      <c r="M58" s="2">
        <v>22.691209139955571</v>
      </c>
      <c r="N58" s="2">
        <v>3.1977339180974509</v>
      </c>
      <c r="O58">
        <f t="shared" si="0"/>
        <v>1.1818181818181819</v>
      </c>
      <c r="U58" s="4"/>
    </row>
    <row r="59" spans="1:21" x14ac:dyDescent="0.25">
      <c r="A59" s="4">
        <v>45647</v>
      </c>
      <c r="B59" s="2" t="e">
        <v>#N/A</v>
      </c>
      <c r="C59" s="2" t="e">
        <v>#N/A</v>
      </c>
      <c r="D59" s="2" t="e">
        <v>#N/A</v>
      </c>
      <c r="E59" s="2" t="e">
        <v>#N/A</v>
      </c>
      <c r="F59" s="2" t="e">
        <v>#N/A</v>
      </c>
      <c r="G59" s="2" t="e">
        <v>#N/A</v>
      </c>
      <c r="H59" s="2" t="e">
        <v>#N/A</v>
      </c>
      <c r="I59" s="2" t="e">
        <v>#N/A</v>
      </c>
      <c r="J59" s="2" t="e">
        <v>#N/A</v>
      </c>
      <c r="K59" s="2" t="e">
        <v>#N/A</v>
      </c>
      <c r="L59" s="2" t="e">
        <v>#N/A</v>
      </c>
      <c r="M59" s="2" t="e">
        <v>#N/A</v>
      </c>
      <c r="N59" s="2" t="e">
        <v>#N/A</v>
      </c>
      <c r="O59">
        <f t="shared" si="0"/>
        <v>0</v>
      </c>
      <c r="U59" s="4"/>
    </row>
    <row r="60" spans="1:21" x14ac:dyDescent="0.25">
      <c r="A60" s="4">
        <v>45648</v>
      </c>
      <c r="B60" s="2" t="e">
        <v>#N/A</v>
      </c>
      <c r="C60" s="2" t="e">
        <v>#N/A</v>
      </c>
      <c r="D60" s="2" t="e">
        <v>#N/A</v>
      </c>
      <c r="E60" s="2" t="e">
        <v>#N/A</v>
      </c>
      <c r="F60" s="2" t="e">
        <v>#N/A</v>
      </c>
      <c r="G60" s="2" t="e">
        <v>#N/A</v>
      </c>
      <c r="H60" s="2" t="e">
        <v>#N/A</v>
      </c>
      <c r="I60" s="2" t="e">
        <v>#N/A</v>
      </c>
      <c r="J60" s="2" t="e">
        <v>#N/A</v>
      </c>
      <c r="K60" s="2" t="e">
        <v>#N/A</v>
      </c>
      <c r="L60" s="2" t="e">
        <v>#N/A</v>
      </c>
      <c r="M60" s="2" t="e">
        <v>#N/A</v>
      </c>
      <c r="N60" s="2" t="e">
        <v>#N/A</v>
      </c>
      <c r="O60">
        <f t="shared" si="0"/>
        <v>0</v>
      </c>
      <c r="U60" s="4"/>
    </row>
    <row r="61" spans="1:21" x14ac:dyDescent="0.25">
      <c r="A61" s="4">
        <v>45649</v>
      </c>
      <c r="B61" s="2">
        <v>156.9374682533344</v>
      </c>
      <c r="C61" s="2">
        <v>148.8379522402364</v>
      </c>
      <c r="D61" s="2">
        <v>10.548310518329208</v>
      </c>
      <c r="E61" s="2">
        <v>73.244948486542597</v>
      </c>
      <c r="F61" s="2">
        <v>24.09</v>
      </c>
      <c r="G61" s="2">
        <v>3.5293906237520964</v>
      </c>
      <c r="H61" s="2">
        <v>5.7583260122993369</v>
      </c>
      <c r="I61" s="2">
        <v>43.058565609775584</v>
      </c>
      <c r="J61" s="2">
        <v>18.249341106940342</v>
      </c>
      <c r="K61" s="2">
        <v>57.89473684210526</v>
      </c>
      <c r="L61" s="2">
        <v>1.1561217598943208</v>
      </c>
      <c r="M61" s="2">
        <v>22.961424806325372</v>
      </c>
      <c r="N61" s="2">
        <v>3.1725226744574799</v>
      </c>
      <c r="O61">
        <f t="shared" si="0"/>
        <v>1.1818181818181819</v>
      </c>
      <c r="U61" s="4"/>
    </row>
    <row r="62" spans="1:21" x14ac:dyDescent="0.25">
      <c r="A62" s="4">
        <v>45650</v>
      </c>
      <c r="B62" s="2" t="e">
        <v>#N/A</v>
      </c>
      <c r="C62" s="2">
        <v>148.73003194888179</v>
      </c>
      <c r="D62" s="2" t="e">
        <v>#N/A</v>
      </c>
      <c r="E62" s="2">
        <v>74.033546325878589</v>
      </c>
      <c r="F62" s="2">
        <v>24.29</v>
      </c>
      <c r="G62" s="2" t="e">
        <v>#N/A</v>
      </c>
      <c r="H62" s="2">
        <v>5.8067092651757184</v>
      </c>
      <c r="I62" s="2">
        <v>43.15749920127795</v>
      </c>
      <c r="J62" s="2">
        <v>18.793929712460066</v>
      </c>
      <c r="K62" s="2">
        <v>58.234824281150154</v>
      </c>
      <c r="L62" s="2" t="e">
        <v>#N/A</v>
      </c>
      <c r="M62" s="2">
        <v>22.995207667731627</v>
      </c>
      <c r="N62" s="2" t="e">
        <v>#N/A</v>
      </c>
      <c r="O62">
        <f t="shared" si="0"/>
        <v>0.72727272727272729</v>
      </c>
      <c r="U62" s="4"/>
    </row>
    <row r="63" spans="1:21" x14ac:dyDescent="0.25">
      <c r="A63" s="4">
        <v>45651</v>
      </c>
      <c r="B63" s="2" t="e">
        <v>#N/A</v>
      </c>
      <c r="C63" s="2" t="e">
        <v>#N/A</v>
      </c>
      <c r="D63" s="2" t="e">
        <v>#N/A</v>
      </c>
      <c r="E63" s="2" t="e">
        <v>#N/A</v>
      </c>
      <c r="F63" s="2" t="e">
        <v>#N/A</v>
      </c>
      <c r="G63" s="2" t="e">
        <v>#N/A</v>
      </c>
      <c r="H63" s="2" t="e">
        <v>#N/A</v>
      </c>
      <c r="I63" s="2" t="e">
        <v>#N/A</v>
      </c>
      <c r="J63" s="2" t="e">
        <v>#N/A</v>
      </c>
      <c r="K63" s="2" t="e">
        <v>#N/A</v>
      </c>
      <c r="L63" s="2" t="e">
        <v>#N/A</v>
      </c>
      <c r="M63" s="2" t="e">
        <v>#N/A</v>
      </c>
      <c r="N63" s="2" t="e">
        <v>#N/A</v>
      </c>
      <c r="O63">
        <f t="shared" si="0"/>
        <v>0</v>
      </c>
      <c r="U63" s="4"/>
    </row>
    <row r="64" spans="1:21" x14ac:dyDescent="0.25">
      <c r="A64" s="4">
        <v>45652</v>
      </c>
      <c r="B64" s="2" t="e">
        <v>#N/A</v>
      </c>
      <c r="C64" s="2">
        <v>146.78012144455099</v>
      </c>
      <c r="D64" s="2" t="e">
        <v>#N/A</v>
      </c>
      <c r="E64" s="2">
        <v>74.87216363055289</v>
      </c>
      <c r="F64" s="2" t="e">
        <v>#N/A</v>
      </c>
      <c r="G64" s="2" t="e">
        <v>#N/A</v>
      </c>
      <c r="H64" s="2">
        <v>5.9124320869287317</v>
      </c>
      <c r="I64" s="2" t="e">
        <v>#N/A</v>
      </c>
      <c r="J64" s="2">
        <v>18.751997443272611</v>
      </c>
      <c r="K64" s="2">
        <v>57.821987855544904</v>
      </c>
      <c r="L64" s="2" t="e">
        <v>#N/A</v>
      </c>
      <c r="M64" s="2">
        <v>23.050495365931607</v>
      </c>
      <c r="N64" s="2" t="e">
        <v>#N/A</v>
      </c>
      <c r="O64">
        <f t="shared" si="0"/>
        <v>0.54545454545454541</v>
      </c>
      <c r="U64" s="4"/>
    </row>
    <row r="65" spans="1:21" x14ac:dyDescent="0.25">
      <c r="A65" s="4">
        <v>45653</v>
      </c>
      <c r="B65" s="2">
        <v>157.31063694267516</v>
      </c>
      <c r="C65" s="2">
        <v>145.406050955414</v>
      </c>
      <c r="D65" s="2">
        <v>10.747900796178346</v>
      </c>
      <c r="E65" s="2">
        <v>73.789808917197462</v>
      </c>
      <c r="F65" s="2">
        <v>24.405000000000001</v>
      </c>
      <c r="G65" s="2">
        <v>3.5477863057324841</v>
      </c>
      <c r="H65" s="2">
        <v>5.8041401273885347</v>
      </c>
      <c r="I65" s="2">
        <v>43.766540605095543</v>
      </c>
      <c r="J65" s="2">
        <v>18.455414012738853</v>
      </c>
      <c r="K65" s="2">
        <v>57.412420382165607</v>
      </c>
      <c r="L65" s="2">
        <v>1.1561062930732173</v>
      </c>
      <c r="M65" s="2">
        <v>23.057324840764331</v>
      </c>
      <c r="N65" s="2">
        <v>3.2293254774582976</v>
      </c>
      <c r="O65">
        <f t="shared" si="0"/>
        <v>1.1818181818181819</v>
      </c>
      <c r="U65" s="4"/>
    </row>
    <row r="66" spans="1:21" x14ac:dyDescent="0.25">
      <c r="A66" s="4">
        <v>45654</v>
      </c>
      <c r="B66" s="2" t="e">
        <v>#N/A</v>
      </c>
      <c r="C66" s="2" t="e">
        <v>#N/A</v>
      </c>
      <c r="D66" s="2" t="e">
        <v>#N/A</v>
      </c>
      <c r="E66" s="2" t="e">
        <v>#N/A</v>
      </c>
      <c r="F66" s="2" t="e">
        <v>#N/A</v>
      </c>
      <c r="G66" s="2" t="e">
        <v>#N/A</v>
      </c>
      <c r="H66" s="2" t="e">
        <v>#N/A</v>
      </c>
      <c r="I66" s="2" t="e">
        <v>#N/A</v>
      </c>
      <c r="J66" s="2" t="e">
        <v>#N/A</v>
      </c>
      <c r="K66" s="2" t="e">
        <v>#N/A</v>
      </c>
      <c r="L66" s="2" t="e">
        <v>#N/A</v>
      </c>
      <c r="M66" s="2" t="e">
        <v>#N/A</v>
      </c>
      <c r="N66" s="2" t="e">
        <v>#N/A</v>
      </c>
      <c r="O66">
        <f t="shared" ref="O66:O129" si="2">COUNT(B66:N66)/11</f>
        <v>0</v>
      </c>
      <c r="U66" s="4"/>
    </row>
    <row r="67" spans="1:21" x14ac:dyDescent="0.25">
      <c r="A67" s="4">
        <v>45655</v>
      </c>
      <c r="B67" s="2" t="e">
        <v>#N/A</v>
      </c>
      <c r="C67" s="2" t="e">
        <v>#N/A</v>
      </c>
      <c r="D67" s="2" t="e">
        <v>#N/A</v>
      </c>
      <c r="E67" s="2" t="e">
        <v>#N/A</v>
      </c>
      <c r="F67" s="2" t="e">
        <v>#N/A</v>
      </c>
      <c r="G67" s="2" t="e">
        <v>#N/A</v>
      </c>
      <c r="H67" s="2" t="e">
        <v>#N/A</v>
      </c>
      <c r="I67" s="2" t="e">
        <v>#N/A</v>
      </c>
      <c r="J67" s="2" t="e">
        <v>#N/A</v>
      </c>
      <c r="K67" s="2" t="e">
        <v>#N/A</v>
      </c>
      <c r="L67" s="2" t="e">
        <v>#N/A</v>
      </c>
      <c r="M67" s="2" t="e">
        <v>#N/A</v>
      </c>
      <c r="N67" s="2" t="e">
        <v>#N/A</v>
      </c>
      <c r="O67">
        <f t="shared" si="2"/>
        <v>0</v>
      </c>
      <c r="U67" s="4"/>
    </row>
    <row r="68" spans="1:21" x14ac:dyDescent="0.25">
      <c r="A68" s="4">
        <v>45656</v>
      </c>
      <c r="B68" s="2">
        <v>156.22898684734957</v>
      </c>
      <c r="C68" s="2">
        <v>141.94499800717418</v>
      </c>
      <c r="D68" s="2">
        <v>10.845552809884419</v>
      </c>
      <c r="E68" s="2">
        <v>74.005579912315667</v>
      </c>
      <c r="F68" s="2">
        <v>24.42</v>
      </c>
      <c r="G68" s="2">
        <v>3.5436538860103632</v>
      </c>
      <c r="H68" s="2">
        <v>5.7791948983658834</v>
      </c>
      <c r="I68" s="2">
        <v>43.581060183339986</v>
      </c>
      <c r="J68" s="2">
        <v>18.310083698684736</v>
      </c>
      <c r="K68" s="2">
        <v>57.202072538860108</v>
      </c>
      <c r="L68" s="2">
        <v>1.2399762091189654</v>
      </c>
      <c r="M68" s="2">
        <v>23.188521323236351</v>
      </c>
      <c r="N68" s="2">
        <v>3.2394378463232965</v>
      </c>
      <c r="O68">
        <f t="shared" si="2"/>
        <v>1.1818181818181819</v>
      </c>
      <c r="U68" s="4"/>
    </row>
    <row r="69" spans="1:21" x14ac:dyDescent="0.25">
      <c r="A69" s="4">
        <v>45657</v>
      </c>
      <c r="B69" s="2" t="e">
        <v>#N/A</v>
      </c>
      <c r="C69" s="2">
        <v>140.77801741353144</v>
      </c>
      <c r="D69" s="2" t="e">
        <v>#N/A</v>
      </c>
      <c r="E69" s="2">
        <v>73.831775700934585</v>
      </c>
      <c r="F69" s="2">
        <v>24.76</v>
      </c>
      <c r="G69" s="2" t="e">
        <v>#N/A</v>
      </c>
      <c r="H69" s="2">
        <v>5.9509545490853899</v>
      </c>
      <c r="I69" s="2">
        <v>44.119029475197692</v>
      </c>
      <c r="J69" s="2">
        <v>18.755491652687915</v>
      </c>
      <c r="K69" s="2">
        <v>57.26495726495726</v>
      </c>
      <c r="L69" s="2" t="e">
        <v>#N/A</v>
      </c>
      <c r="M69" s="2">
        <v>23.612109593418005</v>
      </c>
      <c r="N69" s="2" t="e">
        <v>#N/A</v>
      </c>
      <c r="O69">
        <f t="shared" si="2"/>
        <v>0.72727272727272729</v>
      </c>
      <c r="U69" s="4"/>
    </row>
    <row r="70" spans="1:21" x14ac:dyDescent="0.25">
      <c r="A70" s="4">
        <v>45658</v>
      </c>
      <c r="B70" s="2" t="e">
        <v>#N/A</v>
      </c>
      <c r="C70" s="2" t="e">
        <v>#N/A</v>
      </c>
      <c r="D70" s="2" t="e">
        <v>#N/A</v>
      </c>
      <c r="E70" s="2" t="e">
        <v>#N/A</v>
      </c>
      <c r="F70" s="2" t="e">
        <v>#N/A</v>
      </c>
      <c r="G70" s="2" t="e">
        <v>#N/A</v>
      </c>
      <c r="H70" s="2" t="e">
        <v>#N/A</v>
      </c>
      <c r="I70" s="2" t="e">
        <v>#N/A</v>
      </c>
      <c r="J70" s="2" t="e">
        <v>#N/A</v>
      </c>
      <c r="K70" s="2" t="e">
        <v>#N/A</v>
      </c>
      <c r="L70" s="2" t="e">
        <v>#N/A</v>
      </c>
      <c r="M70" s="2" t="e">
        <v>#N/A</v>
      </c>
      <c r="N70" s="2" t="e">
        <v>#N/A</v>
      </c>
      <c r="O70">
        <f t="shared" si="2"/>
        <v>0</v>
      </c>
      <c r="U70" s="4"/>
    </row>
    <row r="71" spans="1:21" x14ac:dyDescent="0.25">
      <c r="A71" s="4">
        <v>45659</v>
      </c>
      <c r="B71" s="2">
        <v>156.9121241513094</v>
      </c>
      <c r="C71" s="2">
        <v>150.71936631102488</v>
      </c>
      <c r="D71" s="2">
        <v>11.169368735855155</v>
      </c>
      <c r="E71" s="2">
        <v>74.434206272227613</v>
      </c>
      <c r="F71" s="2">
        <v>25.27</v>
      </c>
      <c r="G71" s="2">
        <v>3.6091779825412211</v>
      </c>
      <c r="H71" s="2">
        <v>5.9731652117685092</v>
      </c>
      <c r="I71" s="2">
        <v>44.579570805043645</v>
      </c>
      <c r="J71" s="2">
        <v>20.320077594568378</v>
      </c>
      <c r="K71" s="2">
        <v>57.88069835111542</v>
      </c>
      <c r="L71" s="2">
        <v>1.2255740279925769</v>
      </c>
      <c r="M71" s="2">
        <v>24.191723246039441</v>
      </c>
      <c r="N71" s="2">
        <v>3.3601316456848775</v>
      </c>
      <c r="O71">
        <f t="shared" si="2"/>
        <v>1.1818181818181819</v>
      </c>
      <c r="U71" s="4"/>
    </row>
    <row r="72" spans="1:21" x14ac:dyDescent="0.25">
      <c r="A72" s="4">
        <v>45660</v>
      </c>
      <c r="B72" s="2">
        <v>154.89293283942663</v>
      </c>
      <c r="C72" s="2">
        <v>150.12884522467385</v>
      </c>
      <c r="D72" s="2">
        <v>11.170402641327108</v>
      </c>
      <c r="E72" s="2">
        <v>75.74488645514576</v>
      </c>
      <c r="F72" s="2">
        <v>25.664999999999999</v>
      </c>
      <c r="G72" s="2">
        <v>3.5899534546625862</v>
      </c>
      <c r="H72" s="2">
        <v>6.1282009985504917</v>
      </c>
      <c r="I72" s="2">
        <v>44.78112417458528</v>
      </c>
      <c r="J72" s="2">
        <v>22.153325817361896</v>
      </c>
      <c r="K72" s="2">
        <v>57.972298276695113</v>
      </c>
      <c r="L72" s="2">
        <v>1.2430198704728235</v>
      </c>
      <c r="M72" s="2">
        <v>24.536962473828314</v>
      </c>
      <c r="N72" s="2">
        <v>3.3755758357527608</v>
      </c>
      <c r="O72">
        <f t="shared" si="2"/>
        <v>1.1818181818181819</v>
      </c>
      <c r="U72" s="4"/>
    </row>
    <row r="73" spans="1:21" x14ac:dyDescent="0.25">
      <c r="A73" s="4">
        <v>45661</v>
      </c>
      <c r="B73" s="2" t="e">
        <v>#N/A</v>
      </c>
      <c r="C73" s="2" t="e">
        <v>#N/A</v>
      </c>
      <c r="D73" s="2" t="e">
        <v>#N/A</v>
      </c>
      <c r="E73" s="2" t="e">
        <v>#N/A</v>
      </c>
      <c r="F73" s="2" t="e">
        <v>#N/A</v>
      </c>
      <c r="G73" s="2" t="e">
        <v>#N/A</v>
      </c>
      <c r="H73" s="2" t="e">
        <v>#N/A</v>
      </c>
      <c r="I73" s="2" t="e">
        <v>#N/A</v>
      </c>
      <c r="J73" s="2" t="e">
        <v>#N/A</v>
      </c>
      <c r="K73" s="2" t="e">
        <v>#N/A</v>
      </c>
      <c r="L73" s="2" t="e">
        <v>#N/A</v>
      </c>
      <c r="M73" s="2" t="e">
        <v>#N/A</v>
      </c>
      <c r="N73" s="2" t="e">
        <v>#N/A</v>
      </c>
      <c r="O73">
        <f t="shared" si="2"/>
        <v>0</v>
      </c>
      <c r="U73" s="4"/>
    </row>
    <row r="74" spans="1:21" x14ac:dyDescent="0.25">
      <c r="A74" s="4">
        <v>45662</v>
      </c>
      <c r="B74" s="2" t="e">
        <v>#N/A</v>
      </c>
      <c r="C74" s="2" t="e">
        <v>#N/A</v>
      </c>
      <c r="D74" s="2" t="e">
        <v>#N/A</v>
      </c>
      <c r="E74" s="2" t="e">
        <v>#N/A</v>
      </c>
      <c r="F74" s="2" t="e">
        <v>#N/A</v>
      </c>
      <c r="G74" s="2" t="e">
        <v>#N/A</v>
      </c>
      <c r="H74" s="2" t="e">
        <v>#N/A</v>
      </c>
      <c r="I74" s="2" t="e">
        <v>#N/A</v>
      </c>
      <c r="J74" s="2" t="e">
        <v>#N/A</v>
      </c>
      <c r="K74" s="2" t="e">
        <v>#N/A</v>
      </c>
      <c r="L74" s="2" t="e">
        <v>#N/A</v>
      </c>
      <c r="M74" s="2" t="e">
        <v>#N/A</v>
      </c>
      <c r="N74" s="2" t="e">
        <v>#N/A</v>
      </c>
      <c r="O74">
        <f t="shared" si="2"/>
        <v>0</v>
      </c>
      <c r="U74" s="4"/>
    </row>
    <row r="75" spans="1:21" x14ac:dyDescent="0.25">
      <c r="A75" s="4">
        <v>45663</v>
      </c>
      <c r="B75" s="2">
        <v>160.22647707301485</v>
      </c>
      <c r="C75" s="2">
        <v>152.79597379773128</v>
      </c>
      <c r="D75" s="2">
        <v>11.319086115992969</v>
      </c>
      <c r="E75" s="2">
        <v>74.804281834158814</v>
      </c>
      <c r="F75" s="2">
        <v>25.774999999999999</v>
      </c>
      <c r="G75" s="2">
        <v>3.5890797251957176</v>
      </c>
      <c r="H75" s="2">
        <v>6.0472918996644829</v>
      </c>
      <c r="I75" s="2">
        <v>45.400821217446875</v>
      </c>
      <c r="J75" s="2">
        <v>22.295893912765617</v>
      </c>
      <c r="K75" s="2">
        <v>56.910049528678698</v>
      </c>
      <c r="L75" s="2" t="e">
        <v>#N/A</v>
      </c>
      <c r="M75" s="2">
        <v>24.780316344463969</v>
      </c>
      <c r="N75" s="2" t="e">
        <v>#N/A</v>
      </c>
      <c r="O75">
        <f t="shared" si="2"/>
        <v>1</v>
      </c>
      <c r="U75" s="4"/>
    </row>
    <row r="76" spans="1:21" x14ac:dyDescent="0.25">
      <c r="A76" s="4">
        <v>45664</v>
      </c>
      <c r="B76" s="2">
        <v>160.5143344</v>
      </c>
      <c r="C76" s="2">
        <v>158.184</v>
      </c>
      <c r="D76" s="2">
        <v>11.330716320000001</v>
      </c>
      <c r="E76" s="2">
        <v>75</v>
      </c>
      <c r="F76" s="2">
        <v>26.17</v>
      </c>
      <c r="G76" s="2">
        <v>3.6052279199999999</v>
      </c>
      <c r="H76" s="2">
        <v>6.08</v>
      </c>
      <c r="I76" s="2">
        <v>45.598212799999992</v>
      </c>
      <c r="J76" s="2">
        <v>22.536000000000001</v>
      </c>
      <c r="K76" s="2">
        <v>56.344000000000008</v>
      </c>
      <c r="L76" s="2">
        <v>1.3152070818842869</v>
      </c>
      <c r="M76" s="2">
        <v>25.463999999999999</v>
      </c>
      <c r="N76" s="2">
        <v>3.3891874802402784</v>
      </c>
      <c r="O76">
        <f t="shared" si="2"/>
        <v>1.1818181818181819</v>
      </c>
      <c r="U76" s="4"/>
    </row>
    <row r="77" spans="1:21" x14ac:dyDescent="0.25">
      <c r="A77" s="4">
        <v>45665</v>
      </c>
      <c r="B77" s="2">
        <v>163.31328689454074</v>
      </c>
      <c r="C77" s="2">
        <v>154.81127490685242</v>
      </c>
      <c r="D77" s="2">
        <v>11.412897456666128</v>
      </c>
      <c r="E77" s="2">
        <v>74.712457476105627</v>
      </c>
      <c r="F77" s="2">
        <v>25.795000000000002</v>
      </c>
      <c r="G77" s="2">
        <v>3.6045122306820021</v>
      </c>
      <c r="H77" s="2">
        <v>5.9857443706463629</v>
      </c>
      <c r="I77" s="2">
        <v>46.045598574437058</v>
      </c>
      <c r="J77" s="2">
        <v>21.950429288838492</v>
      </c>
      <c r="K77" s="2">
        <v>57.233111939089582</v>
      </c>
      <c r="L77" s="2">
        <v>1.2532390519642456</v>
      </c>
      <c r="M77" s="2">
        <v>25.206544629839627</v>
      </c>
      <c r="N77" s="2">
        <v>3.2834082327162943</v>
      </c>
      <c r="O77">
        <f t="shared" si="2"/>
        <v>1.1818181818181819</v>
      </c>
      <c r="U77" s="4"/>
    </row>
    <row r="78" spans="1:21" x14ac:dyDescent="0.25">
      <c r="A78" s="4">
        <v>45666</v>
      </c>
      <c r="B78" s="2">
        <v>164.57118933420048</v>
      </c>
      <c r="C78" s="2" t="e">
        <v>#N/A</v>
      </c>
      <c r="D78" s="2">
        <v>11.499893179416308</v>
      </c>
      <c r="E78" s="2" t="e">
        <v>#N/A</v>
      </c>
      <c r="F78" s="2">
        <v>26.135000000000002</v>
      </c>
      <c r="G78" s="2">
        <v>3.6379775627997728</v>
      </c>
      <c r="H78" s="2" t="e">
        <v>#N/A</v>
      </c>
      <c r="I78" s="2">
        <v>46.290878790342255</v>
      </c>
      <c r="J78" s="2" t="e">
        <v>#N/A</v>
      </c>
      <c r="K78" s="2" t="e">
        <v>#N/A</v>
      </c>
      <c r="L78" s="2">
        <v>1.2887003441706075</v>
      </c>
      <c r="M78" s="2" t="e">
        <v>#N/A</v>
      </c>
      <c r="N78" s="2">
        <v>3.3003301497052147</v>
      </c>
      <c r="O78">
        <f t="shared" si="2"/>
        <v>0.63636363636363635</v>
      </c>
      <c r="U78" s="4"/>
    </row>
    <row r="79" spans="1:21" x14ac:dyDescent="0.25">
      <c r="A79" s="4">
        <v>45667</v>
      </c>
      <c r="B79" s="2">
        <v>163.03816887579774</v>
      </c>
      <c r="C79" s="2">
        <v>154.83554246440846</v>
      </c>
      <c r="D79" s="2">
        <v>11.520805105547373</v>
      </c>
      <c r="E79" s="2">
        <v>73.32678775977746</v>
      </c>
      <c r="F79" s="2">
        <v>26.25</v>
      </c>
      <c r="G79" s="2">
        <v>3.6061192930780561</v>
      </c>
      <c r="H79" s="2">
        <v>6.0382916053019144</v>
      </c>
      <c r="I79" s="2">
        <v>46.312898870888567</v>
      </c>
      <c r="J79" s="2">
        <v>21.003109147439048</v>
      </c>
      <c r="K79" s="2">
        <v>55.130093274423167</v>
      </c>
      <c r="L79" s="2">
        <v>1.2933274676805033</v>
      </c>
      <c r="M79" s="2">
        <v>25.601374570446737</v>
      </c>
      <c r="N79" s="2">
        <v>3.3021126834395829</v>
      </c>
      <c r="O79">
        <f t="shared" si="2"/>
        <v>1.1818181818181819</v>
      </c>
      <c r="U79" s="4"/>
    </row>
    <row r="80" spans="1:21" x14ac:dyDescent="0.25">
      <c r="A80" s="4">
        <v>45668</v>
      </c>
      <c r="B80" s="2" t="e">
        <v>#N/A</v>
      </c>
      <c r="C80" s="2" t="e">
        <v>#N/A</v>
      </c>
      <c r="D80" s="2" t="e">
        <v>#N/A</v>
      </c>
      <c r="E80" s="2" t="e">
        <v>#N/A</v>
      </c>
      <c r="F80" s="2" t="e">
        <v>#N/A</v>
      </c>
      <c r="G80" s="2" t="e">
        <v>#N/A</v>
      </c>
      <c r="H80" s="2" t="e">
        <v>#N/A</v>
      </c>
      <c r="I80" s="2" t="e">
        <v>#N/A</v>
      </c>
      <c r="J80" s="2" t="e">
        <v>#N/A</v>
      </c>
      <c r="K80" s="2" t="e">
        <v>#N/A</v>
      </c>
      <c r="L80" s="2" t="e">
        <v>#N/A</v>
      </c>
      <c r="M80" s="2" t="e">
        <v>#N/A</v>
      </c>
      <c r="N80" s="2" t="e">
        <v>#N/A</v>
      </c>
      <c r="O80">
        <f t="shared" si="2"/>
        <v>0</v>
      </c>
      <c r="U80" s="4"/>
    </row>
    <row r="81" spans="1:21" x14ac:dyDescent="0.25">
      <c r="A81" s="4">
        <v>45669</v>
      </c>
      <c r="B81" s="2" t="e">
        <v>#N/A</v>
      </c>
      <c r="C81" s="2" t="e">
        <v>#N/A</v>
      </c>
      <c r="D81" s="2" t="e">
        <v>#N/A</v>
      </c>
      <c r="E81" s="2" t="e">
        <v>#N/A</v>
      </c>
      <c r="F81" s="2" t="e">
        <v>#N/A</v>
      </c>
      <c r="G81" s="2" t="e">
        <v>#N/A</v>
      </c>
      <c r="H81" s="2" t="e">
        <v>#N/A</v>
      </c>
      <c r="I81" s="2" t="e">
        <v>#N/A</v>
      </c>
      <c r="J81" s="2" t="e">
        <v>#N/A</v>
      </c>
      <c r="K81" s="2" t="e">
        <v>#N/A</v>
      </c>
      <c r="L81" s="2" t="e">
        <v>#N/A</v>
      </c>
      <c r="M81" s="2" t="e">
        <v>#N/A</v>
      </c>
      <c r="N81" s="2" t="e">
        <v>#N/A</v>
      </c>
      <c r="O81">
        <f t="shared" si="2"/>
        <v>0</v>
      </c>
      <c r="U81" s="4"/>
    </row>
    <row r="82" spans="1:21" x14ac:dyDescent="0.25">
      <c r="A82" s="4">
        <v>45670</v>
      </c>
      <c r="B82" s="2">
        <v>162.14171513060623</v>
      </c>
      <c r="C82" s="2">
        <v>150.82142270412353</v>
      </c>
      <c r="D82" s="2">
        <v>11.643181862986694</v>
      </c>
      <c r="E82" s="2">
        <v>75.094463610974202</v>
      </c>
      <c r="F82" s="2">
        <v>26.63</v>
      </c>
      <c r="G82" s="2">
        <v>3.6460482996550025</v>
      </c>
      <c r="H82" s="2">
        <v>6.2017414161327418</v>
      </c>
      <c r="I82" s="2">
        <v>46.935317890586497</v>
      </c>
      <c r="J82" s="2">
        <v>19.87021521274848</v>
      </c>
      <c r="K82" s="2">
        <v>55.002464268112362</v>
      </c>
      <c r="L82" s="2">
        <v>1.3225614963878174</v>
      </c>
      <c r="M82" s="2">
        <v>25.644816822736978</v>
      </c>
      <c r="N82" s="2">
        <v>3.3761673860241754</v>
      </c>
      <c r="O82">
        <f t="shared" si="2"/>
        <v>1.1818181818181819</v>
      </c>
      <c r="U82" s="4"/>
    </row>
    <row r="83" spans="1:21" x14ac:dyDescent="0.25">
      <c r="A83" s="4">
        <v>45671</v>
      </c>
      <c r="B83" s="2">
        <v>163.7502445429181</v>
      </c>
      <c r="C83" s="2">
        <v>152.10077137699</v>
      </c>
      <c r="D83" s="2">
        <v>11.603337600525194</v>
      </c>
      <c r="E83" s="2">
        <v>76.021664204825214</v>
      </c>
      <c r="F83" s="2">
        <v>26.73</v>
      </c>
      <c r="G83" s="2">
        <v>3.6665668800262594</v>
      </c>
      <c r="H83" s="2">
        <v>6.3679632365009029</v>
      </c>
      <c r="I83" s="2">
        <v>46.94016084030855</v>
      </c>
      <c r="J83" s="2">
        <v>19.645494830132943</v>
      </c>
      <c r="K83" s="2">
        <v>55.785327424913845</v>
      </c>
      <c r="L83" s="2">
        <v>1.3378390009319157</v>
      </c>
      <c r="M83" s="2">
        <v>25.512883636960449</v>
      </c>
      <c r="N83" s="2">
        <v>3.3881366414133729</v>
      </c>
      <c r="O83">
        <f t="shared" si="2"/>
        <v>1.1818181818181819</v>
      </c>
      <c r="U83" s="4"/>
    </row>
    <row r="84" spans="1:21" x14ac:dyDescent="0.25">
      <c r="A84" s="4">
        <v>45672</v>
      </c>
      <c r="B84" s="2">
        <v>164.6938911174785</v>
      </c>
      <c r="C84" s="2">
        <v>152.94310274252967</v>
      </c>
      <c r="D84" s="2">
        <v>11.77563847728203</v>
      </c>
      <c r="E84" s="2">
        <v>76.782644289807621</v>
      </c>
      <c r="F84" s="2">
        <v>26.815000000000001</v>
      </c>
      <c r="G84" s="2">
        <v>3.6857815800245599</v>
      </c>
      <c r="H84" s="2">
        <v>6.4592713876381493</v>
      </c>
      <c r="I84" s="2">
        <v>47.097501432664757</v>
      </c>
      <c r="J84" s="2">
        <v>19.11584117887843</v>
      </c>
      <c r="K84" s="2">
        <v>56.72533769954974</v>
      </c>
      <c r="L84" s="2">
        <v>1.3928334780425984</v>
      </c>
      <c r="M84" s="2">
        <v>25.624232501023332</v>
      </c>
      <c r="N84" s="2">
        <v>3.3950316027288339</v>
      </c>
      <c r="O84">
        <f t="shared" si="2"/>
        <v>1.1818181818181819</v>
      </c>
      <c r="U84" s="4"/>
    </row>
    <row r="85" spans="1:21" x14ac:dyDescent="0.25">
      <c r="A85" s="4">
        <v>45673</v>
      </c>
      <c r="B85" s="2">
        <v>164.22019449211408</v>
      </c>
      <c r="C85" s="2">
        <v>155.99411620495218</v>
      </c>
      <c r="D85" s="2">
        <v>11.733379749938711</v>
      </c>
      <c r="E85" s="2">
        <v>77.045027375990841</v>
      </c>
      <c r="F85" s="2">
        <v>26.89</v>
      </c>
      <c r="G85" s="2">
        <v>3.6923458363978101</v>
      </c>
      <c r="H85" s="2">
        <v>6.3741113017896538</v>
      </c>
      <c r="I85" s="2">
        <v>48.283227915338728</v>
      </c>
      <c r="J85" s="2">
        <v>20.176513851434176</v>
      </c>
      <c r="K85" s="2">
        <v>58.32311841137534</v>
      </c>
      <c r="L85" s="2">
        <v>1.5410187462227281</v>
      </c>
      <c r="M85" s="2">
        <v>25.970417586009642</v>
      </c>
      <c r="N85" s="2">
        <v>3.5398049048957421</v>
      </c>
      <c r="O85">
        <f t="shared" si="2"/>
        <v>1.1818181818181819</v>
      </c>
      <c r="U85" s="4"/>
    </row>
    <row r="86" spans="1:21" x14ac:dyDescent="0.25">
      <c r="A86" s="4">
        <v>45674</v>
      </c>
      <c r="B86" s="2">
        <v>169.63269941674196</v>
      </c>
      <c r="C86" s="2">
        <v>158.44902653413291</v>
      </c>
      <c r="D86" s="2">
        <v>11.901737616035488</v>
      </c>
      <c r="E86" s="2">
        <v>80.71962540047646</v>
      </c>
      <c r="F86" s="2">
        <v>27.204999999999998</v>
      </c>
      <c r="G86" s="2">
        <v>3.706835537665325</v>
      </c>
      <c r="H86" s="2">
        <v>6.4240532325638711</v>
      </c>
      <c r="I86" s="2">
        <v>48.53767107533065</v>
      </c>
      <c r="J86" s="2">
        <v>18.935348722582766</v>
      </c>
      <c r="K86" s="2">
        <v>58.128645362687919</v>
      </c>
      <c r="L86" s="2">
        <v>1.6052084249288876</v>
      </c>
      <c r="M86" s="2">
        <v>26.033023905364331</v>
      </c>
      <c r="N86" s="2">
        <v>3.7335958920568202</v>
      </c>
      <c r="O86">
        <f t="shared" si="2"/>
        <v>1.1818181818181819</v>
      </c>
      <c r="U86" s="4"/>
    </row>
    <row r="87" spans="1:21" x14ac:dyDescent="0.25">
      <c r="A87" s="4">
        <v>45675</v>
      </c>
      <c r="B87" s="2" t="e">
        <v>#N/A</v>
      </c>
      <c r="C87" s="2" t="e">
        <v>#N/A</v>
      </c>
      <c r="D87" s="2" t="e">
        <v>#N/A</v>
      </c>
      <c r="E87" s="2" t="e">
        <v>#N/A</v>
      </c>
      <c r="F87" s="2" t="e">
        <v>#N/A</v>
      </c>
      <c r="G87" s="2" t="e">
        <v>#N/A</v>
      </c>
      <c r="H87" s="2" t="e">
        <v>#N/A</v>
      </c>
      <c r="I87" s="2" t="e">
        <v>#N/A</v>
      </c>
      <c r="J87" s="2" t="e">
        <v>#N/A</v>
      </c>
      <c r="K87" s="2" t="e">
        <v>#N/A</v>
      </c>
      <c r="L87" s="2" t="e">
        <v>#N/A</v>
      </c>
      <c r="M87" s="2" t="e">
        <v>#N/A</v>
      </c>
      <c r="N87" s="2" t="e">
        <v>#N/A</v>
      </c>
      <c r="O87">
        <f t="shared" si="2"/>
        <v>0</v>
      </c>
      <c r="U87" s="4"/>
    </row>
    <row r="88" spans="1:21" x14ac:dyDescent="0.25">
      <c r="A88" s="4">
        <v>45676</v>
      </c>
      <c r="B88" s="2" t="e">
        <v>#N/A</v>
      </c>
      <c r="C88" s="2" t="e">
        <v>#N/A</v>
      </c>
      <c r="D88" s="2" t="e">
        <v>#N/A</v>
      </c>
      <c r="E88" s="2" t="e">
        <v>#N/A</v>
      </c>
      <c r="F88" s="2" t="e">
        <v>#N/A</v>
      </c>
      <c r="G88" s="2" t="e">
        <v>#N/A</v>
      </c>
      <c r="H88" s="2" t="e">
        <v>#N/A</v>
      </c>
      <c r="I88" s="2" t="e">
        <v>#N/A</v>
      </c>
      <c r="J88" s="2" t="e">
        <v>#N/A</v>
      </c>
      <c r="K88" s="2" t="e">
        <v>#N/A</v>
      </c>
      <c r="L88" s="2" t="e">
        <v>#N/A</v>
      </c>
      <c r="M88" s="2" t="e">
        <v>#N/A</v>
      </c>
      <c r="N88" s="2" t="e">
        <v>#N/A</v>
      </c>
      <c r="O88">
        <f t="shared" si="2"/>
        <v>0</v>
      </c>
      <c r="U88" s="4"/>
    </row>
    <row r="89" spans="1:21" x14ac:dyDescent="0.25">
      <c r="A89" s="4">
        <v>45677</v>
      </c>
      <c r="B89" s="2">
        <v>170.64767953102103</v>
      </c>
      <c r="C89" s="2" t="e">
        <v>#N/A</v>
      </c>
      <c r="D89" s="2">
        <v>11.747460674157303</v>
      </c>
      <c r="E89" s="2" t="e">
        <v>#N/A</v>
      </c>
      <c r="F89" s="2">
        <v>27.225000000000001</v>
      </c>
      <c r="G89" s="2">
        <v>3.5795422569614064</v>
      </c>
      <c r="H89" s="2" t="e">
        <v>#N/A</v>
      </c>
      <c r="I89" s="2">
        <v>48.344538348803127</v>
      </c>
      <c r="J89" s="2" t="e">
        <v>#N/A</v>
      </c>
      <c r="K89" s="2" t="e">
        <v>#N/A</v>
      </c>
      <c r="L89" s="2">
        <v>1.6426381322047829</v>
      </c>
      <c r="M89" s="2" t="e">
        <v>#N/A</v>
      </c>
      <c r="N89" s="2">
        <v>3.7188054566863733</v>
      </c>
      <c r="O89">
        <f t="shared" si="2"/>
        <v>0.63636363636363635</v>
      </c>
      <c r="U89" s="4"/>
    </row>
    <row r="90" spans="1:21" x14ac:dyDescent="0.25">
      <c r="A90" s="4">
        <v>45678</v>
      </c>
      <c r="B90" s="2">
        <v>172.59834090540323</v>
      </c>
      <c r="C90" s="2">
        <v>148.88041538211911</v>
      </c>
      <c r="D90" s="2">
        <v>11.604628103196497</v>
      </c>
      <c r="E90" s="2">
        <v>81.689112445237711</v>
      </c>
      <c r="F90" s="2">
        <v>26.954999999999998</v>
      </c>
      <c r="G90" s="2">
        <v>3.6489563524257673</v>
      </c>
      <c r="H90" s="2">
        <v>6.6931689112445243</v>
      </c>
      <c r="I90" s="2">
        <v>47.88621126074964</v>
      </c>
      <c r="J90" s="2">
        <v>19.633295472983939</v>
      </c>
      <c r="K90" s="2">
        <v>57.480123316566605</v>
      </c>
      <c r="L90" s="2">
        <v>1.5442211588649875</v>
      </c>
      <c r="M90" s="2">
        <v>25.571961706960899</v>
      </c>
      <c r="N90" s="2">
        <v>3.7690140140338739</v>
      </c>
      <c r="O90">
        <f t="shared" si="2"/>
        <v>1.1818181818181819</v>
      </c>
      <c r="U90" s="4"/>
    </row>
    <row r="91" spans="1:21" x14ac:dyDescent="0.25">
      <c r="A91" s="4">
        <v>45679</v>
      </c>
      <c r="B91" s="2">
        <v>175.12429394578805</v>
      </c>
      <c r="C91" s="2">
        <v>139.5065736081805</v>
      </c>
      <c r="D91" s="2">
        <v>11.561669534166533</v>
      </c>
      <c r="E91" s="2">
        <v>81.04203863009252</v>
      </c>
      <c r="F91" s="2">
        <v>26.96</v>
      </c>
      <c r="G91" s="2">
        <v>3.6512760103879245</v>
      </c>
      <c r="H91" s="2">
        <v>6.597954877454959</v>
      </c>
      <c r="I91" s="2">
        <v>47.663565979548778</v>
      </c>
      <c r="J91" s="2">
        <v>18.706378834604774</v>
      </c>
      <c r="K91" s="2">
        <v>55.583509170589188</v>
      </c>
      <c r="L91" s="2">
        <v>1.5153753486048924</v>
      </c>
      <c r="M91" s="2">
        <v>25.263755883785098</v>
      </c>
      <c r="N91" s="2">
        <v>3.7393938589087696</v>
      </c>
      <c r="O91">
        <f t="shared" si="2"/>
        <v>1.1818181818181819</v>
      </c>
      <c r="U91" s="4"/>
    </row>
    <row r="92" spans="1:21" x14ac:dyDescent="0.25">
      <c r="A92" s="4">
        <v>45680</v>
      </c>
      <c r="B92" s="2">
        <v>176.29518267054638</v>
      </c>
      <c r="C92" s="2">
        <v>140.72906563207243</v>
      </c>
      <c r="D92" s="2">
        <v>11.466778532169414</v>
      </c>
      <c r="E92" s="2">
        <v>81.013579049466529</v>
      </c>
      <c r="F92" s="2">
        <v>26.83</v>
      </c>
      <c r="G92" s="2">
        <v>3.720756223731005</v>
      </c>
      <c r="H92" s="2">
        <v>6.6440349175557714</v>
      </c>
      <c r="I92" s="2">
        <v>47.35507921112189</v>
      </c>
      <c r="J92" s="2">
        <v>18.323634012285808</v>
      </c>
      <c r="K92" s="2">
        <v>55.9569996766893</v>
      </c>
      <c r="L92" s="2">
        <v>1.4843814584866342</v>
      </c>
      <c r="M92" s="2">
        <v>25.452634982217909</v>
      </c>
      <c r="N92" s="2">
        <v>3.7019391839180833</v>
      </c>
      <c r="O92">
        <f t="shared" si="2"/>
        <v>1.1818181818181819</v>
      </c>
      <c r="U92" s="4"/>
    </row>
    <row r="93" spans="1:21" x14ac:dyDescent="0.25">
      <c r="A93" s="4">
        <v>45681</v>
      </c>
      <c r="B93" s="2">
        <v>175.44986787315824</v>
      </c>
      <c r="C93" s="2">
        <v>134.72934016655989</v>
      </c>
      <c r="D93" s="2">
        <v>11.285352978859704</v>
      </c>
      <c r="E93" s="2">
        <v>79.780589365791158</v>
      </c>
      <c r="F93" s="2">
        <v>26.2</v>
      </c>
      <c r="G93" s="2">
        <v>3.7126858584240865</v>
      </c>
      <c r="H93" s="2">
        <v>6.4221652786675207</v>
      </c>
      <c r="I93" s="2">
        <v>46.999859064702115</v>
      </c>
      <c r="J93" s="2">
        <v>18.137411915438822</v>
      </c>
      <c r="K93" s="2">
        <v>58.319987187700193</v>
      </c>
      <c r="L93" s="2">
        <v>1.5226855447488667</v>
      </c>
      <c r="M93" s="2">
        <v>25.184176809737348</v>
      </c>
      <c r="N93" s="2">
        <v>3.6528466874027936</v>
      </c>
      <c r="O93">
        <f t="shared" si="2"/>
        <v>1.1818181818181819</v>
      </c>
      <c r="U93" s="4"/>
    </row>
    <row r="94" spans="1:21" x14ac:dyDescent="0.25">
      <c r="A94" s="4">
        <v>45682</v>
      </c>
      <c r="B94" s="2" t="e">
        <v>#N/A</v>
      </c>
      <c r="C94" s="2" t="e">
        <v>#N/A</v>
      </c>
      <c r="D94" s="2" t="e">
        <v>#N/A</v>
      </c>
      <c r="E94" s="2" t="e">
        <v>#N/A</v>
      </c>
      <c r="F94" s="2" t="e">
        <v>#N/A</v>
      </c>
      <c r="G94" s="2" t="e">
        <v>#N/A</v>
      </c>
      <c r="H94" s="2" t="e">
        <v>#N/A</v>
      </c>
      <c r="I94" s="2" t="e">
        <v>#N/A</v>
      </c>
      <c r="J94" s="2" t="e">
        <v>#N/A</v>
      </c>
      <c r="K94" s="2" t="e">
        <v>#N/A</v>
      </c>
      <c r="L94" s="2" t="e">
        <v>#N/A</v>
      </c>
      <c r="M94" s="2" t="e">
        <v>#N/A</v>
      </c>
      <c r="N94" s="2" t="e">
        <v>#N/A</v>
      </c>
      <c r="O94">
        <f t="shared" si="2"/>
        <v>0</v>
      </c>
      <c r="U94" s="4"/>
    </row>
    <row r="95" spans="1:21" x14ac:dyDescent="0.25">
      <c r="A95" s="4">
        <v>45683</v>
      </c>
      <c r="B95" s="2" t="e">
        <v>#N/A</v>
      </c>
      <c r="C95" s="2" t="e">
        <v>#N/A</v>
      </c>
      <c r="D95" s="2" t="e">
        <v>#N/A</v>
      </c>
      <c r="E95" s="2" t="e">
        <v>#N/A</v>
      </c>
      <c r="F95" s="2" t="e">
        <v>#N/A</v>
      </c>
      <c r="G95" s="2" t="e">
        <v>#N/A</v>
      </c>
      <c r="H95" s="2" t="e">
        <v>#N/A</v>
      </c>
      <c r="I95" s="2" t="e">
        <v>#N/A</v>
      </c>
      <c r="J95" s="2" t="e">
        <v>#N/A</v>
      </c>
      <c r="K95" s="2" t="e">
        <v>#N/A</v>
      </c>
      <c r="L95" s="2" t="e">
        <v>#N/A</v>
      </c>
      <c r="M95" s="2" t="e">
        <v>#N/A</v>
      </c>
      <c r="N95" s="2" t="e">
        <v>#N/A</v>
      </c>
      <c r="O95">
        <f t="shared" si="2"/>
        <v>0</v>
      </c>
      <c r="U95" s="4"/>
    </row>
    <row r="96" spans="1:21" x14ac:dyDescent="0.25">
      <c r="A96" s="4">
        <v>45684</v>
      </c>
      <c r="B96" s="2">
        <v>169.33744288577154</v>
      </c>
      <c r="C96" s="2">
        <v>131.71142284569137</v>
      </c>
      <c r="D96" s="2">
        <v>11.275149498997996</v>
      </c>
      <c r="E96" s="2">
        <v>79.094188376753507</v>
      </c>
      <c r="F96" s="2">
        <v>25.835000000000001</v>
      </c>
      <c r="G96" s="2">
        <v>3.7499751503006009</v>
      </c>
      <c r="H96" s="2">
        <v>6.4689378757515028</v>
      </c>
      <c r="I96" s="2">
        <v>46.824241282565119</v>
      </c>
      <c r="J96" s="2">
        <v>17.635270541082164</v>
      </c>
      <c r="K96" s="2">
        <v>59.182364729458911</v>
      </c>
      <c r="L96" s="2">
        <v>1.4167889187550873</v>
      </c>
      <c r="M96" s="2">
        <v>25.210420841683366</v>
      </c>
      <c r="N96" s="2">
        <v>3.5798863665445451</v>
      </c>
      <c r="O96">
        <f t="shared" si="2"/>
        <v>1.1818181818181819</v>
      </c>
      <c r="U96" s="4"/>
    </row>
    <row r="97" spans="1:21" x14ac:dyDescent="0.25">
      <c r="A97" s="4">
        <v>45685</v>
      </c>
      <c r="B97" s="2">
        <v>167.84306058411781</v>
      </c>
      <c r="C97" s="2">
        <v>128.92428996701264</v>
      </c>
      <c r="D97" s="2">
        <v>11.269522568187304</v>
      </c>
      <c r="E97" s="2">
        <v>77.335264301231007</v>
      </c>
      <c r="F97" s="2">
        <v>25.81</v>
      </c>
      <c r="G97" s="2">
        <v>3.7839150374125032</v>
      </c>
      <c r="H97" s="2">
        <v>6.3400112639794033</v>
      </c>
      <c r="I97" s="2">
        <v>46.774559497948353</v>
      </c>
      <c r="J97" s="2">
        <v>17.290208383618957</v>
      </c>
      <c r="K97" s="2">
        <v>56.754364792018677</v>
      </c>
      <c r="L97" s="2">
        <v>1.4377661743258061</v>
      </c>
      <c r="M97" s="2">
        <v>25.070399871268808</v>
      </c>
      <c r="N97" s="2">
        <v>3.6782851293168544</v>
      </c>
      <c r="O97">
        <f t="shared" si="2"/>
        <v>1.1818181818181819</v>
      </c>
      <c r="U97" s="4"/>
    </row>
    <row r="98" spans="1:21" x14ac:dyDescent="0.25">
      <c r="A98" s="4">
        <v>45686</v>
      </c>
      <c r="B98" s="2">
        <v>170.31910866420191</v>
      </c>
      <c r="C98" s="2">
        <v>133.42710175212989</v>
      </c>
      <c r="D98" s="2">
        <v>11.265266838128918</v>
      </c>
      <c r="E98" s="2">
        <v>78.082301880726575</v>
      </c>
      <c r="F98" s="2">
        <v>25.95</v>
      </c>
      <c r="G98" s="2">
        <v>3.7439213952740715</v>
      </c>
      <c r="H98" s="2">
        <v>6.2449766918501846</v>
      </c>
      <c r="I98" s="2">
        <v>46.73619996785083</v>
      </c>
      <c r="J98" s="2">
        <v>17.698119273428709</v>
      </c>
      <c r="K98" s="2">
        <v>56.976370358463271</v>
      </c>
      <c r="L98" s="2">
        <v>1.4565439204759381</v>
      </c>
      <c r="M98" s="2">
        <v>25.020093232599262</v>
      </c>
      <c r="N98" s="2">
        <v>3.6423560692613068</v>
      </c>
      <c r="O98">
        <f t="shared" si="2"/>
        <v>1.1818181818181819</v>
      </c>
      <c r="U98" s="4"/>
    </row>
    <row r="99" spans="1:21" x14ac:dyDescent="0.25">
      <c r="A99" s="4">
        <v>45687</v>
      </c>
      <c r="B99" s="2">
        <v>171.71936922458823</v>
      </c>
      <c r="C99" s="2">
        <v>134.50381679389312</v>
      </c>
      <c r="D99" s="2">
        <v>11.413918200080355</v>
      </c>
      <c r="E99" s="2">
        <v>78.891120932101259</v>
      </c>
      <c r="F99" s="2">
        <v>26.63</v>
      </c>
      <c r="G99" s="2">
        <v>3.7432562474889521</v>
      </c>
      <c r="H99" s="2">
        <v>6.22740056247489</v>
      </c>
      <c r="I99" s="2">
        <v>47.008334270791487</v>
      </c>
      <c r="J99" s="2">
        <v>18.079550020088391</v>
      </c>
      <c r="K99" s="2">
        <v>57.292085174768985</v>
      </c>
      <c r="L99" s="2">
        <v>1.4939307569069897</v>
      </c>
      <c r="M99" s="2">
        <v>25.399758939333065</v>
      </c>
      <c r="N99" s="2">
        <v>3.6332396007977987</v>
      </c>
      <c r="O99">
        <f t="shared" si="2"/>
        <v>1.1818181818181819</v>
      </c>
      <c r="U99" s="4"/>
    </row>
    <row r="100" spans="1:21" x14ac:dyDescent="0.25">
      <c r="A100" s="4">
        <v>45688</v>
      </c>
      <c r="B100" s="2">
        <v>173.56905411915849</v>
      </c>
      <c r="C100" s="2">
        <v>134.51100048177292</v>
      </c>
      <c r="D100" s="2">
        <v>11.462502007387183</v>
      </c>
      <c r="E100" s="2">
        <v>77.942829612975743</v>
      </c>
      <c r="F100" s="2">
        <v>26.785</v>
      </c>
      <c r="G100" s="2">
        <v>3.7366083186124941</v>
      </c>
      <c r="H100" s="2">
        <v>6.0863979444355225</v>
      </c>
      <c r="I100" s="2">
        <v>47.180327605588566</v>
      </c>
      <c r="J100" s="2">
        <v>18.170868797173597</v>
      </c>
      <c r="K100" s="2">
        <v>57.459450778866227</v>
      </c>
      <c r="L100" s="2">
        <v>1.4495562429788109</v>
      </c>
      <c r="M100" s="2">
        <v>24.93977838445479</v>
      </c>
      <c r="N100" s="2">
        <v>3.5623341094575167</v>
      </c>
      <c r="O100">
        <f t="shared" si="2"/>
        <v>1.1818181818181819</v>
      </c>
      <c r="U100" s="4"/>
    </row>
    <row r="101" spans="1:21" x14ac:dyDescent="0.25">
      <c r="A101" s="4">
        <v>45689</v>
      </c>
      <c r="B101" s="2" t="e">
        <v>#N/A</v>
      </c>
      <c r="C101" s="2" t="e">
        <v>#N/A</v>
      </c>
      <c r="D101" s="2" t="e">
        <v>#N/A</v>
      </c>
      <c r="E101" s="2" t="e">
        <v>#N/A</v>
      </c>
      <c r="F101" s="2" t="e">
        <v>#N/A</v>
      </c>
      <c r="G101" s="2" t="e">
        <v>#N/A</v>
      </c>
      <c r="H101" s="2" t="e">
        <v>#N/A</v>
      </c>
      <c r="I101" s="2" t="e">
        <v>#N/A</v>
      </c>
      <c r="J101" s="2" t="e">
        <v>#N/A</v>
      </c>
      <c r="K101" s="2" t="e">
        <v>#N/A</v>
      </c>
      <c r="L101" s="2" t="e">
        <v>#N/A</v>
      </c>
      <c r="M101" s="2" t="e">
        <v>#N/A</v>
      </c>
      <c r="N101" s="2" t="e">
        <v>#N/A</v>
      </c>
      <c r="O101">
        <f t="shared" si="2"/>
        <v>0</v>
      </c>
      <c r="U101" s="4"/>
    </row>
    <row r="102" spans="1:21" x14ac:dyDescent="0.25">
      <c r="A102" s="4">
        <v>45690</v>
      </c>
      <c r="B102" s="2" t="e">
        <v>#N/A</v>
      </c>
      <c r="C102" s="2" t="e">
        <v>#N/A</v>
      </c>
      <c r="D102" s="2" t="e">
        <v>#N/A</v>
      </c>
      <c r="E102" s="2" t="e">
        <v>#N/A</v>
      </c>
      <c r="F102" s="2" t="e">
        <v>#N/A</v>
      </c>
      <c r="G102" s="2" t="e">
        <v>#N/A</v>
      </c>
      <c r="H102" s="2" t="e">
        <v>#N/A</v>
      </c>
      <c r="I102" s="2" t="e">
        <v>#N/A</v>
      </c>
      <c r="J102" s="2" t="e">
        <v>#N/A</v>
      </c>
      <c r="K102" s="2" t="e">
        <v>#N/A</v>
      </c>
      <c r="L102" s="2" t="e">
        <v>#N/A</v>
      </c>
      <c r="M102" s="2" t="e">
        <v>#N/A</v>
      </c>
      <c r="N102" s="2" t="e">
        <v>#N/A</v>
      </c>
      <c r="O102">
        <f t="shared" si="2"/>
        <v>0</v>
      </c>
      <c r="U102" s="4"/>
    </row>
    <row r="103" spans="1:21" x14ac:dyDescent="0.25">
      <c r="A103" s="4">
        <v>45691</v>
      </c>
      <c r="B103" s="2">
        <v>167.62852993383896</v>
      </c>
      <c r="C103" s="2">
        <v>134.8959173793771</v>
      </c>
      <c r="D103" s="2">
        <v>11.305179925770535</v>
      </c>
      <c r="E103" s="2">
        <v>75.528481523317737</v>
      </c>
      <c r="F103" s="2">
        <v>26.27</v>
      </c>
      <c r="G103" s="2">
        <v>3.7059093109569146</v>
      </c>
      <c r="H103" s="2">
        <v>5.9060835888333063</v>
      </c>
      <c r="I103" s="2">
        <v>46.423398418589635</v>
      </c>
      <c r="J103" s="2">
        <v>16.838792964337582</v>
      </c>
      <c r="K103" s="2">
        <v>57.326125544618357</v>
      </c>
      <c r="L103" s="2">
        <v>1.4129337818412366</v>
      </c>
      <c r="M103" s="2">
        <v>24.907213167661773</v>
      </c>
      <c r="N103" s="2">
        <v>3.4843221416279047</v>
      </c>
      <c r="O103">
        <f t="shared" si="2"/>
        <v>1.1818181818181819</v>
      </c>
      <c r="U103" s="4"/>
    </row>
    <row r="104" spans="1:21" x14ac:dyDescent="0.25">
      <c r="A104" s="4">
        <v>45692</v>
      </c>
      <c r="B104" s="2">
        <v>167.79599855803895</v>
      </c>
      <c r="C104" s="2">
        <v>133.16510454217735</v>
      </c>
      <c r="D104" s="2">
        <v>11.458509012256672</v>
      </c>
      <c r="E104" s="2">
        <v>75.174236962268694</v>
      </c>
      <c r="F104" s="2">
        <v>26.52</v>
      </c>
      <c r="G104" s="2">
        <v>3.7225191059841385</v>
      </c>
      <c r="H104" s="2">
        <v>5.8880076904590242</v>
      </c>
      <c r="I104" s="2">
        <v>47.400187454938724</v>
      </c>
      <c r="J104" s="2">
        <v>16.406312585115757</v>
      </c>
      <c r="K104" s="2">
        <v>55.99615477048787</v>
      </c>
      <c r="L104" s="2">
        <v>1.4297763706329505</v>
      </c>
      <c r="M104" s="2">
        <v>25.346471200833133</v>
      </c>
      <c r="N104" s="2">
        <v>3.5507429756879074</v>
      </c>
      <c r="O104">
        <f t="shared" si="2"/>
        <v>1.1818181818181819</v>
      </c>
      <c r="U104" s="4"/>
    </row>
    <row r="105" spans="1:21" x14ac:dyDescent="0.25">
      <c r="A105" s="4">
        <v>45693</v>
      </c>
      <c r="B105" s="2">
        <v>167.64129826524905</v>
      </c>
      <c r="C105" s="2">
        <v>129.80254216963789</v>
      </c>
      <c r="D105" s="2">
        <v>11.448755296186746</v>
      </c>
      <c r="E105" s="2">
        <v>75.745463266448169</v>
      </c>
      <c r="F105" s="2">
        <v>26.45</v>
      </c>
      <c r="G105" s="2">
        <v>3.765161084019506</v>
      </c>
      <c r="H105" s="2">
        <v>5.7078903189703416</v>
      </c>
      <c r="I105" s="2">
        <v>48.32234391238309</v>
      </c>
      <c r="J105" s="2">
        <v>16.140378927172438</v>
      </c>
      <c r="K105" s="2">
        <v>55.320169477975867</v>
      </c>
      <c r="L105" s="2">
        <v>1.3981845547327885</v>
      </c>
      <c r="M105" s="2">
        <v>25.317771204732598</v>
      </c>
      <c r="N105" s="2">
        <v>3.5856988297260726</v>
      </c>
      <c r="O105">
        <f t="shared" si="2"/>
        <v>1.1818181818181819</v>
      </c>
      <c r="U105" s="4"/>
    </row>
    <row r="106" spans="1:21" x14ac:dyDescent="0.25">
      <c r="A106" s="4">
        <v>45694</v>
      </c>
      <c r="B106" s="2">
        <v>173.55336360713713</v>
      </c>
      <c r="C106" s="2">
        <v>134.76129239672079</v>
      </c>
      <c r="D106" s="2">
        <v>11.521841183089537</v>
      </c>
      <c r="E106" s="2">
        <v>77.52772866098698</v>
      </c>
      <c r="F106" s="2">
        <v>26.465</v>
      </c>
      <c r="G106" s="2">
        <v>3.7271638000321494</v>
      </c>
      <c r="H106" s="2">
        <v>5.971708728500241</v>
      </c>
      <c r="I106" s="2">
        <v>48.891913679472758</v>
      </c>
      <c r="J106" s="2">
        <v>16.966725606815626</v>
      </c>
      <c r="K106" s="2">
        <v>55.674328886031184</v>
      </c>
      <c r="L106" s="2">
        <v>1.4109940982395626</v>
      </c>
      <c r="M106" s="2">
        <v>25.687188554894714</v>
      </c>
      <c r="N106" s="2">
        <v>3.5782332702887638</v>
      </c>
      <c r="O106">
        <f t="shared" si="2"/>
        <v>1.1818181818181819</v>
      </c>
      <c r="U106" s="4"/>
    </row>
    <row r="107" spans="1:21" x14ac:dyDescent="0.25">
      <c r="A107" s="4">
        <v>45695</v>
      </c>
      <c r="B107" s="2">
        <v>172.64362654196566</v>
      </c>
      <c r="C107" s="2">
        <v>135.72522776747562</v>
      </c>
      <c r="D107" s="2">
        <v>11.536206079174395</v>
      </c>
      <c r="E107" s="2">
        <v>80.399903249213907</v>
      </c>
      <c r="F107" s="2">
        <v>26.45</v>
      </c>
      <c r="G107" s="2">
        <v>3.7366588728533423</v>
      </c>
      <c r="H107" s="2">
        <v>6.0066113037168432</v>
      </c>
      <c r="I107" s="2">
        <v>49.000996533096831</v>
      </c>
      <c r="J107" s="2">
        <v>16.713698298798679</v>
      </c>
      <c r="K107" s="2">
        <v>55.043134725469642</v>
      </c>
      <c r="L107" s="2">
        <v>1.4006326891957179</v>
      </c>
      <c r="M107" s="2">
        <v>26.01789889542853</v>
      </c>
      <c r="N107" s="2">
        <v>3.670213137410876</v>
      </c>
      <c r="O107">
        <f t="shared" si="2"/>
        <v>1.1818181818181819</v>
      </c>
      <c r="U107" s="4"/>
    </row>
    <row r="108" spans="1:21" x14ac:dyDescent="0.25">
      <c r="A108" s="4">
        <v>45696</v>
      </c>
      <c r="B108" s="2" t="e">
        <v>#N/A</v>
      </c>
      <c r="C108" s="2" t="e">
        <v>#N/A</v>
      </c>
      <c r="D108" s="2" t="e">
        <v>#N/A</v>
      </c>
      <c r="E108" s="2" t="e">
        <v>#N/A</v>
      </c>
      <c r="F108" s="2" t="e">
        <v>#N/A</v>
      </c>
      <c r="G108" s="2" t="e">
        <v>#N/A</v>
      </c>
      <c r="H108" s="2" t="e">
        <v>#N/A</v>
      </c>
      <c r="I108" s="2" t="e">
        <v>#N/A</v>
      </c>
      <c r="J108" s="2" t="e">
        <v>#N/A</v>
      </c>
      <c r="K108" s="2" t="e">
        <v>#N/A</v>
      </c>
      <c r="L108" s="2" t="e">
        <v>#N/A</v>
      </c>
      <c r="M108" s="2" t="e">
        <v>#N/A</v>
      </c>
      <c r="N108" s="2" t="e">
        <v>#N/A</v>
      </c>
      <c r="O108">
        <f t="shared" si="2"/>
        <v>0</v>
      </c>
      <c r="U108" s="4"/>
    </row>
    <row r="109" spans="1:21" x14ac:dyDescent="0.25">
      <c r="A109" s="4">
        <v>45697</v>
      </c>
      <c r="B109" s="2" t="e">
        <v>#N/A</v>
      </c>
      <c r="C109" s="2" t="e">
        <v>#N/A</v>
      </c>
      <c r="D109" s="2" t="e">
        <v>#N/A</v>
      </c>
      <c r="E109" s="2" t="e">
        <v>#N/A</v>
      </c>
      <c r="F109" s="2" t="e">
        <v>#N/A</v>
      </c>
      <c r="G109" s="2" t="e">
        <v>#N/A</v>
      </c>
      <c r="H109" s="2" t="e">
        <v>#N/A</v>
      </c>
      <c r="I109" s="2" t="e">
        <v>#N/A</v>
      </c>
      <c r="J109" s="2" t="e">
        <v>#N/A</v>
      </c>
      <c r="K109" s="2" t="e">
        <v>#N/A</v>
      </c>
      <c r="L109" s="2" t="e">
        <v>#N/A</v>
      </c>
      <c r="M109" s="2" t="e">
        <v>#N/A</v>
      </c>
      <c r="N109" s="2" t="e">
        <v>#N/A</v>
      </c>
      <c r="O109">
        <f t="shared" si="2"/>
        <v>0</v>
      </c>
      <c r="U109" s="4"/>
    </row>
    <row r="110" spans="1:21" x14ac:dyDescent="0.25">
      <c r="A110" s="4">
        <v>45698</v>
      </c>
      <c r="B110" s="2">
        <v>175.87873990306946</v>
      </c>
      <c r="C110" s="2">
        <v>131.57512116316639</v>
      </c>
      <c r="D110" s="2">
        <v>11.566432310177705</v>
      </c>
      <c r="E110" s="2">
        <v>81.421647819062997</v>
      </c>
      <c r="F110" s="2">
        <v>26.395</v>
      </c>
      <c r="G110" s="2">
        <v>3.7208161550888526</v>
      </c>
      <c r="H110" s="2">
        <v>6.3166397415185784</v>
      </c>
      <c r="I110" s="2">
        <v>48.827903069466878</v>
      </c>
      <c r="J110" s="2">
        <v>16.696284329563813</v>
      </c>
      <c r="K110" s="2">
        <v>56.300484652665595</v>
      </c>
      <c r="L110" s="2">
        <v>1.4058639101432324</v>
      </c>
      <c r="M110" s="2">
        <v>27.80290791599354</v>
      </c>
      <c r="N110" s="2">
        <v>3.7755212091098711</v>
      </c>
      <c r="O110">
        <f t="shared" si="2"/>
        <v>1.1818181818181819</v>
      </c>
      <c r="U110" s="4"/>
    </row>
    <row r="111" spans="1:21" x14ac:dyDescent="0.25">
      <c r="A111" s="4">
        <v>45699</v>
      </c>
      <c r="B111" s="2">
        <v>178.95648744365747</v>
      </c>
      <c r="C111" s="2">
        <v>130.07083065035417</v>
      </c>
      <c r="D111" s="2">
        <v>11.710033161622666</v>
      </c>
      <c r="E111" s="2">
        <v>81.640373470701874</v>
      </c>
      <c r="F111" s="2">
        <v>26.995000000000001</v>
      </c>
      <c r="G111" s="2">
        <v>3.7073721828718607</v>
      </c>
      <c r="H111" s="2">
        <v>5.9964584674822925</v>
      </c>
      <c r="I111" s="2">
        <v>49.015257566001289</v>
      </c>
      <c r="J111" s="2">
        <v>16.041532517707662</v>
      </c>
      <c r="K111" s="2">
        <v>56.608177720540887</v>
      </c>
      <c r="L111" s="2">
        <v>1.4223839359046428</v>
      </c>
      <c r="M111" s="2">
        <v>27.809079201545394</v>
      </c>
      <c r="N111" s="2">
        <v>3.8103132083841067</v>
      </c>
      <c r="O111">
        <f t="shared" si="2"/>
        <v>1.1818181818181819</v>
      </c>
      <c r="U111" s="4"/>
    </row>
    <row r="112" spans="1:21" x14ac:dyDescent="0.25">
      <c r="A112" s="4">
        <v>45700</v>
      </c>
      <c r="B112" s="2">
        <v>177.17849815675589</v>
      </c>
      <c r="C112" s="2">
        <v>127.11171662125342</v>
      </c>
      <c r="D112" s="2">
        <v>11.719432280814233</v>
      </c>
      <c r="E112" s="2">
        <v>80.437570123417217</v>
      </c>
      <c r="F112" s="2">
        <v>27.015000000000001</v>
      </c>
      <c r="G112" s="2">
        <v>3.6973112678313833</v>
      </c>
      <c r="H112" s="2">
        <v>5.8102259977560502</v>
      </c>
      <c r="I112" s="2">
        <v>49.305839076775122</v>
      </c>
      <c r="J112" s="2">
        <v>15.282897900304535</v>
      </c>
      <c r="K112" s="2">
        <v>55.52171822407437</v>
      </c>
      <c r="L112" s="2">
        <v>1.4236677408644716</v>
      </c>
      <c r="M112" s="2">
        <v>27.792915531335151</v>
      </c>
      <c r="N112" s="2">
        <v>3.8111725982521398</v>
      </c>
      <c r="O112">
        <f t="shared" si="2"/>
        <v>1.1818181818181819</v>
      </c>
      <c r="U112" s="4"/>
    </row>
    <row r="113" spans="1:21" x14ac:dyDescent="0.25">
      <c r="A113" s="4">
        <v>45701</v>
      </c>
      <c r="B113" s="2">
        <v>189.37819038492253</v>
      </c>
      <c r="C113" s="2">
        <v>128.04663791726563</v>
      </c>
      <c r="D113" s="2">
        <v>11.64994345951126</v>
      </c>
      <c r="E113" s="2">
        <v>81.520523877974767</v>
      </c>
      <c r="F113" s="2">
        <v>26.515000000000001</v>
      </c>
      <c r="G113" s="2">
        <v>3.7392721609966455</v>
      </c>
      <c r="H113" s="2">
        <v>5.9415428845232396</v>
      </c>
      <c r="I113" s="2">
        <v>48.874476920619713</v>
      </c>
      <c r="J113" s="2">
        <v>15.237182558696693</v>
      </c>
      <c r="K113" s="2">
        <v>54.783580897620183</v>
      </c>
      <c r="L113" s="2">
        <v>1.3632109309427238</v>
      </c>
      <c r="M113" s="2">
        <v>27.543523398818081</v>
      </c>
      <c r="N113" s="2">
        <v>3.7348790710331348</v>
      </c>
      <c r="O113">
        <f t="shared" si="2"/>
        <v>1.1818181818181819</v>
      </c>
      <c r="U113" s="4"/>
    </row>
    <row r="114" spans="1:21" x14ac:dyDescent="0.25">
      <c r="A114" s="4">
        <v>45702</v>
      </c>
      <c r="B114" s="2">
        <v>187.65773653739393</v>
      </c>
      <c r="C114" s="2">
        <v>126.70314854469031</v>
      </c>
      <c r="D114" s="2">
        <v>11.697776667459753</v>
      </c>
      <c r="E114" s="2">
        <v>78.777064001903412</v>
      </c>
      <c r="F114" s="2">
        <v>26.74</v>
      </c>
      <c r="G114" s="2">
        <v>3.699823935284321</v>
      </c>
      <c r="H114" s="2">
        <v>5.6784836228091056</v>
      </c>
      <c r="I114" s="2">
        <v>49.064331826473158</v>
      </c>
      <c r="J114" s="2">
        <v>15.560314061384727</v>
      </c>
      <c r="K114" s="2">
        <v>53.977317788880967</v>
      </c>
      <c r="L114" s="2">
        <v>1.3605119703924384</v>
      </c>
      <c r="M114" s="2">
        <v>27.757950670156241</v>
      </c>
      <c r="N114" s="2">
        <v>3.7068441019528882</v>
      </c>
      <c r="O114">
        <f t="shared" si="2"/>
        <v>1.1818181818181819</v>
      </c>
      <c r="U114" s="4"/>
    </row>
    <row r="115" spans="1:21" x14ac:dyDescent="0.25">
      <c r="A115" s="4">
        <v>45703</v>
      </c>
      <c r="B115" s="2" t="e">
        <v>#N/A</v>
      </c>
      <c r="C115" s="2" t="e">
        <v>#N/A</v>
      </c>
      <c r="D115" s="2" t="e">
        <v>#N/A</v>
      </c>
      <c r="E115" s="2" t="e">
        <v>#N/A</v>
      </c>
      <c r="F115" s="2" t="e">
        <v>#N/A</v>
      </c>
      <c r="G115" s="2" t="e">
        <v>#N/A</v>
      </c>
      <c r="H115" s="2" t="e">
        <v>#N/A</v>
      </c>
      <c r="I115" s="2" t="e">
        <v>#N/A</v>
      </c>
      <c r="J115" s="2" t="e">
        <v>#N/A</v>
      </c>
      <c r="K115" s="2" t="e">
        <v>#N/A</v>
      </c>
      <c r="L115" s="2" t="e">
        <v>#N/A</v>
      </c>
      <c r="M115" s="2" t="e">
        <v>#N/A</v>
      </c>
      <c r="N115" s="2" t="e">
        <v>#N/A</v>
      </c>
      <c r="O115">
        <f t="shared" si="2"/>
        <v>0</v>
      </c>
      <c r="U115" s="4"/>
    </row>
    <row r="116" spans="1:21" x14ac:dyDescent="0.25">
      <c r="A116" s="4">
        <v>45704</v>
      </c>
      <c r="B116" s="2" t="e">
        <v>#N/A</v>
      </c>
      <c r="C116" s="2" t="e">
        <v>#N/A</v>
      </c>
      <c r="D116" s="2" t="e">
        <v>#N/A</v>
      </c>
      <c r="E116" s="2" t="e">
        <v>#N/A</v>
      </c>
      <c r="F116" s="2" t="e">
        <v>#N/A</v>
      </c>
      <c r="G116" s="2" t="e">
        <v>#N/A</v>
      </c>
      <c r="H116" s="2" t="e">
        <v>#N/A</v>
      </c>
      <c r="I116" s="2" t="e">
        <v>#N/A</v>
      </c>
      <c r="J116" s="2" t="e">
        <v>#N/A</v>
      </c>
      <c r="K116" s="2" t="e">
        <v>#N/A</v>
      </c>
      <c r="L116" s="2" t="e">
        <v>#N/A</v>
      </c>
      <c r="M116" s="2" t="e">
        <v>#N/A</v>
      </c>
      <c r="N116" s="2" t="e">
        <v>#N/A</v>
      </c>
      <c r="O116">
        <f t="shared" si="2"/>
        <v>0</v>
      </c>
      <c r="U116" s="4"/>
    </row>
    <row r="117" spans="1:21" x14ac:dyDescent="0.25">
      <c r="A117" s="4">
        <v>45705</v>
      </c>
      <c r="B117" s="2">
        <v>188.51627980670204</v>
      </c>
      <c r="C117" s="2" t="e">
        <v>#N/A</v>
      </c>
      <c r="D117" s="2">
        <v>11.68967028440149</v>
      </c>
      <c r="E117" s="2" t="e">
        <v>#N/A</v>
      </c>
      <c r="F117" s="2">
        <v>26.87</v>
      </c>
      <c r="G117" s="2">
        <v>3.6714998811692943</v>
      </c>
      <c r="H117" s="2" t="e">
        <v>#N/A</v>
      </c>
      <c r="I117" s="2">
        <v>48.914576566584806</v>
      </c>
      <c r="J117" s="2" t="e">
        <v>#N/A</v>
      </c>
      <c r="K117" s="2" t="e">
        <v>#N/A</v>
      </c>
      <c r="L117" s="2">
        <v>1.3783031516937061</v>
      </c>
      <c r="M117" s="2" t="e">
        <v>#N/A</v>
      </c>
      <c r="N117" s="2">
        <v>3.7593717847645718</v>
      </c>
      <c r="O117">
        <f t="shared" si="2"/>
        <v>0.63636363636363635</v>
      </c>
      <c r="U117" s="4"/>
    </row>
    <row r="118" spans="1:21" x14ac:dyDescent="0.25">
      <c r="A118" s="4">
        <v>45706</v>
      </c>
      <c r="B118" s="2">
        <v>187.53057142857142</v>
      </c>
      <c r="C118" s="2">
        <v>129.26190476190476</v>
      </c>
      <c r="D118" s="2">
        <v>11.684597142857141</v>
      </c>
      <c r="E118" s="2">
        <v>80.087301587301582</v>
      </c>
      <c r="F118" s="2">
        <v>26.8</v>
      </c>
      <c r="G118" s="2">
        <v>3.6577580952380955</v>
      </c>
      <c r="H118" s="2">
        <v>5.7301587301587302</v>
      </c>
      <c r="I118" s="2">
        <v>48.988423809523809</v>
      </c>
      <c r="J118" s="2">
        <v>15.126984126984127</v>
      </c>
      <c r="K118" s="2">
        <v>54.365079365079367</v>
      </c>
      <c r="L118" s="2">
        <v>1.3372212542337023</v>
      </c>
      <c r="M118" s="2">
        <v>28.023809523809526</v>
      </c>
      <c r="N118" s="2">
        <v>3.8799374898959962</v>
      </c>
      <c r="O118">
        <f t="shared" si="2"/>
        <v>1.1818181818181819</v>
      </c>
      <c r="U118" s="4"/>
    </row>
    <row r="119" spans="1:21" x14ac:dyDescent="0.25">
      <c r="A119" s="4">
        <v>45707</v>
      </c>
      <c r="B119" s="2">
        <v>182.44201861130992</v>
      </c>
      <c r="C119" s="2">
        <v>129.24520798536545</v>
      </c>
      <c r="D119" s="2">
        <v>11.636215700310187</v>
      </c>
      <c r="E119" s="2">
        <v>80.776266603038252</v>
      </c>
      <c r="F119" s="2">
        <v>26.86</v>
      </c>
      <c r="G119" s="2">
        <v>3.6703674540682409</v>
      </c>
      <c r="H119" s="2">
        <v>5.654974946313529</v>
      </c>
      <c r="I119" s="2">
        <v>48.609806728704363</v>
      </c>
      <c r="J119" s="2">
        <v>15.143561600254513</v>
      </c>
      <c r="K119" s="2">
        <v>54.927225005965163</v>
      </c>
      <c r="L119" s="2">
        <v>1.3205433228400822</v>
      </c>
      <c r="M119" s="2">
        <v>27.471566054243215</v>
      </c>
      <c r="N119" s="2">
        <v>3.7181114846981629</v>
      </c>
      <c r="O119">
        <f t="shared" si="2"/>
        <v>1.1818181818181819</v>
      </c>
      <c r="U119" s="4"/>
    </row>
    <row r="120" spans="1:21" x14ac:dyDescent="0.25">
      <c r="A120" s="4">
        <v>45708</v>
      </c>
      <c r="B120" s="2">
        <v>183.41035722753494</v>
      </c>
      <c r="C120" s="2">
        <v>129.68465976448272</v>
      </c>
      <c r="D120" s="2">
        <v>11.652049632498221</v>
      </c>
      <c r="E120" s="2">
        <v>81.158618509444395</v>
      </c>
      <c r="F120" s="2">
        <v>26.84</v>
      </c>
      <c r="G120" s="2">
        <v>3.6682071445506992</v>
      </c>
      <c r="H120" s="2">
        <v>5.4137358729155132</v>
      </c>
      <c r="I120" s="2">
        <v>48.760213388129294</v>
      </c>
      <c r="J120" s="2">
        <v>15.482494270133564</v>
      </c>
      <c r="K120" s="2">
        <v>55.433494033035643</v>
      </c>
      <c r="L120" s="2">
        <v>1.3241466811001179</v>
      </c>
      <c r="M120" s="2">
        <v>27.384809926499642</v>
      </c>
      <c r="N120" s="2">
        <v>3.7952234198147732</v>
      </c>
      <c r="O120">
        <f t="shared" si="2"/>
        <v>1.1818181818181819</v>
      </c>
      <c r="U120" s="4"/>
    </row>
    <row r="121" spans="1:21" x14ac:dyDescent="0.25">
      <c r="A121" s="4">
        <v>45709</v>
      </c>
      <c r="B121" s="2">
        <v>183.23695927243972</v>
      </c>
      <c r="C121" s="2">
        <v>122.9260577303282</v>
      </c>
      <c r="D121" s="2">
        <v>11.55274068801898</v>
      </c>
      <c r="E121" s="2">
        <v>80.743376828786083</v>
      </c>
      <c r="F121" s="2">
        <v>26.375</v>
      </c>
      <c r="G121" s="2">
        <v>3.7019740608936345</v>
      </c>
      <c r="H121" s="2">
        <v>5.2669039145907472</v>
      </c>
      <c r="I121" s="2">
        <v>48.090910241202053</v>
      </c>
      <c r="J121" s="2">
        <v>14.780545670225386</v>
      </c>
      <c r="K121" s="2">
        <v>56.607354685646499</v>
      </c>
      <c r="L121" s="2">
        <v>1.3311097234938898</v>
      </c>
      <c r="M121" s="2">
        <v>26.801107156979043</v>
      </c>
      <c r="N121" s="2">
        <v>3.7485959926195638</v>
      </c>
      <c r="O121">
        <f t="shared" si="2"/>
        <v>1.1818181818181819</v>
      </c>
      <c r="U121" s="4"/>
    </row>
    <row r="122" spans="1:21" x14ac:dyDescent="0.25">
      <c r="A122" s="4">
        <v>45710</v>
      </c>
      <c r="B122" s="2" t="e">
        <v>#N/A</v>
      </c>
      <c r="C122" s="2" t="e">
        <v>#N/A</v>
      </c>
      <c r="D122" s="2" t="e">
        <v>#N/A</v>
      </c>
      <c r="E122" s="2" t="e">
        <v>#N/A</v>
      </c>
      <c r="F122" s="2" t="e">
        <v>#N/A</v>
      </c>
      <c r="G122" s="2" t="e">
        <v>#N/A</v>
      </c>
      <c r="H122" s="2" t="e">
        <v>#N/A</v>
      </c>
      <c r="I122" s="2" t="e">
        <v>#N/A</v>
      </c>
      <c r="J122" s="2" t="e">
        <v>#N/A</v>
      </c>
      <c r="K122" s="2" t="e">
        <v>#N/A</v>
      </c>
      <c r="L122" s="2" t="e">
        <v>#N/A</v>
      </c>
      <c r="M122" s="2" t="e">
        <v>#N/A</v>
      </c>
      <c r="N122" s="2" t="e">
        <v>#N/A</v>
      </c>
      <c r="O122">
        <f t="shared" si="2"/>
        <v>0</v>
      </c>
      <c r="U122" s="4"/>
    </row>
    <row r="123" spans="1:21" x14ac:dyDescent="0.25">
      <c r="A123" s="4">
        <v>45711</v>
      </c>
      <c r="B123" s="2" t="e">
        <v>#N/A</v>
      </c>
      <c r="C123" s="2" t="e">
        <v>#N/A</v>
      </c>
      <c r="D123" s="2" t="e">
        <v>#N/A</v>
      </c>
      <c r="E123" s="2" t="e">
        <v>#N/A</v>
      </c>
      <c r="F123" s="2" t="e">
        <v>#N/A</v>
      </c>
      <c r="G123" s="2" t="e">
        <v>#N/A</v>
      </c>
      <c r="H123" s="2" t="e">
        <v>#N/A</v>
      </c>
      <c r="I123" s="2" t="e">
        <v>#N/A</v>
      </c>
      <c r="J123" s="2" t="e">
        <v>#N/A</v>
      </c>
      <c r="K123" s="2" t="e">
        <v>#N/A</v>
      </c>
      <c r="L123" s="2" t="e">
        <v>#N/A</v>
      </c>
      <c r="M123" s="2" t="e">
        <v>#N/A</v>
      </c>
      <c r="N123" s="2" t="e">
        <v>#N/A</v>
      </c>
      <c r="O123">
        <f t="shared" si="2"/>
        <v>0</v>
      </c>
      <c r="U123" s="4"/>
    </row>
    <row r="124" spans="1:21" x14ac:dyDescent="0.25">
      <c r="A124" s="4">
        <v>45712</v>
      </c>
      <c r="B124" s="2">
        <v>180.70896360759491</v>
      </c>
      <c r="C124" s="2">
        <v>120.97310126582278</v>
      </c>
      <c r="D124" s="2">
        <v>11.62966993670886</v>
      </c>
      <c r="E124" s="2">
        <v>79.889240506329116</v>
      </c>
      <c r="F124" s="2">
        <v>26.335000000000001</v>
      </c>
      <c r="G124" s="2">
        <v>3.7459203322784806</v>
      </c>
      <c r="H124" s="2">
        <v>5.1503164556962027</v>
      </c>
      <c r="I124" s="2">
        <v>48.106200949367086</v>
      </c>
      <c r="J124" s="2">
        <v>14.477848101265824</v>
      </c>
      <c r="K124" s="2">
        <v>56.0126582278481</v>
      </c>
      <c r="L124" s="2">
        <v>1.3388448646633972</v>
      </c>
      <c r="M124" s="2">
        <v>26.693037974683545</v>
      </c>
      <c r="N124" s="2">
        <v>3.7383590540974976</v>
      </c>
      <c r="O124">
        <f t="shared" si="2"/>
        <v>1.1818181818181819</v>
      </c>
      <c r="U124" s="4"/>
    </row>
    <row r="125" spans="1:21" x14ac:dyDescent="0.25">
      <c r="A125" s="4">
        <v>45713</v>
      </c>
      <c r="B125" s="2">
        <v>179.63619995261786</v>
      </c>
      <c r="C125" s="2">
        <v>116.44949853905078</v>
      </c>
      <c r="D125" s="2">
        <v>11.725284371791835</v>
      </c>
      <c r="E125" s="2">
        <v>80.518044697149165</v>
      </c>
      <c r="F125" s="2">
        <v>26.295000000000002</v>
      </c>
      <c r="G125" s="2">
        <v>3.7975722972439385</v>
      </c>
      <c r="H125" s="2">
        <v>5.1330648345573717</v>
      </c>
      <c r="I125" s="2">
        <v>47.662476506357102</v>
      </c>
      <c r="J125" s="2">
        <v>14.522624970386165</v>
      </c>
      <c r="K125" s="2">
        <v>56.289978678038381</v>
      </c>
      <c r="L125" s="2">
        <v>1.3511673734803353</v>
      </c>
      <c r="M125" s="2">
        <v>26.241806838821763</v>
      </c>
      <c r="N125" s="2">
        <v>3.7632513513230088</v>
      </c>
      <c r="O125">
        <f t="shared" si="2"/>
        <v>1.1818181818181819</v>
      </c>
      <c r="U125" s="4"/>
    </row>
    <row r="126" spans="1:21" x14ac:dyDescent="0.25">
      <c r="A126" s="4">
        <v>45714</v>
      </c>
      <c r="B126" s="2">
        <v>184.83727631060304</v>
      </c>
      <c r="C126" s="2">
        <v>123.6420969649192</v>
      </c>
      <c r="D126" s="2">
        <v>11.807416791486006</v>
      </c>
      <c r="E126" s="2">
        <v>81.355932203389841</v>
      </c>
      <c r="F126" s="2">
        <v>26.47</v>
      </c>
      <c r="G126" s="2">
        <v>3.8125531730390225</v>
      </c>
      <c r="H126" s="2">
        <v>5.2108789909341748</v>
      </c>
      <c r="I126" s="2">
        <v>47.778926290894752</v>
      </c>
      <c r="J126" s="2">
        <v>14.387071344107214</v>
      </c>
      <c r="K126" s="2">
        <v>55.979503350413879</v>
      </c>
      <c r="L126" s="2">
        <v>1.3499532106217198</v>
      </c>
      <c r="M126" s="2">
        <v>25.762711864406779</v>
      </c>
      <c r="N126" s="2">
        <v>3.8478666329425018</v>
      </c>
      <c r="O126">
        <f t="shared" si="2"/>
        <v>1.1818181818181819</v>
      </c>
      <c r="U126" s="4"/>
    </row>
    <row r="127" spans="1:21" x14ac:dyDescent="0.25">
      <c r="A127" s="4">
        <v>45715</v>
      </c>
      <c r="B127" s="2">
        <v>182.0172996115119</v>
      </c>
      <c r="C127" s="2">
        <v>111.9321335130421</v>
      </c>
      <c r="D127" s="2">
        <v>11.61247268691033</v>
      </c>
      <c r="E127" s="2">
        <v>81.019582969951628</v>
      </c>
      <c r="F127" s="2">
        <v>26.52</v>
      </c>
      <c r="G127" s="2">
        <v>3.8127921192420517</v>
      </c>
      <c r="H127" s="2">
        <v>4.9789899310235466</v>
      </c>
      <c r="I127" s="2">
        <v>47.707344802981048</v>
      </c>
      <c r="J127" s="2">
        <v>14.532625069372866</v>
      </c>
      <c r="K127" s="2">
        <v>55.006739078728287</v>
      </c>
      <c r="L127" s="2">
        <v>1.3265766389627827</v>
      </c>
      <c r="M127" s="2">
        <v>26.258622056608257</v>
      </c>
      <c r="N127" s="2">
        <v>3.7635911221993443</v>
      </c>
      <c r="O127">
        <f t="shared" si="2"/>
        <v>1.1818181818181819</v>
      </c>
      <c r="U127" s="4"/>
    </row>
    <row r="128" spans="1:21" x14ac:dyDescent="0.25">
      <c r="A128" s="4">
        <v>45716</v>
      </c>
      <c r="B128" s="2">
        <v>182.67008737092931</v>
      </c>
      <c r="C128" s="2">
        <v>108.16521048451153</v>
      </c>
      <c r="D128" s="2">
        <v>11.440829070691025</v>
      </c>
      <c r="E128" s="2">
        <v>80.611596505162836</v>
      </c>
      <c r="F128" s="2">
        <v>26.36</v>
      </c>
      <c r="G128" s="2">
        <v>3.8392099285146948</v>
      </c>
      <c r="H128" s="2">
        <v>4.9801429706115963</v>
      </c>
      <c r="I128" s="2">
        <v>47.715540905480545</v>
      </c>
      <c r="J128" s="2">
        <v>9.3725178713264512</v>
      </c>
      <c r="K128" s="2">
        <v>55.734710087370935</v>
      </c>
      <c r="L128" s="2">
        <v>1.3271081579262678</v>
      </c>
      <c r="M128" s="2">
        <v>26.306592533756952</v>
      </c>
      <c r="N128" s="2">
        <v>3.8008060247933178</v>
      </c>
      <c r="O128">
        <f t="shared" si="2"/>
        <v>1.1818181818181819</v>
      </c>
      <c r="U128" s="4"/>
    </row>
    <row r="129" spans="1:21" x14ac:dyDescent="0.25">
      <c r="A129" s="4">
        <v>45717</v>
      </c>
      <c r="B129" s="2" t="e">
        <v>#N/A</v>
      </c>
      <c r="C129" s="2" t="e">
        <v>#N/A</v>
      </c>
      <c r="D129" s="2" t="e">
        <v>#N/A</v>
      </c>
      <c r="E129" s="2" t="e">
        <v>#N/A</v>
      </c>
      <c r="F129" s="2" t="e">
        <v>#N/A</v>
      </c>
      <c r="G129" s="2" t="e">
        <v>#N/A</v>
      </c>
      <c r="H129" s="2" t="e">
        <v>#N/A</v>
      </c>
      <c r="I129" s="2" t="e">
        <v>#N/A</v>
      </c>
      <c r="J129" s="2" t="e">
        <v>#N/A</v>
      </c>
      <c r="K129" s="2" t="e">
        <v>#N/A</v>
      </c>
      <c r="L129" s="2" t="e">
        <v>#N/A</v>
      </c>
      <c r="M129" s="2" t="e">
        <v>#N/A</v>
      </c>
      <c r="N129" s="2" t="e">
        <v>#N/A</v>
      </c>
      <c r="O129">
        <f t="shared" si="2"/>
        <v>0</v>
      </c>
      <c r="U129" s="4"/>
    </row>
    <row r="130" spans="1:21" x14ac:dyDescent="0.25">
      <c r="A130" s="4">
        <v>45718</v>
      </c>
      <c r="B130" s="2" t="e">
        <v>#N/A</v>
      </c>
      <c r="C130" s="2" t="e">
        <v>#N/A</v>
      </c>
      <c r="D130" s="2" t="e">
        <v>#N/A</v>
      </c>
      <c r="E130" s="2" t="e">
        <v>#N/A</v>
      </c>
      <c r="F130" s="2" t="e">
        <v>#N/A</v>
      </c>
      <c r="G130" s="2" t="e">
        <v>#N/A</v>
      </c>
      <c r="H130" s="2" t="e">
        <v>#N/A</v>
      </c>
      <c r="I130" s="2" t="e">
        <v>#N/A</v>
      </c>
      <c r="J130" s="2" t="e">
        <v>#N/A</v>
      </c>
      <c r="K130" s="2" t="e">
        <v>#N/A</v>
      </c>
      <c r="L130" s="2" t="e">
        <v>#N/A</v>
      </c>
      <c r="M130" s="2" t="e">
        <v>#N/A</v>
      </c>
      <c r="N130" s="2" t="e">
        <v>#N/A</v>
      </c>
      <c r="O130">
        <f t="shared" ref="O130:O193" si="3">COUNT(B130:N130)/11</f>
        <v>0</v>
      </c>
      <c r="U130" s="4"/>
    </row>
    <row r="131" spans="1:21" x14ac:dyDescent="0.25">
      <c r="A131" s="4">
        <v>45719</v>
      </c>
      <c r="B131" s="2">
        <v>186.41408068575021</v>
      </c>
      <c r="C131" s="2">
        <v>100.36961308587605</v>
      </c>
      <c r="D131" s="2">
        <v>11.426576753696128</v>
      </c>
      <c r="E131" s="2">
        <v>77.689525007864106</v>
      </c>
      <c r="F131" s="2">
        <v>26.565000000000001</v>
      </c>
      <c r="G131" s="2">
        <v>3.7967585718779491</v>
      </c>
      <c r="H131" s="2">
        <v>4.6398238439760933</v>
      </c>
      <c r="I131" s="2">
        <v>47.991622365523746</v>
      </c>
      <c r="J131" s="2">
        <v>8.3044982698961931</v>
      </c>
      <c r="K131" s="2">
        <v>56.322743000943696</v>
      </c>
      <c r="L131" s="2">
        <v>1.2485542633454931</v>
      </c>
      <c r="M131" s="2">
        <v>25.015728216420257</v>
      </c>
      <c r="N131" s="2">
        <v>3.7218808040679936</v>
      </c>
      <c r="O131">
        <f t="shared" si="3"/>
        <v>1.1818181818181819</v>
      </c>
      <c r="U131" s="4"/>
    </row>
    <row r="132" spans="1:21" x14ac:dyDescent="0.25">
      <c r="A132" s="4">
        <v>45720</v>
      </c>
      <c r="B132" s="2">
        <v>176.44449152542376</v>
      </c>
      <c r="C132" s="2">
        <v>102.97394852479597</v>
      </c>
      <c r="D132" s="2">
        <v>10.972150659133709</v>
      </c>
      <c r="E132" s="2">
        <v>77.204959196484623</v>
      </c>
      <c r="F132" s="2">
        <v>25.68</v>
      </c>
      <c r="G132" s="2">
        <v>3.8821096986817323</v>
      </c>
      <c r="H132" s="2">
        <v>4.6060891399874455</v>
      </c>
      <c r="I132" s="2">
        <v>46.828516949152544</v>
      </c>
      <c r="J132" s="2">
        <v>7.5251098556183305</v>
      </c>
      <c r="K132" s="2">
        <v>55.59478970495919</v>
      </c>
      <c r="L132" s="2">
        <v>1.1868157117310087</v>
      </c>
      <c r="M132" s="2">
        <v>24.670433145009419</v>
      </c>
      <c r="N132" s="2">
        <v>3.5248426638410959</v>
      </c>
      <c r="O132">
        <f t="shared" si="3"/>
        <v>1.1818181818181819</v>
      </c>
      <c r="U132" s="4"/>
    </row>
    <row r="133" spans="1:21" x14ac:dyDescent="0.25">
      <c r="A133" s="4">
        <v>45721</v>
      </c>
      <c r="B133" s="2">
        <v>193.88717003105592</v>
      </c>
      <c r="C133" s="2">
        <v>101.6304347826087</v>
      </c>
      <c r="D133" s="2">
        <v>11.006059006211181</v>
      </c>
      <c r="E133" s="2">
        <v>77.83385093167702</v>
      </c>
      <c r="F133" s="2">
        <v>25.285</v>
      </c>
      <c r="G133" s="2">
        <v>3.7546537267080748</v>
      </c>
      <c r="H133" s="2">
        <v>4.6739130434782608</v>
      </c>
      <c r="I133" s="2">
        <v>46.874557453416145</v>
      </c>
      <c r="J133" s="2">
        <v>7.7096273291925463</v>
      </c>
      <c r="K133" s="2">
        <v>54.720496894409941</v>
      </c>
      <c r="L133" s="2">
        <v>1.2690512798241151</v>
      </c>
      <c r="M133" s="2">
        <v>24.751552795031053</v>
      </c>
      <c r="N133" s="2">
        <v>3.8071538394723454</v>
      </c>
      <c r="O133">
        <f t="shared" si="3"/>
        <v>1.1818181818181819</v>
      </c>
      <c r="U133" s="4"/>
    </row>
    <row r="134" spans="1:21" x14ac:dyDescent="0.25">
      <c r="A134" s="4">
        <v>45722</v>
      </c>
      <c r="B134" s="2">
        <v>203.57472067039112</v>
      </c>
      <c r="C134" s="2">
        <v>101.74581005586592</v>
      </c>
      <c r="D134" s="2">
        <v>11.071783985102423</v>
      </c>
      <c r="E134" s="2">
        <v>77.979515828677847</v>
      </c>
      <c r="F134" s="2">
        <v>25.33</v>
      </c>
      <c r="G134" s="2">
        <v>3.7137725791433898</v>
      </c>
      <c r="H134" s="2">
        <v>4.6632526381129731</v>
      </c>
      <c r="I134" s="2">
        <v>47.182420856610804</v>
      </c>
      <c r="J134" s="2">
        <v>7.2082557417752948</v>
      </c>
      <c r="K134" s="2">
        <v>54.321849782743641</v>
      </c>
      <c r="L134" s="2">
        <v>1.2420588695291441</v>
      </c>
      <c r="M134" s="2">
        <v>24.604283054003727</v>
      </c>
      <c r="N134" s="2">
        <v>3.8525897083941141</v>
      </c>
      <c r="O134">
        <f t="shared" si="3"/>
        <v>1.1818181818181819</v>
      </c>
      <c r="U134" s="4"/>
    </row>
    <row r="135" spans="1:21" x14ac:dyDescent="0.25">
      <c r="A135" s="4">
        <v>45723</v>
      </c>
      <c r="B135" s="2">
        <v>196.81708242950111</v>
      </c>
      <c r="C135" s="2">
        <v>107.78586922838549</v>
      </c>
      <c r="D135" s="2">
        <v>11.370533622559654</v>
      </c>
      <c r="E135" s="2">
        <v>78.424233033777512</v>
      </c>
      <c r="F135" s="2">
        <v>25.545000000000002</v>
      </c>
      <c r="G135" s="2">
        <v>3.7809376355748374</v>
      </c>
      <c r="H135" s="2">
        <v>4.6947629377130458</v>
      </c>
      <c r="I135" s="2">
        <v>47.494826464208245</v>
      </c>
      <c r="J135" s="2">
        <v>8.5915711186860868</v>
      </c>
      <c r="K135" s="2">
        <v>56.422373721722963</v>
      </c>
      <c r="L135" s="2">
        <v>1.2180269141015583</v>
      </c>
      <c r="M135" s="2">
        <v>24.84505732878835</v>
      </c>
      <c r="N135" s="2">
        <v>3.8992940814472328</v>
      </c>
      <c r="O135">
        <f t="shared" si="3"/>
        <v>1.1818181818181819</v>
      </c>
      <c r="U135" s="4"/>
    </row>
    <row r="136" spans="1:21" x14ac:dyDescent="0.25">
      <c r="A136" s="4">
        <v>45724</v>
      </c>
      <c r="B136" s="2" t="e">
        <v>#N/A</v>
      </c>
      <c r="C136" s="2" t="e">
        <v>#N/A</v>
      </c>
      <c r="D136" s="2" t="e">
        <v>#N/A</v>
      </c>
      <c r="E136" s="2" t="e">
        <v>#N/A</v>
      </c>
      <c r="F136" s="2" t="e">
        <v>#N/A</v>
      </c>
      <c r="G136" s="2" t="e">
        <v>#N/A</v>
      </c>
      <c r="H136" s="2" t="e">
        <v>#N/A</v>
      </c>
      <c r="I136" s="2" t="e">
        <v>#N/A</v>
      </c>
      <c r="J136" s="2" t="e">
        <v>#N/A</v>
      </c>
      <c r="K136" s="2" t="e">
        <v>#N/A</v>
      </c>
      <c r="L136" s="2" t="e">
        <v>#N/A</v>
      </c>
      <c r="M136" s="2" t="e">
        <v>#N/A</v>
      </c>
      <c r="N136" s="2" t="e">
        <v>#N/A</v>
      </c>
      <c r="O136">
        <f t="shared" si="3"/>
        <v>0</v>
      </c>
      <c r="U136" s="4"/>
    </row>
    <row r="137" spans="1:21" x14ac:dyDescent="0.25">
      <c r="A137" s="4">
        <v>45725</v>
      </c>
      <c r="B137" s="2" t="e">
        <v>#N/A</v>
      </c>
      <c r="C137" s="2" t="e">
        <v>#N/A</v>
      </c>
      <c r="D137" s="2" t="e">
        <v>#N/A</v>
      </c>
      <c r="E137" s="2" t="e">
        <v>#N/A</v>
      </c>
      <c r="F137" s="2" t="e">
        <v>#N/A</v>
      </c>
      <c r="G137" s="2" t="e">
        <v>#N/A</v>
      </c>
      <c r="H137" s="2" t="e">
        <v>#N/A</v>
      </c>
      <c r="I137" s="2" t="e">
        <v>#N/A</v>
      </c>
      <c r="J137" s="2" t="e">
        <v>#N/A</v>
      </c>
      <c r="K137" s="2" t="e">
        <v>#N/A</v>
      </c>
      <c r="L137" s="2" t="e">
        <v>#N/A</v>
      </c>
      <c r="M137" s="2" t="e">
        <v>#N/A</v>
      </c>
      <c r="N137" s="2" t="e">
        <v>#N/A</v>
      </c>
      <c r="O137">
        <f t="shared" si="3"/>
        <v>0</v>
      </c>
      <c r="U137" s="4"/>
    </row>
    <row r="138" spans="1:21" x14ac:dyDescent="0.25">
      <c r="A138" s="4">
        <v>45726</v>
      </c>
      <c r="B138" s="2">
        <v>192.07734120205001</v>
      </c>
      <c r="C138" s="2">
        <v>103.36232334213388</v>
      </c>
      <c r="D138" s="2">
        <v>11.462408759124088</v>
      </c>
      <c r="E138" s="2">
        <v>77.480975306724645</v>
      </c>
      <c r="F138" s="2">
        <v>25.73</v>
      </c>
      <c r="G138" s="2">
        <v>3.897050784283274</v>
      </c>
      <c r="H138" s="2">
        <v>4.5426308432986486</v>
      </c>
      <c r="I138" s="2">
        <v>47.430656934306562</v>
      </c>
      <c r="J138" s="2">
        <v>8.0291970802919703</v>
      </c>
      <c r="K138" s="2">
        <v>59.139617953098302</v>
      </c>
      <c r="L138" s="2">
        <v>1.2150610496314687</v>
      </c>
      <c r="M138" s="2">
        <v>25.011647771393072</v>
      </c>
      <c r="N138" s="2">
        <v>3.7833037624439463</v>
      </c>
      <c r="O138">
        <f t="shared" si="3"/>
        <v>1.1818181818181819</v>
      </c>
      <c r="U138" s="4"/>
    </row>
    <row r="139" spans="1:21" x14ac:dyDescent="0.25">
      <c r="A139" s="4">
        <v>45727</v>
      </c>
      <c r="B139" s="2">
        <v>188.45318918918917</v>
      </c>
      <c r="C139" s="2">
        <v>107.41312741312741</v>
      </c>
      <c r="D139" s="2">
        <v>11.437217297297297</v>
      </c>
      <c r="E139" s="2">
        <v>76.061776061776072</v>
      </c>
      <c r="F139" s="2">
        <v>25.53</v>
      </c>
      <c r="G139" s="2">
        <v>3.8779816216216214</v>
      </c>
      <c r="H139" s="2">
        <v>4.4478764478764479</v>
      </c>
      <c r="I139" s="2">
        <v>47.400367567567564</v>
      </c>
      <c r="J139" s="2">
        <v>7.9691119691119701</v>
      </c>
      <c r="K139" s="2">
        <v>57.166023166023173</v>
      </c>
      <c r="L139" s="2">
        <v>1.2136277130682689</v>
      </c>
      <c r="M139" s="2">
        <v>24.694980694980696</v>
      </c>
      <c r="N139" s="2">
        <v>3.7614421835493368</v>
      </c>
      <c r="O139">
        <f t="shared" si="3"/>
        <v>1.1818181818181819</v>
      </c>
      <c r="U139" s="4"/>
    </row>
    <row r="140" spans="1:21" x14ac:dyDescent="0.25">
      <c r="A140" s="4">
        <v>45728</v>
      </c>
      <c r="B140" s="2">
        <v>190.81151769877383</v>
      </c>
      <c r="C140" s="2">
        <v>104.91247011644944</v>
      </c>
      <c r="D140" s="2">
        <v>11.481495334310171</v>
      </c>
      <c r="E140" s="2">
        <v>73.995527107272309</v>
      </c>
      <c r="F140" s="2">
        <v>25.684999999999999</v>
      </c>
      <c r="G140" s="2">
        <v>3.8507168967378735</v>
      </c>
      <c r="H140" s="2">
        <v>4.3572144674944093</v>
      </c>
      <c r="I140" s="2">
        <v>47.633485771574001</v>
      </c>
      <c r="J140" s="2">
        <v>8.1437495180072492</v>
      </c>
      <c r="K140" s="2">
        <v>56.235058224724305</v>
      </c>
      <c r="L140" s="2">
        <v>1.2037279937457503</v>
      </c>
      <c r="M140" s="2">
        <v>24.8322665227115</v>
      </c>
      <c r="N140" s="2">
        <v>3.8920538464445933</v>
      </c>
      <c r="O140">
        <f t="shared" si="3"/>
        <v>1.1818181818181819</v>
      </c>
      <c r="U140" s="4"/>
    </row>
    <row r="141" spans="1:21" x14ac:dyDescent="0.25">
      <c r="A141" s="4">
        <v>45729</v>
      </c>
      <c r="B141" s="2">
        <v>190.00444358578051</v>
      </c>
      <c r="C141" s="2">
        <v>102.63523956723338</v>
      </c>
      <c r="D141" s="2">
        <v>11.455632148377124</v>
      </c>
      <c r="E141" s="2">
        <v>72.6275115919629</v>
      </c>
      <c r="F141" s="2">
        <v>26.03</v>
      </c>
      <c r="G141" s="2">
        <v>3.8562932766615141</v>
      </c>
      <c r="H141" s="2">
        <v>4.126738794435858</v>
      </c>
      <c r="I141" s="2">
        <v>47.966684698608958</v>
      </c>
      <c r="J141" s="2">
        <v>7.727975270479134</v>
      </c>
      <c r="K141" s="2">
        <v>56.205564142194746</v>
      </c>
      <c r="L141" s="2">
        <v>1.2021740114823647</v>
      </c>
      <c r="M141" s="2">
        <v>25.015455950540957</v>
      </c>
      <c r="N141" s="2">
        <v>3.8669930702682729</v>
      </c>
      <c r="O141">
        <f t="shared" si="3"/>
        <v>1.1818181818181819</v>
      </c>
      <c r="U141" s="4"/>
    </row>
    <row r="142" spans="1:21" x14ac:dyDescent="0.25">
      <c r="A142" s="4">
        <v>45730</v>
      </c>
      <c r="B142" s="2">
        <v>195.07298112623764</v>
      </c>
      <c r="C142" s="2">
        <v>102.49845297029702</v>
      </c>
      <c r="D142" s="2">
        <v>11.54697370049505</v>
      </c>
      <c r="E142" s="2">
        <v>73.886138613861391</v>
      </c>
      <c r="F142" s="2">
        <v>26.335000000000001</v>
      </c>
      <c r="G142" s="2">
        <v>3.8156022586633669</v>
      </c>
      <c r="H142" s="2">
        <v>4.2659344059405937</v>
      </c>
      <c r="I142" s="2">
        <v>48.391567141089112</v>
      </c>
      <c r="J142" s="2">
        <v>8.1528465346534649</v>
      </c>
      <c r="K142" s="2">
        <v>56.89201732673267</v>
      </c>
      <c r="L142" s="2">
        <v>1.2111317639254562</v>
      </c>
      <c r="M142" s="2">
        <v>25.82766089108911</v>
      </c>
      <c r="N142" s="2">
        <v>3.8909116801193231</v>
      </c>
      <c r="O142">
        <f t="shared" si="3"/>
        <v>1.1818181818181819</v>
      </c>
      <c r="U142" s="4"/>
    </row>
    <row r="143" spans="1:21" x14ac:dyDescent="0.25">
      <c r="A143" s="4">
        <v>45731</v>
      </c>
      <c r="B143" s="2" t="e">
        <v>#N/A</v>
      </c>
      <c r="C143" s="2" t="e">
        <v>#N/A</v>
      </c>
      <c r="D143" s="2" t="e">
        <v>#N/A</v>
      </c>
      <c r="E143" s="2" t="e">
        <v>#N/A</v>
      </c>
      <c r="F143" s="2" t="e">
        <v>#N/A</v>
      </c>
      <c r="G143" s="2" t="e">
        <v>#N/A</v>
      </c>
      <c r="H143" s="2" t="e">
        <v>#N/A</v>
      </c>
      <c r="I143" s="2" t="e">
        <v>#N/A</v>
      </c>
      <c r="J143" s="2" t="e">
        <v>#N/A</v>
      </c>
      <c r="K143" s="2" t="e">
        <v>#N/A</v>
      </c>
      <c r="L143" s="2" t="e">
        <v>#N/A</v>
      </c>
      <c r="M143" s="2" t="e">
        <v>#N/A</v>
      </c>
      <c r="N143" s="2" t="e">
        <v>#N/A</v>
      </c>
      <c r="O143">
        <f t="shared" si="3"/>
        <v>0</v>
      </c>
      <c r="U143" s="4"/>
    </row>
    <row r="144" spans="1:21" x14ac:dyDescent="0.25">
      <c r="A144" s="4">
        <v>45732</v>
      </c>
      <c r="B144" s="2" t="e">
        <v>#N/A</v>
      </c>
      <c r="C144" s="2" t="e">
        <v>#N/A</v>
      </c>
      <c r="D144" s="2" t="e">
        <v>#N/A</v>
      </c>
      <c r="E144" s="2" t="e">
        <v>#N/A</v>
      </c>
      <c r="F144" s="2" t="e">
        <v>#N/A</v>
      </c>
      <c r="G144" s="2" t="e">
        <v>#N/A</v>
      </c>
      <c r="H144" s="2" t="e">
        <v>#N/A</v>
      </c>
      <c r="I144" s="2" t="e">
        <v>#N/A</v>
      </c>
      <c r="J144" s="2" t="e">
        <v>#N/A</v>
      </c>
      <c r="K144" s="2" t="e">
        <v>#N/A</v>
      </c>
      <c r="L144" s="2" t="e">
        <v>#N/A</v>
      </c>
      <c r="M144" s="2" t="e">
        <v>#N/A</v>
      </c>
      <c r="N144" s="2" t="e">
        <v>#N/A</v>
      </c>
      <c r="O144">
        <f t="shared" si="3"/>
        <v>0</v>
      </c>
      <c r="U144" s="4"/>
    </row>
    <row r="145" spans="1:21" x14ac:dyDescent="0.25">
      <c r="A145" s="4">
        <v>45733</v>
      </c>
      <c r="B145" s="2">
        <v>196.84013547840811</v>
      </c>
      <c r="C145" s="2">
        <v>102.40166268955431</v>
      </c>
      <c r="D145" s="2">
        <v>11.781844045877914</v>
      </c>
      <c r="E145" s="2">
        <v>74.697867754599343</v>
      </c>
      <c r="F145" s="2">
        <v>26.76</v>
      </c>
      <c r="G145" s="2">
        <v>3.883035024247556</v>
      </c>
      <c r="H145" s="2">
        <v>4.4261411746593797</v>
      </c>
      <c r="I145" s="2">
        <v>48.34891078438919</v>
      </c>
      <c r="J145" s="2">
        <v>8.8984681702717268</v>
      </c>
      <c r="K145" s="2">
        <v>55.507659148641373</v>
      </c>
      <c r="L145" s="2">
        <v>1.2204770099096933</v>
      </c>
      <c r="M145" s="2">
        <v>25.987221922869679</v>
      </c>
      <c r="N145" s="2">
        <v>3.8541379260306101</v>
      </c>
      <c r="O145">
        <f t="shared" si="3"/>
        <v>1.1818181818181819</v>
      </c>
      <c r="U145" s="4"/>
    </row>
    <row r="146" spans="1:21" x14ac:dyDescent="0.25">
      <c r="A146" s="4">
        <v>45734</v>
      </c>
      <c r="B146" s="2">
        <v>199.5501730103806</v>
      </c>
      <c r="C146" s="2">
        <v>97.916186082276056</v>
      </c>
      <c r="D146" s="2">
        <v>11.914071510957324</v>
      </c>
      <c r="E146" s="2">
        <v>75.071126489811604</v>
      </c>
      <c r="F146" s="2">
        <v>26.96</v>
      </c>
      <c r="G146" s="2">
        <v>3.8689158016147629</v>
      </c>
      <c r="H146" s="2">
        <v>4.2906574394463668</v>
      </c>
      <c r="I146" s="2">
        <v>48.809803921568623</v>
      </c>
      <c r="J146" s="2">
        <v>9.2579777008842754</v>
      </c>
      <c r="K146" s="2">
        <v>54.363706266820458</v>
      </c>
      <c r="L146" s="2">
        <v>1.252921136782599</v>
      </c>
      <c r="M146" s="2">
        <v>26.312956555171088</v>
      </c>
      <c r="N146" s="2">
        <v>3.7426486690386955</v>
      </c>
      <c r="O146">
        <f t="shared" si="3"/>
        <v>1.1818181818181819</v>
      </c>
      <c r="U146" s="4"/>
    </row>
    <row r="147" spans="1:21" x14ac:dyDescent="0.25">
      <c r="A147" s="4">
        <v>45735</v>
      </c>
      <c r="B147" s="2">
        <v>198.4519089857308</v>
      </c>
      <c r="C147" s="2">
        <v>99.760894716544541</v>
      </c>
      <c r="D147" s="2">
        <v>12.019461627458544</v>
      </c>
      <c r="E147" s="2">
        <v>74.793675279598915</v>
      </c>
      <c r="F147" s="2">
        <v>27.41</v>
      </c>
      <c r="G147" s="2">
        <v>3.8617215580408795</v>
      </c>
      <c r="H147" s="2">
        <v>4.373312765136907</v>
      </c>
      <c r="I147" s="2">
        <v>49.306957192441189</v>
      </c>
      <c r="J147" s="2">
        <v>9.9498650212109521</v>
      </c>
      <c r="K147" s="2">
        <v>54.377169301966838</v>
      </c>
      <c r="L147" s="2">
        <v>1.2683738912556644</v>
      </c>
      <c r="M147" s="2">
        <v>26.694947936752797</v>
      </c>
      <c r="N147" s="2">
        <v>3.6970898281395392</v>
      </c>
      <c r="O147">
        <f t="shared" si="3"/>
        <v>1.1818181818181819</v>
      </c>
      <c r="U147" s="4"/>
    </row>
    <row r="148" spans="1:21" x14ac:dyDescent="0.25">
      <c r="A148" s="4">
        <v>45736</v>
      </c>
      <c r="B148" s="2">
        <v>196.15879108162321</v>
      </c>
      <c r="C148" s="2">
        <v>99.105076377102307</v>
      </c>
      <c r="D148" s="2">
        <v>12.086627835210615</v>
      </c>
      <c r="E148" s="2">
        <v>74.980712852954781</v>
      </c>
      <c r="F148" s="2">
        <v>27.495000000000001</v>
      </c>
      <c r="G148" s="2">
        <v>3.8721385588643731</v>
      </c>
      <c r="H148" s="2">
        <v>4.2508872087640794</v>
      </c>
      <c r="I148" s="2">
        <v>49.255141953402251</v>
      </c>
      <c r="J148" s="2">
        <v>9.8673044283289606</v>
      </c>
      <c r="K148" s="2">
        <v>54.891220490665027</v>
      </c>
      <c r="L148" s="2">
        <v>1.4531480516338633</v>
      </c>
      <c r="M148" s="2">
        <v>26.809134392840612</v>
      </c>
      <c r="N148" s="2">
        <v>3.6927526037398999</v>
      </c>
      <c r="O148">
        <f t="shared" si="3"/>
        <v>1.1818181818181819</v>
      </c>
      <c r="U148" s="4"/>
    </row>
    <row r="149" spans="1:21" x14ac:dyDescent="0.25">
      <c r="A149" s="4">
        <v>45737</v>
      </c>
      <c r="B149" s="2">
        <v>191.66165364079549</v>
      </c>
      <c r="C149" s="2">
        <v>101.61727153137815</v>
      </c>
      <c r="D149" s="2">
        <v>12.039886094560087</v>
      </c>
      <c r="E149" s="2">
        <v>74.487348138977026</v>
      </c>
      <c r="F149" s="2">
        <v>27.27</v>
      </c>
      <c r="G149" s="2">
        <v>3.8859955118780469</v>
      </c>
      <c r="H149" s="2">
        <v>4.2327632902576795</v>
      </c>
      <c r="I149" s="2">
        <v>48.909943511568521</v>
      </c>
      <c r="J149" s="2">
        <v>10.376847481235007</v>
      </c>
      <c r="K149" s="2">
        <v>54.847945523485258</v>
      </c>
      <c r="L149" s="2">
        <v>1.4120185567199117</v>
      </c>
      <c r="M149" s="2">
        <v>26.735278186179677</v>
      </c>
      <c r="N149" s="2">
        <v>3.6548712288506904</v>
      </c>
      <c r="O149">
        <f t="shared" si="3"/>
        <v>1.1818181818181819</v>
      </c>
      <c r="U149" s="4"/>
    </row>
    <row r="150" spans="1:21" x14ac:dyDescent="0.25">
      <c r="A150" s="4">
        <v>45738</v>
      </c>
      <c r="B150" s="2" t="e">
        <v>#N/A</v>
      </c>
      <c r="C150" s="2" t="e">
        <v>#N/A</v>
      </c>
      <c r="D150" s="2" t="e">
        <v>#N/A</v>
      </c>
      <c r="E150" s="2" t="e">
        <v>#N/A</v>
      </c>
      <c r="F150" s="2" t="e">
        <v>#N/A</v>
      </c>
      <c r="G150" s="2" t="e">
        <v>#N/A</v>
      </c>
      <c r="H150" s="2" t="e">
        <v>#N/A</v>
      </c>
      <c r="I150" s="2" t="e">
        <v>#N/A</v>
      </c>
      <c r="J150" s="2" t="e">
        <v>#N/A</v>
      </c>
      <c r="K150" s="2" t="e">
        <v>#N/A</v>
      </c>
      <c r="L150" s="2" t="e">
        <v>#N/A</v>
      </c>
      <c r="M150" s="2" t="e">
        <v>#N/A</v>
      </c>
      <c r="N150" s="2" t="e">
        <v>#N/A</v>
      </c>
      <c r="O150">
        <f t="shared" si="3"/>
        <v>0</v>
      </c>
      <c r="U150" s="4"/>
    </row>
    <row r="151" spans="1:21" x14ac:dyDescent="0.25">
      <c r="A151" s="4">
        <v>45739</v>
      </c>
      <c r="B151" s="2" t="e">
        <v>#N/A</v>
      </c>
      <c r="C151" s="2" t="e">
        <v>#N/A</v>
      </c>
      <c r="D151" s="2" t="e">
        <v>#N/A</v>
      </c>
      <c r="E151" s="2" t="e">
        <v>#N/A</v>
      </c>
      <c r="F151" s="2" t="e">
        <v>#N/A</v>
      </c>
      <c r="G151" s="2" t="e">
        <v>#N/A</v>
      </c>
      <c r="H151" s="2" t="e">
        <v>#N/A</v>
      </c>
      <c r="I151" s="2" t="e">
        <v>#N/A</v>
      </c>
      <c r="J151" s="2" t="e">
        <v>#N/A</v>
      </c>
      <c r="K151" s="2" t="e">
        <v>#N/A</v>
      </c>
      <c r="L151" s="2" t="e">
        <v>#N/A</v>
      </c>
      <c r="M151" s="2" t="e">
        <v>#N/A</v>
      </c>
      <c r="N151" s="2" t="e">
        <v>#N/A</v>
      </c>
      <c r="O151">
        <f t="shared" si="3"/>
        <v>0</v>
      </c>
      <c r="U151" s="4"/>
    </row>
    <row r="152" spans="1:21" x14ac:dyDescent="0.25">
      <c r="A152" s="4">
        <v>45740</v>
      </c>
      <c r="B152" s="2">
        <v>188.29492680659902</v>
      </c>
      <c r="C152" s="2">
        <v>99.775385330338466</v>
      </c>
      <c r="D152" s="2">
        <v>11.749737123383161</v>
      </c>
      <c r="E152" s="2">
        <v>76.09790101463868</v>
      </c>
      <c r="F152" s="2">
        <v>27.25</v>
      </c>
      <c r="G152" s="2">
        <v>3.8670020912400282</v>
      </c>
      <c r="H152" s="2">
        <v>4.2599333901324457</v>
      </c>
      <c r="I152" s="2">
        <v>48.429438463325852</v>
      </c>
      <c r="J152" s="2">
        <v>9.9992254666563412</v>
      </c>
      <c r="K152" s="2">
        <v>54.27155139028735</v>
      </c>
      <c r="L152" s="2">
        <v>1.4166582345111358</v>
      </c>
      <c r="M152" s="2">
        <v>26.419332352257765</v>
      </c>
      <c r="N152" s="2">
        <v>3.7029482565439586</v>
      </c>
      <c r="O152">
        <f t="shared" si="3"/>
        <v>1.1818181818181819</v>
      </c>
      <c r="U152" s="4"/>
    </row>
    <row r="153" spans="1:21" x14ac:dyDescent="0.25">
      <c r="A153" s="4">
        <v>45741</v>
      </c>
      <c r="B153" s="2">
        <v>190.9413534994984</v>
      </c>
      <c r="C153" s="2">
        <v>101.44301257813103</v>
      </c>
      <c r="D153" s="2">
        <v>11.861887491318774</v>
      </c>
      <c r="E153" s="2">
        <v>75.291303341307184</v>
      </c>
      <c r="F153" s="2">
        <v>27.65</v>
      </c>
      <c r="G153" s="2">
        <v>3.8647063816652518</v>
      </c>
      <c r="H153" s="2">
        <v>4.1669881935334514</v>
      </c>
      <c r="I153" s="2">
        <v>49.507948144146916</v>
      </c>
      <c r="J153" s="2">
        <v>9.8541554132263283</v>
      </c>
      <c r="K153" s="2">
        <v>52.928466702677675</v>
      </c>
      <c r="L153" s="2">
        <v>1.4470086870244607</v>
      </c>
      <c r="M153" s="2">
        <v>26.460375028937417</v>
      </c>
      <c r="N153" s="2">
        <v>3.7277509111710496</v>
      </c>
      <c r="O153">
        <f t="shared" si="3"/>
        <v>1.1818181818181819</v>
      </c>
      <c r="U153" s="4"/>
    </row>
    <row r="154" spans="1:21" x14ac:dyDescent="0.25">
      <c r="A154" s="4">
        <v>45742</v>
      </c>
      <c r="B154" s="2">
        <v>187.43763582738282</v>
      </c>
      <c r="C154" s="2">
        <v>98.059608817137544</v>
      </c>
      <c r="D154" s="2">
        <v>12.011037100279417</v>
      </c>
      <c r="E154" s="2">
        <v>74.837007140639557</v>
      </c>
      <c r="F154" s="2">
        <v>28.31</v>
      </c>
      <c r="G154" s="2">
        <v>3.8564563023905625</v>
      </c>
      <c r="H154" s="2">
        <v>4.1990065197143744</v>
      </c>
      <c r="I154" s="2">
        <v>50.43700481217013</v>
      </c>
      <c r="J154" s="2">
        <v>9.5777708786091278</v>
      </c>
      <c r="K154" s="2">
        <v>54.121390872399878</v>
      </c>
      <c r="L154" s="2">
        <v>1.3947822534887946</v>
      </c>
      <c r="M154" s="2">
        <v>26.71530580565042</v>
      </c>
      <c r="N154" s="2">
        <v>3.6822251492104181</v>
      </c>
      <c r="O154">
        <f t="shared" si="3"/>
        <v>1.1818181818181819</v>
      </c>
      <c r="U154" s="4"/>
    </row>
    <row r="155" spans="1:21" x14ac:dyDescent="0.25">
      <c r="A155" s="4">
        <v>45743</v>
      </c>
      <c r="B155" s="2">
        <v>184.5964864864865</v>
      </c>
      <c r="C155" s="2">
        <v>97.760617760617762</v>
      </c>
      <c r="D155" s="2">
        <v>12.069802316602319</v>
      </c>
      <c r="E155" s="2">
        <v>73.158301158301157</v>
      </c>
      <c r="F155" s="2">
        <v>28.225000000000001</v>
      </c>
      <c r="G155" s="2">
        <v>3.8810671814671815</v>
      </c>
      <c r="H155" s="2">
        <v>4.2239382239382239</v>
      </c>
      <c r="I155" s="2">
        <v>50.417212355212357</v>
      </c>
      <c r="J155" s="2">
        <v>9.4980694980694995</v>
      </c>
      <c r="K155" s="2">
        <v>54.077220077220083</v>
      </c>
      <c r="L155" s="2">
        <v>1.4099758780609846</v>
      </c>
      <c r="M155" s="2">
        <v>26.571428571428569</v>
      </c>
      <c r="N155" s="2">
        <v>3.6324802282249093</v>
      </c>
      <c r="O155">
        <f t="shared" si="3"/>
        <v>1.1818181818181819</v>
      </c>
      <c r="U155" s="4"/>
    </row>
    <row r="156" spans="1:21" x14ac:dyDescent="0.25">
      <c r="A156" s="4">
        <v>45744</v>
      </c>
      <c r="B156" s="2">
        <v>180.61205564142196</v>
      </c>
      <c r="C156" s="2">
        <v>98.39258114374033</v>
      </c>
      <c r="D156" s="2">
        <v>11.957187017001546</v>
      </c>
      <c r="E156" s="2">
        <v>71.955177743431221</v>
      </c>
      <c r="F156" s="2">
        <v>27.965</v>
      </c>
      <c r="G156" s="2">
        <v>3.9885162287480678</v>
      </c>
      <c r="H156" s="2">
        <v>4.219474497681607</v>
      </c>
      <c r="I156" s="2">
        <v>49.509443585780531</v>
      </c>
      <c r="J156" s="2">
        <v>9.5517774343122088</v>
      </c>
      <c r="K156" s="2">
        <v>54.443585780525503</v>
      </c>
      <c r="L156" s="2">
        <v>1.4400699297957908</v>
      </c>
      <c r="M156" s="2">
        <v>26.166924265842347</v>
      </c>
      <c r="N156" s="2">
        <v>3.6761785152286994</v>
      </c>
      <c r="O156">
        <f t="shared" si="3"/>
        <v>1.1818181818181819</v>
      </c>
      <c r="U156" s="4"/>
    </row>
    <row r="157" spans="1:21" x14ac:dyDescent="0.25">
      <c r="A157" s="4">
        <v>45745</v>
      </c>
      <c r="B157" s="2" t="e">
        <v>#N/A</v>
      </c>
      <c r="C157" s="2" t="e">
        <v>#N/A</v>
      </c>
      <c r="D157" s="2" t="e">
        <v>#N/A</v>
      </c>
      <c r="E157" s="2" t="e">
        <v>#N/A</v>
      </c>
      <c r="F157" s="2" t="e">
        <v>#N/A</v>
      </c>
      <c r="G157" s="2" t="e">
        <v>#N/A</v>
      </c>
      <c r="H157" s="2" t="e">
        <v>#N/A</v>
      </c>
      <c r="I157" s="2" t="e">
        <v>#N/A</v>
      </c>
      <c r="J157" s="2" t="e">
        <v>#N/A</v>
      </c>
      <c r="K157" s="2" t="e">
        <v>#N/A</v>
      </c>
      <c r="L157" s="2" t="e">
        <v>#N/A</v>
      </c>
      <c r="M157" s="2" t="e">
        <v>#N/A</v>
      </c>
      <c r="N157" s="2" t="e">
        <v>#N/A</v>
      </c>
      <c r="O157">
        <f t="shared" si="3"/>
        <v>0</v>
      </c>
      <c r="U157" s="4"/>
    </row>
    <row r="158" spans="1:21" x14ac:dyDescent="0.25">
      <c r="A158" s="4">
        <v>45746</v>
      </c>
      <c r="B158" s="2" t="e">
        <v>#N/A</v>
      </c>
      <c r="C158" s="2" t="e">
        <v>#N/A</v>
      </c>
      <c r="D158" s="2" t="e">
        <v>#N/A</v>
      </c>
      <c r="E158" s="2" t="e">
        <v>#N/A</v>
      </c>
      <c r="F158" s="2" t="e">
        <v>#N/A</v>
      </c>
      <c r="G158" s="2" t="e">
        <v>#N/A</v>
      </c>
      <c r="H158" s="2" t="e">
        <v>#N/A</v>
      </c>
      <c r="I158" s="2" t="e">
        <v>#N/A</v>
      </c>
      <c r="J158" s="2" t="e">
        <v>#N/A</v>
      </c>
      <c r="K158" s="2" t="e">
        <v>#N/A</v>
      </c>
      <c r="L158" s="2" t="e">
        <v>#N/A</v>
      </c>
      <c r="M158" s="2" t="e">
        <v>#N/A</v>
      </c>
      <c r="N158" s="2" t="e">
        <v>#N/A</v>
      </c>
      <c r="O158">
        <f t="shared" si="3"/>
        <v>0</v>
      </c>
      <c r="U158" s="4"/>
    </row>
    <row r="159" spans="1:21" x14ac:dyDescent="0.25">
      <c r="A159" s="4">
        <v>45747</v>
      </c>
      <c r="B159" s="2">
        <v>177.50544665685288</v>
      </c>
      <c r="C159" s="2">
        <v>97.954598280003111</v>
      </c>
      <c r="D159" s="2">
        <v>11.977219803207563</v>
      </c>
      <c r="E159" s="2">
        <v>70.953746029286435</v>
      </c>
      <c r="F159" s="2">
        <v>28.25</v>
      </c>
      <c r="G159" s="2">
        <v>4.0166994654063686</v>
      </c>
      <c r="H159" s="2">
        <v>4.1682807778724724</v>
      </c>
      <c r="I159" s="2">
        <v>49.976285736422092</v>
      </c>
      <c r="J159" s="2">
        <v>9.3592624157433946</v>
      </c>
      <c r="K159" s="2">
        <v>54.923684822189514</v>
      </c>
      <c r="L159" s="2">
        <v>1.4107891418359555</v>
      </c>
      <c r="M159" s="2">
        <v>26.17959246920276</v>
      </c>
      <c r="N159" s="2">
        <v>3.6140215463201919</v>
      </c>
      <c r="O159">
        <f t="shared" si="3"/>
        <v>1.1818181818181819</v>
      </c>
      <c r="U159" s="4"/>
    </row>
    <row r="160" spans="1:21" x14ac:dyDescent="0.25">
      <c r="A160" s="4">
        <v>45748</v>
      </c>
      <c r="B160" s="2">
        <v>179.41517753539105</v>
      </c>
      <c r="C160" s="2">
        <v>98.684923029318483</v>
      </c>
      <c r="D160" s="2">
        <v>12.033975400324902</v>
      </c>
      <c r="E160" s="2">
        <v>71.540187205074659</v>
      </c>
      <c r="F160" s="2">
        <v>28.065000000000001</v>
      </c>
      <c r="G160" s="2">
        <v>4.0252494778370851</v>
      </c>
      <c r="H160" s="2">
        <v>3.9065521776127485</v>
      </c>
      <c r="I160" s="2">
        <v>49.70155488512416</v>
      </c>
      <c r="J160" s="2">
        <v>9.298367757406977</v>
      </c>
      <c r="K160" s="2">
        <v>54.861916918078443</v>
      </c>
      <c r="L160" s="2">
        <v>1.5277775572652219</v>
      </c>
      <c r="M160" s="2">
        <v>26.154560222789513</v>
      </c>
      <c r="N160" s="2">
        <v>3.6466951889755492</v>
      </c>
      <c r="O160">
        <f t="shared" si="3"/>
        <v>1.1818181818181819</v>
      </c>
      <c r="U160" s="4"/>
    </row>
    <row r="161" spans="1:21" x14ac:dyDescent="0.25">
      <c r="A161" s="4">
        <v>45749</v>
      </c>
      <c r="B161" s="2">
        <v>179.6674890139542</v>
      </c>
      <c r="C161" s="2">
        <v>100.08480456402745</v>
      </c>
      <c r="D161" s="2">
        <v>11.973928301595867</v>
      </c>
      <c r="E161" s="2">
        <v>71.706113638115809</v>
      </c>
      <c r="F161" s="2">
        <v>27.8</v>
      </c>
      <c r="G161" s="2">
        <v>4.0166873795389719</v>
      </c>
      <c r="H161" s="2">
        <v>3.7622388404903249</v>
      </c>
      <c r="I161" s="2">
        <v>49.704519312312073</v>
      </c>
      <c r="J161" s="2">
        <v>9.3901780895844578</v>
      </c>
      <c r="K161" s="2">
        <v>54.336597024130761</v>
      </c>
      <c r="L161" s="2">
        <v>1.4649987633002222</v>
      </c>
      <c r="M161" s="2">
        <v>26.065839179708583</v>
      </c>
      <c r="N161" s="2">
        <v>3.6725311463553516</v>
      </c>
      <c r="O161">
        <f t="shared" si="3"/>
        <v>1.1818181818181819</v>
      </c>
      <c r="U161" s="4"/>
    </row>
    <row r="162" spans="1:21" x14ac:dyDescent="0.25">
      <c r="A162" s="4">
        <v>45750</v>
      </c>
      <c r="B162" s="2">
        <v>166.34732697443724</v>
      </c>
      <c r="C162" s="2">
        <v>103.95268981304845</v>
      </c>
      <c r="D162" s="2">
        <v>11.516612590614271</v>
      </c>
      <c r="E162" s="2">
        <v>63.502479969477299</v>
      </c>
      <c r="F162" s="2">
        <v>26.675000000000001</v>
      </c>
      <c r="G162" s="2">
        <v>4.1839536818008396</v>
      </c>
      <c r="H162" s="2">
        <v>3.3956505150705838</v>
      </c>
      <c r="I162" s="2">
        <v>47.677024036627245</v>
      </c>
      <c r="J162" s="2">
        <v>8.5692483784814968</v>
      </c>
      <c r="K162" s="2">
        <v>55.047691720717282</v>
      </c>
      <c r="L162" s="2">
        <v>1.4067781099946055</v>
      </c>
      <c r="M162" s="2">
        <v>23.914536436474627</v>
      </c>
      <c r="N162" s="2">
        <v>3.6105976420824728</v>
      </c>
      <c r="O162">
        <f t="shared" si="3"/>
        <v>1.1818181818181819</v>
      </c>
      <c r="U162" s="4"/>
    </row>
    <row r="163" spans="1:21" x14ac:dyDescent="0.25">
      <c r="A163" s="4">
        <v>45751</v>
      </c>
      <c r="B163" s="2">
        <v>157.92454594804187</v>
      </c>
      <c r="C163" s="2">
        <v>99.798371461806894</v>
      </c>
      <c r="D163" s="2">
        <v>11.104574796432725</v>
      </c>
      <c r="E163" s="2">
        <v>62.729740209383479</v>
      </c>
      <c r="F163" s="2">
        <v>24.815000000000001</v>
      </c>
      <c r="G163" s="2">
        <v>4.0880694067468006</v>
      </c>
      <c r="H163" s="2">
        <v>3.5052345870492432</v>
      </c>
      <c r="I163" s="2">
        <v>45.151684373788285</v>
      </c>
      <c r="J163" s="2">
        <v>8.3908491663435445</v>
      </c>
      <c r="K163" s="2">
        <v>51.888328809616127</v>
      </c>
      <c r="L163" s="2">
        <v>1.4559066956202891</v>
      </c>
      <c r="M163" s="2">
        <v>22.00853043815432</v>
      </c>
      <c r="N163" s="2">
        <v>3.5132960479811084</v>
      </c>
      <c r="O163">
        <f t="shared" si="3"/>
        <v>1.1818181818181819</v>
      </c>
      <c r="U163" s="4"/>
    </row>
    <row r="164" spans="1:21" x14ac:dyDescent="0.25">
      <c r="A164" s="4">
        <v>45752</v>
      </c>
      <c r="B164" s="2" t="e">
        <v>#N/A</v>
      </c>
      <c r="C164" s="2" t="e">
        <v>#N/A</v>
      </c>
      <c r="D164" s="2" t="e">
        <v>#N/A</v>
      </c>
      <c r="E164" s="2" t="e">
        <v>#N/A</v>
      </c>
      <c r="F164" s="2" t="e">
        <v>#N/A</v>
      </c>
      <c r="G164" s="2" t="e">
        <v>#N/A</v>
      </c>
      <c r="H164" s="2" t="e">
        <v>#N/A</v>
      </c>
      <c r="I164" s="2" t="e">
        <v>#N/A</v>
      </c>
      <c r="J164" s="2" t="e">
        <v>#N/A</v>
      </c>
      <c r="K164" s="2" t="e">
        <v>#N/A</v>
      </c>
      <c r="L164" s="2" t="e">
        <v>#N/A</v>
      </c>
      <c r="M164" s="2" t="e">
        <v>#N/A</v>
      </c>
      <c r="N164" s="2" t="e">
        <v>#N/A</v>
      </c>
      <c r="O164">
        <f t="shared" si="3"/>
        <v>0</v>
      </c>
      <c r="U164" s="4"/>
    </row>
    <row r="165" spans="1:21" x14ac:dyDescent="0.25">
      <c r="A165" s="4">
        <v>45753</v>
      </c>
      <c r="B165" s="2" t="e">
        <v>#N/A</v>
      </c>
      <c r="C165" s="2" t="e">
        <v>#N/A</v>
      </c>
      <c r="D165" s="2" t="e">
        <v>#N/A</v>
      </c>
      <c r="E165" s="2" t="e">
        <v>#N/A</v>
      </c>
      <c r="F165" s="2" t="e">
        <v>#N/A</v>
      </c>
      <c r="G165" s="2" t="e">
        <v>#N/A</v>
      </c>
      <c r="H165" s="2" t="e">
        <v>#N/A</v>
      </c>
      <c r="I165" s="2" t="e">
        <v>#N/A</v>
      </c>
      <c r="J165" s="2" t="e">
        <v>#N/A</v>
      </c>
      <c r="K165" s="2" t="e">
        <v>#N/A</v>
      </c>
      <c r="L165" s="2" t="e">
        <v>#N/A</v>
      </c>
      <c r="M165" s="2" t="e">
        <v>#N/A</v>
      </c>
      <c r="N165" s="2" t="e">
        <v>#N/A</v>
      </c>
      <c r="O165">
        <f t="shared" si="3"/>
        <v>0</v>
      </c>
      <c r="U165" s="4"/>
    </row>
    <row r="166" spans="1:21" x14ac:dyDescent="0.25">
      <c r="A166" s="4">
        <v>45754</v>
      </c>
      <c r="B166" s="2">
        <v>151.65681068342496</v>
      </c>
      <c r="C166" s="2">
        <v>102.16025137470544</v>
      </c>
      <c r="D166" s="2">
        <v>10.342891437549097</v>
      </c>
      <c r="E166" s="2">
        <v>63.676355066771414</v>
      </c>
      <c r="F166" s="2">
        <v>23.704999999999998</v>
      </c>
      <c r="G166" s="2">
        <v>3.9365505106048704</v>
      </c>
      <c r="H166" s="2">
        <v>3.6292223095051064</v>
      </c>
      <c r="I166" s="2">
        <v>43.186981932443047</v>
      </c>
      <c r="J166" s="2">
        <v>7.9340141398271804</v>
      </c>
      <c r="K166" s="2">
        <v>51.107619795758055</v>
      </c>
      <c r="L166" s="2">
        <v>1.4793709123132484</v>
      </c>
      <c r="M166" s="2">
        <v>21.343283582089555</v>
      </c>
      <c r="N166" s="2">
        <v>3.4665258945286115</v>
      </c>
      <c r="O166">
        <f t="shared" si="3"/>
        <v>1.1818181818181819</v>
      </c>
      <c r="U166" s="4"/>
    </row>
    <row r="167" spans="1:21" x14ac:dyDescent="0.25">
      <c r="A167" s="4">
        <v>45755</v>
      </c>
      <c r="B167" s="2">
        <v>156.37267673999844</v>
      </c>
      <c r="C167" s="2">
        <v>94.245674469584273</v>
      </c>
      <c r="D167" s="2">
        <v>10.174406952164722</v>
      </c>
      <c r="E167" s="2">
        <v>61.473420496359502</v>
      </c>
      <c r="F167" s="2">
        <v>23.94</v>
      </c>
      <c r="G167" s="2">
        <v>3.9499632036326617</v>
      </c>
      <c r="H167" s="2">
        <v>3.3899632036326626</v>
      </c>
      <c r="I167" s="2">
        <v>43.170633367259065</v>
      </c>
      <c r="J167" s="2">
        <v>7.2653252955452894</v>
      </c>
      <c r="K167" s="2">
        <v>50.191810851013855</v>
      </c>
      <c r="L167" s="2">
        <v>1.4960665376533919</v>
      </c>
      <c r="M167" s="2">
        <v>20.441556408048225</v>
      </c>
      <c r="N167" s="2">
        <v>3.5408910824246278</v>
      </c>
      <c r="O167">
        <f t="shared" si="3"/>
        <v>1.1818181818181819</v>
      </c>
      <c r="U167" s="4"/>
    </row>
    <row r="168" spans="1:21" x14ac:dyDescent="0.25">
      <c r="A168" s="4">
        <v>45756</v>
      </c>
      <c r="B168" s="2">
        <v>152.94188797493146</v>
      </c>
      <c r="C168" s="2">
        <v>101.55111633372503</v>
      </c>
      <c r="D168" s="2">
        <v>9.6982906384645524</v>
      </c>
      <c r="E168" s="2">
        <v>67.387387387387392</v>
      </c>
      <c r="F168" s="2">
        <v>22.914999999999999</v>
      </c>
      <c r="G168" s="2">
        <v>3.8926110458284375</v>
      </c>
      <c r="H168" s="2">
        <v>3.8307873090481785</v>
      </c>
      <c r="I168" s="2">
        <v>41.658448883666281</v>
      </c>
      <c r="J168" s="2">
        <v>8.468468468468469</v>
      </c>
      <c r="K168" s="2">
        <v>52.94163728946338</v>
      </c>
      <c r="L168" s="2">
        <v>1.4608005751322981</v>
      </c>
      <c r="M168" s="2">
        <v>21.856639247943594</v>
      </c>
      <c r="N168" s="2">
        <v>3.4172658971370726</v>
      </c>
      <c r="O168">
        <f t="shared" si="3"/>
        <v>1.1818181818181819</v>
      </c>
      <c r="U168" s="4"/>
    </row>
    <row r="169" spans="1:21" x14ac:dyDescent="0.25">
      <c r="A169" s="4">
        <v>45757</v>
      </c>
      <c r="B169" s="2">
        <v>161.5846209664968</v>
      </c>
      <c r="C169" s="2">
        <v>94.326076887447883</v>
      </c>
      <c r="D169" s="2">
        <v>9.9903447583757892</v>
      </c>
      <c r="E169" s="2">
        <v>62.552107457156083</v>
      </c>
      <c r="F169" s="2">
        <v>23.26</v>
      </c>
      <c r="G169" s="2">
        <v>4.0080661571715286</v>
      </c>
      <c r="H169" s="2">
        <v>3.589624826308476</v>
      </c>
      <c r="I169" s="2">
        <v>42.799093330245476</v>
      </c>
      <c r="J169" s="2">
        <v>7.8894549945962638</v>
      </c>
      <c r="K169" s="2">
        <v>51.505326540064843</v>
      </c>
      <c r="L169" s="2">
        <v>1.5199699303740684</v>
      </c>
      <c r="M169" s="2">
        <v>20.248571869692757</v>
      </c>
      <c r="N169" s="2">
        <v>3.550649757353824</v>
      </c>
      <c r="O169">
        <f t="shared" si="3"/>
        <v>1.1818181818181819</v>
      </c>
      <c r="U169" s="4"/>
    </row>
    <row r="170" spans="1:21" x14ac:dyDescent="0.25">
      <c r="A170" s="4">
        <v>45758</v>
      </c>
      <c r="B170" s="2">
        <v>156.52195847061529</v>
      </c>
      <c r="C170" s="2">
        <v>96.490690368554141</v>
      </c>
      <c r="D170" s="2">
        <v>9.9606457742701711</v>
      </c>
      <c r="E170" s="2">
        <v>63.228871350854341</v>
      </c>
      <c r="F170" s="2">
        <v>23.08</v>
      </c>
      <c r="G170" s="2">
        <v>4.017004214236457</v>
      </c>
      <c r="H170" s="2">
        <v>3.6165811048961767</v>
      </c>
      <c r="I170" s="2">
        <v>42.158186345873879</v>
      </c>
      <c r="J170" s="2">
        <v>7.6545858554900015</v>
      </c>
      <c r="K170" s="2">
        <v>50.425254769749451</v>
      </c>
      <c r="L170" s="2">
        <v>1.5332172393629326</v>
      </c>
      <c r="M170" s="2">
        <v>20.373917707455369</v>
      </c>
      <c r="N170" s="2">
        <v>3.5350858615087373</v>
      </c>
      <c r="O170">
        <f t="shared" si="3"/>
        <v>1.1818181818181819</v>
      </c>
      <c r="U170" s="4"/>
    </row>
    <row r="171" spans="1:21" x14ac:dyDescent="0.25">
      <c r="A171" s="4">
        <v>45759</v>
      </c>
      <c r="B171" s="2" t="e">
        <v>#N/A</v>
      </c>
      <c r="C171" s="2" t="e">
        <v>#N/A</v>
      </c>
      <c r="D171" s="2" t="e">
        <v>#N/A</v>
      </c>
      <c r="E171" s="2" t="e">
        <v>#N/A</v>
      </c>
      <c r="F171" s="2" t="e">
        <v>#N/A</v>
      </c>
      <c r="G171" s="2" t="e">
        <v>#N/A</v>
      </c>
      <c r="H171" s="2" t="e">
        <v>#N/A</v>
      </c>
      <c r="I171" s="2" t="e">
        <v>#N/A</v>
      </c>
      <c r="J171" s="2" t="e">
        <v>#N/A</v>
      </c>
      <c r="K171" s="2" t="e">
        <v>#N/A</v>
      </c>
      <c r="L171" s="2" t="e">
        <v>#N/A</v>
      </c>
      <c r="M171" s="2" t="e">
        <v>#N/A</v>
      </c>
      <c r="N171" s="2" t="e">
        <v>#N/A</v>
      </c>
      <c r="O171">
        <f t="shared" si="3"/>
        <v>0</v>
      </c>
      <c r="U171" s="4"/>
    </row>
    <row r="172" spans="1:21" x14ac:dyDescent="0.25">
      <c r="A172" s="4">
        <v>45760</v>
      </c>
      <c r="B172" s="2" t="e">
        <v>#N/A</v>
      </c>
      <c r="C172" s="2" t="e">
        <v>#N/A</v>
      </c>
      <c r="D172" s="2" t="e">
        <v>#N/A</v>
      </c>
      <c r="E172" s="2" t="e">
        <v>#N/A</v>
      </c>
      <c r="F172" s="2" t="e">
        <v>#N/A</v>
      </c>
      <c r="G172" s="2" t="e">
        <v>#N/A</v>
      </c>
      <c r="H172" s="2" t="e">
        <v>#N/A</v>
      </c>
      <c r="I172" s="2" t="e">
        <v>#N/A</v>
      </c>
      <c r="J172" s="2" t="e">
        <v>#N/A</v>
      </c>
      <c r="K172" s="2" t="e">
        <v>#N/A</v>
      </c>
      <c r="L172" s="2" t="e">
        <v>#N/A</v>
      </c>
      <c r="M172" s="2" t="e">
        <v>#N/A</v>
      </c>
      <c r="N172" s="2" t="e">
        <v>#N/A</v>
      </c>
      <c r="O172">
        <f t="shared" si="3"/>
        <v>0</v>
      </c>
      <c r="U172" s="4"/>
    </row>
    <row r="173" spans="1:21" x14ac:dyDescent="0.25">
      <c r="A173" s="4">
        <v>45761</v>
      </c>
      <c r="B173" s="2">
        <v>159.80608339029391</v>
      </c>
      <c r="C173" s="2">
        <v>99.688615478089162</v>
      </c>
      <c r="D173" s="2">
        <v>10.13568147641832</v>
      </c>
      <c r="E173" s="2">
        <v>62.808536492747024</v>
      </c>
      <c r="F173" s="2">
        <v>23.545000000000002</v>
      </c>
      <c r="G173" s="2">
        <v>4.0300047846889946</v>
      </c>
      <c r="H173" s="2">
        <v>3.3416875522138683</v>
      </c>
      <c r="I173" s="2">
        <v>43.217347915242655</v>
      </c>
      <c r="J173" s="2">
        <v>7.6630971367813476</v>
      </c>
      <c r="K173" s="2">
        <v>51.408825093035617</v>
      </c>
      <c r="L173" s="2">
        <v>1.5532652118170613</v>
      </c>
      <c r="M173" s="2">
        <v>20.437457279562544</v>
      </c>
      <c r="N173" s="2">
        <v>3.5640814162624039</v>
      </c>
      <c r="O173">
        <f t="shared" si="3"/>
        <v>1.1818181818181819</v>
      </c>
      <c r="U173" s="4"/>
    </row>
    <row r="174" spans="1:21" x14ac:dyDescent="0.25">
      <c r="A174" s="4">
        <v>45762</v>
      </c>
      <c r="B174" s="2">
        <v>158.11930063578566</v>
      </c>
      <c r="C174" s="2">
        <v>95.988495307296404</v>
      </c>
      <c r="D174" s="2">
        <v>10.205649409627613</v>
      </c>
      <c r="E174" s="2">
        <v>63.253103239479259</v>
      </c>
      <c r="F174" s="2">
        <v>23.715</v>
      </c>
      <c r="G174" s="2">
        <v>4.0421539509536784</v>
      </c>
      <c r="H174" s="2">
        <v>3.3378746594005451</v>
      </c>
      <c r="I174" s="2">
        <v>43.186280653950952</v>
      </c>
      <c r="J174" s="2">
        <v>7.2509839539812297</v>
      </c>
      <c r="K174" s="2">
        <v>51.211020284589765</v>
      </c>
      <c r="L174" s="2">
        <v>1.4708426513202921</v>
      </c>
      <c r="M174" s="2">
        <v>20.594913714804726</v>
      </c>
      <c r="N174" s="2">
        <v>3.4783441078520423</v>
      </c>
      <c r="O174">
        <f t="shared" si="3"/>
        <v>1.1818181818181819</v>
      </c>
      <c r="U174" s="4"/>
    </row>
    <row r="175" spans="1:21" x14ac:dyDescent="0.25">
      <c r="A175" s="4">
        <v>45763</v>
      </c>
      <c r="B175" s="2">
        <v>159.99263261296659</v>
      </c>
      <c r="C175" s="2">
        <v>93.985189662989271</v>
      </c>
      <c r="D175" s="2">
        <v>10.463899803536345</v>
      </c>
      <c r="E175" s="2">
        <v>62.052289557201156</v>
      </c>
      <c r="F175" s="2">
        <v>24.344999999999999</v>
      </c>
      <c r="G175" s="2">
        <v>4.1678536345776038</v>
      </c>
      <c r="H175" s="2">
        <v>3.1887562339428746</v>
      </c>
      <c r="I175" s="2">
        <v>44.420432220039288</v>
      </c>
      <c r="J175" s="2">
        <v>7.6998639867009224</v>
      </c>
      <c r="K175" s="2">
        <v>49.599516397158837</v>
      </c>
      <c r="L175" s="2">
        <v>1.4578059922629376</v>
      </c>
      <c r="M175" s="2">
        <v>20.900710291672965</v>
      </c>
      <c r="N175" s="2">
        <v>3.4818672046610661</v>
      </c>
      <c r="O175">
        <f t="shared" si="3"/>
        <v>1.1818181818181819</v>
      </c>
      <c r="U175" s="4"/>
    </row>
    <row r="176" spans="1:21" x14ac:dyDescent="0.25">
      <c r="A176" s="4">
        <v>45764</v>
      </c>
      <c r="B176" s="2">
        <v>160.11947654246492</v>
      </c>
      <c r="C176" s="2">
        <v>96.530396741589982</v>
      </c>
      <c r="D176" s="2">
        <v>10.506823955347715</v>
      </c>
      <c r="E176" s="2">
        <v>62.332176798913856</v>
      </c>
      <c r="F176" s="2">
        <v>24.39</v>
      </c>
      <c r="G176" s="2">
        <v>4.1780721074068481</v>
      </c>
      <c r="H176" s="2">
        <v>3.2282395534771458</v>
      </c>
      <c r="I176" s="2">
        <v>44.220783677779451</v>
      </c>
      <c r="J176" s="2">
        <v>7.5049027002564479</v>
      </c>
      <c r="K176" s="2">
        <v>50.015085231558302</v>
      </c>
      <c r="L176" s="2">
        <v>1.4388965505245062</v>
      </c>
      <c r="M176" s="2">
        <v>21.360687886559056</v>
      </c>
      <c r="N176" s="2">
        <v>3.5412842882353122</v>
      </c>
      <c r="O176">
        <f t="shared" si="3"/>
        <v>1.1818181818181819</v>
      </c>
      <c r="U176" s="4"/>
    </row>
    <row r="177" spans="1:21" x14ac:dyDescent="0.25">
      <c r="A177" s="4">
        <v>45765</v>
      </c>
      <c r="B177" s="2" t="e">
        <v>#N/A</v>
      </c>
      <c r="C177" s="2" t="e">
        <v>#N/A</v>
      </c>
      <c r="D177" s="2" t="e">
        <v>#N/A</v>
      </c>
      <c r="E177" s="2" t="e">
        <v>#N/A</v>
      </c>
      <c r="F177" s="2" t="e">
        <v>#N/A</v>
      </c>
      <c r="G177" s="2" t="e">
        <v>#N/A</v>
      </c>
      <c r="H177" s="2" t="e">
        <v>#N/A</v>
      </c>
      <c r="I177" s="2" t="e">
        <v>#N/A</v>
      </c>
      <c r="J177" s="2" t="e">
        <v>#N/A</v>
      </c>
      <c r="K177" s="2" t="e">
        <v>#N/A</v>
      </c>
      <c r="L177" s="2" t="e">
        <v>#N/A</v>
      </c>
      <c r="M177" s="2" t="e">
        <v>#N/A</v>
      </c>
      <c r="N177" s="2" t="e">
        <v>#N/A</v>
      </c>
      <c r="O177">
        <f t="shared" si="3"/>
        <v>0</v>
      </c>
      <c r="U177" s="4"/>
    </row>
    <row r="178" spans="1:21" x14ac:dyDescent="0.25">
      <c r="A178" s="4">
        <v>45766</v>
      </c>
      <c r="B178" s="2" t="e">
        <v>#N/A</v>
      </c>
      <c r="C178" s="2" t="e">
        <v>#N/A</v>
      </c>
      <c r="D178" s="2" t="e">
        <v>#N/A</v>
      </c>
      <c r="E178" s="2" t="e">
        <v>#N/A</v>
      </c>
      <c r="F178" s="2" t="e">
        <v>#N/A</v>
      </c>
      <c r="G178" s="2" t="e">
        <v>#N/A</v>
      </c>
      <c r="H178" s="2" t="e">
        <v>#N/A</v>
      </c>
      <c r="I178" s="2" t="e">
        <v>#N/A</v>
      </c>
      <c r="J178" s="2" t="e">
        <v>#N/A</v>
      </c>
      <c r="K178" s="2" t="e">
        <v>#N/A</v>
      </c>
      <c r="L178" s="2" t="e">
        <v>#N/A</v>
      </c>
      <c r="M178" s="2" t="e">
        <v>#N/A</v>
      </c>
      <c r="N178" s="2" t="e">
        <v>#N/A</v>
      </c>
      <c r="O178">
        <f t="shared" si="3"/>
        <v>0</v>
      </c>
      <c r="U178" s="4"/>
    </row>
    <row r="179" spans="1:21" x14ac:dyDescent="0.25">
      <c r="A179" s="4">
        <v>45767</v>
      </c>
      <c r="B179" s="2" t="e">
        <v>#N/A</v>
      </c>
      <c r="C179" s="2" t="e">
        <v>#N/A</v>
      </c>
      <c r="D179" s="2" t="e">
        <v>#N/A</v>
      </c>
      <c r="E179" s="2" t="e">
        <v>#N/A</v>
      </c>
      <c r="F179" s="2" t="e">
        <v>#N/A</v>
      </c>
      <c r="G179" s="2" t="e">
        <v>#N/A</v>
      </c>
      <c r="H179" s="2" t="e">
        <v>#N/A</v>
      </c>
      <c r="I179" s="2" t="e">
        <v>#N/A</v>
      </c>
      <c r="J179" s="2" t="e">
        <v>#N/A</v>
      </c>
      <c r="K179" s="2" t="e">
        <v>#N/A</v>
      </c>
      <c r="L179" s="2" t="e">
        <v>#N/A</v>
      </c>
      <c r="M179" s="2" t="e">
        <v>#N/A</v>
      </c>
      <c r="N179" s="2" t="e">
        <v>#N/A</v>
      </c>
      <c r="O179">
        <f t="shared" si="3"/>
        <v>0</v>
      </c>
      <c r="U179" s="4"/>
    </row>
    <row r="180" spans="1:21" x14ac:dyDescent="0.25">
      <c r="A180" s="4">
        <v>45768</v>
      </c>
      <c r="B180" s="2" t="e">
        <v>#N/A</v>
      </c>
      <c r="C180" s="2">
        <v>91.524030196576717</v>
      </c>
      <c r="D180" s="2" t="e">
        <v>#N/A</v>
      </c>
      <c r="E180" s="2">
        <v>59.712983033111591</v>
      </c>
      <c r="F180" s="2" t="e">
        <v>#N/A</v>
      </c>
      <c r="G180" s="2" t="e">
        <v>#N/A</v>
      </c>
      <c r="H180" s="2">
        <v>3.0869272740862543</v>
      </c>
      <c r="I180" s="2" t="e">
        <v>#N/A</v>
      </c>
      <c r="J180" s="2">
        <v>6.4728305553479331</v>
      </c>
      <c r="K180" s="2">
        <v>48.344420360266092</v>
      </c>
      <c r="L180" s="2" t="e">
        <v>#N/A</v>
      </c>
      <c r="M180" s="2">
        <v>20.988115703714776</v>
      </c>
      <c r="N180" s="2" t="e">
        <v>#N/A</v>
      </c>
      <c r="O180">
        <f t="shared" si="3"/>
        <v>0.54545454545454541</v>
      </c>
      <c r="U180" s="4"/>
    </row>
    <row r="181" spans="1:21" x14ac:dyDescent="0.25">
      <c r="A181" s="4">
        <v>45769</v>
      </c>
      <c r="B181" s="2">
        <v>162.19727858534389</v>
      </c>
      <c r="C181" s="2">
        <v>101.41615465307957</v>
      </c>
      <c r="D181" s="2">
        <v>10.621814176532293</v>
      </c>
      <c r="E181" s="2">
        <v>61.561516559268689</v>
      </c>
      <c r="F181" s="2">
        <v>24.32</v>
      </c>
      <c r="G181" s="2">
        <v>4.2536947399970026</v>
      </c>
      <c r="H181" s="2">
        <v>3.2069533942754385</v>
      </c>
      <c r="I181" s="2">
        <v>44.438901543533639</v>
      </c>
      <c r="J181" s="2">
        <v>7.2531095459313653</v>
      </c>
      <c r="K181" s="2">
        <v>49.932564064139065</v>
      </c>
      <c r="L181" s="2">
        <v>1.4181984568274983</v>
      </c>
      <c r="M181" s="2">
        <v>21.631949647834556</v>
      </c>
      <c r="N181" s="2">
        <v>3.7152804643649961</v>
      </c>
      <c r="O181">
        <f t="shared" si="3"/>
        <v>1.1818181818181819</v>
      </c>
      <c r="U181" s="4"/>
    </row>
    <row r="182" spans="1:21" x14ac:dyDescent="0.25">
      <c r="A182" s="4">
        <v>45770</v>
      </c>
      <c r="B182" s="2">
        <v>168.03483900158358</v>
      </c>
      <c r="C182" s="2">
        <v>98.861322675514657</v>
      </c>
      <c r="D182" s="2">
        <v>10.629379383153607</v>
      </c>
      <c r="E182" s="2">
        <v>62.800693763667894</v>
      </c>
      <c r="F182" s="2">
        <v>24.315000000000001</v>
      </c>
      <c r="G182" s="2">
        <v>4.190181735917351</v>
      </c>
      <c r="H182" s="2">
        <v>3.3481637885528994</v>
      </c>
      <c r="I182" s="2">
        <v>44.458683357212877</v>
      </c>
      <c r="J182" s="2">
        <v>7.0959957770907174</v>
      </c>
      <c r="K182" s="2">
        <v>50.727697760349891</v>
      </c>
      <c r="L182" s="2">
        <v>1.4270744879657236</v>
      </c>
      <c r="M182" s="2">
        <v>21.567000980318227</v>
      </c>
      <c r="N182" s="2">
        <v>3.7295812248515974</v>
      </c>
      <c r="O182">
        <f t="shared" si="3"/>
        <v>1.1818181818181819</v>
      </c>
      <c r="U182" s="4"/>
    </row>
    <row r="183" spans="1:21" x14ac:dyDescent="0.25">
      <c r="A183" s="4">
        <v>45771</v>
      </c>
      <c r="B183" s="2">
        <v>171.31045089654137</v>
      </c>
      <c r="C183" s="2">
        <v>102.36326806212018</v>
      </c>
      <c r="D183" s="2">
        <v>10.836143746717683</v>
      </c>
      <c r="E183" s="2">
        <v>64.475954685272711</v>
      </c>
      <c r="F183" s="2">
        <v>24.34</v>
      </c>
      <c r="G183" s="2">
        <v>4.230467401905619</v>
      </c>
      <c r="H183" s="2">
        <v>3.4361167379398307</v>
      </c>
      <c r="I183" s="2">
        <v>44.524495461024827</v>
      </c>
      <c r="J183" s="2">
        <v>7.5474529221997155</v>
      </c>
      <c r="K183" s="2">
        <v>49.77867807037287</v>
      </c>
      <c r="L183" s="2">
        <v>1.4648750082209365</v>
      </c>
      <c r="M183" s="2">
        <v>21.75707104809063</v>
      </c>
      <c r="N183" s="2">
        <v>3.6971606619491575</v>
      </c>
      <c r="O183">
        <f t="shared" si="3"/>
        <v>1.1818181818181819</v>
      </c>
      <c r="U183" s="4"/>
    </row>
    <row r="184" spans="1:21" x14ac:dyDescent="0.25">
      <c r="A184" s="4">
        <v>45772</v>
      </c>
      <c r="B184" s="2">
        <v>176.52295217358662</v>
      </c>
      <c r="C184" s="2">
        <v>106.50949771003829</v>
      </c>
      <c r="D184" s="2">
        <v>10.890134544635483</v>
      </c>
      <c r="E184" s="2">
        <v>64.877243036263977</v>
      </c>
      <c r="F184" s="2">
        <v>24.64</v>
      </c>
      <c r="G184" s="2">
        <v>4.2176010961783916</v>
      </c>
      <c r="H184" s="2">
        <v>3.4462046700202715</v>
      </c>
      <c r="I184" s="2">
        <v>45.03554621217809</v>
      </c>
      <c r="J184" s="2">
        <v>8.0711765147533594</v>
      </c>
      <c r="K184" s="2">
        <v>49.620842405586004</v>
      </c>
      <c r="L184" s="2">
        <v>1.4469302506574153</v>
      </c>
      <c r="M184" s="2">
        <v>21.916059764246565</v>
      </c>
      <c r="N184" s="2">
        <v>3.7520398223944005</v>
      </c>
      <c r="O184">
        <f t="shared" si="3"/>
        <v>1.1818181818181819</v>
      </c>
      <c r="U184" s="4"/>
    </row>
    <row r="185" spans="1:21" x14ac:dyDescent="0.25">
      <c r="A185" s="4">
        <v>45773</v>
      </c>
      <c r="B185" s="2" t="e">
        <v>#N/A</v>
      </c>
      <c r="C185" s="2" t="e">
        <v>#N/A</v>
      </c>
      <c r="D185" s="2" t="e">
        <v>#N/A</v>
      </c>
      <c r="E185" s="2" t="e">
        <v>#N/A</v>
      </c>
      <c r="F185" s="2" t="e">
        <v>#N/A</v>
      </c>
      <c r="G185" s="2" t="e">
        <v>#N/A</v>
      </c>
      <c r="H185" s="2" t="e">
        <v>#N/A</v>
      </c>
      <c r="I185" s="2" t="e">
        <v>#N/A</v>
      </c>
      <c r="J185" s="2" t="e">
        <v>#N/A</v>
      </c>
      <c r="K185" s="2" t="e">
        <v>#N/A</v>
      </c>
      <c r="L185" s="2" t="e">
        <v>#N/A</v>
      </c>
      <c r="M185" s="2" t="e">
        <v>#N/A</v>
      </c>
      <c r="N185" s="2" t="e">
        <v>#N/A</v>
      </c>
      <c r="O185">
        <f t="shared" si="3"/>
        <v>0</v>
      </c>
      <c r="U185" s="4"/>
    </row>
    <row r="186" spans="1:21" x14ac:dyDescent="0.25">
      <c r="A186" s="4">
        <v>45774</v>
      </c>
      <c r="B186" s="2" t="e">
        <v>#N/A</v>
      </c>
      <c r="C186" s="2" t="e">
        <v>#N/A</v>
      </c>
      <c r="D186" s="2" t="e">
        <v>#N/A</v>
      </c>
      <c r="E186" s="2" t="e">
        <v>#N/A</v>
      </c>
      <c r="F186" s="2" t="e">
        <v>#N/A</v>
      </c>
      <c r="G186" s="2" t="e">
        <v>#N/A</v>
      </c>
      <c r="H186" s="2" t="e">
        <v>#N/A</v>
      </c>
      <c r="I186" s="2" t="e">
        <v>#N/A</v>
      </c>
      <c r="J186" s="2" t="e">
        <v>#N/A</v>
      </c>
      <c r="K186" s="2" t="e">
        <v>#N/A</v>
      </c>
      <c r="L186" s="2" t="e">
        <v>#N/A</v>
      </c>
      <c r="M186" s="2" t="e">
        <v>#N/A</v>
      </c>
      <c r="N186" s="2" t="e">
        <v>#N/A</v>
      </c>
      <c r="O186">
        <f t="shared" si="3"/>
        <v>0</v>
      </c>
      <c r="U186" s="4"/>
    </row>
    <row r="187" spans="1:21" x14ac:dyDescent="0.25">
      <c r="A187" s="4">
        <v>45775</v>
      </c>
      <c r="B187" s="2">
        <v>174.45989711473945</v>
      </c>
      <c r="C187" s="2">
        <v>104.92059941847461</v>
      </c>
      <c r="D187" s="2">
        <v>10.820682621337509</v>
      </c>
      <c r="E187" s="2">
        <v>64.40766420636696</v>
      </c>
      <c r="F187" s="2">
        <v>24.58</v>
      </c>
      <c r="G187" s="2">
        <v>4.2302590024603006</v>
      </c>
      <c r="H187" s="2">
        <v>3.347498695295609</v>
      </c>
      <c r="I187" s="2">
        <v>45.025202415566994</v>
      </c>
      <c r="J187" s="2">
        <v>7.9922463281890712</v>
      </c>
      <c r="K187" s="2">
        <v>49.347647804368897</v>
      </c>
      <c r="L187" s="2">
        <v>1.4512219966980713</v>
      </c>
      <c r="M187" s="2">
        <v>21.717736524267501</v>
      </c>
      <c r="N187" s="2">
        <v>3.7556349474988542</v>
      </c>
      <c r="O187">
        <f t="shared" si="3"/>
        <v>1.1818181818181819</v>
      </c>
      <c r="U187" s="4"/>
    </row>
    <row r="188" spans="1:21" x14ac:dyDescent="0.25">
      <c r="A188" s="4">
        <v>45776</v>
      </c>
      <c r="B188" s="2">
        <v>172.01885209219066</v>
      </c>
      <c r="C188" s="2">
        <v>102.36443648840159</v>
      </c>
      <c r="D188" s="2">
        <v>10.78977086596554</v>
      </c>
      <c r="E188" s="2">
        <v>64.727381218766311</v>
      </c>
      <c r="F188" s="2">
        <v>24.43</v>
      </c>
      <c r="G188" s="2">
        <v>4.2679386887446862</v>
      </c>
      <c r="H188" s="2">
        <v>3.4907138062206307</v>
      </c>
      <c r="I188" s="2">
        <v>44.525027970463192</v>
      </c>
      <c r="J188" s="2">
        <v>8.100246140076079</v>
      </c>
      <c r="K188" s="2">
        <v>50.160363988960988</v>
      </c>
      <c r="L188" s="2">
        <v>1.4354547626605159</v>
      </c>
      <c r="M188" s="2">
        <v>20.936824047139552</v>
      </c>
      <c r="N188" s="2">
        <v>3.6951512337003014</v>
      </c>
      <c r="O188">
        <f t="shared" si="3"/>
        <v>1.1818181818181819</v>
      </c>
      <c r="U188" s="4"/>
    </row>
    <row r="189" spans="1:21" x14ac:dyDescent="0.25">
      <c r="A189" s="4">
        <v>45777</v>
      </c>
      <c r="B189" s="2">
        <v>171.82469468794483</v>
      </c>
      <c r="C189" s="2">
        <v>94.268374915711391</v>
      </c>
      <c r="D189" s="2">
        <v>10.80551434779351</v>
      </c>
      <c r="E189" s="2">
        <v>64.883494418221318</v>
      </c>
      <c r="F189" s="2">
        <v>24.405000000000001</v>
      </c>
      <c r="G189" s="2">
        <v>4.305189181089383</v>
      </c>
      <c r="H189" s="2">
        <v>3.3565595264853529</v>
      </c>
      <c r="I189" s="2">
        <v>43.528355435678428</v>
      </c>
      <c r="J189" s="2">
        <v>7.9643365550310934</v>
      </c>
      <c r="K189" s="2">
        <v>50.108638645388474</v>
      </c>
      <c r="L189" s="2">
        <v>1.373608609659666</v>
      </c>
      <c r="M189" s="2">
        <v>20.573911740466023</v>
      </c>
      <c r="N189" s="2">
        <v>3.6761895160255804</v>
      </c>
      <c r="O189">
        <f t="shared" si="3"/>
        <v>1.1818181818181819</v>
      </c>
      <c r="U189" s="4"/>
    </row>
    <row r="190" spans="1:21" x14ac:dyDescent="0.25">
      <c r="A190" s="4">
        <v>45778</v>
      </c>
      <c r="B190" s="2" t="e">
        <v>#N/A</v>
      </c>
      <c r="C190" s="2">
        <v>95.301558617573974</v>
      </c>
      <c r="D190" s="2" t="e">
        <v>#N/A</v>
      </c>
      <c r="E190" s="2">
        <v>65.913711316918906</v>
      </c>
      <c r="F190" s="2">
        <v>24.364999999999998</v>
      </c>
      <c r="G190" s="2" t="e">
        <v>#N/A</v>
      </c>
      <c r="H190" s="2">
        <v>3.3130035388901438</v>
      </c>
      <c r="I190" s="2" t="e">
        <v>#N/A</v>
      </c>
      <c r="J190" s="2">
        <v>8.3276861682102243</v>
      </c>
      <c r="K190" s="2">
        <v>49.732700850839542</v>
      </c>
      <c r="L190" s="2" t="e">
        <v>#N/A</v>
      </c>
      <c r="M190" s="2">
        <v>20.992395150967546</v>
      </c>
      <c r="N190" s="2" t="e">
        <v>#N/A</v>
      </c>
      <c r="O190">
        <f t="shared" si="3"/>
        <v>0.63636363636363635</v>
      </c>
      <c r="U190" s="4"/>
    </row>
    <row r="191" spans="1:21" x14ac:dyDescent="0.25">
      <c r="A191" s="4">
        <v>45779</v>
      </c>
      <c r="B191" s="2">
        <v>178.78169226136706</v>
      </c>
      <c r="C191" s="2">
        <v>98.268593797049078</v>
      </c>
      <c r="D191" s="2">
        <v>10.784847937368262</v>
      </c>
      <c r="E191" s="2">
        <v>68.322794339054511</v>
      </c>
      <c r="F191" s="2">
        <v>24.864999999999998</v>
      </c>
      <c r="G191" s="2">
        <v>4.279512195121951</v>
      </c>
      <c r="H191" s="2">
        <v>3.3122553447756702</v>
      </c>
      <c r="I191" s="2">
        <v>43.340499849442935</v>
      </c>
      <c r="J191" s="2">
        <v>9.033423667570009</v>
      </c>
      <c r="K191" s="2">
        <v>50.504366154772661</v>
      </c>
      <c r="L191" s="2">
        <v>1.4062934636308448</v>
      </c>
      <c r="M191" s="2">
        <v>21.168322794339055</v>
      </c>
      <c r="N191" s="2">
        <v>3.7766747975128645</v>
      </c>
      <c r="O191">
        <f t="shared" si="3"/>
        <v>1.1818181818181819</v>
      </c>
      <c r="U191" s="4"/>
    </row>
    <row r="192" spans="1:21" x14ac:dyDescent="0.25">
      <c r="A192" s="4">
        <v>45780</v>
      </c>
      <c r="B192" s="2" t="e">
        <v>#N/A</v>
      </c>
      <c r="C192" s="2" t="e">
        <v>#N/A</v>
      </c>
      <c r="D192" s="2" t="e">
        <v>#N/A</v>
      </c>
      <c r="E192" s="2" t="e">
        <v>#N/A</v>
      </c>
      <c r="F192" s="2" t="e">
        <v>#N/A</v>
      </c>
      <c r="G192" s="2" t="e">
        <v>#N/A</v>
      </c>
      <c r="H192" s="2" t="e">
        <v>#N/A</v>
      </c>
      <c r="I192" s="2" t="e">
        <v>#N/A</v>
      </c>
      <c r="J192" s="2" t="e">
        <v>#N/A</v>
      </c>
      <c r="K192" s="2" t="e">
        <v>#N/A</v>
      </c>
      <c r="L192" s="2" t="e">
        <v>#N/A</v>
      </c>
      <c r="M192" s="2" t="e">
        <v>#N/A</v>
      </c>
      <c r="N192" s="2" t="e">
        <v>#N/A</v>
      </c>
      <c r="O192">
        <f t="shared" si="3"/>
        <v>0</v>
      </c>
      <c r="U192" s="4"/>
    </row>
    <row r="193" spans="1:21" x14ac:dyDescent="0.25">
      <c r="A193" s="4">
        <v>45781</v>
      </c>
      <c r="B193" s="2" t="e">
        <v>#N/A</v>
      </c>
      <c r="C193" s="2" t="e">
        <v>#N/A</v>
      </c>
      <c r="D193" s="2" t="e">
        <v>#N/A</v>
      </c>
      <c r="E193" s="2" t="e">
        <v>#N/A</v>
      </c>
      <c r="F193" s="2" t="e">
        <v>#N/A</v>
      </c>
      <c r="G193" s="2" t="e">
        <v>#N/A</v>
      </c>
      <c r="H193" s="2" t="e">
        <v>#N/A</v>
      </c>
      <c r="I193" s="2" t="e">
        <v>#N/A</v>
      </c>
      <c r="J193" s="2" t="e">
        <v>#N/A</v>
      </c>
      <c r="K193" s="2" t="e">
        <v>#N/A</v>
      </c>
      <c r="L193" s="2" t="e">
        <v>#N/A</v>
      </c>
      <c r="M193" s="2" t="e">
        <v>#N/A</v>
      </c>
      <c r="N193" s="2" t="e">
        <v>#N/A</v>
      </c>
      <c r="O193">
        <f t="shared" si="3"/>
        <v>0</v>
      </c>
      <c r="U193" s="4"/>
    </row>
    <row r="194" spans="1:21" x14ac:dyDescent="0.25">
      <c r="A194" s="4">
        <v>45782</v>
      </c>
      <c r="B194" s="2">
        <v>179.86646828386321</v>
      </c>
      <c r="C194" s="2">
        <v>95.79629350610216</v>
      </c>
      <c r="D194" s="2">
        <v>10.705992767816786</v>
      </c>
      <c r="E194" s="2">
        <v>68.336597860479131</v>
      </c>
      <c r="F194" s="2" t="e">
        <v>#N/A</v>
      </c>
      <c r="G194" s="2">
        <v>4.3099837275877659</v>
      </c>
      <c r="H194" s="2">
        <v>3.4126864547235201</v>
      </c>
      <c r="I194" s="2">
        <v>43.00617899653458</v>
      </c>
      <c r="J194" s="2">
        <v>8.7614886243784849</v>
      </c>
      <c r="K194" s="2">
        <v>49.796594847069457</v>
      </c>
      <c r="L194" s="2">
        <v>1.4052624531833522</v>
      </c>
      <c r="M194" s="2">
        <v>21.982823564863644</v>
      </c>
      <c r="N194" s="2">
        <v>3.7646661742951735</v>
      </c>
      <c r="O194">
        <f t="shared" ref="O194:O257" si="4">COUNT(B194:N194)/11</f>
        <v>1.0909090909090908</v>
      </c>
      <c r="U194" s="4"/>
    </row>
    <row r="195" spans="1:21" x14ac:dyDescent="0.25">
      <c r="A195" s="4">
        <v>45783</v>
      </c>
      <c r="B195" s="2">
        <v>177.52459574786641</v>
      </c>
      <c r="C195" s="2">
        <v>94.894445276238955</v>
      </c>
      <c r="D195" s="2">
        <v>10.803554723761041</v>
      </c>
      <c r="E195" s="2">
        <v>67.105854169785886</v>
      </c>
      <c r="F195" s="2">
        <v>24.34</v>
      </c>
      <c r="G195" s="2">
        <v>4.2904963317861951</v>
      </c>
      <c r="H195" s="2">
        <v>3.3762539302290757</v>
      </c>
      <c r="I195" s="2">
        <v>43.380741128911509</v>
      </c>
      <c r="J195" s="2">
        <v>9.7319958077556521</v>
      </c>
      <c r="K195" s="2">
        <v>49.812846234466235</v>
      </c>
      <c r="L195" s="2">
        <v>1.3760649268178289</v>
      </c>
      <c r="M195" s="2">
        <v>21.260667764635421</v>
      </c>
      <c r="N195" s="2">
        <v>3.824388238169032</v>
      </c>
      <c r="O195">
        <f t="shared" si="4"/>
        <v>1.1818181818181819</v>
      </c>
      <c r="U195" s="4"/>
    </row>
    <row r="196" spans="1:21" x14ac:dyDescent="0.25">
      <c r="A196" s="4">
        <v>45784</v>
      </c>
      <c r="B196" s="2">
        <v>177.82764084507042</v>
      </c>
      <c r="C196" s="2">
        <v>97.228049145939465</v>
      </c>
      <c r="D196" s="2">
        <v>10.755532664069525</v>
      </c>
      <c r="E196" s="2">
        <v>67.785436020377588</v>
      </c>
      <c r="F196" s="2">
        <v>24.29</v>
      </c>
      <c r="G196" s="2">
        <v>4.3039135451003894</v>
      </c>
      <c r="H196" s="2">
        <v>3.4387174108480671</v>
      </c>
      <c r="I196" s="2">
        <v>43.149666616721611</v>
      </c>
      <c r="J196" s="2">
        <v>9.492058735391069</v>
      </c>
      <c r="K196" s="2">
        <v>50.464489062031767</v>
      </c>
      <c r="L196" s="2">
        <v>1.4017803008053265</v>
      </c>
      <c r="M196" s="2">
        <v>21.074318249925081</v>
      </c>
      <c r="N196" s="2">
        <v>3.874807479214724</v>
      </c>
      <c r="O196">
        <f t="shared" si="4"/>
        <v>1.1818181818181819</v>
      </c>
      <c r="U196" s="4"/>
    </row>
    <row r="197" spans="1:21" x14ac:dyDescent="0.25">
      <c r="A197" s="4">
        <v>45785</v>
      </c>
      <c r="B197" s="2">
        <v>180.41483491632746</v>
      </c>
      <c r="C197" s="2">
        <v>100.82918739635157</v>
      </c>
      <c r="D197" s="2">
        <v>10.785963817277251</v>
      </c>
      <c r="E197" s="2">
        <v>69.923111714156491</v>
      </c>
      <c r="F197" s="2">
        <v>24.36</v>
      </c>
      <c r="G197" s="2">
        <v>4.3326639529624602</v>
      </c>
      <c r="H197" s="2">
        <v>3.6785768129051712</v>
      </c>
      <c r="I197" s="2">
        <v>43.199706015377657</v>
      </c>
      <c r="J197" s="2">
        <v>9.9427106889793446</v>
      </c>
      <c r="K197" s="2">
        <v>51.500075380672392</v>
      </c>
      <c r="L197" s="2">
        <v>1.4084073832898421</v>
      </c>
      <c r="M197" s="2">
        <v>21.551334237901401</v>
      </c>
      <c r="N197" s="2">
        <v>4.014060646858602</v>
      </c>
      <c r="O197">
        <f t="shared" si="4"/>
        <v>1.1818181818181819</v>
      </c>
      <c r="U197" s="4"/>
    </row>
    <row r="198" spans="1:21" x14ac:dyDescent="0.25">
      <c r="A198" s="4">
        <v>45786</v>
      </c>
      <c r="B198" s="2">
        <v>181.10685729315398</v>
      </c>
      <c r="C198" s="2">
        <v>105.71879461937327</v>
      </c>
      <c r="D198" s="2">
        <v>10.999248515818742</v>
      </c>
      <c r="E198" s="2">
        <v>69.970692116930934</v>
      </c>
      <c r="F198" s="2">
        <v>24.58</v>
      </c>
      <c r="G198" s="2">
        <v>4.3201663785977304</v>
      </c>
      <c r="H198" s="2">
        <v>3.7949951153528216</v>
      </c>
      <c r="I198" s="2">
        <v>43.903923498910345</v>
      </c>
      <c r="J198" s="2">
        <v>10.039828661606673</v>
      </c>
      <c r="K198" s="2">
        <v>52.83685278424889</v>
      </c>
      <c r="L198" s="2">
        <v>1.404886127604412</v>
      </c>
      <c r="M198" s="2">
        <v>22.371684076050197</v>
      </c>
      <c r="N198" s="2">
        <v>4.0467914770966349</v>
      </c>
      <c r="O198">
        <f t="shared" si="4"/>
        <v>1.1818181818181819</v>
      </c>
      <c r="U198" s="4"/>
    </row>
    <row r="199" spans="1:21" x14ac:dyDescent="0.25">
      <c r="A199" s="4">
        <v>45787</v>
      </c>
      <c r="B199" s="2" t="e">
        <v>#N/A</v>
      </c>
      <c r="C199" s="2" t="e">
        <v>#N/A</v>
      </c>
      <c r="D199" s="2" t="e">
        <v>#N/A</v>
      </c>
      <c r="E199" s="2" t="e">
        <v>#N/A</v>
      </c>
      <c r="F199" s="2" t="e">
        <v>#N/A</v>
      </c>
      <c r="G199" s="2" t="e">
        <v>#N/A</v>
      </c>
      <c r="H199" s="2" t="e">
        <v>#N/A</v>
      </c>
      <c r="I199" s="2" t="e">
        <v>#N/A</v>
      </c>
      <c r="J199" s="2" t="e">
        <v>#N/A</v>
      </c>
      <c r="K199" s="2" t="e">
        <v>#N/A</v>
      </c>
      <c r="L199" s="2" t="e">
        <v>#N/A</v>
      </c>
      <c r="M199" s="2" t="e">
        <v>#N/A</v>
      </c>
      <c r="N199" s="2" t="e">
        <v>#N/A</v>
      </c>
      <c r="O199">
        <f t="shared" si="4"/>
        <v>0</v>
      </c>
      <c r="U199" s="4"/>
    </row>
    <row r="200" spans="1:21" x14ac:dyDescent="0.25">
      <c r="A200" s="4">
        <v>45788</v>
      </c>
      <c r="B200" s="2" t="e">
        <v>#N/A</v>
      </c>
      <c r="C200" s="2" t="e">
        <v>#N/A</v>
      </c>
      <c r="D200" s="2" t="e">
        <v>#N/A</v>
      </c>
      <c r="E200" s="2" t="e">
        <v>#N/A</v>
      </c>
      <c r="F200" s="2" t="e">
        <v>#N/A</v>
      </c>
      <c r="G200" s="2" t="e">
        <v>#N/A</v>
      </c>
      <c r="H200" s="2" t="e">
        <v>#N/A</v>
      </c>
      <c r="I200" s="2" t="e">
        <v>#N/A</v>
      </c>
      <c r="J200" s="2" t="e">
        <v>#N/A</v>
      </c>
      <c r="K200" s="2" t="e">
        <v>#N/A</v>
      </c>
      <c r="L200" s="2" t="e">
        <v>#N/A</v>
      </c>
      <c r="M200" s="2" t="e">
        <v>#N/A</v>
      </c>
      <c r="N200" s="2" t="e">
        <v>#N/A</v>
      </c>
      <c r="O200">
        <f t="shared" si="4"/>
        <v>0</v>
      </c>
      <c r="U200" s="4"/>
    </row>
    <row r="201" spans="1:21" x14ac:dyDescent="0.25">
      <c r="A201" s="4">
        <v>45789</v>
      </c>
      <c r="B201" s="2">
        <v>186.5304864167552</v>
      </c>
      <c r="C201" s="2">
        <v>118.53847321293064</v>
      </c>
      <c r="D201" s="2">
        <v>11.160705721657308</v>
      </c>
      <c r="E201" s="2">
        <v>74.912733343451194</v>
      </c>
      <c r="F201" s="2">
        <v>24.92</v>
      </c>
      <c r="G201" s="2">
        <v>4.2050322507208975</v>
      </c>
      <c r="H201" s="2">
        <v>4.0142662012444985</v>
      </c>
      <c r="I201" s="2">
        <v>44.641140537259069</v>
      </c>
      <c r="J201" s="2">
        <v>11.041129154651692</v>
      </c>
      <c r="K201" s="2">
        <v>52.883593868568823</v>
      </c>
      <c r="L201" s="2">
        <v>1.3757453010963303</v>
      </c>
      <c r="M201" s="2">
        <v>22.909394445287599</v>
      </c>
      <c r="N201" s="2">
        <v>3.9052136068584589</v>
      </c>
      <c r="O201">
        <f t="shared" si="4"/>
        <v>1.1818181818181819</v>
      </c>
      <c r="U201" s="4"/>
    </row>
    <row r="202" spans="1:21" x14ac:dyDescent="0.25">
      <c r="A202" s="4">
        <v>45790</v>
      </c>
      <c r="B202" s="2">
        <v>189.30758350887751</v>
      </c>
      <c r="C202" s="2">
        <v>144.14685525127896</v>
      </c>
      <c r="D202" s="2">
        <v>11.329026783027384</v>
      </c>
      <c r="E202" s="2">
        <v>75.534155883238043</v>
      </c>
      <c r="F202" s="2">
        <v>25.225000000000001</v>
      </c>
      <c r="G202" s="2">
        <v>4.1964652422509774</v>
      </c>
      <c r="H202" s="2">
        <v>4.1528739091182665</v>
      </c>
      <c r="I202" s="2">
        <v>44.90747517303641</v>
      </c>
      <c r="J202" s="2">
        <v>10.961480589828469</v>
      </c>
      <c r="K202" s="2">
        <v>54.250677099006921</v>
      </c>
      <c r="L202" s="2">
        <v>1.3798250377087324</v>
      </c>
      <c r="M202" s="2">
        <v>22.991272946133012</v>
      </c>
      <c r="N202" s="2">
        <v>3.9111587399801477</v>
      </c>
      <c r="O202">
        <f t="shared" si="4"/>
        <v>1.1818181818181819</v>
      </c>
      <c r="U202" s="4"/>
    </row>
    <row r="203" spans="1:21" x14ac:dyDescent="0.25">
      <c r="A203" s="4">
        <v>45791</v>
      </c>
      <c r="B203" s="2">
        <v>188.72961303922307</v>
      </c>
      <c r="C203" s="2">
        <v>145.28344500489345</v>
      </c>
      <c r="D203" s="2">
        <v>11.32630384702251</v>
      </c>
      <c r="E203" s="2">
        <v>75.058345253331325</v>
      </c>
      <c r="F203" s="2">
        <v>25.145</v>
      </c>
      <c r="G203" s="2">
        <v>4.2303062561168412</v>
      </c>
      <c r="H203" s="2">
        <v>4.1556877211473306</v>
      </c>
      <c r="I203" s="2">
        <v>44.737468192426412</v>
      </c>
      <c r="J203" s="2">
        <v>10.697884514040503</v>
      </c>
      <c r="K203" s="2">
        <v>54.34766242565685</v>
      </c>
      <c r="L203" s="2">
        <v>1.4568438634813827</v>
      </c>
      <c r="M203" s="2">
        <v>22.856282466310322</v>
      </c>
      <c r="N203" s="2">
        <v>3.9247214464279865</v>
      </c>
      <c r="O203">
        <f t="shared" si="4"/>
        <v>1.1818181818181819</v>
      </c>
      <c r="U203" s="4"/>
    </row>
    <row r="204" spans="1:21" x14ac:dyDescent="0.25">
      <c r="A204" s="4">
        <v>45792</v>
      </c>
      <c r="B204" s="2">
        <v>186.65850327338401</v>
      </c>
      <c r="C204" s="2">
        <v>140.10083527729702</v>
      </c>
      <c r="D204" s="2">
        <v>11.21044803973211</v>
      </c>
      <c r="E204" s="2">
        <v>74.986831213785848</v>
      </c>
      <c r="F204" s="2">
        <v>24.73</v>
      </c>
      <c r="G204" s="2">
        <v>4.2809036044849131</v>
      </c>
      <c r="H204" s="2">
        <v>4.4548122507336894</v>
      </c>
      <c r="I204" s="2">
        <v>44.474953721122738</v>
      </c>
      <c r="J204" s="2">
        <v>11.106930544058995</v>
      </c>
      <c r="K204" s="2">
        <v>56.099029272330498</v>
      </c>
      <c r="L204" s="2">
        <v>1.437788515857519</v>
      </c>
      <c r="M204" s="2">
        <v>22.657837309052599</v>
      </c>
      <c r="N204" s="2">
        <v>3.8816329078247072</v>
      </c>
      <c r="O204">
        <f t="shared" si="4"/>
        <v>1.1818181818181819</v>
      </c>
      <c r="U204" s="4"/>
    </row>
    <row r="205" spans="1:21" x14ac:dyDescent="0.25">
      <c r="A205" s="4">
        <v>45793</v>
      </c>
      <c r="B205" s="2">
        <v>184.74208681890121</v>
      </c>
      <c r="C205" s="2">
        <v>134.49393322782427</v>
      </c>
      <c r="D205" s="2">
        <v>11.248311101062628</v>
      </c>
      <c r="E205" s="2">
        <v>75.295802245836157</v>
      </c>
      <c r="F205" s="2">
        <v>24.905000000000001</v>
      </c>
      <c r="G205" s="2">
        <v>4.3441058105358357</v>
      </c>
      <c r="H205" s="2">
        <v>4.3183359710603666</v>
      </c>
      <c r="I205" s="2">
        <v>44.709348858241015</v>
      </c>
      <c r="J205" s="2">
        <v>11.274398975054639</v>
      </c>
      <c r="K205" s="2">
        <v>56.522722134297986</v>
      </c>
      <c r="L205" s="2">
        <v>1.4414992632107353</v>
      </c>
      <c r="M205" s="2">
        <v>22.428216142889443</v>
      </c>
      <c r="N205" s="2">
        <v>3.7415964482245863</v>
      </c>
      <c r="O205">
        <f t="shared" si="4"/>
        <v>1.1818181818181819</v>
      </c>
      <c r="U205" s="4"/>
    </row>
    <row r="206" spans="1:21" x14ac:dyDescent="0.25">
      <c r="A206" s="4">
        <v>45794</v>
      </c>
      <c r="B206" s="2" t="e">
        <v>#N/A</v>
      </c>
      <c r="C206" s="2" t="e">
        <v>#N/A</v>
      </c>
      <c r="D206" s="2" t="e">
        <v>#N/A</v>
      </c>
      <c r="E206" s="2" t="e">
        <v>#N/A</v>
      </c>
      <c r="F206" s="2" t="e">
        <v>#N/A</v>
      </c>
      <c r="G206" s="2" t="e">
        <v>#N/A</v>
      </c>
      <c r="H206" s="2" t="e">
        <v>#N/A</v>
      </c>
      <c r="I206" s="2" t="e">
        <v>#N/A</v>
      </c>
      <c r="J206" s="2" t="e">
        <v>#N/A</v>
      </c>
      <c r="K206" s="2" t="e">
        <v>#N/A</v>
      </c>
      <c r="L206" s="2" t="e">
        <v>#N/A</v>
      </c>
      <c r="M206" s="2" t="e">
        <v>#N/A</v>
      </c>
      <c r="N206" s="2" t="e">
        <v>#N/A</v>
      </c>
      <c r="O206">
        <f t="shared" si="4"/>
        <v>0</v>
      </c>
      <c r="U206" s="4"/>
    </row>
    <row r="207" spans="1:21" x14ac:dyDescent="0.25">
      <c r="A207" s="4">
        <v>45795</v>
      </c>
      <c r="B207" s="2" t="e">
        <v>#N/A</v>
      </c>
      <c r="C207" s="2" t="e">
        <v>#N/A</v>
      </c>
      <c r="D207" s="2" t="e">
        <v>#N/A</v>
      </c>
      <c r="E207" s="2" t="e">
        <v>#N/A</v>
      </c>
      <c r="F207" s="2" t="e">
        <v>#N/A</v>
      </c>
      <c r="G207" s="2" t="e">
        <v>#N/A</v>
      </c>
      <c r="H207" s="2" t="e">
        <v>#N/A</v>
      </c>
      <c r="I207" s="2" t="e">
        <v>#N/A</v>
      </c>
      <c r="J207" s="2" t="e">
        <v>#N/A</v>
      </c>
      <c r="K207" s="2" t="e">
        <v>#N/A</v>
      </c>
      <c r="L207" s="2" t="e">
        <v>#N/A</v>
      </c>
      <c r="M207" s="2" t="e">
        <v>#N/A</v>
      </c>
      <c r="N207" s="2" t="e">
        <v>#N/A</v>
      </c>
      <c r="O207">
        <f t="shared" si="4"/>
        <v>0</v>
      </c>
      <c r="U207" s="4"/>
    </row>
    <row r="208" spans="1:21" x14ac:dyDescent="0.25">
      <c r="A208" s="4">
        <v>45796</v>
      </c>
      <c r="B208" s="2">
        <v>186.59101460127295</v>
      </c>
      <c r="C208" s="2">
        <v>123.4893298390116</v>
      </c>
      <c r="D208" s="2">
        <v>11.001971546237364</v>
      </c>
      <c r="E208" s="2">
        <v>73.635342568326479</v>
      </c>
      <c r="F208" s="2">
        <v>24.73</v>
      </c>
      <c r="G208" s="2">
        <v>4.3375260202171466</v>
      </c>
      <c r="H208" s="2">
        <v>4.200673904904531</v>
      </c>
      <c r="I208" s="2">
        <v>44.485720703856238</v>
      </c>
      <c r="J208" s="2">
        <v>10.992137776113816</v>
      </c>
      <c r="K208" s="2">
        <v>55.305129165106706</v>
      </c>
      <c r="L208" s="2">
        <v>1.3949282667055294</v>
      </c>
      <c r="M208" s="2">
        <v>22.01422688131786</v>
      </c>
      <c r="N208" s="2">
        <v>3.883607106168804</v>
      </c>
      <c r="O208">
        <f t="shared" si="4"/>
        <v>1.1818181818181819</v>
      </c>
      <c r="U208" s="4"/>
    </row>
    <row r="209" spans="1:21" x14ac:dyDescent="0.25">
      <c r="A209" s="4">
        <v>45797</v>
      </c>
      <c r="B209" s="2">
        <v>187.09753589590187</v>
      </c>
      <c r="C209" s="2">
        <v>125.05234819024828</v>
      </c>
      <c r="D209" s="2">
        <v>11.05159258151361</v>
      </c>
      <c r="E209" s="2">
        <v>73.384684415195935</v>
      </c>
      <c r="F209" s="2">
        <v>24.864999999999998</v>
      </c>
      <c r="G209" s="2">
        <v>4.3977391564463053</v>
      </c>
      <c r="H209" s="2">
        <v>4.1579419682919534</v>
      </c>
      <c r="I209" s="2">
        <v>44.625603499850435</v>
      </c>
      <c r="J209" s="2">
        <v>10.963206700568353</v>
      </c>
      <c r="K209" s="2">
        <v>55.646126233921628</v>
      </c>
      <c r="L209" s="2">
        <v>1.5375376345113012</v>
      </c>
      <c r="M209" s="2">
        <v>21.836673646425368</v>
      </c>
      <c r="N209" s="2">
        <v>3.921316912823396</v>
      </c>
      <c r="O209">
        <f t="shared" si="4"/>
        <v>1.1818181818181819</v>
      </c>
      <c r="U209" s="4"/>
    </row>
    <row r="210" spans="1:21" x14ac:dyDescent="0.25">
      <c r="A210" s="4">
        <v>45798</v>
      </c>
      <c r="B210" s="2">
        <v>186.3881163084703</v>
      </c>
      <c r="C210" s="2">
        <v>121.49178255372946</v>
      </c>
      <c r="D210" s="2">
        <v>10.980874544508069</v>
      </c>
      <c r="E210" s="2">
        <v>71.019558265784184</v>
      </c>
      <c r="F210" s="2">
        <v>24.774999999999999</v>
      </c>
      <c r="G210" s="2">
        <v>4.3940365880865624</v>
      </c>
      <c r="H210" s="2">
        <v>4.0083289953149395</v>
      </c>
      <c r="I210" s="2">
        <v>44.125910612032428</v>
      </c>
      <c r="J210" s="2">
        <v>10.530229791031458</v>
      </c>
      <c r="K210" s="2">
        <v>53.201457574180118</v>
      </c>
      <c r="L210" s="2">
        <v>1.5687609580388573</v>
      </c>
      <c r="M210" s="2">
        <v>21.476909347809919</v>
      </c>
      <c r="N210" s="2">
        <v>3.9964632771332109</v>
      </c>
      <c r="O210">
        <f t="shared" si="4"/>
        <v>1.1818181818181819</v>
      </c>
      <c r="U210" s="4"/>
    </row>
    <row r="211" spans="1:21" x14ac:dyDescent="0.25">
      <c r="A211" s="4">
        <v>45799</v>
      </c>
      <c r="B211" s="2">
        <v>182.32969891190936</v>
      </c>
      <c r="C211" s="2">
        <v>116.52258160679683</v>
      </c>
      <c r="D211" s="2">
        <v>10.766774482039052</v>
      </c>
      <c r="E211" s="2">
        <v>60.575346549411236</v>
      </c>
      <c r="F211" s="2">
        <v>24.4</v>
      </c>
      <c r="G211" s="2">
        <v>4.4091705172156797</v>
      </c>
      <c r="H211" s="2">
        <v>4.1213295573110749</v>
      </c>
      <c r="I211" s="2">
        <v>43.251863168877627</v>
      </c>
      <c r="J211" s="2">
        <v>10.172902071843792</v>
      </c>
      <c r="K211" s="2">
        <v>49.888209867342368</v>
      </c>
      <c r="L211" s="2">
        <v>1.5973544808587075</v>
      </c>
      <c r="M211" s="2">
        <v>21.568042927410939</v>
      </c>
      <c r="N211" s="2">
        <v>3.8660322293218159</v>
      </c>
      <c r="O211">
        <f t="shared" si="4"/>
        <v>1.1818181818181819</v>
      </c>
      <c r="U211" s="4"/>
    </row>
    <row r="212" spans="1:21" x14ac:dyDescent="0.25">
      <c r="A212" s="4">
        <v>45800</v>
      </c>
      <c r="B212" s="2">
        <v>178.32446383671052</v>
      </c>
      <c r="C212" s="2">
        <v>117.12764383966868</v>
      </c>
      <c r="D212" s="2">
        <v>10.714587191243899</v>
      </c>
      <c r="E212" s="2">
        <v>59.340334270078387</v>
      </c>
      <c r="F212" s="2">
        <v>24.2</v>
      </c>
      <c r="G212" s="2">
        <v>4.4131734950451103</v>
      </c>
      <c r="H212" s="2">
        <v>4.037864221269043</v>
      </c>
      <c r="I212" s="2">
        <v>42.812990681851787</v>
      </c>
      <c r="J212" s="2">
        <v>10.094660553172607</v>
      </c>
      <c r="K212" s="2">
        <v>50.110930335749153</v>
      </c>
      <c r="L212" s="2">
        <v>1.5765025526457044</v>
      </c>
      <c r="M212" s="2">
        <v>21.513089779618397</v>
      </c>
      <c r="N212" s="2">
        <v>3.8396420118254579</v>
      </c>
      <c r="O212">
        <f t="shared" si="4"/>
        <v>1.1818181818181819</v>
      </c>
      <c r="U212" s="4"/>
    </row>
    <row r="213" spans="1:21" x14ac:dyDescent="0.25">
      <c r="A213" s="4">
        <v>45801</v>
      </c>
      <c r="B213" s="2" t="e">
        <v>#N/A</v>
      </c>
      <c r="C213" s="2" t="e">
        <v>#N/A</v>
      </c>
      <c r="D213" s="2" t="e">
        <v>#N/A</v>
      </c>
      <c r="E213" s="2" t="e">
        <v>#N/A</v>
      </c>
      <c r="F213" s="2" t="e">
        <v>#N/A</v>
      </c>
      <c r="G213" s="2" t="e">
        <v>#N/A</v>
      </c>
      <c r="H213" s="2" t="e">
        <v>#N/A</v>
      </c>
      <c r="I213" s="2" t="e">
        <v>#N/A</v>
      </c>
      <c r="J213" s="2" t="e">
        <v>#N/A</v>
      </c>
      <c r="K213" s="2" t="e">
        <v>#N/A</v>
      </c>
      <c r="L213" s="2" t="e">
        <v>#N/A</v>
      </c>
      <c r="M213" s="2" t="e">
        <v>#N/A</v>
      </c>
      <c r="N213" s="2" t="e">
        <v>#N/A</v>
      </c>
      <c r="O213">
        <f t="shared" si="4"/>
        <v>0</v>
      </c>
      <c r="U213" s="4"/>
    </row>
    <row r="214" spans="1:21" x14ac:dyDescent="0.25">
      <c r="A214" s="4">
        <v>45802</v>
      </c>
      <c r="B214" s="2" t="e">
        <v>#N/A</v>
      </c>
      <c r="C214" s="2" t="e">
        <v>#N/A</v>
      </c>
      <c r="D214" s="2" t="e">
        <v>#N/A</v>
      </c>
      <c r="E214" s="2" t="e">
        <v>#N/A</v>
      </c>
      <c r="F214" s="2" t="e">
        <v>#N/A</v>
      </c>
      <c r="G214" s="2" t="e">
        <v>#N/A</v>
      </c>
      <c r="H214" s="2" t="e">
        <v>#N/A</v>
      </c>
      <c r="I214" s="2" t="e">
        <v>#N/A</v>
      </c>
      <c r="J214" s="2" t="e">
        <v>#N/A</v>
      </c>
      <c r="K214" s="2" t="e">
        <v>#N/A</v>
      </c>
      <c r="L214" s="2" t="e">
        <v>#N/A</v>
      </c>
      <c r="M214" s="2" t="e">
        <v>#N/A</v>
      </c>
      <c r="N214" s="2" t="e">
        <v>#N/A</v>
      </c>
      <c r="O214">
        <f t="shared" si="4"/>
        <v>0</v>
      </c>
      <c r="U214" s="4"/>
    </row>
    <row r="215" spans="1:21" x14ac:dyDescent="0.25">
      <c r="A215" s="4">
        <v>45803</v>
      </c>
      <c r="B215" s="2">
        <v>183.49255013270422</v>
      </c>
      <c r="C215" s="2" t="e">
        <v>#N/A</v>
      </c>
      <c r="D215" s="2">
        <v>10.850942937186671</v>
      </c>
      <c r="E215" s="2" t="e">
        <v>#N/A</v>
      </c>
      <c r="F215" s="2" t="e">
        <v>#N/A</v>
      </c>
      <c r="G215" s="2">
        <v>4.4226194337953402</v>
      </c>
      <c r="H215" s="2" t="e">
        <v>#N/A</v>
      </c>
      <c r="I215" s="2">
        <v>43.454124152167502</v>
      </c>
      <c r="J215" s="2" t="e">
        <v>#N/A</v>
      </c>
      <c r="K215" s="2" t="e">
        <v>#N/A</v>
      </c>
      <c r="L215" s="2">
        <v>1.5435555152208231</v>
      </c>
      <c r="M215" s="2" t="e">
        <v>#N/A</v>
      </c>
      <c r="N215" s="2">
        <v>3.7559850870373359</v>
      </c>
      <c r="O215">
        <f t="shared" si="4"/>
        <v>0.54545454545454541</v>
      </c>
      <c r="U215" s="4"/>
    </row>
    <row r="216" spans="1:21" x14ac:dyDescent="0.25">
      <c r="A216" s="4">
        <v>45804</v>
      </c>
      <c r="B216" s="2">
        <v>185.41289701636188</v>
      </c>
      <c r="C216" s="2">
        <v>115.29577256237505</v>
      </c>
      <c r="D216" s="2">
        <v>10.904963056193084</v>
      </c>
      <c r="E216" s="2">
        <v>62.293625527504254</v>
      </c>
      <c r="F216" s="2">
        <v>24.465</v>
      </c>
      <c r="G216" s="2">
        <v>4.3945373510031844</v>
      </c>
      <c r="H216" s="2">
        <v>4.5272821499962985</v>
      </c>
      <c r="I216" s="2">
        <v>43.240636706892722</v>
      </c>
      <c r="J216" s="2">
        <v>10.505663729917821</v>
      </c>
      <c r="K216" s="2">
        <v>50.373880210261348</v>
      </c>
      <c r="L216" s="2">
        <v>1.5141596321729096</v>
      </c>
      <c r="M216" s="2">
        <v>21.581402235877693</v>
      </c>
      <c r="N216" s="2">
        <v>3.7873757901348495</v>
      </c>
      <c r="O216">
        <f t="shared" si="4"/>
        <v>1.1818181818181819</v>
      </c>
      <c r="U216" s="4"/>
    </row>
    <row r="217" spans="1:21" x14ac:dyDescent="0.25">
      <c r="A217" s="4">
        <v>45805</v>
      </c>
      <c r="B217" s="2">
        <v>182.2964749536178</v>
      </c>
      <c r="C217" s="2">
        <v>116.1038961038961</v>
      </c>
      <c r="D217" s="2">
        <v>10.865708051948053</v>
      </c>
      <c r="E217" s="2">
        <v>61.766233766233775</v>
      </c>
      <c r="F217" s="2">
        <v>24.45</v>
      </c>
      <c r="G217" s="2">
        <v>4.4019360296846006</v>
      </c>
      <c r="H217" s="2">
        <v>5.0463821892393321</v>
      </c>
      <c r="I217" s="2">
        <v>43.281792949907235</v>
      </c>
      <c r="J217" s="2">
        <v>10.43413729128015</v>
      </c>
      <c r="K217" s="2">
        <v>49.877551020408163</v>
      </c>
      <c r="L217" s="2">
        <v>1.5096346545637365</v>
      </c>
      <c r="M217" s="2">
        <v>21.476808905380338</v>
      </c>
      <c r="N217" s="2">
        <v>3.8265182462991691</v>
      </c>
      <c r="O217">
        <f t="shared" si="4"/>
        <v>1.1818181818181819</v>
      </c>
      <c r="U217" s="4"/>
    </row>
    <row r="218" spans="1:21" x14ac:dyDescent="0.25">
      <c r="A218" s="4">
        <v>45806</v>
      </c>
      <c r="B218" s="2">
        <v>179.16509301119098</v>
      </c>
      <c r="C218" s="2">
        <v>115.57844808419181</v>
      </c>
      <c r="D218" s="2">
        <v>10.896541169495293</v>
      </c>
      <c r="E218" s="2">
        <v>62.232268583710074</v>
      </c>
      <c r="F218" s="2">
        <v>24.414999999999999</v>
      </c>
      <c r="G218" s="2">
        <v>4.4074949974060624</v>
      </c>
      <c r="H218" s="2">
        <v>4.9358926850959763</v>
      </c>
      <c r="I218" s="2">
        <v>43.324917364559397</v>
      </c>
      <c r="J218" s="2">
        <v>10.642555399095828</v>
      </c>
      <c r="K218" s="2">
        <v>51.130215667383084</v>
      </c>
      <c r="L218" s="2">
        <v>1.4758540260234143</v>
      </c>
      <c r="M218" s="2">
        <v>21.618617060698142</v>
      </c>
      <c r="N218" s="2">
        <v>3.7939181557264083</v>
      </c>
      <c r="O218">
        <f t="shared" si="4"/>
        <v>1.1818181818181819</v>
      </c>
      <c r="U218" s="4"/>
    </row>
    <row r="219" spans="1:21" x14ac:dyDescent="0.25">
      <c r="A219" s="4">
        <v>45807</v>
      </c>
      <c r="B219" s="2">
        <v>178.58480053487853</v>
      </c>
      <c r="C219" s="2">
        <v>117.43555456503975</v>
      </c>
      <c r="D219" s="2">
        <v>10.937686650323155</v>
      </c>
      <c r="E219" s="2">
        <v>62.127627962261343</v>
      </c>
      <c r="F219" s="2">
        <v>24.495000000000001</v>
      </c>
      <c r="G219" s="2">
        <v>4.440167892429983</v>
      </c>
      <c r="H219" s="2">
        <v>4.9550553450709458</v>
      </c>
      <c r="I219" s="2">
        <v>43.558502340093597</v>
      </c>
      <c r="J219" s="2">
        <v>10.236980907807739</v>
      </c>
      <c r="K219" s="2">
        <v>52.477527672535473</v>
      </c>
      <c r="L219" s="2">
        <v>1.4473109329649789</v>
      </c>
      <c r="M219" s="2">
        <v>21.618007577445955</v>
      </c>
      <c r="N219" s="2">
        <v>3.7749041320072871</v>
      </c>
      <c r="O219">
        <f t="shared" si="4"/>
        <v>1.1818181818181819</v>
      </c>
      <c r="U219" s="4"/>
    </row>
    <row r="220" spans="1:21" x14ac:dyDescent="0.25">
      <c r="A220" s="4">
        <v>45808</v>
      </c>
      <c r="B220" s="2" t="e">
        <v>#N/A</v>
      </c>
      <c r="C220" s="2" t="e">
        <v>#N/A</v>
      </c>
      <c r="D220" s="2" t="e">
        <v>#N/A</v>
      </c>
      <c r="E220" s="2" t="e">
        <v>#N/A</v>
      </c>
      <c r="F220" s="2" t="e">
        <v>#N/A</v>
      </c>
      <c r="G220" s="2" t="e">
        <v>#N/A</v>
      </c>
      <c r="H220" s="2" t="e">
        <v>#N/A</v>
      </c>
      <c r="I220" s="2" t="e">
        <v>#N/A</v>
      </c>
      <c r="J220" s="2" t="e">
        <v>#N/A</v>
      </c>
      <c r="K220" s="2" t="e">
        <v>#N/A</v>
      </c>
      <c r="L220" s="2" t="e">
        <v>#N/A</v>
      </c>
      <c r="M220" s="2" t="e">
        <v>#N/A</v>
      </c>
      <c r="N220" s="2" t="e">
        <v>#N/A</v>
      </c>
      <c r="O220">
        <f t="shared" si="4"/>
        <v>0</v>
      </c>
      <c r="U220" s="4"/>
    </row>
    <row r="221" spans="1:21" x14ac:dyDescent="0.25">
      <c r="A221" s="4">
        <v>45809</v>
      </c>
      <c r="B221" s="2" t="e">
        <v>#N/A</v>
      </c>
      <c r="C221" s="2" t="e">
        <v>#N/A</v>
      </c>
      <c r="D221" s="2" t="e">
        <v>#N/A</v>
      </c>
      <c r="E221" s="2" t="e">
        <v>#N/A</v>
      </c>
      <c r="F221" s="2" t="e">
        <v>#N/A</v>
      </c>
      <c r="G221" s="2" t="e">
        <v>#N/A</v>
      </c>
      <c r="H221" s="2" t="e">
        <v>#N/A</v>
      </c>
      <c r="I221" s="2" t="e">
        <v>#N/A</v>
      </c>
      <c r="J221" s="2" t="e">
        <v>#N/A</v>
      </c>
      <c r="K221" s="2" t="e">
        <v>#N/A</v>
      </c>
      <c r="L221" s="2" t="e">
        <v>#N/A</v>
      </c>
      <c r="M221" s="2" t="e">
        <v>#N/A</v>
      </c>
      <c r="N221" s="2" t="e">
        <v>#N/A</v>
      </c>
      <c r="O221">
        <f t="shared" si="4"/>
        <v>0</v>
      </c>
      <c r="U221" s="4"/>
    </row>
    <row r="222" spans="1:21" x14ac:dyDescent="0.25">
      <c r="A222" s="4">
        <v>45810</v>
      </c>
      <c r="B222" s="2">
        <v>180.40888486282628</v>
      </c>
      <c r="C222" s="2">
        <v>110.66331435332397</v>
      </c>
      <c r="D222" s="2">
        <v>11.120922132662869</v>
      </c>
      <c r="E222" s="2">
        <v>60.696590993122825</v>
      </c>
      <c r="F222" s="2">
        <v>24.684999999999999</v>
      </c>
      <c r="G222" s="2">
        <v>4.4855230348295487</v>
      </c>
      <c r="H222" s="2">
        <v>4.9693115432966053</v>
      </c>
      <c r="I222" s="2">
        <v>44.483688530651477</v>
      </c>
      <c r="J222" s="2">
        <v>10.005176366190932</v>
      </c>
      <c r="K222" s="2">
        <v>51.874584042002517</v>
      </c>
      <c r="L222" s="2">
        <v>1.4934193390353196</v>
      </c>
      <c r="M222" s="2">
        <v>21.873844561118094</v>
      </c>
      <c r="N222" s="2">
        <v>3.7851825268634558</v>
      </c>
      <c r="O222">
        <f t="shared" si="4"/>
        <v>1.1818181818181819</v>
      </c>
      <c r="U222" s="4"/>
    </row>
    <row r="223" spans="1:21" x14ac:dyDescent="0.25">
      <c r="A223" s="4">
        <v>45811</v>
      </c>
      <c r="B223" s="2">
        <v>180.07179894962644</v>
      </c>
      <c r="C223" s="2">
        <v>117.88593830904652</v>
      </c>
      <c r="D223" s="2">
        <v>11.190446482728012</v>
      </c>
      <c r="E223" s="2">
        <v>63.059397884458903</v>
      </c>
      <c r="F223" s="2">
        <v>25.1</v>
      </c>
      <c r="G223" s="2">
        <v>4.4098872697684737</v>
      </c>
      <c r="H223" s="2">
        <v>5.3628226939862413</v>
      </c>
      <c r="I223" s="2">
        <v>44.61204157112212</v>
      </c>
      <c r="J223" s="2">
        <v>11.339596123973665</v>
      </c>
      <c r="K223" s="2">
        <v>52.481692432872251</v>
      </c>
      <c r="L223" s="2">
        <v>1.4375893108505009</v>
      </c>
      <c r="M223" s="2">
        <v>21.865522597825279</v>
      </c>
      <c r="N223" s="2">
        <v>3.7562183087885872</v>
      </c>
      <c r="O223">
        <f t="shared" si="4"/>
        <v>1.1818181818181819</v>
      </c>
      <c r="U223" s="4"/>
    </row>
    <row r="224" spans="1:21" x14ac:dyDescent="0.25">
      <c r="A224" s="4">
        <v>45812</v>
      </c>
      <c r="B224" s="2">
        <v>183.69800677916146</v>
      </c>
      <c r="C224" s="2">
        <v>117.75845553017464</v>
      </c>
      <c r="D224" s="2">
        <v>11.101913934124237</v>
      </c>
      <c r="E224" s="2">
        <v>62.987252229017763</v>
      </c>
      <c r="F224" s="2">
        <v>24.8</v>
      </c>
      <c r="G224" s="2">
        <v>4.4245903765382062</v>
      </c>
      <c r="H224" s="2">
        <v>5.5117530027264019</v>
      </c>
      <c r="I224" s="2">
        <v>44.035289219659568</v>
      </c>
      <c r="J224" s="2">
        <v>10.927713506742318</v>
      </c>
      <c r="K224" s="2">
        <v>51.492152383759482</v>
      </c>
      <c r="L224" s="2">
        <v>1.4888954250172621</v>
      </c>
      <c r="M224" s="2">
        <v>21.310146636209566</v>
      </c>
      <c r="N224" s="2">
        <v>3.793138344686835</v>
      </c>
      <c r="O224">
        <f t="shared" si="4"/>
        <v>1.1818181818181819</v>
      </c>
      <c r="U224" s="4"/>
    </row>
    <row r="225" spans="1:21" x14ac:dyDescent="0.25">
      <c r="A225" s="4">
        <v>45813</v>
      </c>
      <c r="B225" s="2">
        <v>184.74709259531872</v>
      </c>
      <c r="C225" s="2">
        <v>120.59472986898278</v>
      </c>
      <c r="D225" s="2">
        <v>11.129485058148093</v>
      </c>
      <c r="E225" s="2">
        <v>62.983954070366551</v>
      </c>
      <c r="F225" s="2">
        <v>24.79</v>
      </c>
      <c r="G225" s="2">
        <v>4.3732607095539526</v>
      </c>
      <c r="H225" s="2">
        <v>5.7780067716767256</v>
      </c>
      <c r="I225" s="2">
        <v>43.707328131900482</v>
      </c>
      <c r="J225" s="2">
        <v>10.930369498012659</v>
      </c>
      <c r="K225" s="2">
        <v>52.627704990431326</v>
      </c>
      <c r="L225" s="2">
        <v>1.4660426811190059</v>
      </c>
      <c r="M225" s="2">
        <v>21.382305314294126</v>
      </c>
      <c r="N225" s="2">
        <v>3.738900797484713</v>
      </c>
      <c r="O225">
        <f t="shared" si="4"/>
        <v>1.1818181818181819</v>
      </c>
      <c r="U225" s="4"/>
    </row>
    <row r="226" spans="1:21" x14ac:dyDescent="0.25">
      <c r="A226" s="4">
        <v>45814</v>
      </c>
      <c r="B226" s="2">
        <v>184.29437088542053</v>
      </c>
      <c r="C226" s="2">
        <v>123.04904208891189</v>
      </c>
      <c r="D226" s="2">
        <v>11.244651971299652</v>
      </c>
      <c r="E226" s="2">
        <v>64.294696353280571</v>
      </c>
      <c r="F226" s="2">
        <v>25.074999999999999</v>
      </c>
      <c r="G226" s="2">
        <v>4.4068928175160886</v>
      </c>
      <c r="H226" s="2">
        <v>5.6919890524447077</v>
      </c>
      <c r="I226" s="2">
        <v>44.052082254604628</v>
      </c>
      <c r="J226" s="2">
        <v>11.47274206672091</v>
      </c>
      <c r="K226" s="2">
        <v>53.376729048006503</v>
      </c>
      <c r="L226" s="2">
        <v>1.4729576291600799</v>
      </c>
      <c r="M226" s="2">
        <v>21.665803683704414</v>
      </c>
      <c r="N226" s="2">
        <v>3.8021946267385527</v>
      </c>
      <c r="O226">
        <f t="shared" si="4"/>
        <v>1.1818181818181819</v>
      </c>
      <c r="U226" s="4"/>
    </row>
    <row r="227" spans="1:21" x14ac:dyDescent="0.25">
      <c r="A227" s="4">
        <v>45815</v>
      </c>
      <c r="B227" s="2" t="e">
        <v>#N/A</v>
      </c>
      <c r="C227" s="2" t="e">
        <v>#N/A</v>
      </c>
      <c r="D227" s="2" t="e">
        <v>#N/A</v>
      </c>
      <c r="E227" s="2" t="e">
        <v>#N/A</v>
      </c>
      <c r="F227" s="2" t="e">
        <v>#N/A</v>
      </c>
      <c r="G227" s="2" t="e">
        <v>#N/A</v>
      </c>
      <c r="H227" s="2" t="e">
        <v>#N/A</v>
      </c>
      <c r="I227" s="2" t="e">
        <v>#N/A</v>
      </c>
      <c r="J227" s="2" t="e">
        <v>#N/A</v>
      </c>
      <c r="K227" s="2" t="e">
        <v>#N/A</v>
      </c>
      <c r="L227" s="2" t="e">
        <v>#N/A</v>
      </c>
      <c r="M227" s="2" t="e">
        <v>#N/A</v>
      </c>
      <c r="N227" s="2" t="e">
        <v>#N/A</v>
      </c>
      <c r="O227">
        <f t="shared" si="4"/>
        <v>0</v>
      </c>
      <c r="U227" s="4"/>
    </row>
    <row r="228" spans="1:21" x14ac:dyDescent="0.25">
      <c r="A228" s="4">
        <v>45816</v>
      </c>
      <c r="B228" s="2" t="e">
        <v>#N/A</v>
      </c>
      <c r="C228" s="2" t="e">
        <v>#N/A</v>
      </c>
      <c r="D228" s="2" t="e">
        <v>#N/A</v>
      </c>
      <c r="E228" s="2" t="e">
        <v>#N/A</v>
      </c>
      <c r="F228" s="2" t="e">
        <v>#N/A</v>
      </c>
      <c r="G228" s="2" t="e">
        <v>#N/A</v>
      </c>
      <c r="H228" s="2" t="e">
        <v>#N/A</v>
      </c>
      <c r="I228" s="2" t="e">
        <v>#N/A</v>
      </c>
      <c r="J228" s="2" t="e">
        <v>#N/A</v>
      </c>
      <c r="K228" s="2" t="e">
        <v>#N/A</v>
      </c>
      <c r="L228" s="2" t="e">
        <v>#N/A</v>
      </c>
      <c r="M228" s="2" t="e">
        <v>#N/A</v>
      </c>
      <c r="N228" s="2" t="e">
        <v>#N/A</v>
      </c>
      <c r="O228">
        <f t="shared" si="4"/>
        <v>0</v>
      </c>
      <c r="U228" s="4"/>
    </row>
    <row r="229" spans="1:21" x14ac:dyDescent="0.25">
      <c r="A229" s="4">
        <v>45817</v>
      </c>
      <c r="B229" s="2">
        <v>184.78519802345306</v>
      </c>
      <c r="C229" s="2">
        <v>118.12080536912751</v>
      </c>
      <c r="D229" s="2">
        <v>11.248893723725939</v>
      </c>
      <c r="E229" s="2">
        <v>65.041669739656314</v>
      </c>
      <c r="F229" s="2">
        <v>25.05</v>
      </c>
      <c r="G229" s="2">
        <v>4.3832767903237704</v>
      </c>
      <c r="H229" s="2">
        <v>5.8042628512427168</v>
      </c>
      <c r="I229" s="2">
        <v>44.093978169481524</v>
      </c>
      <c r="J229" s="2">
        <v>11.778154731174865</v>
      </c>
      <c r="K229" s="2">
        <v>53.027509403348333</v>
      </c>
      <c r="L229" s="2">
        <v>1.4920475317161297</v>
      </c>
      <c r="M229" s="2">
        <v>21.727266022568035</v>
      </c>
      <c r="N229" s="2">
        <v>3.8998491040622651</v>
      </c>
      <c r="O229">
        <f t="shared" si="4"/>
        <v>1.1818181818181819</v>
      </c>
      <c r="U229" s="4"/>
    </row>
    <row r="230" spans="1:21" x14ac:dyDescent="0.25">
      <c r="A230" s="4">
        <v>45818</v>
      </c>
      <c r="B230" s="2">
        <v>185.37870953403956</v>
      </c>
      <c r="C230" s="2">
        <v>121.94977405733758</v>
      </c>
      <c r="D230" s="2">
        <v>11.570407289428847</v>
      </c>
      <c r="E230" s="2">
        <v>66.40491888288021</v>
      </c>
      <c r="F230" s="2">
        <v>25.954999999999998</v>
      </c>
      <c r="G230" s="2">
        <v>4.4277626490851176</v>
      </c>
      <c r="H230" s="2">
        <v>5.7930217053115047</v>
      </c>
      <c r="I230" s="2">
        <v>45.352408326542708</v>
      </c>
      <c r="J230" s="2">
        <v>11.578635454478109</v>
      </c>
      <c r="K230" s="2">
        <v>53.937328691014145</v>
      </c>
      <c r="L230" s="2">
        <v>1.5013574448767117</v>
      </c>
      <c r="M230" s="2">
        <v>22.394251426031555</v>
      </c>
      <c r="N230" s="2">
        <v>3.9651744968002167</v>
      </c>
      <c r="O230">
        <f t="shared" si="4"/>
        <v>1.1818181818181819</v>
      </c>
      <c r="U230" s="4"/>
    </row>
    <row r="231" spans="1:21" x14ac:dyDescent="0.25">
      <c r="A231" s="4">
        <v>45819</v>
      </c>
      <c r="B231" s="2">
        <v>186.29911439114389</v>
      </c>
      <c r="C231" s="2">
        <v>123.8819188191882</v>
      </c>
      <c r="D231" s="2">
        <v>11.574797047970481</v>
      </c>
      <c r="E231" s="2">
        <v>66.317343173431738</v>
      </c>
      <c r="F231" s="2">
        <v>25.815000000000001</v>
      </c>
      <c r="G231" s="2">
        <v>4.4399734317343169</v>
      </c>
      <c r="H231" s="2">
        <v>5.4981549815498161</v>
      </c>
      <c r="I231" s="2">
        <v>45.408819188191877</v>
      </c>
      <c r="J231" s="2">
        <v>11.712177121771218</v>
      </c>
      <c r="K231" s="2">
        <v>53.874538745387454</v>
      </c>
      <c r="L231" s="2">
        <v>1.483201199336851</v>
      </c>
      <c r="M231" s="2">
        <v>22.7380073800738</v>
      </c>
      <c r="N231" s="2">
        <v>3.876684695978688</v>
      </c>
      <c r="O231">
        <f t="shared" si="4"/>
        <v>1.1818181818181819</v>
      </c>
      <c r="U231" s="4"/>
    </row>
    <row r="232" spans="1:21" x14ac:dyDescent="0.25">
      <c r="A232" s="4">
        <v>45820</v>
      </c>
      <c r="B232" s="2">
        <v>185.112095350206</v>
      </c>
      <c r="C232" s="2">
        <v>123.47704532077694</v>
      </c>
      <c r="D232" s="2">
        <v>11.802546203649205</v>
      </c>
      <c r="E232" s="2">
        <v>65.155974102413182</v>
      </c>
      <c r="F232" s="2">
        <v>26.145</v>
      </c>
      <c r="G232" s="2">
        <v>4.4678999411418481</v>
      </c>
      <c r="H232" s="2">
        <v>5.7607416127133613</v>
      </c>
      <c r="I232" s="2">
        <v>46.620824014125958</v>
      </c>
      <c r="J232" s="2">
        <v>11.778987639788111</v>
      </c>
      <c r="K232" s="2">
        <v>54.326074161271343</v>
      </c>
      <c r="L232" s="2">
        <v>1.4580501072662131</v>
      </c>
      <c r="M232" s="2">
        <v>22.748675691583287</v>
      </c>
      <c r="N232" s="2">
        <v>3.8216470663776532</v>
      </c>
      <c r="O232">
        <f t="shared" si="4"/>
        <v>1.1818181818181819</v>
      </c>
      <c r="U232" s="4"/>
    </row>
    <row r="233" spans="1:21" x14ac:dyDescent="0.25">
      <c r="A233" s="4">
        <v>45821</v>
      </c>
      <c r="B233" s="2">
        <v>182.69564178006621</v>
      </c>
      <c r="C233" s="2">
        <v>128.87090842221406</v>
      </c>
      <c r="D233" s="2">
        <v>11.900927546892241</v>
      </c>
      <c r="E233" s="2">
        <v>63.641044501655017</v>
      </c>
      <c r="F233" s="2">
        <v>26.31</v>
      </c>
      <c r="G233" s="2">
        <v>4.4673100404560504</v>
      </c>
      <c r="H233" s="2">
        <v>5.6932695844060319</v>
      </c>
      <c r="I233" s="2">
        <v>46.576976829716806</v>
      </c>
      <c r="J233" s="2">
        <v>11.658698050753953</v>
      </c>
      <c r="K233" s="2">
        <v>55.005516734093419</v>
      </c>
      <c r="L233" s="2">
        <v>1.4721635849077215</v>
      </c>
      <c r="M233" s="2">
        <v>23.332107392423687</v>
      </c>
      <c r="N233" s="2">
        <v>3.8077312182613223</v>
      </c>
      <c r="O233">
        <f t="shared" si="4"/>
        <v>1.1818181818181819</v>
      </c>
      <c r="U233" s="4"/>
    </row>
    <row r="234" spans="1:21" x14ac:dyDescent="0.25">
      <c r="A234" s="4">
        <v>45822</v>
      </c>
      <c r="B234" s="2" t="e">
        <v>#N/A</v>
      </c>
      <c r="C234" s="2" t="e">
        <v>#N/A</v>
      </c>
      <c r="D234" s="2" t="e">
        <v>#N/A</v>
      </c>
      <c r="E234" s="2" t="e">
        <v>#N/A</v>
      </c>
      <c r="F234" s="2" t="e">
        <v>#N/A</v>
      </c>
      <c r="G234" s="2" t="e">
        <v>#N/A</v>
      </c>
      <c r="H234" s="2" t="e">
        <v>#N/A</v>
      </c>
      <c r="I234" s="2" t="e">
        <v>#N/A</v>
      </c>
      <c r="J234" s="2" t="e">
        <v>#N/A</v>
      </c>
      <c r="K234" s="2" t="e">
        <v>#N/A</v>
      </c>
      <c r="L234" s="2" t="e">
        <v>#N/A</v>
      </c>
      <c r="M234" s="2" t="e">
        <v>#N/A</v>
      </c>
      <c r="N234" s="2" t="e">
        <v>#N/A</v>
      </c>
      <c r="O234">
        <f t="shared" si="4"/>
        <v>0</v>
      </c>
      <c r="U234" s="4"/>
    </row>
    <row r="235" spans="1:21" x14ac:dyDescent="0.25">
      <c r="A235" s="4">
        <v>45823</v>
      </c>
      <c r="B235" s="2" t="e">
        <v>#N/A</v>
      </c>
      <c r="C235" s="2" t="e">
        <v>#N/A</v>
      </c>
      <c r="D235" s="2" t="e">
        <v>#N/A</v>
      </c>
      <c r="E235" s="2" t="e">
        <v>#N/A</v>
      </c>
      <c r="F235" s="2" t="e">
        <v>#N/A</v>
      </c>
      <c r="G235" s="2" t="e">
        <v>#N/A</v>
      </c>
      <c r="H235" s="2" t="e">
        <v>#N/A</v>
      </c>
      <c r="I235" s="2" t="e">
        <v>#N/A</v>
      </c>
      <c r="J235" s="2" t="e">
        <v>#N/A</v>
      </c>
      <c r="K235" s="2" t="e">
        <v>#N/A</v>
      </c>
      <c r="L235" s="2" t="e">
        <v>#N/A</v>
      </c>
      <c r="M235" s="2" t="e">
        <v>#N/A</v>
      </c>
      <c r="N235" s="2" t="e">
        <v>#N/A</v>
      </c>
      <c r="O235">
        <f t="shared" si="4"/>
        <v>0</v>
      </c>
      <c r="U235" s="4"/>
    </row>
    <row r="236" spans="1:21" x14ac:dyDescent="0.25">
      <c r="A236" s="4">
        <v>45824</v>
      </c>
      <c r="B236" s="2">
        <v>183.85950473951064</v>
      </c>
      <c r="C236" s="2">
        <v>128.77507531780441</v>
      </c>
      <c r="D236" s="2">
        <v>11.91171254316996</v>
      </c>
      <c r="E236" s="2">
        <v>63.663751928870603</v>
      </c>
      <c r="F236" s="2">
        <v>26.254999999999999</v>
      </c>
      <c r="G236" s="2">
        <v>4.4517833786464847</v>
      </c>
      <c r="H236" s="2">
        <v>5.9739878021897281</v>
      </c>
      <c r="I236" s="2">
        <v>46.407500918509818</v>
      </c>
      <c r="J236" s="2">
        <v>12.146373723271365</v>
      </c>
      <c r="K236" s="2">
        <v>54.214123006833717</v>
      </c>
      <c r="L236" s="2">
        <v>1.4640384063286613</v>
      </c>
      <c r="M236" s="2">
        <v>22.896612535821884</v>
      </c>
      <c r="N236" s="2">
        <v>3.8363781912775541</v>
      </c>
      <c r="O236">
        <f t="shared" si="4"/>
        <v>1.1818181818181819</v>
      </c>
      <c r="U236" s="4"/>
    </row>
    <row r="237" spans="1:21" x14ac:dyDescent="0.25">
      <c r="A237" s="4">
        <v>45825</v>
      </c>
      <c r="B237" s="2">
        <v>182.72283254156773</v>
      </c>
      <c r="C237" s="2">
        <v>106.81413301662708</v>
      </c>
      <c r="D237" s="2">
        <v>12.08361460807601</v>
      </c>
      <c r="E237" s="2">
        <v>62.329275534441805</v>
      </c>
      <c r="F237" s="2">
        <v>26.63</v>
      </c>
      <c r="G237" s="2">
        <v>4.4895170724465565</v>
      </c>
      <c r="H237" s="2">
        <v>6.1609263657957252</v>
      </c>
      <c r="I237" s="2">
        <v>47.396936609263662</v>
      </c>
      <c r="J237" s="2">
        <v>11.913598574821854</v>
      </c>
      <c r="K237" s="2">
        <v>53.340261282660336</v>
      </c>
      <c r="L237" s="2">
        <v>1.4660255333552688</v>
      </c>
      <c r="M237" s="2">
        <v>23.441211401425178</v>
      </c>
      <c r="N237" s="2">
        <v>3.8348351826186864</v>
      </c>
      <c r="O237">
        <f t="shared" si="4"/>
        <v>1.1818181818181819</v>
      </c>
      <c r="U237" s="4"/>
    </row>
    <row r="238" spans="1:21" x14ac:dyDescent="0.25">
      <c r="A238" s="4">
        <v>45826</v>
      </c>
      <c r="B238" s="2">
        <v>180.40485620866468</v>
      </c>
      <c r="C238" s="2">
        <v>106.76227985435089</v>
      </c>
      <c r="D238" s="2">
        <v>12.115889276956231</v>
      </c>
      <c r="E238" s="2">
        <v>62.108939585345922</v>
      </c>
      <c r="F238" s="2">
        <v>26.67</v>
      </c>
      <c r="G238" s="2">
        <v>4.4979405513858959</v>
      </c>
      <c r="H238" s="2">
        <v>6.0266032548116222</v>
      </c>
      <c r="I238" s="2">
        <v>46.671903098759017</v>
      </c>
      <c r="J238" s="2">
        <v>11.96403358846697</v>
      </c>
      <c r="K238" s="2">
        <v>53.184216392955335</v>
      </c>
      <c r="L238" s="2">
        <v>1.4469634706117542</v>
      </c>
      <c r="M238" s="2">
        <v>23.140373040053507</v>
      </c>
      <c r="N238" s="2">
        <v>3.8372511927825523</v>
      </c>
      <c r="O238">
        <f t="shared" si="4"/>
        <v>1.1818181818181819</v>
      </c>
      <c r="U238" s="4"/>
    </row>
    <row r="239" spans="1:21" x14ac:dyDescent="0.25">
      <c r="A239" s="4">
        <v>45827</v>
      </c>
      <c r="B239" s="2">
        <v>177.42348603351954</v>
      </c>
      <c r="C239" s="2" t="e">
        <v>#N/A</v>
      </c>
      <c r="D239" s="2">
        <v>12.166181899441341</v>
      </c>
      <c r="E239" s="2" t="e">
        <v>#N/A</v>
      </c>
      <c r="F239" s="2">
        <v>26.98</v>
      </c>
      <c r="G239" s="2">
        <v>4.5008728491620111</v>
      </c>
      <c r="H239" s="2" t="e">
        <v>#N/A</v>
      </c>
      <c r="I239" s="2">
        <v>46.852089385474855</v>
      </c>
      <c r="J239" s="2" t="e">
        <v>#N/A</v>
      </c>
      <c r="K239" s="2" t="e">
        <v>#N/A</v>
      </c>
      <c r="L239" s="2" t="e">
        <v>#N/A</v>
      </c>
      <c r="M239" s="2" t="e">
        <v>#N/A</v>
      </c>
      <c r="N239" s="2" t="e">
        <v>#N/A</v>
      </c>
      <c r="O239">
        <f t="shared" si="4"/>
        <v>0.45454545454545453</v>
      </c>
      <c r="U239" s="4"/>
    </row>
    <row r="240" spans="1:21" x14ac:dyDescent="0.25">
      <c r="A240" s="4">
        <v>45828</v>
      </c>
      <c r="B240" s="2">
        <v>179.2357508722441</v>
      </c>
      <c r="C240" s="2">
        <v>107.63863113354614</v>
      </c>
      <c r="D240" s="2">
        <v>12.251059015663277</v>
      </c>
      <c r="E240" s="2">
        <v>61.762304209041652</v>
      </c>
      <c r="F240" s="2">
        <v>26.83</v>
      </c>
      <c r="G240" s="2">
        <v>4.478752876549625</v>
      </c>
      <c r="H240" s="2">
        <v>6.0351866973498636</v>
      </c>
      <c r="I240" s="2">
        <v>46.808533887610416</v>
      </c>
      <c r="J240" s="2">
        <v>11.135030806918566</v>
      </c>
      <c r="K240" s="2">
        <v>53.099250241259</v>
      </c>
      <c r="L240" s="2">
        <v>1.4322744052567791</v>
      </c>
      <c r="M240" s="2">
        <v>23.197980847747012</v>
      </c>
      <c r="N240" s="2">
        <v>3.9718533927288835</v>
      </c>
      <c r="O240">
        <f t="shared" si="4"/>
        <v>1.1818181818181819</v>
      </c>
      <c r="U240" s="4"/>
    </row>
    <row r="241" spans="1:21" x14ac:dyDescent="0.25">
      <c r="A241" s="4">
        <v>45829</v>
      </c>
      <c r="B241" s="2" t="e">
        <v>#N/A</v>
      </c>
      <c r="C241" s="2" t="e">
        <v>#N/A</v>
      </c>
      <c r="D241" s="2" t="e">
        <v>#N/A</v>
      </c>
      <c r="E241" s="2" t="e">
        <v>#N/A</v>
      </c>
      <c r="F241" s="2" t="e">
        <v>#N/A</v>
      </c>
      <c r="G241" s="2" t="e">
        <v>#N/A</v>
      </c>
      <c r="H241" s="2" t="e">
        <v>#N/A</v>
      </c>
      <c r="I241" s="2" t="e">
        <v>#N/A</v>
      </c>
      <c r="J241" s="2" t="e">
        <v>#N/A</v>
      </c>
      <c r="K241" s="2" t="e">
        <v>#N/A</v>
      </c>
      <c r="L241" s="2" t="e">
        <v>#N/A</v>
      </c>
      <c r="M241" s="2" t="e">
        <v>#N/A</v>
      </c>
      <c r="N241" s="2" t="e">
        <v>#N/A</v>
      </c>
      <c r="O241">
        <f t="shared" si="4"/>
        <v>0</v>
      </c>
      <c r="U241" s="4"/>
    </row>
    <row r="242" spans="1:21" x14ac:dyDescent="0.25">
      <c r="A242" s="4">
        <v>45830</v>
      </c>
      <c r="B242" s="2" t="e">
        <v>#N/A</v>
      </c>
      <c r="C242" s="2" t="e">
        <v>#N/A</v>
      </c>
      <c r="D242" s="2" t="e">
        <v>#N/A</v>
      </c>
      <c r="E242" s="2" t="e">
        <v>#N/A</v>
      </c>
      <c r="F242" s="2" t="e">
        <v>#N/A</v>
      </c>
      <c r="G242" s="2" t="e">
        <v>#N/A</v>
      </c>
      <c r="H242" s="2" t="e">
        <v>#N/A</v>
      </c>
      <c r="I242" s="2" t="e">
        <v>#N/A</v>
      </c>
      <c r="J242" s="2" t="e">
        <v>#N/A</v>
      </c>
      <c r="K242" s="2" t="e">
        <v>#N/A</v>
      </c>
      <c r="L242" s="2" t="e">
        <v>#N/A</v>
      </c>
      <c r="M242" s="2" t="e">
        <v>#N/A</v>
      </c>
      <c r="N242" s="2" t="e">
        <v>#N/A</v>
      </c>
      <c r="O242">
        <f t="shared" si="4"/>
        <v>0</v>
      </c>
      <c r="U242" s="4"/>
    </row>
    <row r="243" spans="1:21" x14ac:dyDescent="0.25">
      <c r="A243" s="4">
        <v>45831</v>
      </c>
      <c r="B243" s="2">
        <v>178.66854432256153</v>
      </c>
      <c r="C243" s="2">
        <v>107.22650459531573</v>
      </c>
      <c r="D243" s="2">
        <v>12.171366735843465</v>
      </c>
      <c r="E243" s="2">
        <v>61.377112362881711</v>
      </c>
      <c r="F243" s="2">
        <v>26.84</v>
      </c>
      <c r="G243" s="2">
        <v>4.346916691372666</v>
      </c>
      <c r="H243" s="2">
        <v>6.248147050103765</v>
      </c>
      <c r="I243" s="2">
        <v>46.446975985769356</v>
      </c>
      <c r="J243" s="2">
        <v>10.650756003557664</v>
      </c>
      <c r="K243" s="2">
        <v>52.423658464275128</v>
      </c>
      <c r="L243" s="2">
        <v>1.3980753730395112</v>
      </c>
      <c r="M243" s="2">
        <v>22.472576341535724</v>
      </c>
      <c r="N243" s="2">
        <v>3.9082106994552284</v>
      </c>
      <c r="O243">
        <f t="shared" si="4"/>
        <v>1.1818181818181819</v>
      </c>
      <c r="U243" s="4"/>
    </row>
    <row r="244" spans="1:21" x14ac:dyDescent="0.25">
      <c r="A244" s="4">
        <v>45832</v>
      </c>
      <c r="B244" s="2">
        <v>182.98458828709821</v>
      </c>
      <c r="C244" s="2">
        <v>110.94965507118744</v>
      </c>
      <c r="D244" s="2">
        <v>11.825325700865994</v>
      </c>
      <c r="E244" s="2">
        <v>62.050491707030673</v>
      </c>
      <c r="F244" s="2">
        <v>25.844999999999999</v>
      </c>
      <c r="G244" s="2">
        <v>4.35580096873624</v>
      </c>
      <c r="H244" s="2">
        <v>5.9078232790253926</v>
      </c>
      <c r="I244" s="2">
        <v>44.786437692646416</v>
      </c>
      <c r="J244" s="2">
        <v>10.927638338470571</v>
      </c>
      <c r="K244" s="2">
        <v>52.39982386613827</v>
      </c>
      <c r="L244" s="2">
        <v>1.4040771930510341</v>
      </c>
      <c r="M244" s="2">
        <v>21.891971231469249</v>
      </c>
      <c r="N244" s="2">
        <v>3.8592064563288422</v>
      </c>
      <c r="O244">
        <f t="shared" si="4"/>
        <v>1.1818181818181819</v>
      </c>
      <c r="U244" s="4"/>
    </row>
    <row r="245" spans="1:21" x14ac:dyDescent="0.25">
      <c r="A245" s="4">
        <v>45833</v>
      </c>
      <c r="B245" s="2">
        <v>182.13941348973606</v>
      </c>
      <c r="C245" s="2">
        <v>111.95014662756597</v>
      </c>
      <c r="D245" s="2">
        <v>11.716271260997067</v>
      </c>
      <c r="E245" s="2">
        <v>62.170087976539584</v>
      </c>
      <c r="F245" s="2">
        <v>25.635000000000002</v>
      </c>
      <c r="G245" s="2">
        <v>4.3044932551319652</v>
      </c>
      <c r="H245" s="2">
        <v>6.0117302052785915</v>
      </c>
      <c r="I245" s="2">
        <v>44.579815249266858</v>
      </c>
      <c r="J245" s="2">
        <v>10.857771260997067</v>
      </c>
      <c r="K245" s="2">
        <v>51.568914956011731</v>
      </c>
      <c r="L245" s="2">
        <v>1.4267832623513674</v>
      </c>
      <c r="M245" s="2">
        <v>22.228739002932549</v>
      </c>
      <c r="N245" s="2">
        <v>3.933185927157075</v>
      </c>
      <c r="O245">
        <f t="shared" si="4"/>
        <v>1.1818181818181819</v>
      </c>
      <c r="U245" s="4"/>
    </row>
    <row r="246" spans="1:21" x14ac:dyDescent="0.25">
      <c r="A246" s="4">
        <v>45834</v>
      </c>
      <c r="B246" s="2">
        <v>183.20433660487097</v>
      </c>
      <c r="C246" s="2">
        <v>113.14431115957834</v>
      </c>
      <c r="D246" s="2">
        <v>11.690628135223557</v>
      </c>
      <c r="E246" s="2">
        <v>62.726281352235553</v>
      </c>
      <c r="F246" s="2">
        <v>25.765000000000001</v>
      </c>
      <c r="G246" s="2">
        <v>4.3471059251181394</v>
      </c>
      <c r="H246" s="2">
        <v>5.9323882224645583</v>
      </c>
      <c r="I246" s="2">
        <v>44.775702653580517</v>
      </c>
      <c r="J246" s="2">
        <v>11.312250090876045</v>
      </c>
      <c r="K246" s="2">
        <v>51.610323518720463</v>
      </c>
      <c r="L246" s="2">
        <v>1.4395408910034324</v>
      </c>
      <c r="M246" s="2">
        <v>22.021083242457287</v>
      </c>
      <c r="N246" s="2">
        <v>3.9808533019368659</v>
      </c>
      <c r="O246">
        <f t="shared" si="4"/>
        <v>1.1818181818181819</v>
      </c>
      <c r="U246" s="4"/>
    </row>
    <row r="247" spans="1:21" x14ac:dyDescent="0.25">
      <c r="A247" s="4">
        <v>45835</v>
      </c>
      <c r="B247" s="2">
        <v>190.49212081418253</v>
      </c>
      <c r="C247" s="2">
        <v>110.99438243233384</v>
      </c>
      <c r="D247" s="2">
        <v>11.82718756839571</v>
      </c>
      <c r="E247" s="2">
        <v>63.296126066973081</v>
      </c>
      <c r="F247" s="2">
        <v>25.87</v>
      </c>
      <c r="G247" s="2">
        <v>4.3323595243306334</v>
      </c>
      <c r="H247" s="2">
        <v>5.9093893630991463</v>
      </c>
      <c r="I247" s="2">
        <v>44.914236521485371</v>
      </c>
      <c r="J247" s="2">
        <v>11.060042314146056</v>
      </c>
      <c r="K247" s="2">
        <v>51.718100240752896</v>
      </c>
      <c r="L247" s="2">
        <v>1.4016315091603424</v>
      </c>
      <c r="M247" s="2">
        <v>22.13467571313927</v>
      </c>
      <c r="N247" s="2">
        <v>4.0294384968379342</v>
      </c>
      <c r="O247">
        <f t="shared" si="4"/>
        <v>1.1818181818181819</v>
      </c>
      <c r="U247" s="4"/>
    </row>
    <row r="248" spans="1:21" x14ac:dyDescent="0.25">
      <c r="A248" s="4">
        <v>45836</v>
      </c>
      <c r="B248" s="2" t="e">
        <v>#N/A</v>
      </c>
      <c r="C248" s="2" t="e">
        <v>#N/A</v>
      </c>
      <c r="D248" s="2" t="e">
        <v>#N/A</v>
      </c>
      <c r="E248" s="2" t="e">
        <v>#N/A</v>
      </c>
      <c r="F248" s="2" t="e">
        <v>#N/A</v>
      </c>
      <c r="G248" s="2" t="e">
        <v>#N/A</v>
      </c>
      <c r="H248" s="2" t="e">
        <v>#N/A</v>
      </c>
      <c r="I248" s="2" t="e">
        <v>#N/A</v>
      </c>
      <c r="J248" s="2" t="e">
        <v>#N/A</v>
      </c>
      <c r="K248" s="2" t="e">
        <v>#N/A</v>
      </c>
      <c r="L248" s="2" t="e">
        <v>#N/A</v>
      </c>
      <c r="M248" s="2" t="e">
        <v>#N/A</v>
      </c>
      <c r="N248" s="2" t="e">
        <v>#N/A</v>
      </c>
      <c r="O248">
        <f t="shared" si="4"/>
        <v>0</v>
      </c>
      <c r="U248" s="4"/>
    </row>
    <row r="249" spans="1:21" x14ac:dyDescent="0.25">
      <c r="A249" s="4">
        <v>45837</v>
      </c>
      <c r="B249" s="2" t="e">
        <v>#N/A</v>
      </c>
      <c r="C249" s="2" t="e">
        <v>#N/A</v>
      </c>
      <c r="D249" s="2" t="e">
        <v>#N/A</v>
      </c>
      <c r="E249" s="2" t="e">
        <v>#N/A</v>
      </c>
      <c r="F249" s="2" t="e">
        <v>#N/A</v>
      </c>
      <c r="G249" s="2" t="e">
        <v>#N/A</v>
      </c>
      <c r="H249" s="2" t="e">
        <v>#N/A</v>
      </c>
      <c r="I249" s="2" t="e">
        <v>#N/A</v>
      </c>
      <c r="J249" s="2" t="e">
        <v>#N/A</v>
      </c>
      <c r="K249" s="2" t="e">
        <v>#N/A</v>
      </c>
      <c r="L249" s="2" t="e">
        <v>#N/A</v>
      </c>
      <c r="M249" s="2" t="e">
        <v>#N/A</v>
      </c>
      <c r="N249" s="2" t="e">
        <v>#N/A</v>
      </c>
      <c r="O249">
        <f t="shared" si="4"/>
        <v>0</v>
      </c>
      <c r="U249" s="4"/>
    </row>
    <row r="250" spans="1:21" x14ac:dyDescent="0.25">
      <c r="A250" s="4">
        <v>45838</v>
      </c>
      <c r="B250" s="2">
        <v>186.68637523698408</v>
      </c>
      <c r="C250" s="2">
        <v>120.70876476593263</v>
      </c>
      <c r="D250" s="2">
        <v>11.802455884497594</v>
      </c>
      <c r="E250" s="2">
        <v>62.541927956832431</v>
      </c>
      <c r="F250" s="2">
        <v>25.535</v>
      </c>
      <c r="G250" s="2">
        <v>4.4104816975353653</v>
      </c>
      <c r="H250" s="2">
        <v>6.5480530844392595</v>
      </c>
      <c r="I250" s="2">
        <v>44.68807787662243</v>
      </c>
      <c r="J250" s="2">
        <v>11.076272422342132</v>
      </c>
      <c r="K250" s="2">
        <v>50.619804579262073</v>
      </c>
      <c r="L250" s="2">
        <v>1.4057685810673659</v>
      </c>
      <c r="M250" s="2">
        <v>21.824413008604346</v>
      </c>
      <c r="N250" s="2">
        <v>4.0395648881246142</v>
      </c>
      <c r="O250">
        <f t="shared" si="4"/>
        <v>1.1818181818181819</v>
      </c>
      <c r="U250" s="4"/>
    </row>
    <row r="251" spans="1:21" x14ac:dyDescent="0.25">
      <c r="A251" s="4">
        <v>45839</v>
      </c>
      <c r="B251" s="2">
        <v>184.85408014571951</v>
      </c>
      <c r="C251" s="2">
        <v>118.73224043715847</v>
      </c>
      <c r="D251" s="2">
        <v>11.820717668488161</v>
      </c>
      <c r="E251" s="2">
        <v>64.663023679417122</v>
      </c>
      <c r="F251" s="2">
        <v>25.74</v>
      </c>
      <c r="G251" s="2">
        <v>4.4111249544626601</v>
      </c>
      <c r="H251" s="2">
        <v>6.571948998178506</v>
      </c>
      <c r="I251" s="2">
        <v>44.874153005464485</v>
      </c>
      <c r="J251" s="2">
        <v>11.599271402550091</v>
      </c>
      <c r="K251" s="2">
        <v>53.231329690346087</v>
      </c>
      <c r="L251" s="2">
        <v>1.4107607184560955</v>
      </c>
      <c r="M251" s="2">
        <v>22.222222222222221</v>
      </c>
      <c r="N251" s="2">
        <v>3.97028373622644</v>
      </c>
      <c r="O251">
        <f t="shared" si="4"/>
        <v>1.1818181818181819</v>
      </c>
      <c r="U251" s="4"/>
    </row>
    <row r="252" spans="1:21" x14ac:dyDescent="0.25">
      <c r="A252" s="4">
        <v>45840</v>
      </c>
      <c r="B252" s="2">
        <v>189.83827305406794</v>
      </c>
      <c r="C252" s="2">
        <v>125.09720490059425</v>
      </c>
      <c r="D252" s="2">
        <v>12.087379062431225</v>
      </c>
      <c r="E252" s="2">
        <v>66.011297777125677</v>
      </c>
      <c r="F252" s="2">
        <v>26.155000000000001</v>
      </c>
      <c r="G252" s="2">
        <v>4.3762262489912693</v>
      </c>
      <c r="H252" s="2">
        <v>6.4558726432396751</v>
      </c>
      <c r="I252" s="2">
        <v>46.166592326315026</v>
      </c>
      <c r="J252" s="2">
        <v>11.936028171080626</v>
      </c>
      <c r="K252" s="2">
        <v>53.569070501063749</v>
      </c>
      <c r="L252" s="2">
        <v>1.4037116318195186</v>
      </c>
      <c r="M252" s="2">
        <v>22.96236519697748</v>
      </c>
      <c r="N252" s="2">
        <v>4.0082863937505335</v>
      </c>
      <c r="O252">
        <f t="shared" si="4"/>
        <v>1.1818181818181819</v>
      </c>
      <c r="U252" s="4"/>
    </row>
    <row r="253" spans="1:21" x14ac:dyDescent="0.25">
      <c r="A253" s="4">
        <v>45841</v>
      </c>
      <c r="B253" s="2">
        <v>190.51480477620692</v>
      </c>
      <c r="C253" s="2">
        <v>135.54318364954949</v>
      </c>
      <c r="D253" s="2">
        <v>12.036954362317777</v>
      </c>
      <c r="E253" s="2">
        <v>66.090396307962791</v>
      </c>
      <c r="F253" s="2">
        <v>26.204999999999998</v>
      </c>
      <c r="G253" s="2">
        <v>4.3526563621712695</v>
      </c>
      <c r="H253" s="2">
        <v>6.6442018899714306</v>
      </c>
      <c r="I253" s="2">
        <v>45.945662588821335</v>
      </c>
      <c r="J253" s="2">
        <v>12.314116181964691</v>
      </c>
      <c r="K253" s="2">
        <v>54.120577247088121</v>
      </c>
      <c r="L253" s="2">
        <v>1.4167461477155026</v>
      </c>
      <c r="M253" s="2">
        <v>22.657680755988572</v>
      </c>
      <c r="N253" s="2">
        <v>4.2624167767944918</v>
      </c>
      <c r="O253">
        <f t="shared" si="4"/>
        <v>1.1818181818181819</v>
      </c>
      <c r="U253" s="4"/>
    </row>
    <row r="254" spans="1:21" x14ac:dyDescent="0.25">
      <c r="A254" s="4">
        <v>45842</v>
      </c>
      <c r="B254" s="2">
        <v>186.37063090789184</v>
      </c>
      <c r="C254" s="2" t="e">
        <v>#N/A</v>
      </c>
      <c r="D254" s="2">
        <v>12.012277423609584</v>
      </c>
      <c r="E254" s="2" t="e">
        <v>#N/A</v>
      </c>
      <c r="F254" s="2">
        <v>26.28</v>
      </c>
      <c r="G254" s="2">
        <v>4.3693559023961308</v>
      </c>
      <c r="H254" s="2" t="e">
        <v>#N/A</v>
      </c>
      <c r="I254" s="2">
        <v>45.703945922180701</v>
      </c>
      <c r="J254" s="2" t="e">
        <v>#N/A</v>
      </c>
      <c r="K254" s="2" t="e">
        <v>#N/A</v>
      </c>
      <c r="L254" s="2">
        <v>1.4176449886598468</v>
      </c>
      <c r="M254" s="2" t="e">
        <v>#N/A</v>
      </c>
      <c r="N254" s="2">
        <v>4.2407314223181931</v>
      </c>
      <c r="O254">
        <f t="shared" si="4"/>
        <v>0.63636363636363635</v>
      </c>
      <c r="U254" s="4"/>
    </row>
    <row r="255" spans="1:21" x14ac:dyDescent="0.25">
      <c r="A255" s="4">
        <v>45843</v>
      </c>
      <c r="B255" s="2" t="e">
        <v>#N/A</v>
      </c>
      <c r="C255" s="2" t="e">
        <v>#N/A</v>
      </c>
      <c r="D255" s="2" t="e">
        <v>#N/A</v>
      </c>
      <c r="E255" s="2" t="e">
        <v>#N/A</v>
      </c>
      <c r="F255" s="2" t="e">
        <v>#N/A</v>
      </c>
      <c r="G255" s="2" t="e">
        <v>#N/A</v>
      </c>
      <c r="H255" s="2" t="e">
        <v>#N/A</v>
      </c>
      <c r="I255" s="2" t="e">
        <v>#N/A</v>
      </c>
      <c r="J255" s="2" t="e">
        <v>#N/A</v>
      </c>
      <c r="K255" s="2" t="e">
        <v>#N/A</v>
      </c>
      <c r="L255" s="2" t="e">
        <v>#N/A</v>
      </c>
      <c r="M255" s="2" t="e">
        <v>#N/A</v>
      </c>
      <c r="N255" s="2" t="e">
        <v>#N/A</v>
      </c>
      <c r="O255">
        <f t="shared" si="4"/>
        <v>0</v>
      </c>
      <c r="U255" s="4"/>
    </row>
    <row r="256" spans="1:21" x14ac:dyDescent="0.25">
      <c r="A256" s="4">
        <v>45844</v>
      </c>
      <c r="B256" s="2" t="e">
        <v>#N/A</v>
      </c>
      <c r="C256" s="2" t="e">
        <v>#N/A</v>
      </c>
      <c r="D256" s="2" t="e">
        <v>#N/A</v>
      </c>
      <c r="E256" s="2" t="e">
        <v>#N/A</v>
      </c>
      <c r="F256" s="2" t="e">
        <v>#N/A</v>
      </c>
      <c r="G256" s="2" t="e">
        <v>#N/A</v>
      </c>
      <c r="H256" s="2" t="e">
        <v>#N/A</v>
      </c>
      <c r="I256" s="2" t="e">
        <v>#N/A</v>
      </c>
      <c r="J256" s="2" t="e">
        <v>#N/A</v>
      </c>
      <c r="K256" s="2" t="e">
        <v>#N/A</v>
      </c>
      <c r="L256" s="2" t="e">
        <v>#N/A</v>
      </c>
      <c r="M256" s="2" t="e">
        <v>#N/A</v>
      </c>
      <c r="N256" s="2" t="e">
        <v>#N/A</v>
      </c>
      <c r="O256">
        <f t="shared" si="4"/>
        <v>0</v>
      </c>
      <c r="U256" s="4"/>
    </row>
    <row r="257" spans="1:21" x14ac:dyDescent="0.25">
      <c r="A257" s="4">
        <v>45845</v>
      </c>
      <c r="B257" s="2">
        <v>187.81794041927179</v>
      </c>
      <c r="C257" s="2">
        <v>130.23905847738141</v>
      </c>
      <c r="D257" s="2">
        <v>11.918504155939683</v>
      </c>
      <c r="E257" s="2">
        <v>64.84001471129092</v>
      </c>
      <c r="F257" s="2">
        <v>25.53</v>
      </c>
      <c r="G257" s="2">
        <v>4.2991255608679664</v>
      </c>
      <c r="H257" s="2">
        <v>6.4656123574843694</v>
      </c>
      <c r="I257" s="2">
        <v>44.548161824200079</v>
      </c>
      <c r="J257" s="2">
        <v>11.82052225082751</v>
      </c>
      <c r="K257" s="2">
        <v>54.98344979771975</v>
      </c>
      <c r="L257" s="2">
        <v>1.4502950070964837</v>
      </c>
      <c r="M257" s="2">
        <v>22.250827510114014</v>
      </c>
      <c r="N257" s="2">
        <v>4.2173850624772227</v>
      </c>
      <c r="O257">
        <f t="shared" si="4"/>
        <v>1.1818181818181819</v>
      </c>
      <c r="U257" s="4"/>
    </row>
    <row r="258" spans="1:21" x14ac:dyDescent="0.25">
      <c r="A258" s="4">
        <v>45846</v>
      </c>
      <c r="B258" s="2">
        <v>187.15947050592828</v>
      </c>
      <c r="C258" s="2">
        <v>121.8646439354886</v>
      </c>
      <c r="D258" s="2">
        <v>12.17204830989027</v>
      </c>
      <c r="E258" s="2">
        <v>64.761764489284914</v>
      </c>
      <c r="F258" s="2">
        <v>26.04</v>
      </c>
      <c r="G258" s="2">
        <v>4.3097122026658816</v>
      </c>
      <c r="H258" s="2">
        <v>6.4732307239119216</v>
      </c>
      <c r="I258" s="2">
        <v>45.563263863318362</v>
      </c>
      <c r="J258" s="2">
        <v>12.136387068267176</v>
      </c>
      <c r="K258" s="2">
        <v>53.361808675160162</v>
      </c>
      <c r="L258" s="2">
        <v>1.5034184729237339</v>
      </c>
      <c r="M258" s="2">
        <v>23.028205317033652</v>
      </c>
      <c r="N258" s="2">
        <v>4.2766160614925131</v>
      </c>
      <c r="O258">
        <f t="shared" ref="O258:O321" si="5">COUNT(B258:N258)/11</f>
        <v>1.1818181818181819</v>
      </c>
      <c r="U258" s="4"/>
    </row>
    <row r="259" spans="1:21" x14ac:dyDescent="0.25">
      <c r="A259" s="4">
        <v>45847</v>
      </c>
      <c r="B259" s="2">
        <v>194.30782538280332</v>
      </c>
      <c r="C259" s="2">
        <v>122.1952296819788</v>
      </c>
      <c r="D259" s="2">
        <v>12.282322585394581</v>
      </c>
      <c r="E259" s="2">
        <v>65.113368669022378</v>
      </c>
      <c r="F259" s="2">
        <v>26.27</v>
      </c>
      <c r="G259" s="2">
        <v>4.3187176089517072</v>
      </c>
      <c r="H259" s="2">
        <v>6.4414016489988217</v>
      </c>
      <c r="I259" s="2">
        <v>45.910070671378094</v>
      </c>
      <c r="J259" s="2">
        <v>12.102473498233216</v>
      </c>
      <c r="K259" s="2">
        <v>54.218197879858657</v>
      </c>
      <c r="L259" s="2">
        <v>1.5389118115014127</v>
      </c>
      <c r="M259" s="2">
        <v>23.019729093050646</v>
      </c>
      <c r="N259" s="2">
        <v>4.1518135283910143</v>
      </c>
      <c r="O259">
        <f t="shared" si="5"/>
        <v>1.1818181818181819</v>
      </c>
      <c r="U259" s="4"/>
    </row>
    <row r="260" spans="1:21" x14ac:dyDescent="0.25">
      <c r="A260" s="4">
        <v>45848</v>
      </c>
      <c r="B260" s="2">
        <v>195.39846652904751</v>
      </c>
      <c r="C260" s="2">
        <v>121.71188439988204</v>
      </c>
      <c r="D260" s="2">
        <v>12.30458950162194</v>
      </c>
      <c r="E260" s="2">
        <v>65.467413742258913</v>
      </c>
      <c r="F260" s="2">
        <v>26.58</v>
      </c>
      <c r="G260" s="2">
        <v>4.2887723385432031</v>
      </c>
      <c r="H260" s="2">
        <v>6.4951341787083461</v>
      </c>
      <c r="I260" s="2">
        <v>46.092671778236515</v>
      </c>
      <c r="J260" s="2">
        <v>13.093482748451784</v>
      </c>
      <c r="K260" s="2">
        <v>55.028015334709522</v>
      </c>
      <c r="L260" s="2">
        <v>1.5194675396757289</v>
      </c>
      <c r="M260" s="2">
        <v>23.237982895900913</v>
      </c>
      <c r="N260" s="2">
        <v>4.1937304095050107</v>
      </c>
      <c r="O260">
        <f t="shared" si="5"/>
        <v>1.1818181818181819</v>
      </c>
      <c r="U260" s="4"/>
    </row>
    <row r="261" spans="1:21" x14ac:dyDescent="0.25">
      <c r="A261" s="4">
        <v>45849</v>
      </c>
      <c r="B261" s="2">
        <v>193.07770785518622</v>
      </c>
      <c r="C261" s="2">
        <v>120.26356703931295</v>
      </c>
      <c r="D261" s="2">
        <v>12.368053305693346</v>
      </c>
      <c r="E261" s="2">
        <v>64.870067372473528</v>
      </c>
      <c r="F261" s="2">
        <v>26.72</v>
      </c>
      <c r="G261" s="2">
        <v>4.333319908195751</v>
      </c>
      <c r="H261" s="2">
        <v>6.3818760642629737</v>
      </c>
      <c r="I261" s="2">
        <v>46.631231213444877</v>
      </c>
      <c r="J261" s="2">
        <v>13.296809061967869</v>
      </c>
      <c r="K261" s="2">
        <v>55.0825497889983</v>
      </c>
      <c r="L261" s="2">
        <v>1.5242282906244904</v>
      </c>
      <c r="M261" s="2">
        <v>24.165247649366997</v>
      </c>
      <c r="N261" s="2">
        <v>4.1809724083707733</v>
      </c>
      <c r="O261">
        <f t="shared" si="5"/>
        <v>1.1818181818181819</v>
      </c>
      <c r="U261" s="4"/>
    </row>
    <row r="262" spans="1:21" x14ac:dyDescent="0.25">
      <c r="A262" s="4">
        <v>45850</v>
      </c>
      <c r="B262" s="2" t="e">
        <v>#N/A</v>
      </c>
      <c r="C262" s="2" t="e">
        <v>#N/A</v>
      </c>
      <c r="D262" s="2" t="e">
        <v>#N/A</v>
      </c>
      <c r="E262" s="2" t="e">
        <v>#N/A</v>
      </c>
      <c r="F262" s="2" t="e">
        <v>#N/A</v>
      </c>
      <c r="G262" s="2" t="e">
        <v>#N/A</v>
      </c>
      <c r="H262" s="2" t="e">
        <v>#N/A</v>
      </c>
      <c r="I262" s="2" t="e">
        <v>#N/A</v>
      </c>
      <c r="J262" s="2" t="e">
        <v>#N/A</v>
      </c>
      <c r="K262" s="2" t="e">
        <v>#N/A</v>
      </c>
      <c r="L262" s="2" t="e">
        <v>#N/A</v>
      </c>
      <c r="M262" s="2" t="e">
        <v>#N/A</v>
      </c>
      <c r="N262" s="2" t="e">
        <v>#N/A</v>
      </c>
      <c r="O262">
        <f t="shared" si="5"/>
        <v>0</v>
      </c>
      <c r="U262" s="4"/>
    </row>
    <row r="263" spans="1:21" x14ac:dyDescent="0.25">
      <c r="A263" s="4">
        <v>45851</v>
      </c>
      <c r="B263" s="2" t="e">
        <v>#N/A</v>
      </c>
      <c r="C263" s="2" t="e">
        <v>#N/A</v>
      </c>
      <c r="D263" s="2" t="e">
        <v>#N/A</v>
      </c>
      <c r="E263" s="2" t="e">
        <v>#N/A</v>
      </c>
      <c r="F263" s="2" t="e">
        <v>#N/A</v>
      </c>
      <c r="G263" s="2" t="e">
        <v>#N/A</v>
      </c>
      <c r="H263" s="2" t="e">
        <v>#N/A</v>
      </c>
      <c r="I263" s="2" t="e">
        <v>#N/A</v>
      </c>
      <c r="J263" s="2" t="e">
        <v>#N/A</v>
      </c>
      <c r="K263" s="2" t="e">
        <v>#N/A</v>
      </c>
      <c r="L263" s="2" t="e">
        <v>#N/A</v>
      </c>
      <c r="M263" s="2" t="e">
        <v>#N/A</v>
      </c>
      <c r="N263" s="2" t="e">
        <v>#N/A</v>
      </c>
      <c r="O263">
        <f t="shared" si="5"/>
        <v>0</v>
      </c>
      <c r="U263" s="4"/>
    </row>
    <row r="264" spans="1:21" x14ac:dyDescent="0.25">
      <c r="A264" s="4">
        <v>45852</v>
      </c>
      <c r="B264" s="2">
        <v>191.22728693710459</v>
      </c>
      <c r="C264" s="2">
        <v>119.71715668031263</v>
      </c>
      <c r="D264" s="2">
        <v>12.324307852623745</v>
      </c>
      <c r="E264" s="2">
        <v>65.039077037588385</v>
      </c>
      <c r="F264" s="2">
        <v>26.364999999999998</v>
      </c>
      <c r="G264" s="2">
        <v>4.3887660588016377</v>
      </c>
      <c r="H264" s="2">
        <v>6.4384071455154457</v>
      </c>
      <c r="I264" s="2">
        <v>46.300787495347969</v>
      </c>
      <c r="J264" s="2">
        <v>13.829549683662076</v>
      </c>
      <c r="K264" s="2">
        <v>55.854112393003355</v>
      </c>
      <c r="L264" s="2">
        <v>1.4910968159371525</v>
      </c>
      <c r="M264" s="2">
        <v>23.892817268328994</v>
      </c>
      <c r="N264" s="2">
        <v>4.1408023753111083</v>
      </c>
      <c r="O264">
        <f t="shared" si="5"/>
        <v>1.1818181818181819</v>
      </c>
      <c r="U264" s="4"/>
    </row>
    <row r="265" spans="1:21" x14ac:dyDescent="0.25">
      <c r="A265" s="4">
        <v>45853</v>
      </c>
      <c r="B265" s="2">
        <v>189.09440501979532</v>
      </c>
      <c r="C265" s="2">
        <v>128.43056696795398</v>
      </c>
      <c r="D265" s="2">
        <v>12.296766713976245</v>
      </c>
      <c r="E265" s="2">
        <v>64.308657652946891</v>
      </c>
      <c r="F265" s="2">
        <v>26.215</v>
      </c>
      <c r="G265" s="2">
        <v>4.3657159931276608</v>
      </c>
      <c r="H265" s="2">
        <v>6.3942630910584901</v>
      </c>
      <c r="I265" s="2">
        <v>46.325097482632401</v>
      </c>
      <c r="J265" s="2">
        <v>13.699858071263165</v>
      </c>
      <c r="K265" s="2">
        <v>55.800403376409953</v>
      </c>
      <c r="L265" s="2">
        <v>1.4666445489084934</v>
      </c>
      <c r="M265" s="2">
        <v>23.799208187047135</v>
      </c>
      <c r="N265" s="2">
        <v>4.1338250097351592</v>
      </c>
      <c r="O265">
        <f t="shared" si="5"/>
        <v>1.1818181818181819</v>
      </c>
      <c r="U265" s="4"/>
    </row>
    <row r="266" spans="1:21" x14ac:dyDescent="0.25">
      <c r="A266" s="4">
        <v>45854</v>
      </c>
      <c r="B266" s="2">
        <v>188.30344583519593</v>
      </c>
      <c r="C266" s="2">
        <v>124.28848159737743</v>
      </c>
      <c r="D266" s="2">
        <v>12.317117866189838</v>
      </c>
      <c r="E266" s="2">
        <v>64.595440321859627</v>
      </c>
      <c r="F266" s="2">
        <v>26.08</v>
      </c>
      <c r="G266" s="2">
        <v>4.3687440023841448</v>
      </c>
      <c r="H266" s="2">
        <v>6.4073908508419004</v>
      </c>
      <c r="I266" s="2">
        <v>46.037439278796008</v>
      </c>
      <c r="J266" s="2">
        <v>13.634331694233348</v>
      </c>
      <c r="K266" s="2">
        <v>55.70704812993592</v>
      </c>
      <c r="L266" s="2">
        <v>1.4509240962060328</v>
      </c>
      <c r="M266" s="2">
        <v>23.781850692892267</v>
      </c>
      <c r="N266" s="2">
        <v>4.1469529996899954</v>
      </c>
      <c r="O266">
        <f t="shared" si="5"/>
        <v>1.1818181818181819</v>
      </c>
      <c r="U266" s="4"/>
    </row>
    <row r="267" spans="1:21" x14ac:dyDescent="0.25">
      <c r="A267" s="4">
        <v>45855</v>
      </c>
      <c r="B267" s="2">
        <v>195.39109021714799</v>
      </c>
      <c r="C267" s="2">
        <v>129.4977986717409</v>
      </c>
      <c r="D267" s="2">
        <v>12.231828072531901</v>
      </c>
      <c r="E267" s="2">
        <v>66.800985001119315</v>
      </c>
      <c r="F267" s="2">
        <v>26.09</v>
      </c>
      <c r="G267" s="2">
        <v>4.360852473695993</v>
      </c>
      <c r="H267" s="2">
        <v>6.5890605178718005</v>
      </c>
      <c r="I267" s="2">
        <v>45.795867472576674</v>
      </c>
      <c r="J267" s="2">
        <v>13.700470114170583</v>
      </c>
      <c r="K267" s="2">
        <v>56.100291023057984</v>
      </c>
      <c r="L267" s="2">
        <v>1.4616898490372205</v>
      </c>
      <c r="M267" s="2">
        <v>23.945974181031268</v>
      </c>
      <c r="N267" s="2">
        <v>4.2023583159820088</v>
      </c>
      <c r="O267">
        <f t="shared" si="5"/>
        <v>1.1818181818181819</v>
      </c>
      <c r="U267" s="4"/>
    </row>
    <row r="268" spans="1:21" x14ac:dyDescent="0.25">
      <c r="A268" s="4">
        <v>45856</v>
      </c>
      <c r="B268" s="2">
        <v>194.29330054400475</v>
      </c>
      <c r="C268" s="2">
        <v>131.04553245398316</v>
      </c>
      <c r="D268" s="2">
        <v>12.274622252030703</v>
      </c>
      <c r="E268" s="2">
        <v>66.09285341679707</v>
      </c>
      <c r="F268" s="2">
        <v>26.2</v>
      </c>
      <c r="G268" s="2">
        <v>4.3936977420076015</v>
      </c>
      <c r="H268" s="2">
        <v>6.4758923913853481</v>
      </c>
      <c r="I268" s="2">
        <v>46.06016469185483</v>
      </c>
      <c r="J268" s="2">
        <v>13.570310753409345</v>
      </c>
      <c r="K268" s="2">
        <v>56.598852373500257</v>
      </c>
      <c r="L268" s="2">
        <v>1.4899749920760372</v>
      </c>
      <c r="M268" s="2">
        <v>23.839332290036513</v>
      </c>
      <c r="N268" s="2">
        <v>4.1841763476107898</v>
      </c>
      <c r="O268">
        <f t="shared" si="5"/>
        <v>1.1818181818181819</v>
      </c>
      <c r="U268" s="4"/>
    </row>
    <row r="269" spans="1:21" x14ac:dyDescent="0.25">
      <c r="A269" s="4">
        <v>45857</v>
      </c>
      <c r="B269" s="2" t="e">
        <v>#N/A</v>
      </c>
      <c r="C269" s="2" t="e">
        <v>#N/A</v>
      </c>
      <c r="D269" s="2" t="e">
        <v>#N/A</v>
      </c>
      <c r="E269" s="2" t="e">
        <v>#N/A</v>
      </c>
      <c r="F269" s="2" t="e">
        <v>#N/A</v>
      </c>
      <c r="G269" s="2" t="e">
        <v>#N/A</v>
      </c>
      <c r="H269" s="2" t="e">
        <v>#N/A</v>
      </c>
      <c r="I269" s="2" t="e">
        <v>#N/A</v>
      </c>
      <c r="J269" s="2" t="e">
        <v>#N/A</v>
      </c>
      <c r="K269" s="2" t="e">
        <v>#N/A</v>
      </c>
      <c r="L269" s="2" t="e">
        <v>#N/A</v>
      </c>
      <c r="M269" s="2" t="e">
        <v>#N/A</v>
      </c>
      <c r="N269" s="2" t="e">
        <v>#N/A</v>
      </c>
      <c r="O269">
        <f t="shared" si="5"/>
        <v>0</v>
      </c>
      <c r="U269" s="4"/>
    </row>
    <row r="270" spans="1:21" x14ac:dyDescent="0.25">
      <c r="A270" s="4">
        <v>45858</v>
      </c>
      <c r="B270" s="2" t="e">
        <v>#N/A</v>
      </c>
      <c r="C270" s="2" t="e">
        <v>#N/A</v>
      </c>
      <c r="D270" s="2" t="e">
        <v>#N/A</v>
      </c>
      <c r="E270" s="2" t="e">
        <v>#N/A</v>
      </c>
      <c r="F270" s="2" t="e">
        <v>#N/A</v>
      </c>
      <c r="G270" s="2" t="e">
        <v>#N/A</v>
      </c>
      <c r="H270" s="2" t="e">
        <v>#N/A</v>
      </c>
      <c r="I270" s="2" t="e">
        <v>#N/A</v>
      </c>
      <c r="J270" s="2" t="e">
        <v>#N/A</v>
      </c>
      <c r="K270" s="2" t="e">
        <v>#N/A</v>
      </c>
      <c r="L270" s="2" t="e">
        <v>#N/A</v>
      </c>
      <c r="M270" s="2" t="e">
        <v>#N/A</v>
      </c>
      <c r="N270" s="2" t="e">
        <v>#N/A</v>
      </c>
      <c r="O270">
        <f t="shared" si="5"/>
        <v>0</v>
      </c>
      <c r="U270" s="4"/>
    </row>
    <row r="271" spans="1:21" x14ac:dyDescent="0.25">
      <c r="A271" s="4">
        <v>45859</v>
      </c>
      <c r="B271" s="2">
        <v>194.68210448314193</v>
      </c>
      <c r="C271" s="2">
        <v>132.14523897739906</v>
      </c>
      <c r="D271" s="2">
        <v>12.27481289366432</v>
      </c>
      <c r="E271" s="2">
        <v>65.64653575398296</v>
      </c>
      <c r="F271" s="2">
        <v>26.13</v>
      </c>
      <c r="G271" s="2">
        <v>4.4216376435716933</v>
      </c>
      <c r="H271" s="2">
        <v>6.7654686921081888</v>
      </c>
      <c r="I271" s="2">
        <v>45.828973693960727</v>
      </c>
      <c r="J271" s="2">
        <v>13.212300852167468</v>
      </c>
      <c r="K271" s="2">
        <v>56.443127084105228</v>
      </c>
      <c r="L271" s="2">
        <v>1.4895085728114241</v>
      </c>
      <c r="M271" s="2">
        <v>23.882919599851796</v>
      </c>
      <c r="N271" s="2">
        <v>4.1273077051839184</v>
      </c>
      <c r="O271">
        <f t="shared" si="5"/>
        <v>1.1818181818181819</v>
      </c>
      <c r="U271" s="4"/>
    </row>
    <row r="272" spans="1:21" x14ac:dyDescent="0.25">
      <c r="A272" s="4">
        <v>45860</v>
      </c>
      <c r="B272" s="2">
        <v>191.4422949002217</v>
      </c>
      <c r="C272" s="2">
        <v>133.03030303030303</v>
      </c>
      <c r="D272" s="2">
        <v>12.309300813008131</v>
      </c>
      <c r="E272" s="2">
        <v>66.777531411677757</v>
      </c>
      <c r="F272" s="2">
        <v>26.19</v>
      </c>
      <c r="G272" s="2">
        <v>4.4813222468588325</v>
      </c>
      <c r="H272" s="2">
        <v>6.7331855136733179</v>
      </c>
      <c r="I272" s="2">
        <v>45.873170731707312</v>
      </c>
      <c r="J272" s="2">
        <v>14.220251293422024</v>
      </c>
      <c r="K272" s="2">
        <v>57.309682187730971</v>
      </c>
      <c r="L272" s="2">
        <v>1.474846533230233</v>
      </c>
      <c r="M272" s="2">
        <v>24.035476718403551</v>
      </c>
      <c r="N272" s="2">
        <v>4.1569427910298122</v>
      </c>
      <c r="O272">
        <f t="shared" si="5"/>
        <v>1.1818181818181819</v>
      </c>
      <c r="U272" s="4"/>
    </row>
    <row r="273" spans="1:21" x14ac:dyDescent="0.25">
      <c r="A273" s="4">
        <v>45861</v>
      </c>
      <c r="B273" s="2">
        <v>197.29410853856362</v>
      </c>
      <c r="C273" s="2">
        <v>132.55419554637959</v>
      </c>
      <c r="D273" s="2">
        <v>12.390451260875977</v>
      </c>
      <c r="E273" s="2">
        <v>69.606252765078892</v>
      </c>
      <c r="F273" s="2">
        <v>26.535</v>
      </c>
      <c r="G273" s="2">
        <v>4.3947111045568503</v>
      </c>
      <c r="H273" s="2">
        <v>6.6361893526028606</v>
      </c>
      <c r="I273" s="2">
        <v>46.217249668190533</v>
      </c>
      <c r="J273" s="2">
        <v>14.459519244949121</v>
      </c>
      <c r="K273" s="2">
        <v>53.694145406282253</v>
      </c>
      <c r="L273" s="2">
        <v>1.5067995019840315</v>
      </c>
      <c r="M273" s="2">
        <v>24.118861524848842</v>
      </c>
      <c r="N273" s="2">
        <v>4.164060785888303</v>
      </c>
      <c r="O273">
        <f t="shared" si="5"/>
        <v>1.1818181818181819</v>
      </c>
      <c r="U273" s="4"/>
    </row>
    <row r="274" spans="1:21" x14ac:dyDescent="0.25">
      <c r="A274" s="4">
        <v>45862</v>
      </c>
      <c r="B274" s="2">
        <v>197.849289467841</v>
      </c>
      <c r="C274" s="2">
        <v>133.75767892828065</v>
      </c>
      <c r="D274" s="2">
        <v>12.536984679150322</v>
      </c>
      <c r="E274" s="2">
        <v>68.847605654651758</v>
      </c>
      <c r="F274" s="2">
        <v>26.625</v>
      </c>
      <c r="G274" s="2">
        <v>4.4053571164236542</v>
      </c>
      <c r="H274" s="2">
        <v>6.4762045740507732</v>
      </c>
      <c r="I274" s="2">
        <v>44.802307749241358</v>
      </c>
      <c r="J274" s="2">
        <v>13.899785360076976</v>
      </c>
      <c r="K274" s="2">
        <v>53.26770779364962</v>
      </c>
      <c r="L274" s="2">
        <v>1.5135739582940755</v>
      </c>
      <c r="M274" s="2">
        <v>23.780623195914444</v>
      </c>
      <c r="N274" s="2">
        <v>4.2850505981433615</v>
      </c>
      <c r="O274">
        <f t="shared" si="5"/>
        <v>1.1818181818181819</v>
      </c>
      <c r="U274" s="4"/>
    </row>
    <row r="275" spans="1:21" x14ac:dyDescent="0.25">
      <c r="A275" s="4">
        <v>45863</v>
      </c>
      <c r="B275" s="2">
        <v>198.6440429178154</v>
      </c>
      <c r="C275" s="2">
        <v>138.08211012592204</v>
      </c>
      <c r="D275" s="2">
        <v>12.813545786454066</v>
      </c>
      <c r="E275" s="2">
        <v>70.076745399001553</v>
      </c>
      <c r="F275" s="2">
        <v>26.675000000000001</v>
      </c>
      <c r="G275" s="2">
        <v>4.4290717532225612</v>
      </c>
      <c r="H275" s="2">
        <v>6.4227702853736668</v>
      </c>
      <c r="I275" s="2">
        <v>44.858771328515012</v>
      </c>
      <c r="J275" s="2">
        <v>13.501229416585947</v>
      </c>
      <c r="K275" s="2">
        <v>53.535504060800228</v>
      </c>
      <c r="L275" s="2">
        <v>1.5177182781347935</v>
      </c>
      <c r="M275" s="2">
        <v>23.992250950003726</v>
      </c>
      <c r="N275" s="2">
        <v>4.3701237683420553</v>
      </c>
      <c r="O275">
        <f t="shared" si="5"/>
        <v>1.1818181818181819</v>
      </c>
      <c r="U275" s="4"/>
    </row>
    <row r="276" spans="1:21" x14ac:dyDescent="0.25">
      <c r="A276" s="4">
        <v>45864</v>
      </c>
      <c r="B276" s="2" t="e">
        <v>#N/A</v>
      </c>
      <c r="C276" s="2" t="e">
        <v>#N/A</v>
      </c>
      <c r="D276" s="2" t="e">
        <v>#N/A</v>
      </c>
      <c r="E276" s="2" t="e">
        <v>#N/A</v>
      </c>
      <c r="F276" s="2" t="e">
        <v>#N/A</v>
      </c>
      <c r="G276" s="2" t="e">
        <v>#N/A</v>
      </c>
      <c r="H276" s="2" t="e">
        <v>#N/A</v>
      </c>
      <c r="I276" s="2" t="e">
        <v>#N/A</v>
      </c>
      <c r="J276" s="2" t="e">
        <v>#N/A</v>
      </c>
      <c r="K276" s="2" t="e">
        <v>#N/A</v>
      </c>
      <c r="L276" s="2" t="e">
        <v>#N/A</v>
      </c>
      <c r="M276" s="2" t="e">
        <v>#N/A</v>
      </c>
      <c r="N276" s="2" t="e">
        <v>#N/A</v>
      </c>
      <c r="O276">
        <f t="shared" si="5"/>
        <v>0</v>
      </c>
      <c r="U276" s="4"/>
    </row>
    <row r="277" spans="1:21" x14ac:dyDescent="0.25">
      <c r="A277" s="4">
        <v>45865</v>
      </c>
      <c r="B277" s="2" t="e">
        <v>#N/A</v>
      </c>
      <c r="C277" s="2" t="e">
        <v>#N/A</v>
      </c>
      <c r="D277" s="2" t="e">
        <v>#N/A</v>
      </c>
      <c r="E277" s="2" t="e">
        <v>#N/A</v>
      </c>
      <c r="F277" s="2" t="e">
        <v>#N/A</v>
      </c>
      <c r="G277" s="2" t="e">
        <v>#N/A</v>
      </c>
      <c r="H277" s="2" t="e">
        <v>#N/A</v>
      </c>
      <c r="I277" s="2" t="e">
        <v>#N/A</v>
      </c>
      <c r="J277" s="2" t="e">
        <v>#N/A</v>
      </c>
      <c r="K277" s="2" t="e">
        <v>#N/A</v>
      </c>
      <c r="L277" s="2" t="e">
        <v>#N/A</v>
      </c>
      <c r="M277" s="2" t="e">
        <v>#N/A</v>
      </c>
      <c r="N277" s="2" t="e">
        <v>#N/A</v>
      </c>
      <c r="O277">
        <f t="shared" si="5"/>
        <v>0</v>
      </c>
      <c r="U277" s="4"/>
    </row>
    <row r="278" spans="1:21" x14ac:dyDescent="0.25">
      <c r="A278" s="4">
        <v>45866</v>
      </c>
      <c r="B278" s="2">
        <v>195.62854847148515</v>
      </c>
      <c r="C278" s="2">
        <v>137.21503849316093</v>
      </c>
      <c r="D278" s="2">
        <v>12.784128410195081</v>
      </c>
      <c r="E278" s="2">
        <v>69.9902832797668</v>
      </c>
      <c r="F278" s="2">
        <v>26.87</v>
      </c>
      <c r="G278" s="2">
        <v>4.400667015472008</v>
      </c>
      <c r="H278" s="2">
        <v>6.4728305553479331</v>
      </c>
      <c r="I278" s="2">
        <v>45.428477464683446</v>
      </c>
      <c r="J278" s="2">
        <v>13.386650721279617</v>
      </c>
      <c r="K278" s="2">
        <v>53.322370879736901</v>
      </c>
      <c r="L278" s="2">
        <v>1.4886974671610425</v>
      </c>
      <c r="M278" s="2">
        <v>24.418865386052769</v>
      </c>
      <c r="N278" s="2">
        <v>4.2606846908502511</v>
      </c>
      <c r="O278">
        <f t="shared" si="5"/>
        <v>1.1818181818181819</v>
      </c>
      <c r="U278" s="4"/>
    </row>
    <row r="279" spans="1:21" x14ac:dyDescent="0.25">
      <c r="A279" s="4">
        <v>45867</v>
      </c>
      <c r="B279" s="2">
        <v>196.46233600719691</v>
      </c>
      <c r="C279" s="2">
        <v>136.30706949546442</v>
      </c>
      <c r="D279" s="2">
        <v>12.811369068146034</v>
      </c>
      <c r="E279" s="2">
        <v>70.155184046780107</v>
      </c>
      <c r="F279" s="2">
        <v>26.97</v>
      </c>
      <c r="G279" s="2">
        <v>4.3939032911012816</v>
      </c>
      <c r="H279" s="2">
        <v>6.4322662868280975</v>
      </c>
      <c r="I279" s="2">
        <v>45.453276857335631</v>
      </c>
      <c r="J279" s="2">
        <v>13.404303171152259</v>
      </c>
      <c r="K279" s="2">
        <v>53.939575680335857</v>
      </c>
      <c r="L279" s="2">
        <v>1.4833570651601817</v>
      </c>
      <c r="M279" s="2">
        <v>24.70949846315316</v>
      </c>
      <c r="N279" s="2">
        <v>4.2843555560484816</v>
      </c>
      <c r="O279">
        <f t="shared" si="5"/>
        <v>1.1818181818181819</v>
      </c>
      <c r="U279" s="4"/>
    </row>
    <row r="280" spans="1:21" x14ac:dyDescent="0.25">
      <c r="A280" s="4">
        <v>45868</v>
      </c>
      <c r="B280" s="2">
        <v>197.78439241078149</v>
      </c>
      <c r="C280" s="2">
        <v>134.86673693720823</v>
      </c>
      <c r="D280" s="2">
        <v>12.866567986748983</v>
      </c>
      <c r="E280" s="2">
        <v>69.771118807408527</v>
      </c>
      <c r="F280" s="2">
        <v>26.79</v>
      </c>
      <c r="G280" s="2">
        <v>4.3625734076193341</v>
      </c>
      <c r="H280" s="2">
        <v>6.1812979972895654</v>
      </c>
      <c r="I280" s="2">
        <v>45.172071977111877</v>
      </c>
      <c r="J280" s="2">
        <v>12.580936605932841</v>
      </c>
      <c r="K280" s="2">
        <v>53.448275862068961</v>
      </c>
      <c r="L280" s="2">
        <v>1.4991210719917389</v>
      </c>
      <c r="M280" s="2">
        <v>24.280981779852432</v>
      </c>
      <c r="N280" s="2">
        <v>4.4103696854817693</v>
      </c>
      <c r="O280">
        <f t="shared" si="5"/>
        <v>1.1818181818181819</v>
      </c>
      <c r="U280" s="4"/>
    </row>
    <row r="281" spans="1:21" x14ac:dyDescent="0.25">
      <c r="A281" s="4">
        <v>45869</v>
      </c>
      <c r="B281" s="2">
        <v>194.28516221734856</v>
      </c>
      <c r="C281" s="2">
        <v>132.14096649776903</v>
      </c>
      <c r="D281" s="2">
        <v>12.880354685018528</v>
      </c>
      <c r="E281" s="2">
        <v>69.855554715268852</v>
      </c>
      <c r="F281" s="2">
        <v>27.11</v>
      </c>
      <c r="G281" s="2">
        <v>4.3832944112531198</v>
      </c>
      <c r="H281" s="2">
        <v>6.0273765408757463</v>
      </c>
      <c r="I281" s="2">
        <v>44.938702261211532</v>
      </c>
      <c r="J281" s="2">
        <v>12.795885956288286</v>
      </c>
      <c r="K281" s="2">
        <v>53.739695984269837</v>
      </c>
      <c r="L281" s="2">
        <v>1.4773111989568088</v>
      </c>
      <c r="M281" s="2">
        <v>24.313695833018222</v>
      </c>
      <c r="N281" s="2">
        <v>4.2844045715300068</v>
      </c>
      <c r="O281">
        <f t="shared" si="5"/>
        <v>1.1818181818181819</v>
      </c>
      <c r="U281" s="4"/>
    </row>
    <row r="282" spans="1:21" x14ac:dyDescent="0.25">
      <c r="A282" s="4">
        <v>45870</v>
      </c>
      <c r="B282" s="2">
        <v>185.52133257833142</v>
      </c>
      <c r="C282" s="2">
        <v>138.89769724424312</v>
      </c>
      <c r="D282" s="2">
        <v>12.806591166477915</v>
      </c>
      <c r="E282" s="2">
        <v>67.346168365420908</v>
      </c>
      <c r="F282" s="2">
        <v>27.07</v>
      </c>
      <c r="G282" s="2">
        <v>4.4274215175537934</v>
      </c>
      <c r="H282" s="2">
        <v>5.8361645904114763</v>
      </c>
      <c r="I282" s="2">
        <v>44.492014345035855</v>
      </c>
      <c r="J282" s="2">
        <v>11.981879954699886</v>
      </c>
      <c r="K282" s="2">
        <v>53.152132880332204</v>
      </c>
      <c r="L282" s="2">
        <v>1.4988693172243421</v>
      </c>
      <c r="M282" s="2">
        <v>23.97130992827482</v>
      </c>
      <c r="N282" s="2">
        <v>4.2315018139326668</v>
      </c>
      <c r="O282">
        <f t="shared" si="5"/>
        <v>1.1818181818181819</v>
      </c>
      <c r="U282" s="4"/>
    </row>
    <row r="283" spans="1:21" x14ac:dyDescent="0.25">
      <c r="A283" s="4">
        <v>45871</v>
      </c>
      <c r="B283" s="2" t="e">
        <v>#N/A</v>
      </c>
      <c r="C283" s="2" t="e">
        <v>#N/A</v>
      </c>
      <c r="D283" s="2" t="e">
        <v>#N/A</v>
      </c>
      <c r="E283" s="2" t="e">
        <v>#N/A</v>
      </c>
      <c r="F283" s="2" t="e">
        <v>#N/A</v>
      </c>
      <c r="G283" s="2" t="e">
        <v>#N/A</v>
      </c>
      <c r="H283" s="2" t="e">
        <v>#N/A</v>
      </c>
      <c r="I283" s="2" t="e">
        <v>#N/A</v>
      </c>
      <c r="J283" s="2" t="e">
        <v>#N/A</v>
      </c>
      <c r="K283" s="2" t="e">
        <v>#N/A</v>
      </c>
      <c r="L283" s="2" t="e">
        <v>#N/A</v>
      </c>
      <c r="M283" s="2" t="e">
        <v>#N/A</v>
      </c>
      <c r="N283" s="2" t="e">
        <v>#N/A</v>
      </c>
      <c r="O283">
        <f t="shared" si="5"/>
        <v>0</v>
      </c>
      <c r="U283" s="4"/>
    </row>
    <row r="284" spans="1:21" x14ac:dyDescent="0.25">
      <c r="A284" s="4">
        <v>45872</v>
      </c>
      <c r="B284" s="2" t="e">
        <v>#N/A</v>
      </c>
      <c r="C284" s="2" t="e">
        <v>#N/A</v>
      </c>
      <c r="D284" s="2" t="e">
        <v>#N/A</v>
      </c>
      <c r="E284" s="2" t="e">
        <v>#N/A</v>
      </c>
      <c r="F284" s="2" t="e">
        <v>#N/A</v>
      </c>
      <c r="G284" s="2" t="e">
        <v>#N/A</v>
      </c>
      <c r="H284" s="2" t="e">
        <v>#N/A</v>
      </c>
      <c r="I284" s="2" t="e">
        <v>#N/A</v>
      </c>
      <c r="J284" s="2" t="e">
        <v>#N/A</v>
      </c>
      <c r="K284" s="2" t="e">
        <v>#N/A</v>
      </c>
      <c r="L284" s="2" t="e">
        <v>#N/A</v>
      </c>
      <c r="M284" s="2" t="e">
        <v>#N/A</v>
      </c>
      <c r="N284" s="2" t="e">
        <v>#N/A</v>
      </c>
      <c r="O284">
        <f t="shared" si="5"/>
        <v>0</v>
      </c>
      <c r="U284" s="4"/>
    </row>
    <row r="285" spans="1:21" x14ac:dyDescent="0.25">
      <c r="A285" s="4">
        <v>45873</v>
      </c>
      <c r="B285" s="2">
        <v>188.8452841550621</v>
      </c>
      <c r="C285" s="2">
        <v>138.06548739179524</v>
      </c>
      <c r="D285" s="2">
        <v>12.778414753481369</v>
      </c>
      <c r="E285" s="2">
        <v>68.633797515995482</v>
      </c>
      <c r="F285" s="2">
        <v>26.82</v>
      </c>
      <c r="G285" s="2">
        <v>4.4685254045916443</v>
      </c>
      <c r="H285" s="2">
        <v>6.1723748588633791</v>
      </c>
      <c r="I285" s="2">
        <v>44.929150169363943</v>
      </c>
      <c r="J285" s="2">
        <v>12.5705683101242</v>
      </c>
      <c r="K285" s="2">
        <v>53.089951072638314</v>
      </c>
      <c r="L285" s="2">
        <v>1.4668704407769446</v>
      </c>
      <c r="M285" s="2">
        <v>24.456153556642832</v>
      </c>
      <c r="N285" s="2">
        <v>4.3496783209149683</v>
      </c>
      <c r="O285">
        <f t="shared" si="5"/>
        <v>1.1818181818181819</v>
      </c>
      <c r="U285" s="4"/>
    </row>
    <row r="286" spans="1:21" x14ac:dyDescent="0.25">
      <c r="A286" s="4">
        <v>45874</v>
      </c>
      <c r="B286" s="2">
        <v>190.41024793388434</v>
      </c>
      <c r="C286" s="2">
        <v>140.37565740045079</v>
      </c>
      <c r="D286" s="2">
        <v>12.832676033057853</v>
      </c>
      <c r="E286" s="2">
        <v>68.67017280240421</v>
      </c>
      <c r="F286" s="2">
        <v>26.914999999999999</v>
      </c>
      <c r="G286" s="2">
        <v>4.4974413223140504</v>
      </c>
      <c r="H286" s="2">
        <v>6.1833208114199856</v>
      </c>
      <c r="I286" s="2">
        <v>45.165867768595049</v>
      </c>
      <c r="J286" s="2">
        <v>18.692712246431256</v>
      </c>
      <c r="K286" s="2">
        <v>53.478587528174309</v>
      </c>
      <c r="L286" s="2">
        <v>1.5035235888019025</v>
      </c>
      <c r="M286" s="2">
        <v>25.244177310293015</v>
      </c>
      <c r="N286" s="2">
        <v>4.2667561303837775</v>
      </c>
      <c r="O286">
        <f t="shared" si="5"/>
        <v>1.1818181818181819</v>
      </c>
      <c r="U286" s="4"/>
    </row>
    <row r="287" spans="1:21" x14ac:dyDescent="0.25">
      <c r="A287" s="4">
        <v>45875</v>
      </c>
      <c r="B287" s="2">
        <v>190.90919307709598</v>
      </c>
      <c r="C287" s="2">
        <v>138.61541919532479</v>
      </c>
      <c r="D287" s="2">
        <v>12.983568592193002</v>
      </c>
      <c r="E287" s="2">
        <v>68.277515546564771</v>
      </c>
      <c r="F287" s="2">
        <v>27.265000000000001</v>
      </c>
      <c r="G287" s="2">
        <v>4.4998778751779431</v>
      </c>
      <c r="H287" s="2">
        <v>6.113733423241178</v>
      </c>
      <c r="I287" s="2">
        <v>45.765902449988765</v>
      </c>
      <c r="J287" s="2">
        <v>15.261856596988087</v>
      </c>
      <c r="K287" s="2">
        <v>52.850827901401068</v>
      </c>
      <c r="L287" s="2">
        <v>1.5046621405940159</v>
      </c>
      <c r="M287" s="2">
        <v>25.38398141904548</v>
      </c>
      <c r="N287" s="2">
        <v>4.2815589366496392</v>
      </c>
      <c r="O287">
        <f t="shared" si="5"/>
        <v>1.1818181818181819</v>
      </c>
      <c r="U287" s="4"/>
    </row>
    <row r="288" spans="1:21" x14ac:dyDescent="0.25">
      <c r="A288" s="4">
        <v>45876</v>
      </c>
      <c r="B288" s="2">
        <v>196.79745346239761</v>
      </c>
      <c r="C288" s="2">
        <v>138.19806403574088</v>
      </c>
      <c r="D288" s="2">
        <v>12.830396723752791</v>
      </c>
      <c r="E288" s="2">
        <v>70</v>
      </c>
      <c r="F288" s="2">
        <v>26.51</v>
      </c>
      <c r="G288" s="2">
        <v>4.4333587490692477</v>
      </c>
      <c r="H288" s="2">
        <v>5.0409530900967976</v>
      </c>
      <c r="I288" s="2">
        <v>45.390799702159342</v>
      </c>
      <c r="J288" s="2">
        <v>14.899478778853315</v>
      </c>
      <c r="K288" s="2">
        <v>54.043186895011168</v>
      </c>
      <c r="L288" s="2">
        <v>1.5013033329606218</v>
      </c>
      <c r="M288" s="2">
        <v>25.457930007446016</v>
      </c>
      <c r="N288" s="2">
        <v>4.2777978279746343</v>
      </c>
      <c r="O288">
        <f t="shared" si="5"/>
        <v>1.1818181818181819</v>
      </c>
      <c r="U288" s="4"/>
    </row>
    <row r="289" spans="1:21" x14ac:dyDescent="0.25">
      <c r="A289" s="4">
        <v>45877</v>
      </c>
      <c r="B289" s="2">
        <v>201.43176680547293</v>
      </c>
      <c r="C289" s="2">
        <v>137.30666270077336</v>
      </c>
      <c r="D289" s="2">
        <v>12.827840571088636</v>
      </c>
      <c r="E289" s="2">
        <v>71.088637715645447</v>
      </c>
      <c r="F289" s="2">
        <v>26.53</v>
      </c>
      <c r="G289" s="2">
        <v>4.4238715050565141</v>
      </c>
      <c r="H289" s="2">
        <v>4.9003569303985719</v>
      </c>
      <c r="I289" s="2">
        <v>45.686180844735276</v>
      </c>
      <c r="J289" s="2">
        <v>14.953896490184414</v>
      </c>
      <c r="K289" s="2">
        <v>53.844437834622248</v>
      </c>
      <c r="L289" s="2">
        <v>1.4293028115709427</v>
      </c>
      <c r="M289" s="2">
        <v>25.3866745984533</v>
      </c>
      <c r="N289" s="2">
        <v>4.3185363521036342</v>
      </c>
      <c r="O289">
        <f t="shared" si="5"/>
        <v>1.1818181818181819</v>
      </c>
      <c r="U289" s="4"/>
    </row>
    <row r="290" spans="1:21" x14ac:dyDescent="0.25">
      <c r="A290" s="4">
        <v>45878</v>
      </c>
      <c r="B290" s="2" t="e">
        <v>#N/A</v>
      </c>
      <c r="C290" s="2" t="e">
        <v>#N/A</v>
      </c>
      <c r="D290" s="2" t="e">
        <v>#N/A</v>
      </c>
      <c r="E290" s="2" t="e">
        <v>#N/A</v>
      </c>
      <c r="F290" s="2" t="e">
        <v>#N/A</v>
      </c>
      <c r="G290" s="2" t="e">
        <v>#N/A</v>
      </c>
      <c r="H290" s="2" t="e">
        <v>#N/A</v>
      </c>
      <c r="I290" s="2" t="e">
        <v>#N/A</v>
      </c>
      <c r="J290" s="2" t="e">
        <v>#N/A</v>
      </c>
      <c r="K290" s="2" t="e">
        <v>#N/A</v>
      </c>
      <c r="L290" s="2" t="e">
        <v>#N/A</v>
      </c>
      <c r="M290" s="2" t="e">
        <v>#N/A</v>
      </c>
      <c r="N290" s="2" t="e">
        <v>#N/A</v>
      </c>
      <c r="O290">
        <f t="shared" si="5"/>
        <v>0</v>
      </c>
      <c r="U290" s="4"/>
    </row>
    <row r="291" spans="1:21" x14ac:dyDescent="0.25">
      <c r="A291" s="4">
        <v>45879</v>
      </c>
      <c r="B291" s="2" t="e">
        <v>#N/A</v>
      </c>
      <c r="C291" s="2" t="e">
        <v>#N/A</v>
      </c>
      <c r="D291" s="2" t="e">
        <v>#N/A</v>
      </c>
      <c r="E291" s="2" t="e">
        <v>#N/A</v>
      </c>
      <c r="F291" s="2" t="e">
        <v>#N/A</v>
      </c>
      <c r="G291" s="2" t="e">
        <v>#N/A</v>
      </c>
      <c r="H291" s="2" t="e">
        <v>#N/A</v>
      </c>
      <c r="I291" s="2" t="e">
        <v>#N/A</v>
      </c>
      <c r="J291" s="2" t="e">
        <v>#N/A</v>
      </c>
      <c r="K291" s="2" t="e">
        <v>#N/A</v>
      </c>
      <c r="L291" s="2" t="e">
        <v>#N/A</v>
      </c>
      <c r="M291" s="2" t="e">
        <v>#N/A</v>
      </c>
      <c r="N291" s="2" t="e">
        <v>#N/A</v>
      </c>
      <c r="O291">
        <f t="shared" si="5"/>
        <v>0</v>
      </c>
      <c r="U291" s="4"/>
    </row>
    <row r="292" spans="1:21" x14ac:dyDescent="0.25">
      <c r="A292" s="4">
        <v>45880</v>
      </c>
      <c r="B292" s="2">
        <v>197.18468528864062</v>
      </c>
      <c r="C292" s="2">
        <v>135.66480446927375</v>
      </c>
      <c r="D292" s="2">
        <v>12.774420260707634</v>
      </c>
      <c r="E292" s="2">
        <v>71.054003724394789</v>
      </c>
      <c r="F292" s="2">
        <v>26.445</v>
      </c>
      <c r="G292" s="2">
        <v>4.4201188826815647</v>
      </c>
      <c r="H292" s="2">
        <v>5.0651769087523277</v>
      </c>
      <c r="I292" s="2">
        <v>45.411706517690881</v>
      </c>
      <c r="J292" s="2">
        <v>14.584729981378025</v>
      </c>
      <c r="K292" s="2">
        <v>53.966480446927378</v>
      </c>
      <c r="L292" s="2">
        <v>1.4253142201132849</v>
      </c>
      <c r="M292" s="2">
        <v>25.288640595903168</v>
      </c>
      <c r="N292" s="2">
        <v>4.3652785943640504</v>
      </c>
      <c r="O292">
        <f t="shared" si="5"/>
        <v>1.1818181818181819</v>
      </c>
      <c r="U292" s="4"/>
    </row>
    <row r="293" spans="1:21" x14ac:dyDescent="0.25">
      <c r="A293" s="4">
        <v>45881</v>
      </c>
      <c r="B293" s="2">
        <v>199.70760580053272</v>
      </c>
      <c r="C293" s="2">
        <v>136.67505179047055</v>
      </c>
      <c r="D293" s="2">
        <v>12.893282036105356</v>
      </c>
      <c r="E293" s="2">
        <v>72.950577093814744</v>
      </c>
      <c r="F293" s="2">
        <v>26.76</v>
      </c>
      <c r="G293" s="2">
        <v>4.4210476472329088</v>
      </c>
      <c r="H293" s="2">
        <v>5.0754661142349811</v>
      </c>
      <c r="I293" s="2">
        <v>45.947440071026932</v>
      </c>
      <c r="J293" s="2">
        <v>14.560520864160996</v>
      </c>
      <c r="K293" s="2">
        <v>53.166617342408998</v>
      </c>
      <c r="L293" s="2">
        <v>1.3946672390960269</v>
      </c>
      <c r="M293" s="2">
        <v>25.207161882213676</v>
      </c>
      <c r="N293" s="2">
        <v>4.354528715954844</v>
      </c>
      <c r="O293">
        <f t="shared" si="5"/>
        <v>1.1818181818181819</v>
      </c>
      <c r="U293" s="4"/>
    </row>
    <row r="294" spans="1:21" x14ac:dyDescent="0.25">
      <c r="A294" s="4">
        <v>45882</v>
      </c>
      <c r="B294" s="2">
        <v>198.59550209975689</v>
      </c>
      <c r="C294" s="2">
        <v>136.18212628011494</v>
      </c>
      <c r="D294" s="2">
        <v>12.886066455463054</v>
      </c>
      <c r="E294" s="2">
        <v>73.977749944743238</v>
      </c>
      <c r="F294" s="2">
        <v>26.695</v>
      </c>
      <c r="G294" s="2">
        <v>4.4350839165991314</v>
      </c>
      <c r="H294" s="2">
        <v>5.0431002726000145</v>
      </c>
      <c r="I294" s="2">
        <v>45.290987254107421</v>
      </c>
      <c r="J294" s="2">
        <v>15.221395417372726</v>
      </c>
      <c r="K294" s="2">
        <v>53.267516392838722</v>
      </c>
      <c r="L294" s="2">
        <v>1.3715407553467329</v>
      </c>
      <c r="M294" s="2">
        <v>25.278125690709498</v>
      </c>
      <c r="N294" s="2">
        <v>4.2708480621373859</v>
      </c>
      <c r="O294">
        <f t="shared" si="5"/>
        <v>1.1818181818181819</v>
      </c>
      <c r="U294" s="4"/>
    </row>
    <row r="295" spans="1:21" x14ac:dyDescent="0.25">
      <c r="A295" s="4">
        <v>45883</v>
      </c>
      <c r="B295" s="2">
        <v>200.66778821267468</v>
      </c>
      <c r="C295" s="2">
        <v>133.14353323966577</v>
      </c>
      <c r="D295" s="2">
        <v>12.880592176292243</v>
      </c>
      <c r="E295" s="2">
        <v>73.304740072469116</v>
      </c>
      <c r="F295" s="2">
        <v>26.28</v>
      </c>
      <c r="G295" s="2">
        <v>4.482225837462102</v>
      </c>
      <c r="H295" s="2">
        <v>4.9175478813872662</v>
      </c>
      <c r="I295" s="2">
        <v>45.226605043259624</v>
      </c>
      <c r="J295" s="2">
        <v>15.085410042150409</v>
      </c>
      <c r="K295" s="2">
        <v>53.420099090438505</v>
      </c>
      <c r="L295" s="2">
        <v>1.4001575144923517</v>
      </c>
      <c r="M295" s="2">
        <v>25.615617836278933</v>
      </c>
      <c r="N295" s="2">
        <v>4.2872258188706729</v>
      </c>
      <c r="O295">
        <f t="shared" si="5"/>
        <v>1.1818181818181819</v>
      </c>
      <c r="U295" s="4"/>
    </row>
    <row r="296" spans="1:21" x14ac:dyDescent="0.25">
      <c r="A296" s="4">
        <v>45884</v>
      </c>
      <c r="B296" s="2">
        <v>202.23220476506603</v>
      </c>
      <c r="C296" s="2">
        <v>147.4883823854835</v>
      </c>
      <c r="D296" s="2" t="e">
        <v>#N/A</v>
      </c>
      <c r="E296" s="2">
        <v>72.530795898797678</v>
      </c>
      <c r="F296" s="2">
        <v>26.39</v>
      </c>
      <c r="G296" s="2" t="e">
        <v>#N/A</v>
      </c>
      <c r="H296" s="2">
        <v>4.8019473334808591</v>
      </c>
      <c r="I296" s="2">
        <v>46.16160507486908</v>
      </c>
      <c r="J296" s="2">
        <v>15.807332005605961</v>
      </c>
      <c r="K296" s="2">
        <v>55.624400678616212</v>
      </c>
      <c r="L296" s="2" t="e">
        <v>#N/A</v>
      </c>
      <c r="M296" s="2">
        <v>25.322711514346832</v>
      </c>
      <c r="N296" s="2" t="e">
        <v>#N/A</v>
      </c>
      <c r="O296">
        <f t="shared" si="5"/>
        <v>0.81818181818181823</v>
      </c>
      <c r="U296" s="4"/>
    </row>
    <row r="297" spans="1:21" x14ac:dyDescent="0.25">
      <c r="A297" s="4">
        <v>45885</v>
      </c>
      <c r="B297" s="2" t="e">
        <v>#N/A</v>
      </c>
      <c r="C297" s="2" t="e">
        <v>#N/A</v>
      </c>
      <c r="D297" s="2" t="e">
        <v>#N/A</v>
      </c>
      <c r="E297" s="2" t="e">
        <v>#N/A</v>
      </c>
      <c r="F297" s="2" t="e">
        <v>#N/A</v>
      </c>
      <c r="G297" s="2" t="e">
        <v>#N/A</v>
      </c>
      <c r="H297" s="2" t="e">
        <v>#N/A</v>
      </c>
      <c r="I297" s="2" t="e">
        <v>#N/A</v>
      </c>
      <c r="J297" s="2" t="e">
        <v>#N/A</v>
      </c>
      <c r="K297" s="2" t="e">
        <v>#N/A</v>
      </c>
      <c r="L297" s="2" t="e">
        <v>#N/A</v>
      </c>
      <c r="M297" s="2" t="e">
        <v>#N/A</v>
      </c>
      <c r="N297" s="2" t="e">
        <v>#N/A</v>
      </c>
      <c r="O297">
        <f t="shared" si="5"/>
        <v>0</v>
      </c>
      <c r="U297" s="4"/>
    </row>
    <row r="298" spans="1:21" x14ac:dyDescent="0.25">
      <c r="A298" s="4">
        <v>45886</v>
      </c>
      <c r="B298" s="2" t="e">
        <v>#N/A</v>
      </c>
      <c r="C298" s="2" t="e">
        <v>#N/A</v>
      </c>
      <c r="D298" s="2" t="e">
        <v>#N/A</v>
      </c>
      <c r="E298" s="2" t="e">
        <v>#N/A</v>
      </c>
      <c r="F298" s="2" t="e">
        <v>#N/A</v>
      </c>
      <c r="G298" s="2" t="e">
        <v>#N/A</v>
      </c>
      <c r="H298" s="2" t="e">
        <v>#N/A</v>
      </c>
      <c r="I298" s="2" t="e">
        <v>#N/A</v>
      </c>
      <c r="J298" s="2" t="e">
        <v>#N/A</v>
      </c>
      <c r="K298" s="2" t="e">
        <v>#N/A</v>
      </c>
      <c r="L298" s="2" t="e">
        <v>#N/A</v>
      </c>
      <c r="M298" s="2" t="e">
        <v>#N/A</v>
      </c>
      <c r="N298" s="2" t="e">
        <v>#N/A</v>
      </c>
      <c r="O298">
        <f t="shared" si="5"/>
        <v>0</v>
      </c>
      <c r="U298" s="4"/>
    </row>
    <row r="299" spans="1:21" x14ac:dyDescent="0.25">
      <c r="A299" s="4">
        <v>45887</v>
      </c>
      <c r="B299" s="2">
        <v>201.54903397734842</v>
      </c>
      <c r="C299" s="2">
        <v>162.35842771485676</v>
      </c>
      <c r="D299" s="2">
        <v>12.899828558738619</v>
      </c>
      <c r="E299" s="2">
        <v>73.750832778147895</v>
      </c>
      <c r="F299" s="2">
        <v>26.33</v>
      </c>
      <c r="G299" s="2">
        <v>4.4754155007772596</v>
      </c>
      <c r="H299" s="2">
        <v>4.8856318010215407</v>
      </c>
      <c r="I299" s="2">
        <v>45.755212080835001</v>
      </c>
      <c r="J299" s="2">
        <v>16.855429713524316</v>
      </c>
      <c r="K299" s="2">
        <v>56.0515212080835</v>
      </c>
      <c r="L299" s="2">
        <v>1.4004842131543549</v>
      </c>
      <c r="M299" s="2">
        <v>25.205418609815677</v>
      </c>
      <c r="N299" s="2">
        <v>4.3333823117167363</v>
      </c>
      <c r="O299">
        <f t="shared" si="5"/>
        <v>1.1818181818181819</v>
      </c>
      <c r="U299" s="4"/>
    </row>
    <row r="300" spans="1:21" x14ac:dyDescent="0.25">
      <c r="A300" s="4">
        <v>45888</v>
      </c>
      <c r="B300" s="2">
        <v>205.87456445993033</v>
      </c>
      <c r="C300" s="2">
        <v>156.39409889539627</v>
      </c>
      <c r="D300" s="2">
        <v>12.963400696864111</v>
      </c>
      <c r="E300" s="2">
        <v>74.030691674697906</v>
      </c>
      <c r="F300" s="2">
        <v>26.53</v>
      </c>
      <c r="G300" s="2">
        <v>4.4605435540069687</v>
      </c>
      <c r="H300" s="2">
        <v>4.9299429164504414</v>
      </c>
      <c r="I300" s="2">
        <v>46.402787456445992</v>
      </c>
      <c r="J300" s="2">
        <v>16.680257987990213</v>
      </c>
      <c r="K300" s="2">
        <v>56.720290607161395</v>
      </c>
      <c r="L300" s="2">
        <v>1.4112901300170275</v>
      </c>
      <c r="M300" s="2">
        <v>25.072281117947959</v>
      </c>
      <c r="N300" s="2">
        <v>4.3682789738622283</v>
      </c>
      <c r="O300">
        <f t="shared" si="5"/>
        <v>1.1818181818181819</v>
      </c>
      <c r="U300" s="4"/>
    </row>
    <row r="301" spans="1:21" x14ac:dyDescent="0.25">
      <c r="A301" s="4">
        <v>45889</v>
      </c>
      <c r="B301" s="2">
        <v>202.25911893618598</v>
      </c>
      <c r="C301" s="2">
        <v>153.36156303394992</v>
      </c>
      <c r="D301" s="2">
        <v>13.067584874823563</v>
      </c>
      <c r="E301" s="2">
        <v>72.520615110318701</v>
      </c>
      <c r="F301" s="2">
        <v>26.66</v>
      </c>
      <c r="G301" s="2">
        <v>4.5545115518906458</v>
      </c>
      <c r="H301" s="2">
        <v>4.9030532649877419</v>
      </c>
      <c r="I301" s="2">
        <v>46.783790208751199</v>
      </c>
      <c r="J301" s="2">
        <v>16.818958472624619</v>
      </c>
      <c r="K301" s="2">
        <v>56.593120867691852</v>
      </c>
      <c r="L301" s="2">
        <v>1.4154299052563968</v>
      </c>
      <c r="M301" s="2">
        <v>25.16900676027041</v>
      </c>
      <c r="N301" s="2">
        <v>4.3786680522320189</v>
      </c>
      <c r="O301">
        <f t="shared" si="5"/>
        <v>1.1818181818181819</v>
      </c>
      <c r="U301" s="4"/>
    </row>
    <row r="302" spans="1:21" x14ac:dyDescent="0.25">
      <c r="A302" s="4">
        <v>45890</v>
      </c>
      <c r="B302" s="2">
        <v>202.16932334749237</v>
      </c>
      <c r="C302" s="2">
        <v>143.08070646098815</v>
      </c>
      <c r="D302" s="2">
        <v>13.115696996795586</v>
      </c>
      <c r="E302" s="2">
        <v>73.097846337282959</v>
      </c>
      <c r="F302" s="2">
        <v>26.774999999999999</v>
      </c>
      <c r="G302" s="2">
        <v>4.5634111334674712</v>
      </c>
      <c r="H302" s="2">
        <v>4.9631120053655264</v>
      </c>
      <c r="I302" s="2">
        <v>46.975273120202694</v>
      </c>
      <c r="J302" s="2">
        <v>16.93121693121693</v>
      </c>
      <c r="K302" s="2">
        <v>56.695729935166547</v>
      </c>
      <c r="L302" s="2">
        <v>1.4108165663578121</v>
      </c>
      <c r="M302" s="2">
        <v>25.374469036440864</v>
      </c>
      <c r="N302" s="2">
        <v>4.3605209435698944</v>
      </c>
      <c r="O302">
        <f t="shared" si="5"/>
        <v>1.1818181818181819</v>
      </c>
      <c r="U302" s="4"/>
    </row>
    <row r="303" spans="1:21" x14ac:dyDescent="0.25">
      <c r="A303" s="4">
        <v>45891</v>
      </c>
      <c r="B303" s="2">
        <v>205.30399231110451</v>
      </c>
      <c r="C303" s="2">
        <v>149.54901670856128</v>
      </c>
      <c r="D303" s="2">
        <v>13.196999556409876</v>
      </c>
      <c r="E303" s="2">
        <v>75.417714032234215</v>
      </c>
      <c r="F303" s="2">
        <v>26.92</v>
      </c>
      <c r="G303" s="2">
        <v>4.5636590270589972</v>
      </c>
      <c r="H303" s="2">
        <v>5.3304746414313176</v>
      </c>
      <c r="I303" s="2">
        <v>47.343845926364033</v>
      </c>
      <c r="J303" s="2">
        <v>18.009758982699985</v>
      </c>
      <c r="K303" s="2">
        <v>56.424663610823593</v>
      </c>
      <c r="L303" s="2">
        <v>1.4115932337967283</v>
      </c>
      <c r="M303" s="2">
        <v>25.683868105870175</v>
      </c>
      <c r="N303" s="2">
        <v>4.332411510067768</v>
      </c>
      <c r="O303">
        <f t="shared" si="5"/>
        <v>1.1818181818181819</v>
      </c>
      <c r="U303" s="4"/>
    </row>
    <row r="304" spans="1:21" x14ac:dyDescent="0.25">
      <c r="A304" s="4">
        <v>45892</v>
      </c>
      <c r="B304" s="2" t="e">
        <v>#N/A</v>
      </c>
      <c r="C304" s="2" t="e">
        <v>#N/A</v>
      </c>
      <c r="D304" s="2" t="e">
        <v>#N/A</v>
      </c>
      <c r="E304" s="2" t="e">
        <v>#N/A</v>
      </c>
      <c r="F304" s="2" t="e">
        <v>#N/A</v>
      </c>
      <c r="G304" s="2" t="e">
        <v>#N/A</v>
      </c>
      <c r="H304" s="2" t="e">
        <v>#N/A</v>
      </c>
      <c r="I304" s="2" t="e">
        <v>#N/A</v>
      </c>
      <c r="J304" s="2" t="e">
        <v>#N/A</v>
      </c>
      <c r="K304" s="2" t="e">
        <v>#N/A</v>
      </c>
      <c r="L304" s="2" t="e">
        <v>#N/A</v>
      </c>
      <c r="M304" s="2" t="e">
        <v>#N/A</v>
      </c>
      <c r="N304" s="2" t="e">
        <v>#N/A</v>
      </c>
      <c r="O304">
        <f t="shared" si="5"/>
        <v>0</v>
      </c>
      <c r="U304" s="4"/>
    </row>
    <row r="305" spans="1:21" x14ac:dyDescent="0.25">
      <c r="A305" s="4">
        <v>45893</v>
      </c>
      <c r="B305" s="2" t="e">
        <v>#N/A</v>
      </c>
      <c r="C305" s="2" t="e">
        <v>#N/A</v>
      </c>
      <c r="D305" s="2" t="e">
        <v>#N/A</v>
      </c>
      <c r="E305" s="2" t="e">
        <v>#N/A</v>
      </c>
      <c r="F305" s="2" t="e">
        <v>#N/A</v>
      </c>
      <c r="G305" s="2" t="e">
        <v>#N/A</v>
      </c>
      <c r="H305" s="2" t="e">
        <v>#N/A</v>
      </c>
      <c r="I305" s="2" t="e">
        <v>#N/A</v>
      </c>
      <c r="J305" s="2" t="e">
        <v>#N/A</v>
      </c>
      <c r="K305" s="2" t="e">
        <v>#N/A</v>
      </c>
      <c r="L305" s="2" t="e">
        <v>#N/A</v>
      </c>
      <c r="M305" s="2" t="e">
        <v>#N/A</v>
      </c>
      <c r="N305" s="2" t="e">
        <v>#N/A</v>
      </c>
      <c r="O305">
        <f t="shared" si="5"/>
        <v>0</v>
      </c>
      <c r="U305" s="4"/>
    </row>
    <row r="306" spans="1:21" x14ac:dyDescent="0.25">
      <c r="A306" s="4">
        <v>45894</v>
      </c>
      <c r="B306" s="2">
        <v>203.49588523131675</v>
      </c>
      <c r="C306" s="2">
        <v>147.86476868327401</v>
      </c>
      <c r="D306" s="2">
        <v>13.174090302491104</v>
      </c>
      <c r="E306" s="2">
        <v>75.215005931198107</v>
      </c>
      <c r="F306" s="2" t="e">
        <v>#N/A</v>
      </c>
      <c r="G306" s="2">
        <v>4.5313478647686827</v>
      </c>
      <c r="H306" s="2">
        <v>5.1379003558718859</v>
      </c>
      <c r="I306" s="2">
        <v>46.747887010676159</v>
      </c>
      <c r="J306" s="2">
        <v>18.371886120996443</v>
      </c>
      <c r="K306" s="2">
        <v>55.842230130486357</v>
      </c>
      <c r="L306" s="2">
        <v>1.3953087966010018</v>
      </c>
      <c r="M306" s="2">
        <v>25.926749703440095</v>
      </c>
      <c r="N306" s="2">
        <v>4.4313222682749833</v>
      </c>
      <c r="O306">
        <f t="shared" si="5"/>
        <v>1.0909090909090908</v>
      </c>
      <c r="U306" s="4"/>
    </row>
    <row r="307" spans="1:21" x14ac:dyDescent="0.25">
      <c r="A307" s="4">
        <v>45895</v>
      </c>
      <c r="B307" s="2">
        <v>203.02345303457486</v>
      </c>
      <c r="C307" s="2">
        <v>145.95637334916159</v>
      </c>
      <c r="D307" s="2">
        <v>13.128677103427808</v>
      </c>
      <c r="E307" s="2">
        <v>75.634367116782897</v>
      </c>
      <c r="F307" s="2">
        <v>27.07</v>
      </c>
      <c r="G307" s="2">
        <v>4.509903694910224</v>
      </c>
      <c r="H307" s="2">
        <v>5.1565514171242022</v>
      </c>
      <c r="I307" s="2">
        <v>45.729974031755447</v>
      </c>
      <c r="J307" s="2">
        <v>18.622941089182373</v>
      </c>
      <c r="K307" s="2">
        <v>55.52752633921947</v>
      </c>
      <c r="L307" s="2">
        <v>1.4075204107597235</v>
      </c>
      <c r="M307" s="2">
        <v>25.72340109808577</v>
      </c>
      <c r="N307" s="2">
        <v>4.3300519841095237</v>
      </c>
      <c r="O307">
        <f t="shared" si="5"/>
        <v>1.1818181818181819</v>
      </c>
      <c r="U307" s="4"/>
    </row>
    <row r="308" spans="1:21" x14ac:dyDescent="0.25">
      <c r="A308" s="4">
        <v>45896</v>
      </c>
      <c r="B308" s="2">
        <v>200.92279193835211</v>
      </c>
      <c r="C308" s="2">
        <v>141.69383521043272</v>
      </c>
      <c r="D308" s="2">
        <v>13.128105512744519</v>
      </c>
      <c r="E308" s="2">
        <v>75.837285121517482</v>
      </c>
      <c r="F308" s="2">
        <v>27.155000000000001</v>
      </c>
      <c r="G308" s="2">
        <v>4.554824836988737</v>
      </c>
      <c r="H308" s="2">
        <v>5.1126259632483704</v>
      </c>
      <c r="I308" s="2">
        <v>45.884556905749854</v>
      </c>
      <c r="J308" s="2">
        <v>18.183165382335506</v>
      </c>
      <c r="K308" s="2">
        <v>54.749555423829285</v>
      </c>
      <c r="L308" s="2">
        <v>1.3780232719277006</v>
      </c>
      <c r="M308" s="2">
        <v>25.852104327208064</v>
      </c>
      <c r="N308" s="2">
        <v>4.3138998322076851</v>
      </c>
      <c r="O308">
        <f t="shared" si="5"/>
        <v>1.1818181818181819</v>
      </c>
      <c r="U308" s="4"/>
    </row>
    <row r="309" spans="1:21" x14ac:dyDescent="0.25">
      <c r="A309" s="4">
        <v>45897</v>
      </c>
      <c r="B309" s="2">
        <v>204.74335527288864</v>
      </c>
      <c r="C309" s="2">
        <v>145.70329832864959</v>
      </c>
      <c r="D309" s="2">
        <v>13.122246709066706</v>
      </c>
      <c r="E309" s="2">
        <v>75.617512202336925</v>
      </c>
      <c r="F309" s="2">
        <v>27.155000000000001</v>
      </c>
      <c r="G309" s="2">
        <v>4.5400553172607596</v>
      </c>
      <c r="H309" s="2">
        <v>5.0954000887442685</v>
      </c>
      <c r="I309" s="2">
        <v>45.901930187842041</v>
      </c>
      <c r="J309" s="2">
        <v>18.702854607306609</v>
      </c>
      <c r="K309" s="2">
        <v>53.313119361041267</v>
      </c>
      <c r="L309" s="2">
        <v>1.3047529125792616</v>
      </c>
      <c r="M309" s="2">
        <v>26.142582458216239</v>
      </c>
      <c r="N309" s="2">
        <v>4.2039787167732419</v>
      </c>
      <c r="O309">
        <f t="shared" si="5"/>
        <v>1.1818181818181819</v>
      </c>
      <c r="U309" s="4"/>
    </row>
    <row r="310" spans="1:21" x14ac:dyDescent="0.25">
      <c r="A310" s="4">
        <v>45898</v>
      </c>
      <c r="B310" s="2">
        <v>204.9669233047083</v>
      </c>
      <c r="C310" s="2">
        <v>144.49955581877407</v>
      </c>
      <c r="D310" s="2">
        <v>13.204166716020136</v>
      </c>
      <c r="E310" s="2">
        <v>75.992004737933087</v>
      </c>
      <c r="F310" s="2">
        <v>27.24</v>
      </c>
      <c r="G310" s="2">
        <v>4.5082327509623923</v>
      </c>
      <c r="H310" s="2">
        <v>5.1413976902576257</v>
      </c>
      <c r="I310" s="2">
        <v>46.347127628072251</v>
      </c>
      <c r="J310" s="2">
        <v>18.825880959431448</v>
      </c>
      <c r="K310" s="2">
        <v>53.33876221498371</v>
      </c>
      <c r="L310" s="2">
        <v>1.3533189525516132</v>
      </c>
      <c r="M310" s="2">
        <v>26.08084098312111</v>
      </c>
      <c r="N310" s="2">
        <v>4.1453012961040399</v>
      </c>
      <c r="O310">
        <f t="shared" si="5"/>
        <v>1.1818181818181819</v>
      </c>
      <c r="U310" s="4"/>
    </row>
    <row r="311" spans="1:21" x14ac:dyDescent="0.25">
      <c r="A311" s="4">
        <v>45899</v>
      </c>
      <c r="B311" s="2" t="e">
        <v>#N/A</v>
      </c>
      <c r="C311" s="2" t="e">
        <v>#N/A</v>
      </c>
      <c r="D311" s="2" t="e">
        <v>#N/A</v>
      </c>
      <c r="E311" s="2" t="e">
        <v>#N/A</v>
      </c>
      <c r="F311" s="2" t="e">
        <v>#N/A</v>
      </c>
      <c r="G311" s="2" t="e">
        <v>#N/A</v>
      </c>
      <c r="H311" s="2" t="e">
        <v>#N/A</v>
      </c>
      <c r="I311" s="2" t="e">
        <v>#N/A</v>
      </c>
      <c r="J311" s="2" t="e">
        <v>#N/A</v>
      </c>
      <c r="K311" s="2" t="e">
        <v>#N/A</v>
      </c>
      <c r="L311" s="2" t="e">
        <v>#N/A</v>
      </c>
      <c r="M311" s="2" t="e">
        <v>#N/A</v>
      </c>
      <c r="N311" s="2" t="e">
        <v>#N/A</v>
      </c>
      <c r="O311">
        <f t="shared" si="5"/>
        <v>0</v>
      </c>
      <c r="U311" s="4"/>
    </row>
    <row r="312" spans="1:21" x14ac:dyDescent="0.25">
      <c r="A312" s="4">
        <v>45900</v>
      </c>
      <c r="B312" s="2" t="e">
        <v>#N/A</v>
      </c>
      <c r="C312" s="2" t="e">
        <v>#N/A</v>
      </c>
      <c r="D312" s="2" t="e">
        <v>#N/A</v>
      </c>
      <c r="E312" s="2" t="e">
        <v>#N/A</v>
      </c>
      <c r="F312" s="2" t="e">
        <v>#N/A</v>
      </c>
      <c r="G312" s="2" t="e">
        <v>#N/A</v>
      </c>
      <c r="H312" s="2" t="e">
        <v>#N/A</v>
      </c>
      <c r="I312" s="2" t="e">
        <v>#N/A</v>
      </c>
      <c r="J312" s="2" t="e">
        <v>#N/A</v>
      </c>
      <c r="K312" s="2" t="e">
        <v>#N/A</v>
      </c>
      <c r="L312" s="2" t="e">
        <v>#N/A</v>
      </c>
      <c r="M312" s="2" t="e">
        <v>#N/A</v>
      </c>
      <c r="N312" s="2" t="e">
        <v>#N/A</v>
      </c>
      <c r="O312">
        <f t="shared" si="5"/>
        <v>0</v>
      </c>
      <c r="U312" s="4"/>
    </row>
    <row r="313" spans="1:21" x14ac:dyDescent="0.25">
      <c r="A313" s="4">
        <v>45901</v>
      </c>
      <c r="B313" s="2">
        <v>206.75203071924383</v>
      </c>
      <c r="C313" s="2" t="e">
        <v>#N/A</v>
      </c>
      <c r="D313" s="2">
        <v>13.240081967213115</v>
      </c>
      <c r="E313" s="2" t="e">
        <v>#N/A</v>
      </c>
      <c r="F313" s="2">
        <v>27.17</v>
      </c>
      <c r="G313" s="2">
        <v>4.4721363166445141</v>
      </c>
      <c r="H313" s="2" t="e">
        <v>#N/A</v>
      </c>
      <c r="I313" s="2">
        <v>46.199398168660466</v>
      </c>
      <c r="J313" s="2" t="e">
        <v>#N/A</v>
      </c>
      <c r="K313" s="2" t="e">
        <v>#N/A</v>
      </c>
      <c r="L313" s="2">
        <v>1.2982906194502386</v>
      </c>
      <c r="M313" s="2" t="e">
        <v>#N/A</v>
      </c>
      <c r="N313" s="2">
        <v>4.1383013494976355</v>
      </c>
      <c r="O313">
        <f t="shared" si="5"/>
        <v>0.63636363636363635</v>
      </c>
      <c r="U313" s="4"/>
    </row>
    <row r="314" spans="1:21" x14ac:dyDescent="0.25">
      <c r="A314" s="4">
        <v>45902</v>
      </c>
      <c r="B314" s="2">
        <v>198.84877538829156</v>
      </c>
      <c r="C314" s="2">
        <v>146.19175627240145</v>
      </c>
      <c r="D314" s="2">
        <v>13.182969534050182</v>
      </c>
      <c r="E314" s="2">
        <v>76.351553166069294</v>
      </c>
      <c r="F314" s="2">
        <v>27.305</v>
      </c>
      <c r="G314" s="2">
        <v>4.4308410991636809</v>
      </c>
      <c r="H314" s="2">
        <v>5.2270011947431305</v>
      </c>
      <c r="I314" s="2">
        <v>46.542959976105145</v>
      </c>
      <c r="J314" s="2">
        <v>19.011350059737158</v>
      </c>
      <c r="K314" s="2">
        <v>54.24880525686978</v>
      </c>
      <c r="L314" s="2">
        <v>1.3475651898136225</v>
      </c>
      <c r="M314" s="2">
        <v>26.306750298685781</v>
      </c>
      <c r="N314" s="2">
        <v>4.461257484458736</v>
      </c>
      <c r="O314">
        <f t="shared" si="5"/>
        <v>1.1818181818181819</v>
      </c>
      <c r="U314" s="4"/>
    </row>
    <row r="315" spans="1:21" x14ac:dyDescent="0.25">
      <c r="A315" s="4">
        <v>45903</v>
      </c>
      <c r="B315" s="2">
        <v>199.16942379182154</v>
      </c>
      <c r="C315" s="2">
        <v>149.80669144981414</v>
      </c>
      <c r="D315" s="2">
        <v>12.923226765799257</v>
      </c>
      <c r="E315" s="2">
        <v>75.115241635687738</v>
      </c>
      <c r="F315" s="2">
        <v>26.94</v>
      </c>
      <c r="G315" s="2">
        <v>4.4252156133828997</v>
      </c>
      <c r="H315" s="2">
        <v>5.0185873605947959</v>
      </c>
      <c r="I315" s="2">
        <v>45.814609665427511</v>
      </c>
      <c r="J315" s="2">
        <v>19.070631970260223</v>
      </c>
      <c r="K315" s="2">
        <v>53.256505576208177</v>
      </c>
      <c r="L315" s="2">
        <v>1.3425706821126226</v>
      </c>
      <c r="M315" s="2">
        <v>25.62081784386617</v>
      </c>
      <c r="N315" s="2">
        <v>4.4684343371225586</v>
      </c>
      <c r="O315">
        <f t="shared" si="5"/>
        <v>1.1818181818181819</v>
      </c>
      <c r="U315" s="4"/>
    </row>
    <row r="316" spans="1:21" x14ac:dyDescent="0.25">
      <c r="A316" s="4">
        <v>45904</v>
      </c>
      <c r="B316" s="2">
        <v>199.50692892266426</v>
      </c>
      <c r="C316" s="2">
        <v>150.40232454179704</v>
      </c>
      <c r="D316" s="2">
        <v>12.946052749217701</v>
      </c>
      <c r="E316" s="2">
        <v>76.784383847414688</v>
      </c>
      <c r="F316" s="2">
        <v>26.88</v>
      </c>
      <c r="G316" s="2">
        <v>4.4714528386231551</v>
      </c>
      <c r="H316" s="2">
        <v>5.3568767694829384</v>
      </c>
      <c r="I316" s="2">
        <v>45.755207867679921</v>
      </c>
      <c r="J316" s="2">
        <v>19.371181642080167</v>
      </c>
      <c r="K316" s="2">
        <v>52.801370883623903</v>
      </c>
      <c r="L316" s="2">
        <v>1.3441699293179157</v>
      </c>
      <c r="M316" s="2">
        <v>25.555058858590371</v>
      </c>
      <c r="N316" s="2">
        <v>4.4261741223366871</v>
      </c>
      <c r="O316">
        <f t="shared" si="5"/>
        <v>1.1818181818181819</v>
      </c>
      <c r="U316" s="4"/>
    </row>
    <row r="317" spans="1:21" x14ac:dyDescent="0.25">
      <c r="A317" s="4">
        <v>45905</v>
      </c>
      <c r="B317" s="2">
        <v>196.14180097589826</v>
      </c>
      <c r="C317" s="2">
        <v>151.66346296022473</v>
      </c>
      <c r="D317" s="2">
        <v>12.693672482626052</v>
      </c>
      <c r="E317" s="2">
        <v>76.778057075262453</v>
      </c>
      <c r="F317" s="2">
        <v>26.274999999999999</v>
      </c>
      <c r="G317" s="2">
        <v>4.4886964364926802</v>
      </c>
      <c r="H317" s="2">
        <v>5.2639361230223276</v>
      </c>
      <c r="I317" s="2">
        <v>44.97375277243826</v>
      </c>
      <c r="J317" s="2">
        <v>19.170486470501256</v>
      </c>
      <c r="K317" s="2">
        <v>52.417566168859977</v>
      </c>
      <c r="L317" s="2">
        <v>1.3321392843155249</v>
      </c>
      <c r="M317" s="2">
        <v>25.085021440189266</v>
      </c>
      <c r="N317" s="2">
        <v>4.5051642974167674</v>
      </c>
      <c r="O317">
        <f t="shared" si="5"/>
        <v>1.1818181818181819</v>
      </c>
      <c r="U317" s="4"/>
    </row>
    <row r="318" spans="1:21" x14ac:dyDescent="0.25">
      <c r="A318" s="4">
        <v>45906</v>
      </c>
      <c r="B318" s="2" t="e">
        <v>#N/A</v>
      </c>
      <c r="C318" s="2" t="e">
        <v>#N/A</v>
      </c>
      <c r="D318" s="2" t="e">
        <v>#N/A</v>
      </c>
      <c r="E318" s="2" t="e">
        <v>#N/A</v>
      </c>
      <c r="F318" s="2" t="e">
        <v>#N/A</v>
      </c>
      <c r="G318" s="2" t="e">
        <v>#N/A</v>
      </c>
      <c r="H318" s="2" t="e">
        <v>#N/A</v>
      </c>
      <c r="I318" s="2" t="e">
        <v>#N/A</v>
      </c>
      <c r="J318" s="2" t="e">
        <v>#N/A</v>
      </c>
      <c r="K318" s="2" t="e">
        <v>#N/A</v>
      </c>
      <c r="L318" s="2" t="e">
        <v>#N/A</v>
      </c>
      <c r="M318" s="2" t="e">
        <v>#N/A</v>
      </c>
      <c r="N318" s="2" t="e">
        <v>#N/A</v>
      </c>
      <c r="O318">
        <f t="shared" si="5"/>
        <v>0</v>
      </c>
      <c r="U318" s="4"/>
    </row>
    <row r="319" spans="1:21" x14ac:dyDescent="0.25">
      <c r="A319" s="4">
        <v>45907</v>
      </c>
      <c r="B319" s="2" t="e">
        <v>#N/A</v>
      </c>
      <c r="C319" s="2" t="e">
        <v>#N/A</v>
      </c>
      <c r="D319" s="2" t="e">
        <v>#N/A</v>
      </c>
      <c r="E319" s="2" t="e">
        <v>#N/A</v>
      </c>
      <c r="F319" s="2" t="e">
        <v>#N/A</v>
      </c>
      <c r="G319" s="2" t="e">
        <v>#N/A</v>
      </c>
      <c r="H319" s="2" t="e">
        <v>#N/A</v>
      </c>
      <c r="I319" s="2" t="e">
        <v>#N/A</v>
      </c>
      <c r="J319" s="2" t="e">
        <v>#N/A</v>
      </c>
      <c r="K319" s="2" t="e">
        <v>#N/A</v>
      </c>
      <c r="L319" s="2" t="e">
        <v>#N/A</v>
      </c>
      <c r="M319" s="2" t="e">
        <v>#N/A</v>
      </c>
      <c r="N319" s="2" t="e">
        <v>#N/A</v>
      </c>
      <c r="O319">
        <f t="shared" si="5"/>
        <v>0</v>
      </c>
      <c r="U319" s="4"/>
    </row>
    <row r="320" spans="1:21" x14ac:dyDescent="0.25">
      <c r="A320" s="4">
        <v>45908</v>
      </c>
      <c r="B320" s="2">
        <v>200.03410031023785</v>
      </c>
      <c r="C320" s="2">
        <v>150.1034126163392</v>
      </c>
      <c r="D320" s="2">
        <v>12.738351898360172</v>
      </c>
      <c r="E320" s="2">
        <v>77.286157482641457</v>
      </c>
      <c r="F320" s="2">
        <v>26.39</v>
      </c>
      <c r="G320" s="2">
        <v>4.4594638794504364</v>
      </c>
      <c r="H320" s="2">
        <v>5.1632442015068705</v>
      </c>
      <c r="I320" s="2">
        <v>45.010924804254692</v>
      </c>
      <c r="J320" s="2">
        <v>17.927315703944455</v>
      </c>
      <c r="K320" s="2">
        <v>51.536416014182301</v>
      </c>
      <c r="L320" s="2">
        <v>1.3315472573820928</v>
      </c>
      <c r="M320" s="2">
        <v>25.048013000443195</v>
      </c>
      <c r="N320" s="2">
        <v>4.5031621204409742</v>
      </c>
      <c r="O320">
        <f t="shared" si="5"/>
        <v>1.1818181818181819</v>
      </c>
      <c r="U320" s="4"/>
    </row>
    <row r="321" spans="1:21" x14ac:dyDescent="0.25">
      <c r="A321" s="4">
        <v>45909</v>
      </c>
      <c r="B321" s="2">
        <v>197.84200221647578</v>
      </c>
      <c r="C321" s="2">
        <v>150.02585888437386</v>
      </c>
      <c r="D321" s="2">
        <v>12.938953527890654</v>
      </c>
      <c r="E321" s="2">
        <v>76.667898042113038</v>
      </c>
      <c r="F321" s="2">
        <v>26.645</v>
      </c>
      <c r="G321" s="2">
        <v>4.4278512005910597</v>
      </c>
      <c r="H321" s="2">
        <v>4.8540820096047286</v>
      </c>
      <c r="I321" s="2">
        <v>45.663838936091615</v>
      </c>
      <c r="J321" s="2">
        <v>18.374584410786852</v>
      </c>
      <c r="K321" s="2">
        <v>51.76948651643886</v>
      </c>
      <c r="L321" s="2">
        <v>1.3165649426635968</v>
      </c>
      <c r="M321" s="2">
        <v>25.186553380125606</v>
      </c>
      <c r="N321" s="2">
        <v>4.5549886174197205</v>
      </c>
      <c r="O321">
        <f t="shared" si="5"/>
        <v>1.1818181818181819</v>
      </c>
      <c r="U321" s="4"/>
    </row>
    <row r="322" spans="1:21" x14ac:dyDescent="0.25">
      <c r="A322" s="4">
        <v>45910</v>
      </c>
      <c r="B322" s="2">
        <v>197.52145390070925</v>
      </c>
      <c r="C322" s="2">
        <v>150.5540780141844</v>
      </c>
      <c r="D322" s="2">
        <v>12.935752659574469</v>
      </c>
      <c r="E322" s="2">
        <v>77.327127659574472</v>
      </c>
      <c r="F322" s="2">
        <v>26.56</v>
      </c>
      <c r="G322" s="2">
        <v>4.4156941489361703</v>
      </c>
      <c r="H322" s="2">
        <v>4.9497635933806148</v>
      </c>
      <c r="I322" s="2">
        <v>45.627109929078017</v>
      </c>
      <c r="J322" s="2">
        <v>20.700354609929079</v>
      </c>
      <c r="K322" s="2">
        <v>52.482269503546107</v>
      </c>
      <c r="L322" s="2">
        <v>1.3066250728139142</v>
      </c>
      <c r="M322" s="2">
        <v>25.67966903073286</v>
      </c>
      <c r="N322" s="2">
        <v>4.5447828619614397</v>
      </c>
      <c r="O322">
        <f t="shared" ref="O322:O367" si="6">COUNT(B322:N322)/11</f>
        <v>1.1818181818181819</v>
      </c>
      <c r="U322" s="4"/>
    </row>
    <row r="323" spans="1:21" x14ac:dyDescent="0.25">
      <c r="A323" s="4">
        <v>45911</v>
      </c>
      <c r="B323" s="2">
        <v>197.99380247459126</v>
      </c>
      <c r="C323" s="2">
        <v>149.73486522315511</v>
      </c>
      <c r="D323" s="2">
        <v>12.898771100309325</v>
      </c>
      <c r="E323" s="2">
        <v>79.098541758727364</v>
      </c>
      <c r="F323" s="2">
        <v>26.45</v>
      </c>
      <c r="G323" s="2">
        <v>4.4223370157607897</v>
      </c>
      <c r="H323" s="2">
        <v>5.1185741640889679</v>
      </c>
      <c r="I323" s="2">
        <v>45.113715569303281</v>
      </c>
      <c r="J323" s="2">
        <v>20.128148475475033</v>
      </c>
      <c r="K323" s="2">
        <v>52.526145234938873</v>
      </c>
      <c r="L323" s="2">
        <v>1.3078633844088512</v>
      </c>
      <c r="M323" s="2">
        <v>25.386654882898807</v>
      </c>
      <c r="N323" s="2">
        <v>4.5084731574342376</v>
      </c>
      <c r="O323">
        <f t="shared" si="6"/>
        <v>1.1818181818181819</v>
      </c>
      <c r="U323" s="4"/>
    </row>
    <row r="324" spans="1:21" x14ac:dyDescent="0.25">
      <c r="A324" s="4">
        <v>45912</v>
      </c>
      <c r="B324" s="2">
        <v>197.65529867256637</v>
      </c>
      <c r="C324" s="2">
        <v>148.74631268436576</v>
      </c>
      <c r="D324" s="2">
        <v>12.870296017699113</v>
      </c>
      <c r="E324" s="2">
        <v>78.82005899705014</v>
      </c>
      <c r="F324" s="2">
        <v>26.37</v>
      </c>
      <c r="G324" s="2">
        <v>4.4451902654867252</v>
      </c>
      <c r="H324" s="2">
        <v>5.0516224188790551</v>
      </c>
      <c r="I324" s="2">
        <v>45.074575221238938</v>
      </c>
      <c r="J324" s="2">
        <v>20.199115044247787</v>
      </c>
      <c r="K324" s="2">
        <v>52.831858407079643</v>
      </c>
      <c r="L324" s="2">
        <v>1.2927608077852495</v>
      </c>
      <c r="M324" s="2">
        <v>24.992625368731563</v>
      </c>
      <c r="N324" s="2">
        <v>4.8986690986830999</v>
      </c>
      <c r="O324">
        <f t="shared" si="6"/>
        <v>1.1818181818181819</v>
      </c>
      <c r="U324" s="4"/>
    </row>
    <row r="325" spans="1:21" x14ac:dyDescent="0.25">
      <c r="A325" s="4">
        <v>45913</v>
      </c>
      <c r="B325" s="2" t="e">
        <v>#N/A</v>
      </c>
      <c r="C325" s="2" t="e">
        <v>#N/A</v>
      </c>
      <c r="D325" s="2" t="e">
        <v>#N/A</v>
      </c>
      <c r="E325" s="2" t="e">
        <v>#N/A</v>
      </c>
      <c r="F325" s="2" t="e">
        <v>#N/A</v>
      </c>
      <c r="G325" s="2" t="e">
        <v>#N/A</v>
      </c>
      <c r="H325" s="2" t="e">
        <v>#N/A</v>
      </c>
      <c r="I325" s="2" t="e">
        <v>#N/A</v>
      </c>
      <c r="J325" s="2" t="e">
        <v>#N/A</v>
      </c>
      <c r="K325" s="2" t="e">
        <v>#N/A</v>
      </c>
      <c r="L325" s="2" t="e">
        <v>#N/A</v>
      </c>
      <c r="M325" s="2" t="e">
        <v>#N/A</v>
      </c>
      <c r="N325" s="2" t="e">
        <v>#N/A</v>
      </c>
      <c r="O325">
        <f t="shared" si="6"/>
        <v>0</v>
      </c>
      <c r="U325" s="4"/>
    </row>
    <row r="326" spans="1:21" x14ac:dyDescent="0.25">
      <c r="A326" s="4">
        <v>45914</v>
      </c>
      <c r="B326" s="2" t="e">
        <v>#N/A</v>
      </c>
      <c r="C326" s="2" t="e">
        <v>#N/A</v>
      </c>
      <c r="D326" s="2" t="e">
        <v>#N/A</v>
      </c>
      <c r="E326" s="2" t="e">
        <v>#N/A</v>
      </c>
      <c r="F326" s="2" t="e">
        <v>#N/A</v>
      </c>
      <c r="G326" s="2" t="e">
        <v>#N/A</v>
      </c>
      <c r="H326" s="2" t="e">
        <v>#N/A</v>
      </c>
      <c r="I326" s="2" t="e">
        <v>#N/A</v>
      </c>
      <c r="J326" s="2" t="e">
        <v>#N/A</v>
      </c>
      <c r="K326" s="2" t="e">
        <v>#N/A</v>
      </c>
      <c r="L326" s="2" t="e">
        <v>#N/A</v>
      </c>
      <c r="M326" s="2" t="e">
        <v>#N/A</v>
      </c>
      <c r="N326" s="2" t="e">
        <v>#N/A</v>
      </c>
      <c r="O326">
        <f t="shared" si="6"/>
        <v>0</v>
      </c>
      <c r="U326" s="4"/>
    </row>
    <row r="327" spans="1:21" x14ac:dyDescent="0.25">
      <c r="A327" s="4">
        <v>45915</v>
      </c>
      <c r="B327" s="2">
        <v>199.03607618207218</v>
      </c>
      <c r="C327" s="2">
        <v>152.21707478491064</v>
      </c>
      <c r="D327" s="2">
        <v>12.848288844767996</v>
      </c>
      <c r="E327" s="2">
        <v>79.19699977939554</v>
      </c>
      <c r="F327" s="2">
        <v>26.265000000000001</v>
      </c>
      <c r="G327" s="2">
        <v>4.4147619677917485</v>
      </c>
      <c r="H327" s="2">
        <v>5.0224281197146849</v>
      </c>
      <c r="I327" s="2">
        <v>45.461845723950283</v>
      </c>
      <c r="J327" s="2">
        <v>21.17802779616148</v>
      </c>
      <c r="K327" s="2">
        <v>52.577395396720341</v>
      </c>
      <c r="L327" s="2">
        <v>1.3203878198345509</v>
      </c>
      <c r="M327" s="2">
        <v>25.156261489815428</v>
      </c>
      <c r="N327" s="2">
        <v>5.0862396757879456</v>
      </c>
      <c r="O327">
        <f t="shared" si="6"/>
        <v>1.1818181818181819</v>
      </c>
      <c r="U327" s="4"/>
    </row>
    <row r="328" spans="1:21" x14ac:dyDescent="0.25">
      <c r="A328" s="4">
        <v>45916</v>
      </c>
      <c r="B328" s="2">
        <v>196.37452408844638</v>
      </c>
      <c r="C328" s="2">
        <v>150.27822521599063</v>
      </c>
      <c r="D328" s="2">
        <v>12.996075560111292</v>
      </c>
      <c r="E328" s="2">
        <v>78.920779030604777</v>
      </c>
      <c r="F328" s="2">
        <v>26.37</v>
      </c>
      <c r="G328" s="2">
        <v>4.4009437692195057</v>
      </c>
      <c r="H328" s="2">
        <v>4.9568018743593498</v>
      </c>
      <c r="I328" s="2">
        <v>45.547074974373999</v>
      </c>
      <c r="J328" s="2">
        <v>20.771708888563481</v>
      </c>
      <c r="K328" s="2">
        <v>51.127544296383071</v>
      </c>
      <c r="L328" s="2">
        <v>1.3588627947408654</v>
      </c>
      <c r="M328" s="2">
        <v>25.208668911992973</v>
      </c>
      <c r="N328" s="2">
        <v>4.9859025852146024</v>
      </c>
      <c r="O328">
        <f t="shared" si="6"/>
        <v>1.1818181818181819</v>
      </c>
      <c r="U328" s="4"/>
    </row>
    <row r="329" spans="1:21" x14ac:dyDescent="0.25">
      <c r="A329" s="4">
        <v>45917</v>
      </c>
      <c r="B329" s="2">
        <v>195.38150384193196</v>
      </c>
      <c r="C329" s="2">
        <v>154.19685327478962</v>
      </c>
      <c r="D329" s="2">
        <v>12.889541163556531</v>
      </c>
      <c r="E329" s="2">
        <v>78.880351262349066</v>
      </c>
      <c r="F329" s="2">
        <v>26.06</v>
      </c>
      <c r="G329" s="2">
        <v>4.376892645444566</v>
      </c>
      <c r="H329" s="2">
        <v>5.0054884742041708</v>
      </c>
      <c r="I329" s="2">
        <v>44.87052250274423</v>
      </c>
      <c r="J329" s="2">
        <v>21.251372118551043</v>
      </c>
      <c r="K329" s="2">
        <v>51.452616172703991</v>
      </c>
      <c r="L329" s="2">
        <v>1.4014167282769849</v>
      </c>
      <c r="M329" s="2">
        <v>25.100622027076469</v>
      </c>
      <c r="N329" s="2">
        <v>4.977375279469932</v>
      </c>
      <c r="O329">
        <f t="shared" si="6"/>
        <v>1.1818181818181819</v>
      </c>
      <c r="U329" s="4"/>
    </row>
    <row r="330" spans="1:21" x14ac:dyDescent="0.25">
      <c r="A330" s="4">
        <v>45918</v>
      </c>
      <c r="B330" s="2">
        <v>198.290858112595</v>
      </c>
      <c r="C330" s="2">
        <v>154.67424186526969</v>
      </c>
      <c r="D330" s="2">
        <v>12.955002730022876</v>
      </c>
      <c r="E330" s="2">
        <v>82.17368848225486</v>
      </c>
      <c r="F330" s="2">
        <v>26.225000000000001</v>
      </c>
      <c r="G330" s="2">
        <v>4.3641382719693063</v>
      </c>
      <c r="H330" s="2">
        <v>5.268206301187929</v>
      </c>
      <c r="I330" s="2">
        <v>45.250321699992625</v>
      </c>
      <c r="J330" s="2">
        <v>23.072382498339852</v>
      </c>
      <c r="K330" s="2">
        <v>52.231978159817018</v>
      </c>
      <c r="L330" s="2">
        <v>1.3880759515478045</v>
      </c>
      <c r="M330" s="2">
        <v>25.499889323397035</v>
      </c>
      <c r="N330" s="2">
        <v>4.9807431202597687</v>
      </c>
      <c r="O330">
        <f t="shared" si="6"/>
        <v>1.1818181818181819</v>
      </c>
      <c r="U330" s="4"/>
    </row>
    <row r="331" spans="1:21" x14ac:dyDescent="0.25">
      <c r="A331" s="4">
        <v>45919</v>
      </c>
      <c r="B331" s="2">
        <v>199.09405918564116</v>
      </c>
      <c r="C331" s="2">
        <v>157.59845731662094</v>
      </c>
      <c r="D331" s="2">
        <v>12.888812430467997</v>
      </c>
      <c r="E331" s="2">
        <v>81.576800415337829</v>
      </c>
      <c r="F331" s="2">
        <v>26.125</v>
      </c>
      <c r="G331" s="2">
        <v>4.4020358970555513</v>
      </c>
      <c r="H331" s="2">
        <v>5.2362233924200838</v>
      </c>
      <c r="I331" s="2">
        <v>44.953067566565302</v>
      </c>
      <c r="J331" s="2">
        <v>22.850997552473483</v>
      </c>
      <c r="K331" s="2">
        <v>52.718237780909291</v>
      </c>
      <c r="L331" s="2">
        <v>1.386346073005851</v>
      </c>
      <c r="M331" s="2">
        <v>25.30594081435882</v>
      </c>
      <c r="N331" s="2">
        <v>4.9892100562452448</v>
      </c>
      <c r="O331">
        <f t="shared" si="6"/>
        <v>1.1818181818181819</v>
      </c>
      <c r="U331" s="4"/>
    </row>
    <row r="332" spans="1:21" x14ac:dyDescent="0.25">
      <c r="A332" s="4">
        <v>45920</v>
      </c>
      <c r="B332" s="2" t="e">
        <v>#N/A</v>
      </c>
      <c r="C332" s="2" t="e">
        <v>#N/A</v>
      </c>
      <c r="D332" s="2" t="e">
        <v>#N/A</v>
      </c>
      <c r="E332" s="2" t="e">
        <v>#N/A</v>
      </c>
      <c r="F332" s="2" t="e">
        <v>#N/A</v>
      </c>
      <c r="G332" s="2" t="e">
        <v>#N/A</v>
      </c>
      <c r="H332" s="2" t="e">
        <v>#N/A</v>
      </c>
      <c r="I332" s="2" t="e">
        <v>#N/A</v>
      </c>
      <c r="J332" s="2" t="e">
        <v>#N/A</v>
      </c>
      <c r="K332" s="2" t="e">
        <v>#N/A</v>
      </c>
      <c r="L332" s="2" t="e">
        <v>#N/A</v>
      </c>
      <c r="M332" s="2" t="e">
        <v>#N/A</v>
      </c>
      <c r="N332" s="2" t="e">
        <v>#N/A</v>
      </c>
      <c r="O332">
        <f t="shared" si="6"/>
        <v>0</v>
      </c>
      <c r="U332" s="4"/>
    </row>
    <row r="333" spans="1:21" x14ac:dyDescent="0.25">
      <c r="A333" s="4">
        <v>45921</v>
      </c>
      <c r="B333" s="2" t="e">
        <v>#N/A</v>
      </c>
      <c r="C333" s="2" t="e">
        <v>#N/A</v>
      </c>
      <c r="D333" s="2" t="e">
        <v>#N/A</v>
      </c>
      <c r="E333" s="2" t="e">
        <v>#N/A</v>
      </c>
      <c r="F333" s="2" t="e">
        <v>#N/A</v>
      </c>
      <c r="G333" s="2" t="e">
        <v>#N/A</v>
      </c>
      <c r="H333" s="2" t="e">
        <v>#N/A</v>
      </c>
      <c r="I333" s="2" t="e">
        <v>#N/A</v>
      </c>
      <c r="J333" s="2" t="e">
        <v>#N/A</v>
      </c>
      <c r="K333" s="2" t="e">
        <v>#N/A</v>
      </c>
      <c r="L333" s="2" t="e">
        <v>#N/A</v>
      </c>
      <c r="M333" s="2" t="e">
        <v>#N/A</v>
      </c>
      <c r="N333" s="2" t="e">
        <v>#N/A</v>
      </c>
      <c r="O333">
        <f t="shared" si="6"/>
        <v>0</v>
      </c>
      <c r="U333" s="4"/>
    </row>
    <row r="334" spans="1:21" x14ac:dyDescent="0.25">
      <c r="A334" s="4">
        <v>45922</v>
      </c>
      <c r="B334" s="2">
        <v>198.13928042641399</v>
      </c>
      <c r="C334" s="2">
        <v>162.27420787681373</v>
      </c>
      <c r="D334" s="2">
        <v>12.732226828546048</v>
      </c>
      <c r="E334" s="2">
        <v>82.928634883032274</v>
      </c>
      <c r="F334" s="2">
        <v>26.145</v>
      </c>
      <c r="G334" s="2">
        <v>4.3965016286644953</v>
      </c>
      <c r="H334" s="2">
        <v>5.2265324252294931</v>
      </c>
      <c r="I334" s="2">
        <v>45.1431181522061</v>
      </c>
      <c r="J334" s="2">
        <v>23.800710689961502</v>
      </c>
      <c r="K334" s="2">
        <v>53.560852827953802</v>
      </c>
      <c r="L334" s="2">
        <v>1.3821705737935539</v>
      </c>
      <c r="M334" s="2">
        <v>25.444181225940181</v>
      </c>
      <c r="N334" s="2">
        <v>5.0652245063354266</v>
      </c>
      <c r="O334">
        <f t="shared" si="6"/>
        <v>1.1818181818181819</v>
      </c>
      <c r="U334" s="4"/>
    </row>
    <row r="335" spans="1:21" x14ac:dyDescent="0.25">
      <c r="A335" s="4">
        <v>45923</v>
      </c>
      <c r="B335" s="2">
        <v>199.93676503217219</v>
      </c>
      <c r="C335" s="2">
        <v>159.55180829820279</v>
      </c>
      <c r="D335" s="2">
        <v>12.956600843132906</v>
      </c>
      <c r="E335" s="2">
        <v>81.621181865246655</v>
      </c>
      <c r="F335" s="2">
        <v>26.45</v>
      </c>
      <c r="G335" s="2">
        <v>4.3881317949855783</v>
      </c>
      <c r="H335" s="2">
        <v>5.1031728422453959</v>
      </c>
      <c r="I335" s="2">
        <v>45.740991790548037</v>
      </c>
      <c r="J335" s="2">
        <v>23.282301604910877</v>
      </c>
      <c r="K335" s="2">
        <v>53.487168108867678</v>
      </c>
      <c r="L335" s="2">
        <v>1.3447841209235782</v>
      </c>
      <c r="M335" s="2">
        <v>25.69336587530508</v>
      </c>
      <c r="N335" s="2">
        <v>4.9814411796406945</v>
      </c>
      <c r="O335">
        <f t="shared" si="6"/>
        <v>1.1818181818181819</v>
      </c>
      <c r="U335" s="4"/>
    </row>
    <row r="336" spans="1:21" x14ac:dyDescent="0.25">
      <c r="A336" s="4">
        <v>45924</v>
      </c>
      <c r="B336" s="2">
        <v>197.5574313769248</v>
      </c>
      <c r="C336" s="2">
        <v>163.036524585286</v>
      </c>
      <c r="D336" s="2">
        <v>13.187951350145058</v>
      </c>
      <c r="E336" s="2">
        <v>81.588931042178089</v>
      </c>
      <c r="F336" s="2">
        <v>26.73</v>
      </c>
      <c r="G336" s="2">
        <v>4.383182771702745</v>
      </c>
      <c r="H336" s="2">
        <v>5.2220486498549423</v>
      </c>
      <c r="I336" s="2">
        <v>46.694599419772366</v>
      </c>
      <c r="J336" s="2">
        <v>23.51409655582831</v>
      </c>
      <c r="K336" s="2">
        <v>54.920776612363305</v>
      </c>
      <c r="L336" s="2">
        <v>1.345596205539763</v>
      </c>
      <c r="M336" s="2">
        <v>26.19207022242059</v>
      </c>
      <c r="N336" s="2">
        <v>4.9488492665748121</v>
      </c>
      <c r="O336">
        <f t="shared" si="6"/>
        <v>1.1818181818181819</v>
      </c>
      <c r="U336" s="4"/>
    </row>
    <row r="337" spans="1:21" x14ac:dyDescent="0.25">
      <c r="A337" s="4">
        <v>45925</v>
      </c>
      <c r="B337" s="2">
        <v>195.81451383162155</v>
      </c>
      <c r="C337" s="2">
        <v>167.21643301596822</v>
      </c>
      <c r="D337" s="2">
        <v>13.26078986430767</v>
      </c>
      <c r="E337" s="2">
        <v>82.374990628982673</v>
      </c>
      <c r="F337" s="2">
        <v>26.99</v>
      </c>
      <c r="G337" s="2">
        <v>4.3922647874653267</v>
      </c>
      <c r="H337" s="2">
        <v>5.1203238623584975</v>
      </c>
      <c r="I337" s="2">
        <v>46.704998875477919</v>
      </c>
      <c r="J337" s="2">
        <v>26.118899467726216</v>
      </c>
      <c r="K337" s="2">
        <v>55.963715420946102</v>
      </c>
      <c r="L337" s="2">
        <v>1.3523278516764845</v>
      </c>
      <c r="M337" s="2">
        <v>26.433765649598918</v>
      </c>
      <c r="N337" s="2">
        <v>4.8663312844418947</v>
      </c>
      <c r="O337">
        <f t="shared" si="6"/>
        <v>1.1818181818181819</v>
      </c>
      <c r="U337" s="4"/>
    </row>
    <row r="338" spans="1:21" x14ac:dyDescent="0.25">
      <c r="A338" s="4">
        <v>45926</v>
      </c>
      <c r="B338" s="2">
        <v>199.63977832512313</v>
      </c>
      <c r="C338" s="2">
        <v>164.21854008060905</v>
      </c>
      <c r="D338" s="2">
        <v>13.393101806239736</v>
      </c>
      <c r="E338" s="2">
        <v>83.325869532766077</v>
      </c>
      <c r="F338" s="2">
        <v>27.335000000000001</v>
      </c>
      <c r="G338" s="2">
        <v>4.4038571428571425</v>
      </c>
      <c r="H338" s="2">
        <v>5.0828481862964612</v>
      </c>
      <c r="I338" s="2">
        <v>47.34626436781609</v>
      </c>
      <c r="J338" s="2">
        <v>25.966562173458723</v>
      </c>
      <c r="K338" s="2">
        <v>56.612927302582463</v>
      </c>
      <c r="L338" s="2">
        <v>1.3435209108968709</v>
      </c>
      <c r="M338" s="2">
        <v>26.638304224511117</v>
      </c>
      <c r="N338" s="2">
        <v>4.8771649505160388</v>
      </c>
      <c r="O338">
        <f t="shared" si="6"/>
        <v>1.1818181818181819</v>
      </c>
      <c r="U338" s="4"/>
    </row>
    <row r="339" spans="1:21" x14ac:dyDescent="0.25">
      <c r="A339" s="4">
        <v>45927</v>
      </c>
      <c r="B339" s="2" t="e">
        <v>#N/A</v>
      </c>
      <c r="C339" s="2" t="e">
        <v>#N/A</v>
      </c>
      <c r="D339" s="2" t="e">
        <v>#N/A</v>
      </c>
      <c r="E339" s="2" t="e">
        <v>#N/A</v>
      </c>
      <c r="F339" s="2" t="e">
        <v>#N/A</v>
      </c>
      <c r="G339" s="2" t="e">
        <v>#N/A</v>
      </c>
      <c r="H339" s="2" t="e">
        <v>#N/A</v>
      </c>
      <c r="I339" s="2" t="e">
        <v>#N/A</v>
      </c>
      <c r="J339" s="2" t="e">
        <v>#N/A</v>
      </c>
      <c r="K339" s="2" t="e">
        <v>#N/A</v>
      </c>
      <c r="L339" s="2" t="e">
        <v>#N/A</v>
      </c>
      <c r="M339" s="2" t="e">
        <v>#N/A</v>
      </c>
      <c r="N339" s="2" t="e">
        <v>#N/A</v>
      </c>
      <c r="O339">
        <f t="shared" si="6"/>
        <v>0</v>
      </c>
      <c r="U339" s="4"/>
    </row>
    <row r="340" spans="1:21" x14ac:dyDescent="0.25">
      <c r="A340" s="4">
        <v>45928</v>
      </c>
      <c r="B340" s="2" t="e">
        <v>#N/A</v>
      </c>
      <c r="C340" s="2" t="e">
        <v>#N/A</v>
      </c>
      <c r="D340" s="2" t="e">
        <v>#N/A</v>
      </c>
      <c r="E340" s="2" t="e">
        <v>#N/A</v>
      </c>
      <c r="F340" s="2" t="e">
        <v>#N/A</v>
      </c>
      <c r="G340" s="2" t="e">
        <v>#N/A</v>
      </c>
      <c r="H340" s="2" t="e">
        <v>#N/A</v>
      </c>
      <c r="I340" s="2" t="e">
        <v>#N/A</v>
      </c>
      <c r="J340" s="2" t="e">
        <v>#N/A</v>
      </c>
      <c r="K340" s="2" t="e">
        <v>#N/A</v>
      </c>
      <c r="L340" s="2" t="e">
        <v>#N/A</v>
      </c>
      <c r="M340" s="2" t="e">
        <v>#N/A</v>
      </c>
      <c r="N340" s="2" t="e">
        <v>#N/A</v>
      </c>
      <c r="O340">
        <f t="shared" si="6"/>
        <v>0</v>
      </c>
      <c r="U340" s="4"/>
    </row>
    <row r="341" spans="1:21" x14ac:dyDescent="0.25">
      <c r="A341" s="4">
        <v>45929</v>
      </c>
      <c r="B341" s="2">
        <v>197.53553719008264</v>
      </c>
      <c r="C341" s="2">
        <v>166.42841188295733</v>
      </c>
      <c r="D341" s="2">
        <v>13.170782369146007</v>
      </c>
      <c r="E341" s="2">
        <v>82.756310029037309</v>
      </c>
      <c r="F341" s="2">
        <v>26.96</v>
      </c>
      <c r="G341" s="2">
        <v>4.4275206611570255</v>
      </c>
      <c r="H341" s="2">
        <v>5.0852505397959948</v>
      </c>
      <c r="I341" s="2">
        <v>46.327410468319556</v>
      </c>
      <c r="J341" s="2">
        <v>25.433698160970888</v>
      </c>
      <c r="K341" s="2">
        <v>56.74186583277492</v>
      </c>
      <c r="L341" s="2">
        <v>1.2839470934716162</v>
      </c>
      <c r="M341" s="2">
        <v>25.872980418434963</v>
      </c>
      <c r="N341" s="2">
        <v>5.0294742833442285</v>
      </c>
      <c r="O341">
        <f t="shared" si="6"/>
        <v>1.1818181818181819</v>
      </c>
      <c r="U341" s="4"/>
    </row>
    <row r="342" spans="1:21" x14ac:dyDescent="0.25">
      <c r="A342" s="4">
        <v>45930</v>
      </c>
      <c r="B342" s="2">
        <v>200.21579612155432</v>
      </c>
      <c r="C342" s="2">
        <v>163.85318374322014</v>
      </c>
      <c r="D342" s="2">
        <v>12.986073408128387</v>
      </c>
      <c r="E342" s="2">
        <v>83.928969462812972</v>
      </c>
      <c r="F342" s="2">
        <v>26.465</v>
      </c>
      <c r="G342" s="2">
        <v>4.4707872798870643</v>
      </c>
      <c r="H342" s="2">
        <v>5.0672412512073706</v>
      </c>
      <c r="I342" s="2">
        <v>45.188320826212937</v>
      </c>
      <c r="J342" s="2">
        <v>24.949847685563562</v>
      </c>
      <c r="K342" s="2">
        <v>56.088862471208849</v>
      </c>
      <c r="L342" s="2">
        <v>1.277816841407676</v>
      </c>
      <c r="M342" s="2">
        <v>25.603685266364515</v>
      </c>
      <c r="N342" s="2">
        <v>5.0682639142371766</v>
      </c>
      <c r="O342">
        <f t="shared" si="6"/>
        <v>1.1818181818181819</v>
      </c>
      <c r="U342" s="4"/>
    </row>
    <row r="343" spans="1:21" x14ac:dyDescent="0.25">
      <c r="A343" s="4">
        <v>45931</v>
      </c>
      <c r="B343" s="2">
        <v>201.37215006679529</v>
      </c>
      <c r="C343" s="2">
        <v>166.854683093365</v>
      </c>
      <c r="D343" s="2">
        <v>13.038509573994361</v>
      </c>
      <c r="E343" s="2">
        <v>85.379248923853353</v>
      </c>
      <c r="F343" s="2">
        <v>26.805</v>
      </c>
      <c r="G343" s="2">
        <v>4.4180936618673003</v>
      </c>
      <c r="H343" s="2">
        <v>5.0764435208549799</v>
      </c>
      <c r="I343" s="2">
        <v>44.885673890455699</v>
      </c>
      <c r="J343" s="2">
        <v>27.861065756271337</v>
      </c>
      <c r="K343" s="2">
        <v>58.386522190886154</v>
      </c>
      <c r="L343" s="2">
        <v>1.2585041014097049</v>
      </c>
      <c r="M343" s="2">
        <v>25.57518183167582</v>
      </c>
      <c r="N343" s="2">
        <v>5.0054140396976905</v>
      </c>
      <c r="O343">
        <f t="shared" si="6"/>
        <v>1.1818181818181819</v>
      </c>
      <c r="U343" s="4"/>
    </row>
    <row r="344" spans="1:21" x14ac:dyDescent="0.25">
      <c r="A344" s="4">
        <v>45932</v>
      </c>
      <c r="B344" s="2">
        <v>210.25805491480017</v>
      </c>
      <c r="C344" s="2">
        <v>172.7286256417888</v>
      </c>
      <c r="D344" s="2">
        <v>12.967656819703844</v>
      </c>
      <c r="E344" s="2">
        <v>85.586725202768051</v>
      </c>
      <c r="F344" s="2">
        <v>26.704999999999998</v>
      </c>
      <c r="G344" s="2">
        <v>4.3917084604509258</v>
      </c>
      <c r="H344" s="2">
        <v>5.0673413200386923</v>
      </c>
      <c r="I344" s="2">
        <v>44.440114591859505</v>
      </c>
      <c r="J344" s="2">
        <v>27.040702433216758</v>
      </c>
      <c r="K344" s="2">
        <v>58.173971277624823</v>
      </c>
      <c r="L344" s="2">
        <v>1.2670896179059326</v>
      </c>
      <c r="M344" s="2">
        <v>25.1953270332614</v>
      </c>
      <c r="N344" s="2">
        <v>4.6978524605720748</v>
      </c>
      <c r="O344">
        <f t="shared" si="6"/>
        <v>1.1818181818181819</v>
      </c>
      <c r="U344" s="4"/>
    </row>
    <row r="345" spans="1:21" x14ac:dyDescent="0.25">
      <c r="A345" s="4">
        <v>45933</v>
      </c>
      <c r="B345" s="2">
        <v>210.09704703962009</v>
      </c>
      <c r="C345" s="2">
        <v>170.74491764356728</v>
      </c>
      <c r="D345" s="2">
        <v>12.98385813918979</v>
      </c>
      <c r="E345" s="2">
        <v>85.138744620863619</v>
      </c>
      <c r="F345" s="2">
        <v>27.024999999999999</v>
      </c>
      <c r="G345" s="2">
        <v>4.3987980412524106</v>
      </c>
      <c r="H345" s="2">
        <v>5.0971954295889592</v>
      </c>
      <c r="I345" s="2">
        <v>44.475767918088735</v>
      </c>
      <c r="J345" s="2">
        <v>27.696987683632582</v>
      </c>
      <c r="K345" s="2">
        <v>59.40050452589405</v>
      </c>
      <c r="L345" s="2">
        <v>1.2657345655323502</v>
      </c>
      <c r="M345" s="2">
        <v>25.345006677548593</v>
      </c>
      <c r="N345" s="2">
        <v>4.6799409097757616</v>
      </c>
      <c r="O345">
        <f t="shared" si="6"/>
        <v>1.1818181818181819</v>
      </c>
      <c r="U345" s="4"/>
    </row>
    <row r="346" spans="1:21" x14ac:dyDescent="0.25">
      <c r="A346" s="4">
        <v>45934</v>
      </c>
      <c r="B346" s="2" t="e">
        <v>#N/A</v>
      </c>
      <c r="C346" s="2" t="e">
        <v>#N/A</v>
      </c>
      <c r="D346" s="2" t="e">
        <v>#N/A</v>
      </c>
      <c r="E346" s="2" t="e">
        <v>#N/A</v>
      </c>
      <c r="F346" s="2" t="e">
        <v>#N/A</v>
      </c>
      <c r="G346" s="2" t="e">
        <v>#N/A</v>
      </c>
      <c r="H346" s="2" t="e">
        <v>#N/A</v>
      </c>
      <c r="I346" s="2" t="e">
        <v>#N/A</v>
      </c>
      <c r="J346" s="2" t="e">
        <v>#N/A</v>
      </c>
      <c r="K346" s="2" t="e">
        <v>#N/A</v>
      </c>
      <c r="L346" s="2" t="e">
        <v>#N/A</v>
      </c>
      <c r="M346" s="2" t="e">
        <v>#N/A</v>
      </c>
      <c r="N346" s="2" t="e">
        <v>#N/A</v>
      </c>
      <c r="O346">
        <f t="shared" si="6"/>
        <v>0</v>
      </c>
      <c r="U346" s="4"/>
    </row>
    <row r="347" spans="1:21" x14ac:dyDescent="0.25">
      <c r="A347" s="4">
        <v>45935</v>
      </c>
      <c r="B347" s="2" t="e">
        <v>#N/A</v>
      </c>
      <c r="C347" s="2" t="e">
        <v>#N/A</v>
      </c>
      <c r="D347" s="2" t="e">
        <v>#N/A</v>
      </c>
      <c r="E347" s="2" t="e">
        <v>#N/A</v>
      </c>
      <c r="F347" s="2" t="e">
        <v>#N/A</v>
      </c>
      <c r="G347" s="2" t="e">
        <v>#N/A</v>
      </c>
      <c r="H347" s="2" t="e">
        <v>#N/A</v>
      </c>
      <c r="I347" s="2" t="e">
        <v>#N/A</v>
      </c>
      <c r="J347" s="2" t="e">
        <v>#N/A</v>
      </c>
      <c r="K347" s="2" t="e">
        <v>#N/A</v>
      </c>
      <c r="L347" s="2" t="e">
        <v>#N/A</v>
      </c>
      <c r="M347" s="2" t="e">
        <v>#N/A</v>
      </c>
      <c r="N347" s="2" t="e">
        <v>#N/A</v>
      </c>
      <c r="O347">
        <f t="shared" si="6"/>
        <v>0</v>
      </c>
      <c r="U347" s="4"/>
    </row>
    <row r="348" spans="1:21" x14ac:dyDescent="0.25">
      <c r="A348" s="4">
        <v>45936</v>
      </c>
      <c r="B348" s="2">
        <v>211.42441558441561</v>
      </c>
      <c r="C348" s="2">
        <v>170.36734693877551</v>
      </c>
      <c r="D348" s="2">
        <v>13.1313466419295</v>
      </c>
      <c r="E348" s="2">
        <v>86.063079777365502</v>
      </c>
      <c r="F348" s="2">
        <v>27.37</v>
      </c>
      <c r="G348" s="2">
        <v>4.3858071985157707</v>
      </c>
      <c r="H348" s="2">
        <v>5.25417439703154</v>
      </c>
      <c r="I348" s="2">
        <v>44.596862337662344</v>
      </c>
      <c r="J348" s="2">
        <v>28.385899814471244</v>
      </c>
      <c r="K348" s="2">
        <v>60.935064935064936</v>
      </c>
      <c r="L348" s="2">
        <v>1.2053623301288232</v>
      </c>
      <c r="M348" s="2">
        <v>25.847866419294991</v>
      </c>
      <c r="N348" s="2">
        <v>4.5762908804890907</v>
      </c>
      <c r="O348">
        <f t="shared" si="6"/>
        <v>1.1818181818181819</v>
      </c>
      <c r="U348" s="4"/>
    </row>
    <row r="349" spans="1:21" x14ac:dyDescent="0.25">
      <c r="A349" s="4">
        <v>45937</v>
      </c>
      <c r="B349" s="2">
        <v>210.34300379379604</v>
      </c>
      <c r="C349" s="2">
        <v>169.52317191103174</v>
      </c>
      <c r="D349" s="2">
        <v>13.172698058469091</v>
      </c>
      <c r="E349" s="2">
        <v>84.14788365692182</v>
      </c>
      <c r="F349" s="2">
        <v>27.79</v>
      </c>
      <c r="G349" s="2">
        <v>4.3943717920107126</v>
      </c>
      <c r="H349" s="2">
        <v>4.9765677304173179</v>
      </c>
      <c r="I349" s="2">
        <v>44.160745369337199</v>
      </c>
      <c r="J349" s="2">
        <v>28.899799151975007</v>
      </c>
      <c r="K349" s="2">
        <v>61.898385776984298</v>
      </c>
      <c r="L349" s="2">
        <v>1.1616450740631521</v>
      </c>
      <c r="M349" s="2">
        <v>26.01353864464777</v>
      </c>
      <c r="N349" s="2">
        <v>4.5628765211443669</v>
      </c>
      <c r="O349">
        <f t="shared" si="6"/>
        <v>1.1818181818181819</v>
      </c>
      <c r="U349" s="4"/>
    </row>
    <row r="350" spans="1:21" x14ac:dyDescent="0.25">
      <c r="A350" s="4">
        <v>45938</v>
      </c>
      <c r="B350" s="2">
        <v>212.60373870172558</v>
      </c>
      <c r="C350" s="2">
        <v>172.831851796519</v>
      </c>
      <c r="D350" s="2">
        <v>13.251216105176663</v>
      </c>
      <c r="E350" s="2">
        <v>85.590498244565623</v>
      </c>
      <c r="F350" s="2">
        <v>27.64</v>
      </c>
      <c r="G350" s="2">
        <v>4.4228512736236656</v>
      </c>
      <c r="H350" s="2">
        <v>5.1094345260327181</v>
      </c>
      <c r="I350" s="2">
        <v>44.315201314708304</v>
      </c>
      <c r="J350" s="2">
        <v>28.826473444386348</v>
      </c>
      <c r="K350" s="2">
        <v>62.777321281840599</v>
      </c>
      <c r="L350" s="2">
        <v>1.1311596142706586</v>
      </c>
      <c r="M350" s="2">
        <v>25.786210502726529</v>
      </c>
      <c r="N350" s="2">
        <v>4.49406657561586</v>
      </c>
      <c r="O350">
        <f t="shared" si="6"/>
        <v>1.1818181818181819</v>
      </c>
      <c r="U350" s="4"/>
    </row>
    <row r="351" spans="1:21" x14ac:dyDescent="0.25">
      <c r="A351" s="4">
        <v>45939</v>
      </c>
      <c r="B351" s="2">
        <v>214.26727094930044</v>
      </c>
      <c r="C351" s="2">
        <v>176.24492252143827</v>
      </c>
      <c r="D351" s="2">
        <v>13.369860388145026</v>
      </c>
      <c r="E351" s="2">
        <v>85.384383932601182</v>
      </c>
      <c r="F351" s="2">
        <v>27.765000000000001</v>
      </c>
      <c r="G351" s="2">
        <v>4.4514036407401836</v>
      </c>
      <c r="H351" s="2">
        <v>5.1226117045283583</v>
      </c>
      <c r="I351" s="2">
        <v>44.461871520986911</v>
      </c>
      <c r="J351" s="2">
        <v>29.735218895742442</v>
      </c>
      <c r="K351" s="2">
        <v>62.96825635625094</v>
      </c>
      <c r="L351" s="2">
        <v>1.1168941863840349</v>
      </c>
      <c r="M351" s="2">
        <v>25.793591093726494</v>
      </c>
      <c r="N351" s="2">
        <v>4.3899862901749094</v>
      </c>
      <c r="O351">
        <f t="shared" si="6"/>
        <v>1.1818181818181819</v>
      </c>
      <c r="U351" s="4"/>
    </row>
    <row r="352" spans="1:21" x14ac:dyDescent="0.25">
      <c r="A352" s="4">
        <v>45940</v>
      </c>
      <c r="B352" s="2">
        <v>210.72565005620083</v>
      </c>
      <c r="C352" s="2">
        <v>169.28437617085049</v>
      </c>
      <c r="D352" s="2">
        <v>13.005329636568003</v>
      </c>
      <c r="E352" s="2">
        <v>81.933308355189212</v>
      </c>
      <c r="F352" s="2">
        <v>26.96</v>
      </c>
      <c r="G352" s="2">
        <v>4.4910741101536154</v>
      </c>
      <c r="H352" s="2">
        <v>4.8032971150243533</v>
      </c>
      <c r="I352" s="2">
        <v>43.484451105282879</v>
      </c>
      <c r="J352" s="2">
        <v>28.609966279505432</v>
      </c>
      <c r="K352" s="2">
        <v>62.457849381790929</v>
      </c>
      <c r="L352" s="2">
        <v>1.1402844071257985</v>
      </c>
      <c r="M352" s="2">
        <v>25.095541401273888</v>
      </c>
      <c r="N352" s="2">
        <v>4.5488984398757255</v>
      </c>
      <c r="O352">
        <f t="shared" si="6"/>
        <v>1.1818181818181819</v>
      </c>
      <c r="U352" s="4"/>
    </row>
    <row r="353" spans="1:21" x14ac:dyDescent="0.25">
      <c r="A353" s="4">
        <v>45941</v>
      </c>
      <c r="B353" s="2" t="e">
        <v>#N/A</v>
      </c>
      <c r="C353" s="2" t="e">
        <v>#N/A</v>
      </c>
      <c r="D353" s="2" t="e">
        <v>#N/A</v>
      </c>
      <c r="E353" s="2" t="e">
        <v>#N/A</v>
      </c>
      <c r="F353" s="2" t="e">
        <v>#N/A</v>
      </c>
      <c r="G353" s="2" t="e">
        <v>#N/A</v>
      </c>
      <c r="H353" s="2" t="e">
        <v>#N/A</v>
      </c>
      <c r="I353" s="2" t="e">
        <v>#N/A</v>
      </c>
      <c r="J353" s="2" t="e">
        <v>#N/A</v>
      </c>
      <c r="K353" s="2" t="e">
        <v>#N/A</v>
      </c>
      <c r="L353" s="2" t="e">
        <v>#N/A</v>
      </c>
      <c r="M353" s="2" t="e">
        <v>#N/A</v>
      </c>
      <c r="N353" s="2" t="e">
        <v>#N/A</v>
      </c>
      <c r="O353">
        <f t="shared" si="6"/>
        <v>0</v>
      </c>
      <c r="U353" s="4"/>
    </row>
    <row r="354" spans="1:21" x14ac:dyDescent="0.25">
      <c r="A354" s="4">
        <v>45942</v>
      </c>
      <c r="B354" s="2" t="e">
        <v>#N/A</v>
      </c>
      <c r="C354" s="2" t="e">
        <v>#N/A</v>
      </c>
      <c r="D354" s="2" t="e">
        <v>#N/A</v>
      </c>
      <c r="E354" s="2" t="e">
        <v>#N/A</v>
      </c>
      <c r="F354" s="2" t="e">
        <v>#N/A</v>
      </c>
      <c r="G354" s="2" t="e">
        <v>#N/A</v>
      </c>
      <c r="H354" s="2" t="e">
        <v>#N/A</v>
      </c>
      <c r="I354" s="2" t="e">
        <v>#N/A</v>
      </c>
      <c r="J354" s="2" t="e">
        <v>#N/A</v>
      </c>
      <c r="K354" s="2" t="e">
        <v>#N/A</v>
      </c>
      <c r="L354" s="2" t="e">
        <v>#N/A</v>
      </c>
      <c r="M354" s="2" t="e">
        <v>#N/A</v>
      </c>
      <c r="N354" s="2" t="e">
        <v>#N/A</v>
      </c>
      <c r="O354">
        <f t="shared" si="6"/>
        <v>0</v>
      </c>
      <c r="U354" s="4"/>
    </row>
    <row r="355" spans="1:21" x14ac:dyDescent="0.25">
      <c r="A355" s="4">
        <v>45943</v>
      </c>
      <c r="B355" s="2">
        <v>213.71744936234057</v>
      </c>
      <c r="C355" s="2">
        <v>169.65491372843212</v>
      </c>
      <c r="D355" s="2">
        <v>13.001940885221304</v>
      </c>
      <c r="E355" s="2">
        <v>86.691672918229557</v>
      </c>
      <c r="F355" s="2">
        <v>26.97</v>
      </c>
      <c r="G355" s="2">
        <v>4.4601902475618909</v>
      </c>
      <c r="H355" s="2">
        <v>5.1912978244561145</v>
      </c>
      <c r="I355" s="2">
        <v>43.28625056264066</v>
      </c>
      <c r="J355" s="2">
        <v>31.290322580645164</v>
      </c>
      <c r="K355" s="2">
        <v>63.240810202550634</v>
      </c>
      <c r="L355" s="2">
        <v>1.1152400819324277</v>
      </c>
      <c r="M355" s="2">
        <v>25.281320330082522</v>
      </c>
      <c r="N355" s="2">
        <v>4.5262028919378237</v>
      </c>
      <c r="O355">
        <f t="shared" si="6"/>
        <v>1.1818181818181819</v>
      </c>
      <c r="U355" s="4"/>
    </row>
    <row r="356" spans="1:21" x14ac:dyDescent="0.25">
      <c r="A356" s="4">
        <v>45944</v>
      </c>
      <c r="B356" s="2">
        <v>207.76431521249435</v>
      </c>
      <c r="C356" s="2">
        <v>168.51629373779846</v>
      </c>
      <c r="D356" s="2">
        <v>12.813658206937978</v>
      </c>
      <c r="E356" s="2">
        <v>89.690644240877006</v>
      </c>
      <c r="F356" s="2">
        <v>26.86</v>
      </c>
      <c r="G356" s="2">
        <v>4.5083156630124632</v>
      </c>
      <c r="H356" s="2">
        <v>5.4137257846523497</v>
      </c>
      <c r="I356" s="2">
        <v>43.801790809430841</v>
      </c>
      <c r="J356" s="2">
        <v>31.190869499924911</v>
      </c>
      <c r="K356" s="2">
        <v>63.553086048956295</v>
      </c>
      <c r="L356" s="2">
        <v>1.1246287442044967</v>
      </c>
      <c r="M356" s="2">
        <v>24.861090253791858</v>
      </c>
      <c r="N356" s="2">
        <v>4.4678432837942275</v>
      </c>
      <c r="O356">
        <f t="shared" si="6"/>
        <v>1.1818181818181819</v>
      </c>
      <c r="U356" s="4"/>
    </row>
    <row r="357" spans="1:21" x14ac:dyDescent="0.25">
      <c r="A357" s="4">
        <v>45945</v>
      </c>
      <c r="B357" s="2">
        <v>209.18273467254127</v>
      </c>
      <c r="C357" s="2">
        <v>182.51064147561797</v>
      </c>
      <c r="D357" s="2">
        <v>12.796959151669032</v>
      </c>
      <c r="E357" s="2">
        <v>90.762452393398561</v>
      </c>
      <c r="F357" s="2">
        <v>26.914999999999999</v>
      </c>
      <c r="G357" s="2">
        <v>4.5026659696811286</v>
      </c>
      <c r="H357" s="2">
        <v>5.2721977447539388</v>
      </c>
      <c r="I357" s="2">
        <v>45.296124262564412</v>
      </c>
      <c r="J357" s="2">
        <v>32.282876558882833</v>
      </c>
      <c r="K357" s="2">
        <v>64.065417071167204</v>
      </c>
      <c r="L357" s="2">
        <v>1.1249927972336158</v>
      </c>
      <c r="M357" s="2">
        <v>24.897319094914497</v>
      </c>
      <c r="N357" s="2">
        <v>4.4897439816868845</v>
      </c>
      <c r="O357">
        <f t="shared" si="6"/>
        <v>1.1818181818181819</v>
      </c>
      <c r="U357" s="4"/>
    </row>
    <row r="358" spans="1:21" x14ac:dyDescent="0.25">
      <c r="A358" s="4">
        <v>45946</v>
      </c>
      <c r="B358" s="2">
        <v>212.41582259626125</v>
      </c>
      <c r="C358" s="2">
        <v>177.09838385342965</v>
      </c>
      <c r="D358" s="2">
        <v>12.841482237283085</v>
      </c>
      <c r="E358" s="2">
        <v>92.32888955090489</v>
      </c>
      <c r="F358" s="2">
        <v>26.765000000000001</v>
      </c>
      <c r="G358" s="2">
        <v>4.5535690772324422</v>
      </c>
      <c r="H358" s="2">
        <v>5.0793177925076343</v>
      </c>
      <c r="I358" s="2">
        <v>45.718320548149251</v>
      </c>
      <c r="J358" s="2">
        <v>31.734564683101212</v>
      </c>
      <c r="K358" s="2">
        <v>63.342518805392118</v>
      </c>
      <c r="L358" s="2">
        <v>1.1276611542039237</v>
      </c>
      <c r="M358" s="2">
        <v>24.41349519624637</v>
      </c>
      <c r="N358" s="2">
        <v>4.5229240486219089</v>
      </c>
      <c r="O358">
        <f t="shared" si="6"/>
        <v>1.1818181818181819</v>
      </c>
      <c r="U358" s="4"/>
    </row>
    <row r="359" spans="1:21" x14ac:dyDescent="0.25">
      <c r="A359" s="4">
        <v>45947</v>
      </c>
      <c r="B359" s="2">
        <v>206.9412610866811</v>
      </c>
      <c r="C359" s="2">
        <v>172.80316016993368</v>
      </c>
      <c r="D359" s="2">
        <v>12.912299619885221</v>
      </c>
      <c r="E359" s="2">
        <v>90.243720652903036</v>
      </c>
      <c r="F359" s="2">
        <v>26.91</v>
      </c>
      <c r="G359" s="2">
        <v>4.5737585153163902</v>
      </c>
      <c r="H359" s="2">
        <v>4.7998807483043908</v>
      </c>
      <c r="I359" s="2">
        <v>45.85066780949542</v>
      </c>
      <c r="J359" s="2">
        <v>29.760751285682346</v>
      </c>
      <c r="K359" s="2">
        <v>63.002161436982938</v>
      </c>
      <c r="L359" s="2">
        <v>1.1302097830171158</v>
      </c>
      <c r="M359" s="2">
        <v>24.692554222255353</v>
      </c>
      <c r="N359" s="2">
        <v>4.5434023037802387</v>
      </c>
      <c r="O359">
        <f t="shared" si="6"/>
        <v>1.1818181818181819</v>
      </c>
      <c r="U359" s="4"/>
    </row>
    <row r="360" spans="1:21" x14ac:dyDescent="0.25">
      <c r="A360" s="4">
        <v>45948</v>
      </c>
      <c r="B360" s="2" t="e">
        <v>#N/A</v>
      </c>
      <c r="C360" s="2" t="e">
        <v>#N/A</v>
      </c>
      <c r="D360" s="2" t="e">
        <v>#N/A</v>
      </c>
      <c r="E360" s="2" t="e">
        <v>#N/A</v>
      </c>
      <c r="F360" s="2" t="e">
        <v>#N/A</v>
      </c>
      <c r="G360" s="2" t="e">
        <v>#N/A</v>
      </c>
      <c r="H360" s="2" t="e">
        <v>#N/A</v>
      </c>
      <c r="I360" s="2" t="e">
        <v>#N/A</v>
      </c>
      <c r="J360" s="2" t="e">
        <v>#N/A</v>
      </c>
      <c r="K360" s="2" t="e">
        <v>#N/A</v>
      </c>
      <c r="L360" s="2" t="e">
        <v>#N/A</v>
      </c>
      <c r="M360" s="2" t="e">
        <v>#N/A</v>
      </c>
      <c r="N360" s="2" t="e">
        <v>#N/A</v>
      </c>
      <c r="O360">
        <f t="shared" si="6"/>
        <v>0</v>
      </c>
      <c r="U360" s="4"/>
    </row>
    <row r="361" spans="1:21" x14ac:dyDescent="0.25">
      <c r="A361" s="4">
        <v>45949</v>
      </c>
      <c r="B361" s="2" t="e">
        <v>#N/A</v>
      </c>
      <c r="C361" s="2" t="e">
        <v>#N/A</v>
      </c>
      <c r="D361" s="2" t="e">
        <v>#N/A</v>
      </c>
      <c r="E361" s="2" t="e">
        <v>#N/A</v>
      </c>
      <c r="F361" s="2" t="e">
        <v>#N/A</v>
      </c>
      <c r="G361" s="2" t="e">
        <v>#N/A</v>
      </c>
      <c r="H361" s="2" t="e">
        <v>#N/A</v>
      </c>
      <c r="I361" s="2" t="e">
        <v>#N/A</v>
      </c>
      <c r="J361" s="2" t="e">
        <v>#N/A</v>
      </c>
      <c r="K361" s="2" t="e">
        <v>#N/A</v>
      </c>
      <c r="L361" s="2" t="e">
        <v>#N/A</v>
      </c>
      <c r="M361" s="2" t="e">
        <v>#N/A</v>
      </c>
      <c r="N361" s="2" t="e">
        <v>#N/A</v>
      </c>
      <c r="O361">
        <f t="shared" si="6"/>
        <v>0</v>
      </c>
      <c r="U361" s="4"/>
    </row>
    <row r="362" spans="1:21" x14ac:dyDescent="0.25">
      <c r="A362" s="4">
        <v>45950</v>
      </c>
      <c r="B362" s="2">
        <v>211.1866428145498</v>
      </c>
      <c r="C362" s="2">
        <v>170.69171138938583</v>
      </c>
      <c r="D362" s="2">
        <v>12.917814549791295</v>
      </c>
      <c r="E362" s="2">
        <v>92.18843172331546</v>
      </c>
      <c r="F362" s="2">
        <v>27.11</v>
      </c>
      <c r="G362" s="2">
        <v>4.5988670244484204</v>
      </c>
      <c r="H362" s="2">
        <v>5.0014907573047109</v>
      </c>
      <c r="I362" s="2">
        <v>45.589221824686945</v>
      </c>
      <c r="J362" s="2">
        <v>30.24001192605844</v>
      </c>
      <c r="K362" s="2">
        <v>63.185748360166968</v>
      </c>
      <c r="L362" s="2">
        <v>1.1291442483375678</v>
      </c>
      <c r="M362" s="2">
        <v>24.761478831246276</v>
      </c>
      <c r="N362" s="2">
        <v>4.6005968013027934</v>
      </c>
      <c r="O362">
        <f t="shared" si="6"/>
        <v>1.1818181818181819</v>
      </c>
      <c r="U362" s="4"/>
    </row>
    <row r="363" spans="1:21" x14ac:dyDescent="0.25">
      <c r="A363" s="4">
        <v>45951</v>
      </c>
      <c r="B363" s="2">
        <v>209.99155761609214</v>
      </c>
      <c r="C363" s="2">
        <v>169.63284229417482</v>
      </c>
      <c r="D363" s="2">
        <v>12.934577133029238</v>
      </c>
      <c r="E363" s="2">
        <v>91.677260151050618</v>
      </c>
      <c r="F363" s="2">
        <v>27.17</v>
      </c>
      <c r="G363" s="2">
        <v>4.6495030284902414</v>
      </c>
      <c r="H363" s="2">
        <v>5.10730576534809</v>
      </c>
      <c r="I363" s="2">
        <v>45.705066178120099</v>
      </c>
      <c r="J363" s="2">
        <v>28.497719285126749</v>
      </c>
      <c r="K363" s="2">
        <v>62.805653181784194</v>
      </c>
      <c r="L363" s="2">
        <v>1.1425170600473367</v>
      </c>
      <c r="M363" s="2">
        <v>24.796231212143869</v>
      </c>
      <c r="N363" s="2">
        <v>4.6171612372880722</v>
      </c>
      <c r="O363">
        <f t="shared" si="6"/>
        <v>1.1818181818181819</v>
      </c>
      <c r="U363" s="4"/>
    </row>
    <row r="364" spans="1:21" x14ac:dyDescent="0.25">
      <c r="A364" s="4">
        <v>45952</v>
      </c>
      <c r="B364" s="2">
        <v>210.30887742128488</v>
      </c>
      <c r="C364" s="2">
        <v>167.04808914815646</v>
      </c>
      <c r="D364" s="2">
        <v>13.145173883778325</v>
      </c>
      <c r="E364" s="2">
        <v>89.065888863959316</v>
      </c>
      <c r="F364" s="2">
        <v>27.61</v>
      </c>
      <c r="G364" s="2">
        <v>4.6580809213970538</v>
      </c>
      <c r="H364" s="2">
        <v>4.9734500037394369</v>
      </c>
      <c r="I364" s="2">
        <v>46.085453593598089</v>
      </c>
      <c r="J364" s="2">
        <v>28.659038217036873</v>
      </c>
      <c r="K364" s="2">
        <v>61.954977189439838</v>
      </c>
      <c r="L364" s="2">
        <v>1.1401659286557502</v>
      </c>
      <c r="M364" s="2">
        <v>25.667489342607137</v>
      </c>
      <c r="N364" s="2">
        <v>4.7250119565913975</v>
      </c>
      <c r="O364">
        <f t="shared" si="6"/>
        <v>1.1818181818181819</v>
      </c>
      <c r="U364" s="4"/>
    </row>
    <row r="365" spans="1:21" x14ac:dyDescent="0.25">
      <c r="A365" s="4">
        <v>45953</v>
      </c>
      <c r="B365" s="2">
        <v>208.93994967325173</v>
      </c>
      <c r="C365" s="2">
        <v>172.01231878614888</v>
      </c>
      <c r="D365" s="2">
        <v>13.588725456320891</v>
      </c>
      <c r="E365" s="2">
        <v>90.993765492375886</v>
      </c>
      <c r="F365" s="2">
        <v>28.405000000000001</v>
      </c>
      <c r="G365" s="2">
        <v>4.6818590851047848</v>
      </c>
      <c r="H365" s="2">
        <v>5.0627206489897096</v>
      </c>
      <c r="I365" s="2">
        <v>47.167332682340579</v>
      </c>
      <c r="J365" s="2">
        <v>29.782918951400887</v>
      </c>
      <c r="K365" s="2">
        <v>62.532862615488625</v>
      </c>
      <c r="L365" s="2">
        <v>1.1335400957183515</v>
      </c>
      <c r="M365" s="2">
        <v>26.290092390896117</v>
      </c>
      <c r="N365" s="2">
        <v>4.6475143924452409</v>
      </c>
      <c r="O365">
        <f t="shared" si="6"/>
        <v>1.1818181818181819</v>
      </c>
      <c r="U365" s="4"/>
    </row>
    <row r="366" spans="1:21" x14ac:dyDescent="0.25">
      <c r="A366" s="4">
        <v>45954</v>
      </c>
      <c r="B366" s="2">
        <v>213.01947080863033</v>
      </c>
      <c r="C366" s="2">
        <v>181.57955301582814</v>
      </c>
      <c r="D366" s="2">
        <v>13.848014530892735</v>
      </c>
      <c r="E366" s="2">
        <v>91.357659207582472</v>
      </c>
      <c r="F366" s="2">
        <v>28.51</v>
      </c>
      <c r="G366" s="2">
        <v>4.687127929122572</v>
      </c>
      <c r="H366" s="2">
        <v>5.2275294870138174</v>
      </c>
      <c r="I366" s="2">
        <v>47.14236318264885</v>
      </c>
      <c r="J366" s="2">
        <v>31.944342059493064</v>
      </c>
      <c r="K366" s="2">
        <v>63.490037985444069</v>
      </c>
      <c r="L366" s="2">
        <v>1.1292741042810177</v>
      </c>
      <c r="M366" s="2">
        <v>25.979693306684492</v>
      </c>
      <c r="N366" s="2">
        <v>4.6572253205750007</v>
      </c>
      <c r="O366">
        <f t="shared" si="6"/>
        <v>1.1818181818181819</v>
      </c>
      <c r="U366" s="4"/>
    </row>
    <row r="367" spans="1:21" x14ac:dyDescent="0.25">
      <c r="A367" s="4">
        <v>45955</v>
      </c>
      <c r="B367" s="2" t="e">
        <v>#N/A</v>
      </c>
      <c r="C367" s="2" t="e">
        <v>#N/A</v>
      </c>
      <c r="D367" s="2" t="e">
        <v>#N/A</v>
      </c>
      <c r="E367" s="2" t="e">
        <v>#N/A</v>
      </c>
      <c r="F367" s="2" t="e">
        <v>#N/A</v>
      </c>
      <c r="G367" s="2" t="e">
        <v>#N/A</v>
      </c>
      <c r="H367" s="2" t="e">
        <v>#N/A</v>
      </c>
      <c r="I367" s="2" t="e">
        <v>#N/A</v>
      </c>
      <c r="J367" s="2" t="e">
        <v>#N/A</v>
      </c>
      <c r="K367" s="2" t="e">
        <v>#N/A</v>
      </c>
      <c r="L367" s="2" t="e">
        <v>#N/A</v>
      </c>
      <c r="M367" s="2" t="e">
        <v>#N/A</v>
      </c>
      <c r="N367" s="2" t="e">
        <v>#N/A</v>
      </c>
      <c r="O367">
        <f t="shared" si="6"/>
        <v>0</v>
      </c>
      <c r="U367" s="4"/>
    </row>
    <row r="368" spans="1:21" x14ac:dyDescent="0.25">
      <c r="U368" s="4"/>
    </row>
    <row r="369" spans="21:21" x14ac:dyDescent="0.25">
      <c r="U369" s="4"/>
    </row>
    <row r="370" spans="21:21" x14ac:dyDescent="0.25">
      <c r="U370" s="4"/>
    </row>
    <row r="371" spans="21:21" x14ac:dyDescent="0.25">
      <c r="U371" s="4"/>
    </row>
    <row r="372" spans="21:21" x14ac:dyDescent="0.25">
      <c r="U372" s="4"/>
    </row>
    <row r="373" spans="21:21" x14ac:dyDescent="0.25">
      <c r="U373" s="4"/>
    </row>
    <row r="374" spans="21:21" x14ac:dyDescent="0.25">
      <c r="U374" s="4"/>
    </row>
    <row r="375" spans="21:21" x14ac:dyDescent="0.25">
      <c r="U375" s="4"/>
    </row>
    <row r="376" spans="21:21" x14ac:dyDescent="0.25">
      <c r="U376" s="4"/>
    </row>
    <row r="377" spans="21:21" x14ac:dyDescent="0.25">
      <c r="U377" s="4"/>
    </row>
    <row r="378" spans="21:21" x14ac:dyDescent="0.25">
      <c r="U378" s="4"/>
    </row>
    <row r="379" spans="21:21" x14ac:dyDescent="0.25">
      <c r="U379" s="4"/>
    </row>
    <row r="380" spans="21:21" x14ac:dyDescent="0.25">
      <c r="U380" s="4"/>
    </row>
    <row r="381" spans="21:21" x14ac:dyDescent="0.25">
      <c r="U381" s="4"/>
    </row>
    <row r="382" spans="21:21" x14ac:dyDescent="0.25">
      <c r="U382" s="4"/>
    </row>
    <row r="383" spans="21:21" x14ac:dyDescent="0.25">
      <c r="U383" s="4"/>
    </row>
    <row r="384" spans="21:21" x14ac:dyDescent="0.25">
      <c r="U384" s="4"/>
    </row>
    <row r="385" spans="21:21" x14ac:dyDescent="0.25">
      <c r="U385" s="4"/>
    </row>
    <row r="386" spans="21:21" x14ac:dyDescent="0.25">
      <c r="U386" s="4"/>
    </row>
    <row r="387" spans="21:21" x14ac:dyDescent="0.25">
      <c r="U387" s="4"/>
    </row>
    <row r="388" spans="21:21" x14ac:dyDescent="0.25">
      <c r="U388" s="4"/>
    </row>
    <row r="389" spans="21:21" x14ac:dyDescent="0.25">
      <c r="U389" s="4"/>
    </row>
    <row r="390" spans="21:21" x14ac:dyDescent="0.25">
      <c r="U390" s="4"/>
    </row>
    <row r="391" spans="21:21" x14ac:dyDescent="0.25">
      <c r="U391" s="4"/>
    </row>
    <row r="392" spans="21:21" x14ac:dyDescent="0.25">
      <c r="U392" s="4"/>
    </row>
    <row r="393" spans="21:21" x14ac:dyDescent="0.25">
      <c r="U393" s="4"/>
    </row>
    <row r="394" spans="21:21" x14ac:dyDescent="0.25">
      <c r="U394" s="4"/>
    </row>
    <row r="395" spans="21:21" x14ac:dyDescent="0.25">
      <c r="U395" s="4"/>
    </row>
    <row r="396" spans="21:21" x14ac:dyDescent="0.25">
      <c r="U396" s="4"/>
    </row>
    <row r="397" spans="21:21" x14ac:dyDescent="0.25">
      <c r="U397" s="4"/>
    </row>
    <row r="398" spans="21:21" x14ac:dyDescent="0.25">
      <c r="U398" s="4"/>
    </row>
    <row r="399" spans="21:21" x14ac:dyDescent="0.25">
      <c r="U399" s="4"/>
    </row>
    <row r="400" spans="21:21" x14ac:dyDescent="0.25">
      <c r="U400" s="4"/>
    </row>
    <row r="401" spans="21:21" x14ac:dyDescent="0.25">
      <c r="U401" s="4"/>
    </row>
  </sheetData>
  <conditionalFormatting sqref="O1:O104857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516C-3AE2-4FBD-A92D-742D8A95D209}">
  <dimension ref="A1:AC367"/>
  <sheetViews>
    <sheetView workbookViewId="0">
      <selection sqref="A1:N1048576"/>
    </sheetView>
  </sheetViews>
  <sheetFormatPr defaultRowHeight="15" x14ac:dyDescent="0.25"/>
  <cols>
    <col min="1" max="1" width="10.42578125" style="4" bestFit="1" customWidth="1"/>
    <col min="2" max="9" width="7.7109375" style="2" customWidth="1"/>
    <col min="10" max="10" width="8.7109375" style="2" customWidth="1"/>
    <col min="11" max="14" width="7.7109375" style="2" customWidth="1"/>
  </cols>
  <sheetData>
    <row r="1" spans="1:29" ht="30.75" customHeight="1" x14ac:dyDescent="0.25">
      <c r="A1" s="4" t="str" cm="1">
        <f t="array" ref="A1:N367">_xll.BQL(Companies, "px_last(dates=range(-1Y, 0D, frq=D))", "transpose", "false", "showids", "true", "showheaders", "false")</f>
        <v/>
      </c>
      <c r="B1" s="2" t="str">
        <v>SIE GY Equity</v>
      </c>
      <c r="C1" s="2" t="str">
        <v>FSLR US Equity</v>
      </c>
      <c r="D1" s="2" t="str">
        <v>ENI IM Equity</v>
      </c>
      <c r="E1" s="2" t="str">
        <v>ENS US Equity</v>
      </c>
      <c r="F1" s="2" t="str">
        <v>SHEL LN Equity</v>
      </c>
      <c r="G1" s="2" t="str">
        <v>SRG IM Equity</v>
      </c>
      <c r="H1" s="2" t="str">
        <v>ULBI US Equity</v>
      </c>
      <c r="I1" s="2" t="str">
        <v>TTE FP Equity</v>
      </c>
      <c r="J1" s="2" t="str">
        <v>AMRC US Equity</v>
      </c>
      <c r="K1" s="2" t="str">
        <v>NEE US Equity</v>
      </c>
      <c r="L1" s="2" t="str">
        <v>SNX PW Equity</v>
      </c>
      <c r="M1" s="2" t="str">
        <v>BP US Equity</v>
      </c>
      <c r="N1" s="2" t="str">
        <v>APT PW Equity</v>
      </c>
    </row>
    <row r="2" spans="1:29" x14ac:dyDescent="0.25">
      <c r="A2" s="4">
        <v>45590</v>
      </c>
      <c r="B2" s="2">
        <v>180.42</v>
      </c>
      <c r="C2" s="2">
        <v>198.47</v>
      </c>
      <c r="D2" s="2">
        <v>14.428000000000001</v>
      </c>
      <c r="E2" s="2">
        <v>99.35</v>
      </c>
      <c r="F2" s="2">
        <v>2550.5</v>
      </c>
      <c r="G2" s="2">
        <v>4.4930000000000003</v>
      </c>
      <c r="H2" s="2">
        <v>8.82</v>
      </c>
      <c r="I2" s="2">
        <v>60.27</v>
      </c>
      <c r="J2" s="2">
        <v>30.51</v>
      </c>
      <c r="K2" s="2">
        <v>81.430000000000007</v>
      </c>
      <c r="L2" s="2">
        <v>8.61</v>
      </c>
      <c r="M2" s="2">
        <v>31.52</v>
      </c>
      <c r="N2" s="2">
        <v>18.8</v>
      </c>
      <c r="O2">
        <f t="shared" ref="O2:O65" si="0">COUNT(B2:L2)/11</f>
        <v>1</v>
      </c>
      <c r="Q2" t="str" cm="1">
        <f t="array" ref="Q2:AC2">Companies</f>
        <v>SIE GY Equity</v>
      </c>
      <c r="R2" t="str">
        <v>FSLR US Equity</v>
      </c>
      <c r="S2" t="str">
        <v>ENI IM Equity</v>
      </c>
      <c r="T2" t="str">
        <v>ENS US Equity</v>
      </c>
      <c r="U2" t="str">
        <v>SHEL LN Equity</v>
      </c>
      <c r="V2" t="str">
        <v>SRG IM Equity</v>
      </c>
      <c r="W2" t="str">
        <v>ULBI US Equity</v>
      </c>
      <c r="X2" t="str">
        <v>TTE FP Equity</v>
      </c>
      <c r="Y2" t="str">
        <v>AMRC US equity</v>
      </c>
      <c r="Z2" t="str">
        <v>NEE US Equity</v>
      </c>
      <c r="AA2" t="str">
        <v>SNX PW Equity</v>
      </c>
      <c r="AB2" t="str">
        <v>BP US Equity</v>
      </c>
      <c r="AC2" t="str">
        <v>APT PW Equity</v>
      </c>
    </row>
    <row r="3" spans="1:29" x14ac:dyDescent="0.25">
      <c r="A3" s="4">
        <v>45591</v>
      </c>
      <c r="B3" s="2" t="e">
        <v>#N/A</v>
      </c>
      <c r="C3" s="2" t="e">
        <v>#N/A</v>
      </c>
      <c r="D3" s="2" t="e">
        <v>#N/A</v>
      </c>
      <c r="E3" s="2" t="e">
        <v>#N/A</v>
      </c>
      <c r="F3" s="2" t="e">
        <v>#N/A</v>
      </c>
      <c r="G3" s="2" t="e">
        <v>#N/A</v>
      </c>
      <c r="H3" s="2" t="e">
        <v>#N/A</v>
      </c>
      <c r="I3" s="2" t="e">
        <v>#N/A</v>
      </c>
      <c r="J3" s="2" t="e">
        <v>#N/A</v>
      </c>
      <c r="K3" s="2" t="e">
        <v>#N/A</v>
      </c>
      <c r="L3" s="2" t="e">
        <v>#N/A</v>
      </c>
      <c r="M3" s="2" t="e">
        <v>#N/A</v>
      </c>
      <c r="N3" s="2" t="e">
        <v>#N/A</v>
      </c>
      <c r="O3">
        <f t="shared" si="0"/>
        <v>0</v>
      </c>
      <c r="Q3">
        <f t="shared" ref="Q3:AC3" si="1">COUNT(B2:B367)/366</f>
        <v>0.69125683060109289</v>
      </c>
      <c r="R3">
        <f t="shared" si="1"/>
        <v>0.68306010928961747</v>
      </c>
      <c r="S3">
        <f t="shared" si="1"/>
        <v>0.68852459016393441</v>
      </c>
      <c r="T3">
        <f t="shared" si="1"/>
        <v>0.68306010928961747</v>
      </c>
      <c r="U3">
        <f t="shared" si="1"/>
        <v>0.69125683060109289</v>
      </c>
      <c r="V3">
        <f t="shared" si="1"/>
        <v>0.68852459016393441</v>
      </c>
      <c r="W3">
        <f t="shared" si="1"/>
        <v>0.68306010928961747</v>
      </c>
      <c r="X3">
        <f t="shared" si="1"/>
        <v>0.69672131147540983</v>
      </c>
      <c r="Y3">
        <f t="shared" si="1"/>
        <v>0.68306010928961747</v>
      </c>
      <c r="Z3">
        <f t="shared" si="1"/>
        <v>0.68306010928961747</v>
      </c>
      <c r="AA3">
        <f t="shared" si="1"/>
        <v>0.67759562841530052</v>
      </c>
      <c r="AB3">
        <f t="shared" si="1"/>
        <v>0.68306010928961747</v>
      </c>
      <c r="AC3">
        <f t="shared" si="1"/>
        <v>0.67759562841530052</v>
      </c>
    </row>
    <row r="4" spans="1:29" x14ac:dyDescent="0.25">
      <c r="A4" s="4">
        <v>45592</v>
      </c>
      <c r="B4" s="2" t="e">
        <v>#N/A</v>
      </c>
      <c r="C4" s="2" t="e">
        <v>#N/A</v>
      </c>
      <c r="D4" s="2" t="e">
        <v>#N/A</v>
      </c>
      <c r="E4" s="2" t="e">
        <v>#N/A</v>
      </c>
      <c r="F4" s="2" t="e">
        <v>#N/A</v>
      </c>
      <c r="G4" s="2" t="e">
        <v>#N/A</v>
      </c>
      <c r="H4" s="2" t="e">
        <v>#N/A</v>
      </c>
      <c r="I4" s="2" t="e">
        <v>#N/A</v>
      </c>
      <c r="J4" s="2" t="e">
        <v>#N/A</v>
      </c>
      <c r="K4" s="2" t="e">
        <v>#N/A</v>
      </c>
      <c r="L4" s="2" t="e">
        <v>#N/A</v>
      </c>
      <c r="M4" s="2" t="e">
        <v>#N/A</v>
      </c>
      <c r="N4" s="2" t="e">
        <v>#N/A</v>
      </c>
      <c r="O4">
        <f t="shared" si="0"/>
        <v>0</v>
      </c>
    </row>
    <row r="5" spans="1:29" x14ac:dyDescent="0.25">
      <c r="A5" s="4">
        <v>45593</v>
      </c>
      <c r="B5" s="2">
        <v>181.84</v>
      </c>
      <c r="C5" s="2">
        <v>205.03</v>
      </c>
      <c r="D5" s="2">
        <v>14.194000000000001</v>
      </c>
      <c r="E5" s="2">
        <v>100.78</v>
      </c>
      <c r="F5" s="2">
        <v>2516</v>
      </c>
      <c r="G5" s="2">
        <v>4.53</v>
      </c>
      <c r="H5" s="2">
        <v>8.77</v>
      </c>
      <c r="I5" s="2">
        <v>59.73</v>
      </c>
      <c r="J5" s="2">
        <v>31.74</v>
      </c>
      <c r="K5" s="2">
        <v>82.87</v>
      </c>
      <c r="L5" s="2">
        <v>8.35</v>
      </c>
      <c r="M5" s="2">
        <v>31.05</v>
      </c>
      <c r="N5" s="2">
        <v>18.760000000000002</v>
      </c>
      <c r="O5">
        <f t="shared" si="0"/>
        <v>1</v>
      </c>
      <c r="Q5" t="str" cm="1">
        <f t="array" ref="Q5:R17">_xlfn._xlws.SORT(TRANSPOSE(Q2:AC3),2,-1)</f>
        <v>TTE FP Equity</v>
      </c>
      <c r="R5">
        <v>0.69672131147540983</v>
      </c>
      <c r="S5">
        <f>5/7</f>
        <v>0.7142857142857143</v>
      </c>
    </row>
    <row r="6" spans="1:29" x14ac:dyDescent="0.25">
      <c r="A6" s="4">
        <v>45594</v>
      </c>
      <c r="B6" s="2">
        <v>181.06</v>
      </c>
      <c r="C6" s="2">
        <v>199.67</v>
      </c>
      <c r="D6" s="2">
        <v>14.036</v>
      </c>
      <c r="E6" s="2">
        <v>99.64</v>
      </c>
      <c r="F6" s="2">
        <v>2482</v>
      </c>
      <c r="G6" s="2">
        <v>4.476</v>
      </c>
      <c r="H6" s="2">
        <v>8.74</v>
      </c>
      <c r="I6" s="2">
        <v>59.4</v>
      </c>
      <c r="J6" s="2">
        <v>30.16</v>
      </c>
      <c r="K6" s="2">
        <v>79.56</v>
      </c>
      <c r="L6" s="2">
        <v>8.44</v>
      </c>
      <c r="M6" s="2">
        <v>29.36</v>
      </c>
      <c r="N6" s="2">
        <v>18.62</v>
      </c>
      <c r="O6">
        <f t="shared" si="0"/>
        <v>1</v>
      </c>
      <c r="Q6" t="str">
        <v>SIE GY Equity</v>
      </c>
      <c r="R6">
        <v>0.69125683060109289</v>
      </c>
      <c r="S6">
        <f t="shared" ref="S6:S17" si="2">5/7</f>
        <v>0.7142857142857143</v>
      </c>
    </row>
    <row r="7" spans="1:29" x14ac:dyDescent="0.25">
      <c r="A7" s="4">
        <v>45595</v>
      </c>
      <c r="B7" s="2">
        <v>179.48</v>
      </c>
      <c r="C7" s="2">
        <v>197.5</v>
      </c>
      <c r="D7" s="2">
        <v>13.992000000000001</v>
      </c>
      <c r="E7" s="2">
        <v>98.05</v>
      </c>
      <c r="F7" s="2">
        <v>2490.5</v>
      </c>
      <c r="G7" s="2">
        <v>4.4550000000000001</v>
      </c>
      <c r="H7" s="2">
        <v>8.8699999999999992</v>
      </c>
      <c r="I7" s="2">
        <v>59.14</v>
      </c>
      <c r="J7" s="2">
        <v>29.99</v>
      </c>
      <c r="K7" s="2">
        <v>79.09</v>
      </c>
      <c r="L7" s="2">
        <v>8.48</v>
      </c>
      <c r="M7" s="2">
        <v>29.02</v>
      </c>
      <c r="N7" s="2">
        <v>18.38</v>
      </c>
      <c r="O7">
        <f t="shared" si="0"/>
        <v>1</v>
      </c>
      <c r="Q7" t="str">
        <v>SHEL LN Equity</v>
      </c>
      <c r="R7">
        <v>0.69125683060109289</v>
      </c>
      <c r="S7">
        <f t="shared" si="2"/>
        <v>0.7142857142857143</v>
      </c>
    </row>
    <row r="8" spans="1:29" x14ac:dyDescent="0.25">
      <c r="A8" s="4">
        <v>45596</v>
      </c>
      <c r="B8" s="2">
        <v>178.4</v>
      </c>
      <c r="C8" s="2">
        <v>194.48</v>
      </c>
      <c r="D8" s="2">
        <v>14.012</v>
      </c>
      <c r="E8" s="2">
        <v>96.86</v>
      </c>
      <c r="F8" s="2">
        <v>2578.5</v>
      </c>
      <c r="G8" s="2">
        <v>4.4180000000000001</v>
      </c>
      <c r="H8" s="2">
        <v>8.41</v>
      </c>
      <c r="I8" s="2">
        <v>57.4</v>
      </c>
      <c r="J8" s="2">
        <v>30.77</v>
      </c>
      <c r="K8" s="2">
        <v>79.25</v>
      </c>
      <c r="L8" s="2">
        <v>8.4499999999999993</v>
      </c>
      <c r="M8" s="2">
        <v>29.36</v>
      </c>
      <c r="N8" s="2">
        <v>18.66</v>
      </c>
      <c r="O8">
        <f t="shared" si="0"/>
        <v>1</v>
      </c>
      <c r="Q8" t="str">
        <v>ENI IM Equity</v>
      </c>
      <c r="R8">
        <v>0.68852459016393441</v>
      </c>
      <c r="S8">
        <f t="shared" si="2"/>
        <v>0.7142857142857143</v>
      </c>
    </row>
    <row r="9" spans="1:29" x14ac:dyDescent="0.25">
      <c r="A9" s="4">
        <v>45597</v>
      </c>
      <c r="B9" s="2">
        <v>181.52</v>
      </c>
      <c r="C9" s="2">
        <v>204.94</v>
      </c>
      <c r="D9" s="2">
        <v>14.034000000000001</v>
      </c>
      <c r="E9" s="2">
        <v>97.4</v>
      </c>
      <c r="F9" s="2">
        <v>2579</v>
      </c>
      <c r="G9" s="2">
        <v>4.444</v>
      </c>
      <c r="H9" s="2">
        <v>8.5500000000000007</v>
      </c>
      <c r="I9" s="2">
        <v>57.9</v>
      </c>
      <c r="J9" s="2">
        <v>32.33</v>
      </c>
      <c r="K9" s="2">
        <v>77.349999999999994</v>
      </c>
      <c r="L9" s="2" t="e">
        <v>#N/A</v>
      </c>
      <c r="M9" s="2">
        <v>29.23</v>
      </c>
      <c r="N9" s="2" t="e">
        <v>#N/A</v>
      </c>
      <c r="O9">
        <f t="shared" si="0"/>
        <v>0.90909090909090906</v>
      </c>
      <c r="Q9" t="str">
        <v>SRG IM Equity</v>
      </c>
      <c r="R9">
        <v>0.68852459016393441</v>
      </c>
      <c r="S9">
        <f t="shared" si="2"/>
        <v>0.7142857142857143</v>
      </c>
    </row>
    <row r="10" spans="1:29" x14ac:dyDescent="0.25">
      <c r="A10" s="4">
        <v>45598</v>
      </c>
      <c r="B10" s="2" t="e">
        <v>#N/A</v>
      </c>
      <c r="C10" s="2" t="e">
        <v>#N/A</v>
      </c>
      <c r="D10" s="2" t="e">
        <v>#N/A</v>
      </c>
      <c r="E10" s="2" t="e">
        <v>#N/A</v>
      </c>
      <c r="F10" s="2" t="e">
        <v>#N/A</v>
      </c>
      <c r="G10" s="2" t="e">
        <v>#N/A</v>
      </c>
      <c r="H10" s="2" t="e">
        <v>#N/A</v>
      </c>
      <c r="I10" s="2" t="e">
        <v>#N/A</v>
      </c>
      <c r="J10" s="2" t="e">
        <v>#N/A</v>
      </c>
      <c r="K10" s="2" t="e">
        <v>#N/A</v>
      </c>
      <c r="L10" s="2" t="e">
        <v>#N/A</v>
      </c>
      <c r="M10" s="2" t="e">
        <v>#N/A</v>
      </c>
      <c r="N10" s="2" t="e">
        <v>#N/A</v>
      </c>
      <c r="O10">
        <f t="shared" si="0"/>
        <v>0</v>
      </c>
      <c r="Q10" t="str">
        <v>FSLR US Equity</v>
      </c>
      <c r="R10">
        <v>0.68306010928961747</v>
      </c>
      <c r="S10">
        <f t="shared" si="2"/>
        <v>0.7142857142857143</v>
      </c>
    </row>
    <row r="11" spans="1:29" x14ac:dyDescent="0.25">
      <c r="A11" s="4">
        <v>45599</v>
      </c>
      <c r="B11" s="2" t="e">
        <v>#N/A</v>
      </c>
      <c r="C11" s="2" t="e">
        <v>#N/A</v>
      </c>
      <c r="D11" s="2" t="e">
        <v>#N/A</v>
      </c>
      <c r="E11" s="2" t="e">
        <v>#N/A</v>
      </c>
      <c r="F11" s="2" t="e">
        <v>#N/A</v>
      </c>
      <c r="G11" s="2" t="e">
        <v>#N/A</v>
      </c>
      <c r="H11" s="2" t="e">
        <v>#N/A</v>
      </c>
      <c r="I11" s="2" t="e">
        <v>#N/A</v>
      </c>
      <c r="J11" s="2" t="e">
        <v>#N/A</v>
      </c>
      <c r="K11" s="2" t="e">
        <v>#N/A</v>
      </c>
      <c r="L11" s="2" t="e">
        <v>#N/A</v>
      </c>
      <c r="M11" s="2" t="e">
        <v>#N/A</v>
      </c>
      <c r="N11" s="2" t="e">
        <v>#N/A</v>
      </c>
      <c r="O11">
        <f t="shared" si="0"/>
        <v>0</v>
      </c>
      <c r="Q11" t="str">
        <v>ENS US Equity</v>
      </c>
      <c r="R11">
        <v>0.68306010928961747</v>
      </c>
      <c r="S11">
        <f t="shared" si="2"/>
        <v>0.7142857142857143</v>
      </c>
    </row>
    <row r="12" spans="1:29" x14ac:dyDescent="0.25">
      <c r="A12" s="4">
        <v>45600</v>
      </c>
      <c r="B12" s="2">
        <v>181.3</v>
      </c>
      <c r="C12" s="2">
        <v>212.28</v>
      </c>
      <c r="D12" s="2">
        <v>14.022</v>
      </c>
      <c r="E12" s="2">
        <v>97.3</v>
      </c>
      <c r="F12" s="2">
        <v>2594</v>
      </c>
      <c r="G12" s="2">
        <v>4.4080000000000004</v>
      </c>
      <c r="H12" s="2">
        <v>8.7100000000000009</v>
      </c>
      <c r="I12" s="2">
        <v>58.08</v>
      </c>
      <c r="J12" s="2">
        <v>33.479999999999997</v>
      </c>
      <c r="K12" s="2">
        <v>78.37</v>
      </c>
      <c r="L12" s="2">
        <v>8.4700000000000006</v>
      </c>
      <c r="M12" s="2">
        <v>29.73</v>
      </c>
      <c r="N12" s="2">
        <v>18.579999999999998</v>
      </c>
      <c r="O12">
        <f t="shared" si="0"/>
        <v>1</v>
      </c>
      <c r="Q12" t="str">
        <v>ULBI US Equity</v>
      </c>
      <c r="R12">
        <v>0.68306010928961747</v>
      </c>
      <c r="S12">
        <f t="shared" si="2"/>
        <v>0.7142857142857143</v>
      </c>
    </row>
    <row r="13" spans="1:29" x14ac:dyDescent="0.25">
      <c r="A13" s="4">
        <v>45601</v>
      </c>
      <c r="B13" s="2">
        <v>184</v>
      </c>
      <c r="C13" s="2">
        <v>215.89</v>
      </c>
      <c r="D13" s="2">
        <v>14.116</v>
      </c>
      <c r="E13" s="2">
        <v>99.09</v>
      </c>
      <c r="F13" s="2">
        <v>2608.5</v>
      </c>
      <c r="G13" s="2">
        <v>4.4089999999999998</v>
      </c>
      <c r="H13" s="2">
        <v>9.02</v>
      </c>
      <c r="I13" s="2">
        <v>58.29</v>
      </c>
      <c r="J13" s="2">
        <v>35.4</v>
      </c>
      <c r="K13" s="2">
        <v>78.650000000000006</v>
      </c>
      <c r="L13" s="2">
        <v>8.68</v>
      </c>
      <c r="M13" s="2">
        <v>29.96</v>
      </c>
      <c r="N13" s="2">
        <v>18.48</v>
      </c>
      <c r="O13">
        <f t="shared" si="0"/>
        <v>1</v>
      </c>
      <c r="Q13" t="str">
        <v>AMRC US equity</v>
      </c>
      <c r="R13">
        <v>0.68306010928961747</v>
      </c>
      <c r="S13">
        <f t="shared" si="2"/>
        <v>0.7142857142857143</v>
      </c>
    </row>
    <row r="14" spans="1:29" x14ac:dyDescent="0.25">
      <c r="A14" s="4">
        <v>45602</v>
      </c>
      <c r="B14" s="2">
        <v>184.1</v>
      </c>
      <c r="C14" s="2">
        <v>194.02</v>
      </c>
      <c r="D14" s="2">
        <v>14.004</v>
      </c>
      <c r="E14" s="2">
        <v>101.9</v>
      </c>
      <c r="F14" s="2">
        <v>2592.5</v>
      </c>
      <c r="G14" s="2">
        <v>4.33</v>
      </c>
      <c r="H14" s="2">
        <v>9.48</v>
      </c>
      <c r="I14" s="2">
        <v>57.57</v>
      </c>
      <c r="J14" s="2">
        <v>32.15</v>
      </c>
      <c r="K14" s="2">
        <v>74.52</v>
      </c>
      <c r="L14" s="2">
        <v>8.4499999999999993</v>
      </c>
      <c r="M14" s="2">
        <v>30.16</v>
      </c>
      <c r="N14" s="2">
        <v>18.399999999999999</v>
      </c>
      <c r="O14">
        <f t="shared" si="0"/>
        <v>1</v>
      </c>
      <c r="Q14" t="str">
        <v>NEE US Equity</v>
      </c>
      <c r="R14">
        <v>0.68306010928961747</v>
      </c>
      <c r="S14">
        <f t="shared" si="2"/>
        <v>0.7142857142857143</v>
      </c>
    </row>
    <row r="15" spans="1:29" x14ac:dyDescent="0.25">
      <c r="A15" s="4">
        <v>45603</v>
      </c>
      <c r="B15" s="2">
        <v>187.98</v>
      </c>
      <c r="C15" s="2">
        <v>196.7</v>
      </c>
      <c r="D15" s="2">
        <v>14.09</v>
      </c>
      <c r="E15" s="2">
        <v>95.72</v>
      </c>
      <c r="F15" s="2">
        <v>2599.5</v>
      </c>
      <c r="G15" s="2">
        <v>4.194</v>
      </c>
      <c r="H15" s="2">
        <v>9.2799999999999994</v>
      </c>
      <c r="I15" s="2">
        <v>57.74</v>
      </c>
      <c r="J15" s="2">
        <v>31.64</v>
      </c>
      <c r="K15" s="2">
        <v>74.62</v>
      </c>
      <c r="L15" s="2">
        <v>8.4</v>
      </c>
      <c r="M15" s="2">
        <v>30.29</v>
      </c>
      <c r="N15" s="2">
        <v>18.600000000000001</v>
      </c>
      <c r="O15">
        <f t="shared" si="0"/>
        <v>1</v>
      </c>
      <c r="Q15" t="str">
        <v>BP US Equity</v>
      </c>
      <c r="R15">
        <v>0.68306010928961747</v>
      </c>
      <c r="S15">
        <f t="shared" si="2"/>
        <v>0.7142857142857143</v>
      </c>
    </row>
    <row r="16" spans="1:29" x14ac:dyDescent="0.25">
      <c r="A16" s="4">
        <v>45604</v>
      </c>
      <c r="B16" s="2">
        <v>183.08</v>
      </c>
      <c r="C16" s="2">
        <v>193.93</v>
      </c>
      <c r="D16" s="2">
        <v>13.93</v>
      </c>
      <c r="E16" s="2">
        <v>97.44</v>
      </c>
      <c r="F16" s="2">
        <v>2564.5</v>
      </c>
      <c r="G16" s="2">
        <v>4.218</v>
      </c>
      <c r="H16" s="2">
        <v>7.98</v>
      </c>
      <c r="I16" s="2">
        <v>56.84</v>
      </c>
      <c r="J16" s="2">
        <v>26.48</v>
      </c>
      <c r="K16" s="2">
        <v>76.97</v>
      </c>
      <c r="L16" s="2">
        <v>8.3800000000000008</v>
      </c>
      <c r="M16" s="2">
        <v>28.93</v>
      </c>
      <c r="N16" s="2">
        <v>18.5</v>
      </c>
      <c r="O16">
        <f t="shared" si="0"/>
        <v>1</v>
      </c>
      <c r="Q16" t="str">
        <v>SNX PW Equity</v>
      </c>
      <c r="R16">
        <v>0.67759562841530052</v>
      </c>
      <c r="S16">
        <f t="shared" si="2"/>
        <v>0.7142857142857143</v>
      </c>
    </row>
    <row r="17" spans="1:19" x14ac:dyDescent="0.25">
      <c r="A17" s="4">
        <v>45605</v>
      </c>
      <c r="B17" s="2" t="e">
        <v>#N/A</v>
      </c>
      <c r="C17" s="2" t="e">
        <v>#N/A</v>
      </c>
      <c r="D17" s="2" t="e">
        <v>#N/A</v>
      </c>
      <c r="E17" s="2" t="e">
        <v>#N/A</v>
      </c>
      <c r="F17" s="2" t="e">
        <v>#N/A</v>
      </c>
      <c r="G17" s="2" t="e">
        <v>#N/A</v>
      </c>
      <c r="H17" s="2" t="e">
        <v>#N/A</v>
      </c>
      <c r="I17" s="2" t="e">
        <v>#N/A</v>
      </c>
      <c r="J17" s="2" t="e">
        <v>#N/A</v>
      </c>
      <c r="K17" s="2" t="e">
        <v>#N/A</v>
      </c>
      <c r="L17" s="2" t="e">
        <v>#N/A</v>
      </c>
      <c r="M17" s="2" t="e">
        <v>#N/A</v>
      </c>
      <c r="N17" s="2" t="e">
        <v>#N/A</v>
      </c>
      <c r="O17">
        <f t="shared" si="0"/>
        <v>0</v>
      </c>
      <c r="Q17" t="str">
        <v>APT PW Equity</v>
      </c>
      <c r="R17">
        <v>0.67759562841530052</v>
      </c>
      <c r="S17">
        <f t="shared" si="2"/>
        <v>0.7142857142857143</v>
      </c>
    </row>
    <row r="18" spans="1:19" x14ac:dyDescent="0.25">
      <c r="A18" s="4">
        <v>45606</v>
      </c>
      <c r="B18" s="2" t="e">
        <v>#N/A</v>
      </c>
      <c r="C18" s="2" t="e">
        <v>#N/A</v>
      </c>
      <c r="D18" s="2" t="e">
        <v>#N/A</v>
      </c>
      <c r="E18" s="2" t="e">
        <v>#N/A</v>
      </c>
      <c r="F18" s="2" t="e">
        <v>#N/A</v>
      </c>
      <c r="G18" s="2" t="e">
        <v>#N/A</v>
      </c>
      <c r="H18" s="2" t="e">
        <v>#N/A</v>
      </c>
      <c r="I18" s="2" t="e">
        <v>#N/A</v>
      </c>
      <c r="J18" s="2" t="e">
        <v>#N/A</v>
      </c>
      <c r="K18" s="2" t="e">
        <v>#N/A</v>
      </c>
      <c r="L18" s="2" t="e">
        <v>#N/A</v>
      </c>
      <c r="M18" s="2" t="e">
        <v>#N/A</v>
      </c>
      <c r="N18" s="2" t="e">
        <v>#N/A</v>
      </c>
      <c r="O18">
        <f t="shared" si="0"/>
        <v>0</v>
      </c>
    </row>
    <row r="19" spans="1:19" x14ac:dyDescent="0.25">
      <c r="A19" s="4">
        <v>45607</v>
      </c>
      <c r="B19" s="2">
        <v>185.84</v>
      </c>
      <c r="C19" s="2">
        <v>193.83</v>
      </c>
      <c r="D19" s="2">
        <v>14.01</v>
      </c>
      <c r="E19" s="2">
        <v>100.12</v>
      </c>
      <c r="F19" s="2">
        <v>2550</v>
      </c>
      <c r="G19" s="2">
        <v>4.2279999999999998</v>
      </c>
      <c r="H19" s="2">
        <v>7.95</v>
      </c>
      <c r="I19" s="2">
        <v>57.16</v>
      </c>
      <c r="J19" s="2">
        <v>28.6</v>
      </c>
      <c r="K19" s="2">
        <v>75.91</v>
      </c>
      <c r="L19" s="2" t="e">
        <v>#N/A</v>
      </c>
      <c r="M19" s="2">
        <v>28.92</v>
      </c>
      <c r="N19" s="2" t="e">
        <v>#N/A</v>
      </c>
      <c r="O19">
        <f t="shared" si="0"/>
        <v>0.90909090909090906</v>
      </c>
    </row>
    <row r="20" spans="1:19" x14ac:dyDescent="0.25">
      <c r="A20" s="4">
        <v>45608</v>
      </c>
      <c r="B20" s="2">
        <v>177.94</v>
      </c>
      <c r="C20" s="2">
        <v>182.26</v>
      </c>
      <c r="D20" s="2">
        <v>13.811999999999999</v>
      </c>
      <c r="E20" s="2">
        <v>98.95</v>
      </c>
      <c r="F20" s="2">
        <v>2518</v>
      </c>
      <c r="G20" s="2">
        <v>4.2</v>
      </c>
      <c r="H20" s="2">
        <v>8</v>
      </c>
      <c r="I20" s="2">
        <v>55.72</v>
      </c>
      <c r="J20" s="2">
        <v>26.45</v>
      </c>
      <c r="K20" s="2">
        <v>74.260000000000005</v>
      </c>
      <c r="L20" s="2">
        <v>8.26</v>
      </c>
      <c r="M20" s="2">
        <v>28.16</v>
      </c>
      <c r="N20" s="2">
        <v>18.579999999999998</v>
      </c>
      <c r="O20">
        <f t="shared" si="0"/>
        <v>1</v>
      </c>
    </row>
    <row r="21" spans="1:19" x14ac:dyDescent="0.25">
      <c r="A21" s="4">
        <v>45609</v>
      </c>
      <c r="B21" s="2">
        <v>179.4</v>
      </c>
      <c r="C21" s="2">
        <v>182.13</v>
      </c>
      <c r="D21" s="2">
        <v>13.718</v>
      </c>
      <c r="E21" s="2">
        <v>97.96</v>
      </c>
      <c r="F21" s="2">
        <v>2525</v>
      </c>
      <c r="G21" s="2">
        <v>4.1970000000000001</v>
      </c>
      <c r="H21" s="2">
        <v>7.75</v>
      </c>
      <c r="I21" s="2">
        <v>55.84</v>
      </c>
      <c r="J21" s="2">
        <v>26.28</v>
      </c>
      <c r="K21" s="2">
        <v>74.239999999999995</v>
      </c>
      <c r="L21" s="2">
        <v>8.2799999999999994</v>
      </c>
      <c r="M21" s="2">
        <v>28.57</v>
      </c>
      <c r="N21" s="2">
        <v>18.600000000000001</v>
      </c>
      <c r="O21">
        <f t="shared" si="0"/>
        <v>1</v>
      </c>
    </row>
    <row r="22" spans="1:19" x14ac:dyDescent="0.25">
      <c r="A22" s="4">
        <v>45610</v>
      </c>
      <c r="B22" s="2">
        <v>188.2</v>
      </c>
      <c r="C22" s="2">
        <v>195.14</v>
      </c>
      <c r="D22" s="2">
        <v>14.01</v>
      </c>
      <c r="E22" s="2">
        <v>97.29</v>
      </c>
      <c r="F22" s="2">
        <v>2531.5</v>
      </c>
      <c r="G22" s="2">
        <v>4.3090000000000002</v>
      </c>
      <c r="H22" s="2">
        <v>7.67</v>
      </c>
      <c r="I22" s="2">
        <v>57.15</v>
      </c>
      <c r="J22" s="2">
        <v>26.78</v>
      </c>
      <c r="K22" s="2">
        <v>75.28</v>
      </c>
      <c r="L22" s="2">
        <v>8.3800000000000008</v>
      </c>
      <c r="M22" s="2">
        <v>29.05</v>
      </c>
      <c r="N22" s="2">
        <v>18.48</v>
      </c>
      <c r="O22">
        <f t="shared" si="0"/>
        <v>1</v>
      </c>
    </row>
    <row r="23" spans="1:19" x14ac:dyDescent="0.25">
      <c r="A23" s="4">
        <v>45611</v>
      </c>
      <c r="B23" s="2">
        <v>187.4</v>
      </c>
      <c r="C23" s="2">
        <v>190.45</v>
      </c>
      <c r="D23" s="2">
        <v>14.096</v>
      </c>
      <c r="E23" s="2">
        <v>96.13</v>
      </c>
      <c r="F23" s="2">
        <v>2561</v>
      </c>
      <c r="G23" s="2">
        <v>4.3099999999999996</v>
      </c>
      <c r="H23" s="2">
        <v>7.36</v>
      </c>
      <c r="I23" s="2">
        <v>57.51</v>
      </c>
      <c r="J23" s="2">
        <v>25.49</v>
      </c>
      <c r="K23" s="2">
        <v>76.349999999999994</v>
      </c>
      <c r="L23" s="2">
        <v>8.24</v>
      </c>
      <c r="M23" s="2">
        <v>28.98</v>
      </c>
      <c r="N23" s="2">
        <v>18.32</v>
      </c>
      <c r="O23">
        <f t="shared" si="0"/>
        <v>1</v>
      </c>
    </row>
    <row r="24" spans="1:19" x14ac:dyDescent="0.25">
      <c r="A24" s="4">
        <v>45612</v>
      </c>
      <c r="B24" s="2" t="e">
        <v>#N/A</v>
      </c>
      <c r="C24" s="2" t="e">
        <v>#N/A</v>
      </c>
      <c r="D24" s="2" t="e">
        <v>#N/A</v>
      </c>
      <c r="E24" s="2" t="e">
        <v>#N/A</v>
      </c>
      <c r="F24" s="2" t="e">
        <v>#N/A</v>
      </c>
      <c r="G24" s="2" t="e">
        <v>#N/A</v>
      </c>
      <c r="H24" s="2" t="e">
        <v>#N/A</v>
      </c>
      <c r="I24" s="2" t="e">
        <v>#N/A</v>
      </c>
      <c r="J24" s="2" t="e">
        <v>#N/A</v>
      </c>
      <c r="K24" s="2" t="e">
        <v>#N/A</v>
      </c>
      <c r="L24" s="2" t="e">
        <v>#N/A</v>
      </c>
      <c r="M24" s="2" t="e">
        <v>#N/A</v>
      </c>
      <c r="N24" s="2" t="e">
        <v>#N/A</v>
      </c>
      <c r="O24">
        <f t="shared" si="0"/>
        <v>0</v>
      </c>
    </row>
    <row r="25" spans="1:19" x14ac:dyDescent="0.25">
      <c r="A25" s="4">
        <v>45613</v>
      </c>
      <c r="B25" s="2" t="e">
        <v>#N/A</v>
      </c>
      <c r="C25" s="2" t="e">
        <v>#N/A</v>
      </c>
      <c r="D25" s="2" t="e">
        <v>#N/A</v>
      </c>
      <c r="E25" s="2" t="e">
        <v>#N/A</v>
      </c>
      <c r="F25" s="2" t="e">
        <v>#N/A</v>
      </c>
      <c r="G25" s="2" t="e">
        <v>#N/A</v>
      </c>
      <c r="H25" s="2" t="e">
        <v>#N/A</v>
      </c>
      <c r="I25" s="2" t="e">
        <v>#N/A</v>
      </c>
      <c r="J25" s="2" t="e">
        <v>#N/A</v>
      </c>
      <c r="K25" s="2" t="e">
        <v>#N/A</v>
      </c>
      <c r="L25" s="2" t="e">
        <v>#N/A</v>
      </c>
      <c r="M25" s="2" t="e">
        <v>#N/A</v>
      </c>
      <c r="N25" s="2" t="e">
        <v>#N/A</v>
      </c>
      <c r="O25">
        <f t="shared" si="0"/>
        <v>0</v>
      </c>
    </row>
    <row r="26" spans="1:19" x14ac:dyDescent="0.25">
      <c r="A26" s="4">
        <v>45614</v>
      </c>
      <c r="B26" s="2">
        <v>184</v>
      </c>
      <c r="C26" s="2">
        <v>195.56</v>
      </c>
      <c r="D26" s="2">
        <v>13.896000000000001</v>
      </c>
      <c r="E26" s="2">
        <v>96.13</v>
      </c>
      <c r="F26" s="2">
        <v>2589</v>
      </c>
      <c r="G26" s="2">
        <v>4.3310000000000004</v>
      </c>
      <c r="H26" s="2">
        <v>7.54</v>
      </c>
      <c r="I26" s="2">
        <v>58.1</v>
      </c>
      <c r="J26" s="2">
        <v>26.67</v>
      </c>
      <c r="K26" s="2">
        <v>76.39</v>
      </c>
      <c r="L26" s="2">
        <v>7.94</v>
      </c>
      <c r="M26" s="2">
        <v>29.42</v>
      </c>
      <c r="N26" s="2">
        <v>17.899999999999999</v>
      </c>
      <c r="O26">
        <f t="shared" si="0"/>
        <v>1</v>
      </c>
    </row>
    <row r="27" spans="1:19" x14ac:dyDescent="0.25">
      <c r="A27" s="4">
        <v>45615</v>
      </c>
      <c r="B27" s="2">
        <v>177.84</v>
      </c>
      <c r="C27" s="2">
        <v>187.36</v>
      </c>
      <c r="D27" s="2">
        <v>13.734</v>
      </c>
      <c r="E27" s="2">
        <v>94.11</v>
      </c>
      <c r="F27" s="2">
        <v>2572.5</v>
      </c>
      <c r="G27" s="2">
        <v>4.3310000000000004</v>
      </c>
      <c r="H27" s="2">
        <v>7.31</v>
      </c>
      <c r="I27" s="2">
        <v>57.47</v>
      </c>
      <c r="J27" s="2">
        <v>26.53</v>
      </c>
      <c r="K27" s="2">
        <v>77.08</v>
      </c>
      <c r="L27" s="2">
        <v>7.86</v>
      </c>
      <c r="M27" s="2">
        <v>29.09</v>
      </c>
      <c r="N27" s="2">
        <v>17.100000000000001</v>
      </c>
      <c r="O27">
        <f t="shared" si="0"/>
        <v>1</v>
      </c>
    </row>
    <row r="28" spans="1:19" x14ac:dyDescent="0.25">
      <c r="A28" s="4">
        <v>45616</v>
      </c>
      <c r="B28" s="2">
        <v>176.56</v>
      </c>
      <c r="C28" s="2">
        <v>184.84</v>
      </c>
      <c r="D28" s="2">
        <v>13.728</v>
      </c>
      <c r="E28" s="2">
        <v>94.26</v>
      </c>
      <c r="F28" s="2">
        <v>2551</v>
      </c>
      <c r="G28" s="2">
        <v>4.306</v>
      </c>
      <c r="H28" s="2">
        <v>7.18</v>
      </c>
      <c r="I28" s="2">
        <v>57.37</v>
      </c>
      <c r="J28" s="2">
        <v>26.75</v>
      </c>
      <c r="K28" s="2">
        <v>76.88</v>
      </c>
      <c r="L28" s="2">
        <v>7.88</v>
      </c>
      <c r="M28" s="2">
        <v>29.08</v>
      </c>
      <c r="N28" s="2">
        <v>16.82</v>
      </c>
      <c r="O28">
        <f t="shared" si="0"/>
        <v>1</v>
      </c>
    </row>
    <row r="29" spans="1:19" x14ac:dyDescent="0.25">
      <c r="A29" s="4">
        <v>45617</v>
      </c>
      <c r="B29" s="2">
        <v>176</v>
      </c>
      <c r="C29" s="2">
        <v>181.95</v>
      </c>
      <c r="D29" s="2">
        <v>13.814</v>
      </c>
      <c r="E29" s="2">
        <v>95.04</v>
      </c>
      <c r="F29" s="2">
        <v>2597</v>
      </c>
      <c r="G29" s="2">
        <v>4.2919999999999998</v>
      </c>
      <c r="H29" s="2">
        <v>7.32</v>
      </c>
      <c r="I29" s="2">
        <v>57.18</v>
      </c>
      <c r="J29" s="2">
        <v>26.13</v>
      </c>
      <c r="K29" s="2">
        <v>77.36</v>
      </c>
      <c r="L29" s="2">
        <v>7.88</v>
      </c>
      <c r="M29" s="2">
        <v>29.52</v>
      </c>
      <c r="N29" s="2">
        <v>16.88</v>
      </c>
      <c r="O29">
        <f t="shared" si="0"/>
        <v>1</v>
      </c>
    </row>
    <row r="30" spans="1:19" x14ac:dyDescent="0.25">
      <c r="A30" s="4">
        <v>45618</v>
      </c>
      <c r="B30" s="2">
        <v>177.56</v>
      </c>
      <c r="C30" s="2">
        <v>186.05</v>
      </c>
      <c r="D30" s="2">
        <v>13.916</v>
      </c>
      <c r="E30" s="2">
        <v>97.52</v>
      </c>
      <c r="F30" s="2">
        <v>2603</v>
      </c>
      <c r="G30" s="2">
        <v>4.3949999999999996</v>
      </c>
      <c r="H30" s="2">
        <v>7.63</v>
      </c>
      <c r="I30" s="2">
        <v>57.09</v>
      </c>
      <c r="J30" s="2">
        <v>26.37</v>
      </c>
      <c r="K30" s="2">
        <v>76</v>
      </c>
      <c r="L30" s="2">
        <v>7.66</v>
      </c>
      <c r="M30" s="2">
        <v>29.72</v>
      </c>
      <c r="N30" s="2">
        <v>16.84</v>
      </c>
      <c r="O30">
        <f t="shared" si="0"/>
        <v>1</v>
      </c>
    </row>
    <row r="31" spans="1:19" x14ac:dyDescent="0.25">
      <c r="A31" s="4">
        <v>45619</v>
      </c>
      <c r="B31" s="2" t="e">
        <v>#N/A</v>
      </c>
      <c r="C31" s="2" t="e">
        <v>#N/A</v>
      </c>
      <c r="D31" s="2" t="e">
        <v>#N/A</v>
      </c>
      <c r="E31" s="2" t="e">
        <v>#N/A</v>
      </c>
      <c r="F31" s="2" t="e">
        <v>#N/A</v>
      </c>
      <c r="G31" s="2" t="e">
        <v>#N/A</v>
      </c>
      <c r="H31" s="2" t="e">
        <v>#N/A</v>
      </c>
      <c r="I31" s="2" t="e">
        <v>#N/A</v>
      </c>
      <c r="J31" s="2" t="e">
        <v>#N/A</v>
      </c>
      <c r="K31" s="2" t="e">
        <v>#N/A</v>
      </c>
      <c r="L31" s="2" t="e">
        <v>#N/A</v>
      </c>
      <c r="M31" s="2" t="e">
        <v>#N/A</v>
      </c>
      <c r="N31" s="2" t="e">
        <v>#N/A</v>
      </c>
      <c r="O31">
        <f t="shared" si="0"/>
        <v>0</v>
      </c>
    </row>
    <row r="32" spans="1:19" x14ac:dyDescent="0.25">
      <c r="A32" s="4">
        <v>45620</v>
      </c>
      <c r="B32" s="2" t="e">
        <v>#N/A</v>
      </c>
      <c r="C32" s="2" t="e">
        <v>#N/A</v>
      </c>
      <c r="D32" s="2" t="e">
        <v>#N/A</v>
      </c>
      <c r="E32" s="2" t="e">
        <v>#N/A</v>
      </c>
      <c r="F32" s="2" t="e">
        <v>#N/A</v>
      </c>
      <c r="G32" s="2" t="e">
        <v>#N/A</v>
      </c>
      <c r="H32" s="2" t="e">
        <v>#N/A</v>
      </c>
      <c r="I32" s="2" t="e">
        <v>#N/A</v>
      </c>
      <c r="J32" s="2" t="e">
        <v>#N/A</v>
      </c>
      <c r="K32" s="2" t="e">
        <v>#N/A</v>
      </c>
      <c r="L32" s="2" t="e">
        <v>#N/A</v>
      </c>
      <c r="M32" s="2" t="e">
        <v>#N/A</v>
      </c>
      <c r="N32" s="2" t="e">
        <v>#N/A</v>
      </c>
      <c r="O32">
        <f t="shared" si="0"/>
        <v>0</v>
      </c>
    </row>
    <row r="33" spans="1:15" x14ac:dyDescent="0.25">
      <c r="A33" s="4">
        <v>45621</v>
      </c>
      <c r="B33" s="2">
        <v>180.82</v>
      </c>
      <c r="C33" s="2">
        <v>192.82</v>
      </c>
      <c r="D33" s="2">
        <v>13.74</v>
      </c>
      <c r="E33" s="2">
        <v>99</v>
      </c>
      <c r="F33" s="2">
        <v>2574</v>
      </c>
      <c r="G33" s="2">
        <v>4.3719999999999999</v>
      </c>
      <c r="H33" s="2">
        <v>7.54</v>
      </c>
      <c r="I33" s="2">
        <v>55.88</v>
      </c>
      <c r="J33" s="2">
        <v>27.2</v>
      </c>
      <c r="K33" s="2">
        <v>76.64</v>
      </c>
      <c r="L33" s="2">
        <v>7.51</v>
      </c>
      <c r="M33" s="2">
        <v>29.32</v>
      </c>
      <c r="N33" s="2">
        <v>16.86</v>
      </c>
      <c r="O33">
        <f t="shared" si="0"/>
        <v>1</v>
      </c>
    </row>
    <row r="34" spans="1:15" x14ac:dyDescent="0.25">
      <c r="A34" s="4">
        <v>45622</v>
      </c>
      <c r="B34" s="2">
        <v>180.32</v>
      </c>
      <c r="C34" s="2">
        <v>192.32</v>
      </c>
      <c r="D34" s="2">
        <v>13.456</v>
      </c>
      <c r="E34" s="2">
        <v>96.89</v>
      </c>
      <c r="F34" s="2">
        <v>2554.5</v>
      </c>
      <c r="G34" s="2">
        <v>4.4320000000000004</v>
      </c>
      <c r="H34" s="2">
        <v>7.81</v>
      </c>
      <c r="I34" s="2">
        <v>54.93</v>
      </c>
      <c r="J34" s="2">
        <v>26.19</v>
      </c>
      <c r="K34" s="2">
        <v>77.489999999999995</v>
      </c>
      <c r="L34" s="2">
        <v>7.48</v>
      </c>
      <c r="M34" s="2">
        <v>28.96</v>
      </c>
      <c r="N34" s="2">
        <v>17.100000000000001</v>
      </c>
      <c r="O34">
        <f t="shared" si="0"/>
        <v>1</v>
      </c>
    </row>
    <row r="35" spans="1:15" x14ac:dyDescent="0.25">
      <c r="A35" s="4">
        <v>45623</v>
      </c>
      <c r="B35" s="2">
        <v>178.98</v>
      </c>
      <c r="C35" s="2">
        <v>192.57</v>
      </c>
      <c r="D35" s="2">
        <v>13.416</v>
      </c>
      <c r="E35" s="2">
        <v>96.26</v>
      </c>
      <c r="F35" s="2">
        <v>2538</v>
      </c>
      <c r="G35" s="2">
        <v>4.4009999999999998</v>
      </c>
      <c r="H35" s="2">
        <v>7.61</v>
      </c>
      <c r="I35" s="2">
        <v>54.1</v>
      </c>
      <c r="J35" s="2">
        <v>28.53</v>
      </c>
      <c r="K35" s="2">
        <v>78.52</v>
      </c>
      <c r="L35" s="2">
        <v>7.52</v>
      </c>
      <c r="M35" s="2">
        <v>29.13</v>
      </c>
      <c r="N35" s="2">
        <v>17.46</v>
      </c>
      <c r="O35">
        <f t="shared" si="0"/>
        <v>1</v>
      </c>
    </row>
    <row r="36" spans="1:15" x14ac:dyDescent="0.25">
      <c r="A36" s="4">
        <v>45624</v>
      </c>
      <c r="B36" s="2">
        <v>180.88</v>
      </c>
      <c r="C36" s="2" t="e">
        <v>#N/A</v>
      </c>
      <c r="D36" s="2">
        <v>13.423999999999999</v>
      </c>
      <c r="E36" s="2" t="e">
        <v>#N/A</v>
      </c>
      <c r="F36" s="2">
        <v>2531.5</v>
      </c>
      <c r="G36" s="2">
        <v>4.41</v>
      </c>
      <c r="H36" s="2" t="e">
        <v>#N/A</v>
      </c>
      <c r="I36" s="2">
        <v>54.22</v>
      </c>
      <c r="J36" s="2" t="e">
        <v>#N/A</v>
      </c>
      <c r="K36" s="2" t="e">
        <v>#N/A</v>
      </c>
      <c r="L36" s="2">
        <v>7.59</v>
      </c>
      <c r="M36" s="2" t="e">
        <v>#N/A</v>
      </c>
      <c r="N36" s="2">
        <v>17.86</v>
      </c>
      <c r="O36">
        <f t="shared" si="0"/>
        <v>0.54545454545454541</v>
      </c>
    </row>
    <row r="37" spans="1:15" x14ac:dyDescent="0.25">
      <c r="A37" s="4">
        <v>45625</v>
      </c>
      <c r="B37" s="2">
        <v>183.16</v>
      </c>
      <c r="C37" s="2">
        <v>199.27</v>
      </c>
      <c r="D37" s="2">
        <v>13.406000000000001</v>
      </c>
      <c r="E37" s="2">
        <v>96.66</v>
      </c>
      <c r="F37" s="2">
        <v>2531.5</v>
      </c>
      <c r="G37" s="2">
        <v>4.4119999999999999</v>
      </c>
      <c r="H37" s="2">
        <v>7.67</v>
      </c>
      <c r="I37" s="2">
        <v>54.97</v>
      </c>
      <c r="J37" s="2">
        <v>28.17</v>
      </c>
      <c r="K37" s="2">
        <v>78.67</v>
      </c>
      <c r="L37" s="2">
        <v>7.3</v>
      </c>
      <c r="M37" s="2">
        <v>29.31</v>
      </c>
      <c r="N37" s="2">
        <v>17.7</v>
      </c>
      <c r="O37">
        <f t="shared" si="0"/>
        <v>1</v>
      </c>
    </row>
    <row r="38" spans="1:15" x14ac:dyDescent="0.25">
      <c r="A38" s="4">
        <v>45626</v>
      </c>
      <c r="B38" s="2" t="e">
        <v>#N/A</v>
      </c>
      <c r="C38" s="2" t="e">
        <v>#N/A</v>
      </c>
      <c r="D38" s="2" t="e">
        <v>#N/A</v>
      </c>
      <c r="E38" s="2" t="e">
        <v>#N/A</v>
      </c>
      <c r="F38" s="2" t="e">
        <v>#N/A</v>
      </c>
      <c r="G38" s="2" t="e">
        <v>#N/A</v>
      </c>
      <c r="H38" s="2" t="e">
        <v>#N/A</v>
      </c>
      <c r="I38" s="2" t="e">
        <v>#N/A</v>
      </c>
      <c r="J38" s="2" t="e">
        <v>#N/A</v>
      </c>
      <c r="K38" s="2" t="e">
        <v>#N/A</v>
      </c>
      <c r="L38" s="2" t="e">
        <v>#N/A</v>
      </c>
      <c r="M38" s="2" t="e">
        <v>#N/A</v>
      </c>
      <c r="N38" s="2" t="e">
        <v>#N/A</v>
      </c>
      <c r="O38">
        <f t="shared" si="0"/>
        <v>0</v>
      </c>
    </row>
    <row r="39" spans="1:15" x14ac:dyDescent="0.25">
      <c r="A39" s="4">
        <v>45627</v>
      </c>
      <c r="B39" s="2" t="e">
        <v>#N/A</v>
      </c>
      <c r="C39" s="2" t="e">
        <v>#N/A</v>
      </c>
      <c r="D39" s="2" t="e">
        <v>#N/A</v>
      </c>
      <c r="E39" s="2" t="e">
        <v>#N/A</v>
      </c>
      <c r="F39" s="2" t="e">
        <v>#N/A</v>
      </c>
      <c r="G39" s="2" t="e">
        <v>#N/A</v>
      </c>
      <c r="H39" s="2" t="e">
        <v>#N/A</v>
      </c>
      <c r="I39" s="2" t="e">
        <v>#N/A</v>
      </c>
      <c r="J39" s="2" t="e">
        <v>#N/A</v>
      </c>
      <c r="K39" s="2" t="e">
        <v>#N/A</v>
      </c>
      <c r="L39" s="2" t="e">
        <v>#N/A</v>
      </c>
      <c r="M39" s="2" t="e">
        <v>#N/A</v>
      </c>
      <c r="N39" s="2" t="e">
        <v>#N/A</v>
      </c>
      <c r="O39">
        <f t="shared" si="0"/>
        <v>0</v>
      </c>
    </row>
    <row r="40" spans="1:15" x14ac:dyDescent="0.25">
      <c r="A40" s="4">
        <v>45628</v>
      </c>
      <c r="B40" s="2">
        <v>188.12</v>
      </c>
      <c r="C40" s="2">
        <v>207.92</v>
      </c>
      <c r="D40" s="2">
        <v>13.342000000000001</v>
      </c>
      <c r="E40" s="2">
        <v>97.66</v>
      </c>
      <c r="F40" s="2">
        <v>2514</v>
      </c>
      <c r="G40" s="2">
        <v>4.399</v>
      </c>
      <c r="H40" s="2">
        <v>7.77</v>
      </c>
      <c r="I40" s="2">
        <v>53.8</v>
      </c>
      <c r="J40" s="2">
        <v>28.71</v>
      </c>
      <c r="K40" s="2">
        <v>77.069999999999993</v>
      </c>
      <c r="L40" s="2">
        <v>7.2</v>
      </c>
      <c r="M40" s="2">
        <v>28.99</v>
      </c>
      <c r="N40" s="2">
        <v>17.5</v>
      </c>
      <c r="O40">
        <f t="shared" si="0"/>
        <v>1</v>
      </c>
    </row>
    <row r="41" spans="1:15" x14ac:dyDescent="0.25">
      <c r="A41" s="4">
        <v>45629</v>
      </c>
      <c r="B41" s="2">
        <v>190.2</v>
      </c>
      <c r="C41" s="2">
        <v>207.51</v>
      </c>
      <c r="D41" s="2">
        <v>13.47</v>
      </c>
      <c r="E41" s="2">
        <v>96.48</v>
      </c>
      <c r="F41" s="2">
        <v>2556</v>
      </c>
      <c r="G41" s="2">
        <v>4.4409999999999998</v>
      </c>
      <c r="H41" s="2">
        <v>7.78</v>
      </c>
      <c r="I41" s="2">
        <v>54.14</v>
      </c>
      <c r="J41" s="2">
        <v>28.13</v>
      </c>
      <c r="K41" s="2">
        <v>76.290000000000006</v>
      </c>
      <c r="L41" s="2">
        <v>6.99</v>
      </c>
      <c r="M41" s="2">
        <v>29.45</v>
      </c>
      <c r="N41" s="2">
        <v>17.66</v>
      </c>
      <c r="O41">
        <f t="shared" si="0"/>
        <v>1</v>
      </c>
    </row>
    <row r="42" spans="1:15" x14ac:dyDescent="0.25">
      <c r="A42" s="4">
        <v>45630</v>
      </c>
      <c r="B42" s="2">
        <v>191.9</v>
      </c>
      <c r="C42" s="2">
        <v>201.57</v>
      </c>
      <c r="D42" s="2">
        <v>13.486000000000001</v>
      </c>
      <c r="E42" s="2">
        <v>96.61</v>
      </c>
      <c r="F42" s="2">
        <v>2530.5</v>
      </c>
      <c r="G42" s="2">
        <v>4.4580000000000002</v>
      </c>
      <c r="H42" s="2">
        <v>7.82</v>
      </c>
      <c r="I42" s="2">
        <v>53.94</v>
      </c>
      <c r="J42" s="2">
        <v>27.84</v>
      </c>
      <c r="K42" s="2">
        <v>75.739999999999995</v>
      </c>
      <c r="L42" s="2">
        <v>6.82</v>
      </c>
      <c r="M42" s="2">
        <v>29.13</v>
      </c>
      <c r="N42" s="2">
        <v>17.760000000000002</v>
      </c>
      <c r="O42">
        <f t="shared" si="0"/>
        <v>1</v>
      </c>
    </row>
    <row r="43" spans="1:15" x14ac:dyDescent="0.25">
      <c r="A43" s="4">
        <v>45631</v>
      </c>
      <c r="B43" s="2">
        <v>193.06</v>
      </c>
      <c r="C43" s="2">
        <v>197.93</v>
      </c>
      <c r="D43" s="2">
        <v>13.454000000000001</v>
      </c>
      <c r="E43" s="2">
        <v>95.46</v>
      </c>
      <c r="F43" s="2">
        <v>2494</v>
      </c>
      <c r="G43" s="2">
        <v>4.4660000000000002</v>
      </c>
      <c r="H43" s="2">
        <v>7.71</v>
      </c>
      <c r="I43" s="2">
        <v>54.06</v>
      </c>
      <c r="J43" s="2">
        <v>27.3</v>
      </c>
      <c r="K43" s="2">
        <v>76.2</v>
      </c>
      <c r="L43" s="2">
        <v>6.77</v>
      </c>
      <c r="M43" s="2">
        <v>29.14</v>
      </c>
      <c r="N43" s="2">
        <v>17.02</v>
      </c>
      <c r="O43">
        <f t="shared" si="0"/>
        <v>1</v>
      </c>
    </row>
    <row r="44" spans="1:15" x14ac:dyDescent="0.25">
      <c r="A44" s="4">
        <v>45632</v>
      </c>
      <c r="B44" s="2">
        <v>193.7</v>
      </c>
      <c r="C44" s="2">
        <v>194.19</v>
      </c>
      <c r="D44" s="2">
        <v>13.42</v>
      </c>
      <c r="E44" s="2">
        <v>94.71</v>
      </c>
      <c r="F44" s="2">
        <v>2478</v>
      </c>
      <c r="G44" s="2">
        <v>4.4480000000000004</v>
      </c>
      <c r="H44" s="2">
        <v>7.58</v>
      </c>
      <c r="I44" s="2">
        <v>54.23</v>
      </c>
      <c r="J44" s="2">
        <v>27.78</v>
      </c>
      <c r="K44" s="2">
        <v>75.239999999999995</v>
      </c>
      <c r="L44" s="2">
        <v>6.56</v>
      </c>
      <c r="M44" s="2">
        <v>28.7</v>
      </c>
      <c r="N44" s="2">
        <v>16.8</v>
      </c>
      <c r="O44">
        <f t="shared" si="0"/>
        <v>1</v>
      </c>
    </row>
    <row r="45" spans="1:15" x14ac:dyDescent="0.25">
      <c r="A45" s="4">
        <v>45633</v>
      </c>
      <c r="B45" s="2" t="e">
        <v>#N/A</v>
      </c>
      <c r="C45" s="2" t="e">
        <v>#N/A</v>
      </c>
      <c r="D45" s="2" t="e">
        <v>#N/A</v>
      </c>
      <c r="E45" s="2" t="e">
        <v>#N/A</v>
      </c>
      <c r="F45" s="2" t="e">
        <v>#N/A</v>
      </c>
      <c r="G45" s="2" t="e">
        <v>#N/A</v>
      </c>
      <c r="H45" s="2" t="e">
        <v>#N/A</v>
      </c>
      <c r="I45" s="2" t="e">
        <v>#N/A</v>
      </c>
      <c r="J45" s="2" t="e">
        <v>#N/A</v>
      </c>
      <c r="K45" s="2" t="e">
        <v>#N/A</v>
      </c>
      <c r="L45" s="2" t="e">
        <v>#N/A</v>
      </c>
      <c r="M45" s="2" t="e">
        <v>#N/A</v>
      </c>
      <c r="N45" s="2" t="e">
        <v>#N/A</v>
      </c>
      <c r="O45">
        <f t="shared" si="0"/>
        <v>0</v>
      </c>
    </row>
    <row r="46" spans="1:15" x14ac:dyDescent="0.25">
      <c r="A46" s="4">
        <v>45634</v>
      </c>
      <c r="B46" s="2" t="e">
        <v>#N/A</v>
      </c>
      <c r="C46" s="2" t="e">
        <v>#N/A</v>
      </c>
      <c r="D46" s="2" t="e">
        <v>#N/A</v>
      </c>
      <c r="E46" s="2" t="e">
        <v>#N/A</v>
      </c>
      <c r="F46" s="2" t="e">
        <v>#N/A</v>
      </c>
      <c r="G46" s="2" t="e">
        <v>#N/A</v>
      </c>
      <c r="H46" s="2" t="e">
        <v>#N/A</v>
      </c>
      <c r="I46" s="2" t="e">
        <v>#N/A</v>
      </c>
      <c r="J46" s="2" t="e">
        <v>#N/A</v>
      </c>
      <c r="K46" s="2" t="e">
        <v>#N/A</v>
      </c>
      <c r="L46" s="2" t="e">
        <v>#N/A</v>
      </c>
      <c r="M46" s="2" t="e">
        <v>#N/A</v>
      </c>
      <c r="N46" s="2" t="e">
        <v>#N/A</v>
      </c>
      <c r="O46">
        <f t="shared" si="0"/>
        <v>0</v>
      </c>
    </row>
    <row r="47" spans="1:15" x14ac:dyDescent="0.25">
      <c r="A47" s="4">
        <v>45635</v>
      </c>
      <c r="B47" s="2">
        <v>194.14</v>
      </c>
      <c r="C47" s="2">
        <v>200</v>
      </c>
      <c r="D47" s="2">
        <v>13.494</v>
      </c>
      <c r="E47" s="2">
        <v>96.19</v>
      </c>
      <c r="F47" s="2">
        <v>2536.5</v>
      </c>
      <c r="G47" s="2">
        <v>4.3929999999999998</v>
      </c>
      <c r="H47" s="2">
        <v>7.71</v>
      </c>
      <c r="I47" s="2">
        <v>54.96</v>
      </c>
      <c r="J47" s="2">
        <v>27.17</v>
      </c>
      <c r="K47" s="2">
        <v>74.7</v>
      </c>
      <c r="L47" s="2">
        <v>6.2</v>
      </c>
      <c r="M47" s="2">
        <v>30.09</v>
      </c>
      <c r="N47" s="2">
        <v>17.02</v>
      </c>
      <c r="O47">
        <f t="shared" si="0"/>
        <v>1</v>
      </c>
    </row>
    <row r="48" spans="1:15" x14ac:dyDescent="0.25">
      <c r="A48" s="4">
        <v>45636</v>
      </c>
      <c r="B48" s="2">
        <v>192.88</v>
      </c>
      <c r="C48" s="2">
        <v>202.92</v>
      </c>
      <c r="D48" s="2">
        <v>13.404</v>
      </c>
      <c r="E48" s="2">
        <v>94.05</v>
      </c>
      <c r="F48" s="2">
        <v>2522.5</v>
      </c>
      <c r="G48" s="2">
        <v>4.3860000000000001</v>
      </c>
      <c r="H48" s="2">
        <v>7.75</v>
      </c>
      <c r="I48" s="2">
        <v>54.35</v>
      </c>
      <c r="J48" s="2">
        <v>26.59</v>
      </c>
      <c r="K48" s="2">
        <v>74.14</v>
      </c>
      <c r="L48" s="2">
        <v>5.9</v>
      </c>
      <c r="M48" s="2">
        <v>30.1</v>
      </c>
      <c r="N48" s="2">
        <v>17.14</v>
      </c>
      <c r="O48">
        <f t="shared" si="0"/>
        <v>1</v>
      </c>
    </row>
    <row r="49" spans="1:15" x14ac:dyDescent="0.25">
      <c r="A49" s="4">
        <v>45637</v>
      </c>
      <c r="B49" s="2">
        <v>195.52</v>
      </c>
      <c r="C49" s="2">
        <v>201</v>
      </c>
      <c r="D49" s="2">
        <v>13.374000000000001</v>
      </c>
      <c r="E49" s="2">
        <v>95.43</v>
      </c>
      <c r="F49" s="2">
        <v>2492.5</v>
      </c>
      <c r="G49" s="2">
        <v>4.3760000000000003</v>
      </c>
      <c r="H49" s="2">
        <v>7.98</v>
      </c>
      <c r="I49" s="2">
        <v>53.48</v>
      </c>
      <c r="J49" s="2">
        <v>25.91</v>
      </c>
      <c r="K49" s="2">
        <v>73.98</v>
      </c>
      <c r="L49" s="2">
        <v>5.55</v>
      </c>
      <c r="M49" s="2">
        <v>30.33</v>
      </c>
      <c r="N49" s="2">
        <v>17.079999999999998</v>
      </c>
      <c r="O49">
        <f t="shared" si="0"/>
        <v>1</v>
      </c>
    </row>
    <row r="50" spans="1:15" x14ac:dyDescent="0.25">
      <c r="A50" s="4">
        <v>45638</v>
      </c>
      <c r="B50" s="2">
        <v>194</v>
      </c>
      <c r="C50" s="2">
        <v>196.32</v>
      </c>
      <c r="D50" s="2">
        <v>13.32</v>
      </c>
      <c r="E50" s="2">
        <v>94.49</v>
      </c>
      <c r="F50" s="2">
        <v>2505</v>
      </c>
      <c r="G50" s="2">
        <v>4.3250000000000002</v>
      </c>
      <c r="H50" s="2">
        <v>7.82</v>
      </c>
      <c r="I50" s="2">
        <v>53.37</v>
      </c>
      <c r="J50" s="2">
        <v>25.16</v>
      </c>
      <c r="K50" s="2">
        <v>73.22</v>
      </c>
      <c r="L50" s="2">
        <v>5.58</v>
      </c>
      <c r="M50" s="2">
        <v>30.15</v>
      </c>
      <c r="N50" s="2">
        <v>16.96</v>
      </c>
      <c r="O50">
        <f t="shared" si="0"/>
        <v>1</v>
      </c>
    </row>
    <row r="51" spans="1:15" x14ac:dyDescent="0.25">
      <c r="A51" s="4">
        <v>45639</v>
      </c>
      <c r="B51" s="2">
        <v>191.38</v>
      </c>
      <c r="C51" s="2">
        <v>199.67</v>
      </c>
      <c r="D51" s="2">
        <v>13.295999999999999</v>
      </c>
      <c r="E51" s="2">
        <v>93.26</v>
      </c>
      <c r="F51" s="2">
        <v>2498.5</v>
      </c>
      <c r="G51" s="2">
        <v>4.3140000000000001</v>
      </c>
      <c r="H51" s="2">
        <v>7.77</v>
      </c>
      <c r="I51" s="2">
        <v>53.36</v>
      </c>
      <c r="J51" s="2">
        <v>25</v>
      </c>
      <c r="K51" s="2">
        <v>73.62</v>
      </c>
      <c r="L51" s="2">
        <v>5.64</v>
      </c>
      <c r="M51" s="2">
        <v>29.98</v>
      </c>
      <c r="N51" s="2">
        <v>16.96</v>
      </c>
      <c r="O51">
        <f t="shared" si="0"/>
        <v>1</v>
      </c>
    </row>
    <row r="52" spans="1:15" x14ac:dyDescent="0.25">
      <c r="A52" s="4">
        <v>45640</v>
      </c>
      <c r="B52" s="2" t="e">
        <v>#N/A</v>
      </c>
      <c r="C52" s="2" t="e">
        <v>#N/A</v>
      </c>
      <c r="D52" s="2" t="e">
        <v>#N/A</v>
      </c>
      <c r="E52" s="2" t="e">
        <v>#N/A</v>
      </c>
      <c r="F52" s="2" t="e">
        <v>#N/A</v>
      </c>
      <c r="G52" s="2" t="e">
        <v>#N/A</v>
      </c>
      <c r="H52" s="2" t="e">
        <v>#N/A</v>
      </c>
      <c r="I52" s="2" t="e">
        <v>#N/A</v>
      </c>
      <c r="J52" s="2" t="e">
        <v>#N/A</v>
      </c>
      <c r="K52" s="2" t="e">
        <v>#N/A</v>
      </c>
      <c r="L52" s="2" t="e">
        <v>#N/A</v>
      </c>
      <c r="M52" s="2" t="e">
        <v>#N/A</v>
      </c>
      <c r="N52" s="2" t="e">
        <v>#N/A</v>
      </c>
      <c r="O52">
        <f t="shared" si="0"/>
        <v>0</v>
      </c>
    </row>
    <row r="53" spans="1:15" x14ac:dyDescent="0.25">
      <c r="A53" s="4">
        <v>45641</v>
      </c>
      <c r="B53" s="2" t="e">
        <v>#N/A</v>
      </c>
      <c r="C53" s="2" t="e">
        <v>#N/A</v>
      </c>
      <c r="D53" s="2" t="e">
        <v>#N/A</v>
      </c>
      <c r="E53" s="2" t="e">
        <v>#N/A</v>
      </c>
      <c r="F53" s="2" t="e">
        <v>#N/A</v>
      </c>
      <c r="G53" s="2" t="e">
        <v>#N/A</v>
      </c>
      <c r="H53" s="2" t="e">
        <v>#N/A</v>
      </c>
      <c r="I53" s="2" t="e">
        <v>#N/A</v>
      </c>
      <c r="J53" s="2" t="e">
        <v>#N/A</v>
      </c>
      <c r="K53" s="2" t="e">
        <v>#N/A</v>
      </c>
      <c r="L53" s="2" t="e">
        <v>#N/A</v>
      </c>
      <c r="M53" s="2" t="e">
        <v>#N/A</v>
      </c>
      <c r="N53" s="2" t="e">
        <v>#N/A</v>
      </c>
      <c r="O53">
        <f t="shared" si="0"/>
        <v>0</v>
      </c>
    </row>
    <row r="54" spans="1:15" x14ac:dyDescent="0.25">
      <c r="A54" s="4">
        <v>45642</v>
      </c>
      <c r="B54" s="2">
        <v>190.32</v>
      </c>
      <c r="C54" s="2">
        <v>190.53</v>
      </c>
      <c r="D54" s="2">
        <v>13.1</v>
      </c>
      <c r="E54" s="2">
        <v>92.78</v>
      </c>
      <c r="F54" s="2">
        <v>2458.5</v>
      </c>
      <c r="G54" s="2">
        <v>4.32</v>
      </c>
      <c r="H54" s="2">
        <v>7.82</v>
      </c>
      <c r="I54" s="2">
        <v>52.29</v>
      </c>
      <c r="J54" s="2">
        <v>24.31</v>
      </c>
      <c r="K54" s="2">
        <v>72.790000000000006</v>
      </c>
      <c r="L54" s="2">
        <v>5.69</v>
      </c>
      <c r="M54" s="2">
        <v>28.95</v>
      </c>
      <c r="N54" s="2">
        <v>16.88</v>
      </c>
      <c r="O54">
        <f t="shared" si="0"/>
        <v>1</v>
      </c>
    </row>
    <row r="55" spans="1:15" x14ac:dyDescent="0.25">
      <c r="A55" s="4">
        <v>45643</v>
      </c>
      <c r="B55" s="2">
        <v>192.92</v>
      </c>
      <c r="C55" s="2">
        <v>188.27</v>
      </c>
      <c r="D55" s="2">
        <v>12.784000000000001</v>
      </c>
      <c r="E55" s="2">
        <v>91.53</v>
      </c>
      <c r="F55" s="2">
        <v>2413.5</v>
      </c>
      <c r="G55" s="2">
        <v>4.3070000000000004</v>
      </c>
      <c r="H55" s="2">
        <v>7.76</v>
      </c>
      <c r="I55" s="2">
        <v>51.68</v>
      </c>
      <c r="J55" s="2">
        <v>23.92</v>
      </c>
      <c r="K55" s="2">
        <v>72.27</v>
      </c>
      <c r="L55" s="2">
        <v>5.46</v>
      </c>
      <c r="M55" s="2">
        <v>29.08</v>
      </c>
      <c r="N55" s="2">
        <v>16.72</v>
      </c>
      <c r="O55">
        <f t="shared" si="0"/>
        <v>1</v>
      </c>
    </row>
    <row r="56" spans="1:15" x14ac:dyDescent="0.25">
      <c r="A56" s="4">
        <v>45644</v>
      </c>
      <c r="B56" s="2">
        <v>194.72</v>
      </c>
      <c r="C56" s="2">
        <v>184.27</v>
      </c>
      <c r="D56" s="2">
        <v>12.891999999999999</v>
      </c>
      <c r="E56" s="2">
        <v>94.16</v>
      </c>
      <c r="F56" s="2">
        <v>2419</v>
      </c>
      <c r="G56" s="2">
        <v>4.2720000000000002</v>
      </c>
      <c r="H56" s="2">
        <v>7.45</v>
      </c>
      <c r="I56" s="2">
        <v>52.2</v>
      </c>
      <c r="J56" s="2">
        <v>22.9</v>
      </c>
      <c r="K56" s="2">
        <v>70.52</v>
      </c>
      <c r="L56" s="2">
        <v>6.68</v>
      </c>
      <c r="M56" s="2">
        <v>28.54</v>
      </c>
      <c r="N56" s="2">
        <v>16.899999999999999</v>
      </c>
      <c r="O56">
        <f t="shared" si="0"/>
        <v>1</v>
      </c>
    </row>
    <row r="57" spans="1:15" x14ac:dyDescent="0.25">
      <c r="A57" s="4">
        <v>45645</v>
      </c>
      <c r="B57" s="2">
        <v>189.44</v>
      </c>
      <c r="C57" s="2">
        <v>175.88</v>
      </c>
      <c r="D57" s="2">
        <v>12.782</v>
      </c>
      <c r="E57" s="2">
        <v>92.51</v>
      </c>
      <c r="F57" s="2">
        <v>2405.5</v>
      </c>
      <c r="G57" s="2">
        <v>4.2380000000000004</v>
      </c>
      <c r="H57" s="2">
        <v>7.28</v>
      </c>
      <c r="I57" s="2">
        <v>51.93</v>
      </c>
      <c r="J57" s="2">
        <v>22.1</v>
      </c>
      <c r="K57" s="2">
        <v>69.77</v>
      </c>
      <c r="L57" s="2">
        <v>6.04</v>
      </c>
      <c r="M57" s="2">
        <v>28.41</v>
      </c>
      <c r="N57" s="2">
        <v>16.7</v>
      </c>
      <c r="O57">
        <f t="shared" si="0"/>
        <v>1</v>
      </c>
    </row>
    <row r="58" spans="1:15" x14ac:dyDescent="0.25">
      <c r="A58" s="4">
        <v>45646</v>
      </c>
      <c r="B58" s="2">
        <v>189.26</v>
      </c>
      <c r="C58" s="2">
        <v>182.39</v>
      </c>
      <c r="D58" s="2">
        <v>12.724</v>
      </c>
      <c r="E58" s="2">
        <v>92.46</v>
      </c>
      <c r="F58" s="2">
        <v>2394.5</v>
      </c>
      <c r="G58" s="2">
        <v>4.2380000000000004</v>
      </c>
      <c r="H58" s="2">
        <v>7.29</v>
      </c>
      <c r="I58" s="2">
        <v>51.89</v>
      </c>
      <c r="J58" s="2">
        <v>22.35</v>
      </c>
      <c r="K58" s="2">
        <v>71.67</v>
      </c>
      <c r="L58" s="2">
        <v>6.04</v>
      </c>
      <c r="M58" s="2">
        <v>28.6</v>
      </c>
      <c r="N58" s="2">
        <v>16.48</v>
      </c>
      <c r="O58">
        <f t="shared" si="0"/>
        <v>1</v>
      </c>
    </row>
    <row r="59" spans="1:15" x14ac:dyDescent="0.25">
      <c r="A59" s="4">
        <v>45647</v>
      </c>
      <c r="B59" s="2" t="e">
        <v>#N/A</v>
      </c>
      <c r="C59" s="2" t="e">
        <v>#N/A</v>
      </c>
      <c r="D59" s="2" t="e">
        <v>#N/A</v>
      </c>
      <c r="E59" s="2" t="e">
        <v>#N/A</v>
      </c>
      <c r="F59" s="2" t="e">
        <v>#N/A</v>
      </c>
      <c r="G59" s="2" t="e">
        <v>#N/A</v>
      </c>
      <c r="H59" s="2" t="e">
        <v>#N/A</v>
      </c>
      <c r="I59" s="2" t="e">
        <v>#N/A</v>
      </c>
      <c r="J59" s="2" t="e">
        <v>#N/A</v>
      </c>
      <c r="K59" s="2" t="e">
        <v>#N/A</v>
      </c>
      <c r="L59" s="2" t="e">
        <v>#N/A</v>
      </c>
      <c r="M59" s="2" t="e">
        <v>#N/A</v>
      </c>
      <c r="N59" s="2" t="e">
        <v>#N/A</v>
      </c>
      <c r="O59">
        <f t="shared" si="0"/>
        <v>0</v>
      </c>
    </row>
    <row r="60" spans="1:15" x14ac:dyDescent="0.25">
      <c r="A60" s="4">
        <v>45648</v>
      </c>
      <c r="B60" s="2" t="e">
        <v>#N/A</v>
      </c>
      <c r="C60" s="2" t="e">
        <v>#N/A</v>
      </c>
      <c r="D60" s="2" t="e">
        <v>#N/A</v>
      </c>
      <c r="E60" s="2" t="e">
        <v>#N/A</v>
      </c>
      <c r="F60" s="2" t="e">
        <v>#N/A</v>
      </c>
      <c r="G60" s="2" t="e">
        <v>#N/A</v>
      </c>
      <c r="H60" s="2" t="e">
        <v>#N/A</v>
      </c>
      <c r="I60" s="2" t="e">
        <v>#N/A</v>
      </c>
      <c r="J60" s="2" t="e">
        <v>#N/A</v>
      </c>
      <c r="K60" s="2" t="e">
        <v>#N/A</v>
      </c>
      <c r="L60" s="2" t="e">
        <v>#N/A</v>
      </c>
      <c r="M60" s="2" t="e">
        <v>#N/A</v>
      </c>
      <c r="N60" s="2" t="e">
        <v>#N/A</v>
      </c>
      <c r="O60">
        <f t="shared" si="0"/>
        <v>0</v>
      </c>
    </row>
    <row r="61" spans="1:15" x14ac:dyDescent="0.25">
      <c r="A61" s="4">
        <v>45649</v>
      </c>
      <c r="B61" s="2">
        <v>188.98</v>
      </c>
      <c r="C61" s="2">
        <v>186.36</v>
      </c>
      <c r="D61" s="2">
        <v>12.702</v>
      </c>
      <c r="E61" s="2">
        <v>91.71</v>
      </c>
      <c r="F61" s="2">
        <v>2409</v>
      </c>
      <c r="G61" s="2">
        <v>4.25</v>
      </c>
      <c r="H61" s="2">
        <v>7.21</v>
      </c>
      <c r="I61" s="2">
        <v>51.85</v>
      </c>
      <c r="J61" s="2">
        <v>22.85</v>
      </c>
      <c r="K61" s="2">
        <v>72.489999999999995</v>
      </c>
      <c r="L61" s="2">
        <v>5.94</v>
      </c>
      <c r="M61" s="2">
        <v>28.75</v>
      </c>
      <c r="N61" s="2">
        <v>16.3</v>
      </c>
      <c r="O61">
        <f t="shared" si="0"/>
        <v>1</v>
      </c>
    </row>
    <row r="62" spans="1:15" x14ac:dyDescent="0.25">
      <c r="A62" s="4">
        <v>45650</v>
      </c>
      <c r="B62" s="2" t="e">
        <v>#N/A</v>
      </c>
      <c r="C62" s="2">
        <v>186.21</v>
      </c>
      <c r="D62" s="2" t="e">
        <v>#N/A</v>
      </c>
      <c r="E62" s="2">
        <v>92.69</v>
      </c>
      <c r="F62" s="2">
        <v>2429</v>
      </c>
      <c r="G62" s="2" t="e">
        <v>#N/A</v>
      </c>
      <c r="H62" s="2">
        <v>7.27</v>
      </c>
      <c r="I62" s="2">
        <v>52.01</v>
      </c>
      <c r="J62" s="2">
        <v>23.53</v>
      </c>
      <c r="K62" s="2">
        <v>72.91</v>
      </c>
      <c r="L62" s="2" t="e">
        <v>#N/A</v>
      </c>
      <c r="M62" s="2">
        <v>28.79</v>
      </c>
      <c r="N62" s="2" t="e">
        <v>#N/A</v>
      </c>
      <c r="O62">
        <f t="shared" si="0"/>
        <v>0.63636363636363635</v>
      </c>
    </row>
    <row r="63" spans="1:15" x14ac:dyDescent="0.25">
      <c r="A63" s="4">
        <v>45651</v>
      </c>
      <c r="B63" s="2" t="e">
        <v>#N/A</v>
      </c>
      <c r="C63" s="2" t="e">
        <v>#N/A</v>
      </c>
      <c r="D63" s="2" t="e">
        <v>#N/A</v>
      </c>
      <c r="E63" s="2" t="e">
        <v>#N/A</v>
      </c>
      <c r="F63" s="2" t="e">
        <v>#N/A</v>
      </c>
      <c r="G63" s="2" t="e">
        <v>#N/A</v>
      </c>
      <c r="H63" s="2" t="e">
        <v>#N/A</v>
      </c>
      <c r="I63" s="2" t="e">
        <v>#N/A</v>
      </c>
      <c r="J63" s="2" t="e">
        <v>#N/A</v>
      </c>
      <c r="K63" s="2" t="e">
        <v>#N/A</v>
      </c>
      <c r="L63" s="2" t="e">
        <v>#N/A</v>
      </c>
      <c r="M63" s="2" t="e">
        <v>#N/A</v>
      </c>
      <c r="N63" s="2" t="e">
        <v>#N/A</v>
      </c>
      <c r="O63">
        <f t="shared" si="0"/>
        <v>0</v>
      </c>
    </row>
    <row r="64" spans="1:15" x14ac:dyDescent="0.25">
      <c r="A64" s="4">
        <v>45652</v>
      </c>
      <c r="B64" s="2" t="e">
        <v>#N/A</v>
      </c>
      <c r="C64" s="2">
        <v>183.71</v>
      </c>
      <c r="D64" s="2" t="e">
        <v>#N/A</v>
      </c>
      <c r="E64" s="2">
        <v>93.71</v>
      </c>
      <c r="F64" s="2" t="e">
        <v>#N/A</v>
      </c>
      <c r="G64" s="2" t="e">
        <v>#N/A</v>
      </c>
      <c r="H64" s="2">
        <v>7.4</v>
      </c>
      <c r="I64" s="2" t="e">
        <v>#N/A</v>
      </c>
      <c r="J64" s="2">
        <v>23.47</v>
      </c>
      <c r="K64" s="2">
        <v>72.37</v>
      </c>
      <c r="L64" s="2" t="e">
        <v>#N/A</v>
      </c>
      <c r="M64" s="2">
        <v>28.85</v>
      </c>
      <c r="N64" s="2" t="e">
        <v>#N/A</v>
      </c>
      <c r="O64">
        <f t="shared" si="0"/>
        <v>0.45454545454545453</v>
      </c>
    </row>
    <row r="65" spans="1:15" x14ac:dyDescent="0.25">
      <c r="A65" s="4">
        <v>45653</v>
      </c>
      <c r="B65" s="2">
        <v>189.6</v>
      </c>
      <c r="C65" s="2">
        <v>182.63</v>
      </c>
      <c r="D65" s="2">
        <v>12.954000000000001</v>
      </c>
      <c r="E65" s="2">
        <v>92.68</v>
      </c>
      <c r="F65" s="2">
        <v>2440.5</v>
      </c>
      <c r="G65" s="2">
        <v>4.2759999999999998</v>
      </c>
      <c r="H65" s="2">
        <v>7.29</v>
      </c>
      <c r="I65" s="2">
        <v>52.75</v>
      </c>
      <c r="J65" s="2">
        <v>23.18</v>
      </c>
      <c r="K65" s="2">
        <v>72.11</v>
      </c>
      <c r="L65" s="2">
        <v>5.95</v>
      </c>
      <c r="M65" s="2">
        <v>28.96</v>
      </c>
      <c r="N65" s="2">
        <v>16.62</v>
      </c>
      <c r="O65">
        <f t="shared" si="0"/>
        <v>1</v>
      </c>
    </row>
    <row r="66" spans="1:15" x14ac:dyDescent="0.25">
      <c r="A66" s="4">
        <v>45654</v>
      </c>
      <c r="B66" s="2" t="e">
        <v>#N/A</v>
      </c>
      <c r="C66" s="2" t="e">
        <v>#N/A</v>
      </c>
      <c r="D66" s="2" t="e">
        <v>#N/A</v>
      </c>
      <c r="E66" s="2" t="e">
        <v>#N/A</v>
      </c>
      <c r="F66" s="2" t="e">
        <v>#N/A</v>
      </c>
      <c r="G66" s="2" t="e">
        <v>#N/A</v>
      </c>
      <c r="H66" s="2" t="e">
        <v>#N/A</v>
      </c>
      <c r="I66" s="2" t="e">
        <v>#N/A</v>
      </c>
      <c r="J66" s="2" t="e">
        <v>#N/A</v>
      </c>
      <c r="K66" s="2" t="e">
        <v>#N/A</v>
      </c>
      <c r="L66" s="2" t="e">
        <v>#N/A</v>
      </c>
      <c r="M66" s="2" t="e">
        <v>#N/A</v>
      </c>
      <c r="N66" s="2" t="e">
        <v>#N/A</v>
      </c>
      <c r="O66">
        <f t="shared" ref="O66:O129" si="3">COUNT(B66:L66)/11</f>
        <v>0</v>
      </c>
    </row>
    <row r="67" spans="1:15" x14ac:dyDescent="0.25">
      <c r="A67" s="4">
        <v>45655</v>
      </c>
      <c r="B67" s="2" t="e">
        <v>#N/A</v>
      </c>
      <c r="C67" s="2" t="e">
        <v>#N/A</v>
      </c>
      <c r="D67" s="2" t="e">
        <v>#N/A</v>
      </c>
      <c r="E67" s="2" t="e">
        <v>#N/A</v>
      </c>
      <c r="F67" s="2" t="e">
        <v>#N/A</v>
      </c>
      <c r="G67" s="2" t="e">
        <v>#N/A</v>
      </c>
      <c r="H67" s="2" t="e">
        <v>#N/A</v>
      </c>
      <c r="I67" s="2" t="e">
        <v>#N/A</v>
      </c>
      <c r="J67" s="2" t="e">
        <v>#N/A</v>
      </c>
      <c r="K67" s="2" t="e">
        <v>#N/A</v>
      </c>
      <c r="L67" s="2" t="e">
        <v>#N/A</v>
      </c>
      <c r="M67" s="2" t="e">
        <v>#N/A</v>
      </c>
      <c r="N67" s="2" t="e">
        <v>#N/A</v>
      </c>
      <c r="O67">
        <f t="shared" si="3"/>
        <v>0</v>
      </c>
    </row>
    <row r="68" spans="1:15" x14ac:dyDescent="0.25">
      <c r="A68" s="4">
        <v>45656</v>
      </c>
      <c r="B68" s="2">
        <v>188.56</v>
      </c>
      <c r="C68" s="2">
        <v>178.07</v>
      </c>
      <c r="D68" s="2">
        <v>13.09</v>
      </c>
      <c r="E68" s="2">
        <v>92.84</v>
      </c>
      <c r="F68" s="2">
        <v>2442</v>
      </c>
      <c r="G68" s="2">
        <v>4.2770000000000001</v>
      </c>
      <c r="H68" s="2">
        <v>7.25</v>
      </c>
      <c r="I68" s="2">
        <v>52.6</v>
      </c>
      <c r="J68" s="2">
        <v>22.97</v>
      </c>
      <c r="K68" s="2">
        <v>71.760000000000005</v>
      </c>
      <c r="L68" s="2">
        <v>6.4</v>
      </c>
      <c r="M68" s="2">
        <v>29.09</v>
      </c>
      <c r="N68" s="2">
        <v>16.72</v>
      </c>
      <c r="O68">
        <f t="shared" si="3"/>
        <v>1</v>
      </c>
    </row>
    <row r="69" spans="1:15" x14ac:dyDescent="0.25">
      <c r="A69" s="4">
        <v>45657</v>
      </c>
      <c r="B69" s="2" t="e">
        <v>#N/A</v>
      </c>
      <c r="C69" s="2">
        <v>176.24</v>
      </c>
      <c r="D69" s="2" t="e">
        <v>#N/A</v>
      </c>
      <c r="E69" s="2">
        <v>92.43</v>
      </c>
      <c r="F69" s="2">
        <v>2476</v>
      </c>
      <c r="G69" s="2" t="e">
        <v>#N/A</v>
      </c>
      <c r="H69" s="2">
        <v>7.45</v>
      </c>
      <c r="I69" s="2">
        <v>53.37</v>
      </c>
      <c r="J69" s="2">
        <v>23.48</v>
      </c>
      <c r="K69" s="2">
        <v>71.69</v>
      </c>
      <c r="L69" s="2" t="e">
        <v>#N/A</v>
      </c>
      <c r="M69" s="2">
        <v>29.56</v>
      </c>
      <c r="N69" s="2" t="e">
        <v>#N/A</v>
      </c>
      <c r="O69">
        <f t="shared" si="3"/>
        <v>0.63636363636363635</v>
      </c>
    </row>
    <row r="70" spans="1:15" x14ac:dyDescent="0.25">
      <c r="A70" s="4">
        <v>45658</v>
      </c>
      <c r="B70" s="2" t="e">
        <v>#N/A</v>
      </c>
      <c r="C70" s="2" t="e">
        <v>#N/A</v>
      </c>
      <c r="D70" s="2" t="e">
        <v>#N/A</v>
      </c>
      <c r="E70" s="2" t="e">
        <v>#N/A</v>
      </c>
      <c r="F70" s="2" t="e">
        <v>#N/A</v>
      </c>
      <c r="G70" s="2" t="e">
        <v>#N/A</v>
      </c>
      <c r="H70" s="2" t="e">
        <v>#N/A</v>
      </c>
      <c r="I70" s="2" t="e">
        <v>#N/A</v>
      </c>
      <c r="J70" s="2" t="e">
        <v>#N/A</v>
      </c>
      <c r="K70" s="2" t="e">
        <v>#N/A</v>
      </c>
      <c r="L70" s="2" t="e">
        <v>#N/A</v>
      </c>
      <c r="M70" s="2" t="e">
        <v>#N/A</v>
      </c>
      <c r="N70" s="2" t="e">
        <v>#N/A</v>
      </c>
      <c r="O70">
        <f t="shared" si="3"/>
        <v>0</v>
      </c>
    </row>
    <row r="71" spans="1:15" x14ac:dyDescent="0.25">
      <c r="A71" s="4">
        <v>45659</v>
      </c>
      <c r="B71" s="2">
        <v>189.12</v>
      </c>
      <c r="C71" s="2">
        <v>186.47</v>
      </c>
      <c r="D71" s="2">
        <v>13.462</v>
      </c>
      <c r="E71" s="2">
        <v>92.09</v>
      </c>
      <c r="F71" s="2">
        <v>2527</v>
      </c>
      <c r="G71" s="2">
        <v>4.3499999999999996</v>
      </c>
      <c r="H71" s="2">
        <v>7.39</v>
      </c>
      <c r="I71" s="2">
        <v>53.73</v>
      </c>
      <c r="J71" s="2">
        <v>25.14</v>
      </c>
      <c r="K71" s="2">
        <v>71.61</v>
      </c>
      <c r="L71" s="2">
        <v>6.31</v>
      </c>
      <c r="M71" s="2">
        <v>29.93</v>
      </c>
      <c r="N71" s="2">
        <v>17.3</v>
      </c>
      <c r="O71">
        <f t="shared" si="3"/>
        <v>1</v>
      </c>
    </row>
    <row r="72" spans="1:15" x14ac:dyDescent="0.25">
      <c r="A72" s="4">
        <v>45660</v>
      </c>
      <c r="B72" s="2">
        <v>186.78</v>
      </c>
      <c r="C72" s="2">
        <v>186.43</v>
      </c>
      <c r="D72" s="2">
        <v>13.47</v>
      </c>
      <c r="E72" s="2">
        <v>94.06</v>
      </c>
      <c r="F72" s="2">
        <v>2566.5</v>
      </c>
      <c r="G72" s="2">
        <v>4.3289999999999997</v>
      </c>
      <c r="H72" s="2">
        <v>7.61</v>
      </c>
      <c r="I72" s="2">
        <v>54</v>
      </c>
      <c r="J72" s="2">
        <v>27.51</v>
      </c>
      <c r="K72" s="2">
        <v>71.989999999999995</v>
      </c>
      <c r="L72" s="2">
        <v>6.4</v>
      </c>
      <c r="M72" s="2">
        <v>30.47</v>
      </c>
      <c r="N72" s="2">
        <v>17.38</v>
      </c>
      <c r="O72">
        <f t="shared" si="3"/>
        <v>1</v>
      </c>
    </row>
    <row r="73" spans="1:15" x14ac:dyDescent="0.25">
      <c r="A73" s="4">
        <v>45661</v>
      </c>
      <c r="B73" s="2" t="e">
        <v>#N/A</v>
      </c>
      <c r="C73" s="2" t="e">
        <v>#N/A</v>
      </c>
      <c r="D73" s="2" t="e">
        <v>#N/A</v>
      </c>
      <c r="E73" s="2" t="e">
        <v>#N/A</v>
      </c>
      <c r="F73" s="2" t="e">
        <v>#N/A</v>
      </c>
      <c r="G73" s="2" t="e">
        <v>#N/A</v>
      </c>
      <c r="H73" s="2" t="e">
        <v>#N/A</v>
      </c>
      <c r="I73" s="2" t="e">
        <v>#N/A</v>
      </c>
      <c r="J73" s="2" t="e">
        <v>#N/A</v>
      </c>
      <c r="K73" s="2" t="e">
        <v>#N/A</v>
      </c>
      <c r="L73" s="2" t="e">
        <v>#N/A</v>
      </c>
      <c r="M73" s="2" t="e">
        <v>#N/A</v>
      </c>
      <c r="N73" s="2" t="e">
        <v>#N/A</v>
      </c>
      <c r="O73">
        <f t="shared" si="3"/>
        <v>0</v>
      </c>
    </row>
    <row r="74" spans="1:15" x14ac:dyDescent="0.25">
      <c r="A74" s="4">
        <v>45662</v>
      </c>
      <c r="B74" s="2" t="e">
        <v>#N/A</v>
      </c>
      <c r="C74" s="2" t="e">
        <v>#N/A</v>
      </c>
      <c r="D74" s="2" t="e">
        <v>#N/A</v>
      </c>
      <c r="E74" s="2" t="e">
        <v>#N/A</v>
      </c>
      <c r="F74" s="2" t="e">
        <v>#N/A</v>
      </c>
      <c r="G74" s="2" t="e">
        <v>#N/A</v>
      </c>
      <c r="H74" s="2" t="e">
        <v>#N/A</v>
      </c>
      <c r="I74" s="2" t="e">
        <v>#N/A</v>
      </c>
      <c r="J74" s="2" t="e">
        <v>#N/A</v>
      </c>
      <c r="K74" s="2" t="e">
        <v>#N/A</v>
      </c>
      <c r="L74" s="2" t="e">
        <v>#N/A</v>
      </c>
      <c r="M74" s="2" t="e">
        <v>#N/A</v>
      </c>
      <c r="N74" s="2" t="e">
        <v>#N/A</v>
      </c>
      <c r="O74">
        <f t="shared" si="3"/>
        <v>0</v>
      </c>
    </row>
    <row r="75" spans="1:15" x14ac:dyDescent="0.25">
      <c r="A75" s="4">
        <v>45663</v>
      </c>
      <c r="B75" s="2">
        <v>193.08</v>
      </c>
      <c r="C75" s="2">
        <v>191.27</v>
      </c>
      <c r="D75" s="2">
        <v>13.64</v>
      </c>
      <c r="E75" s="2">
        <v>93.64</v>
      </c>
      <c r="F75" s="2">
        <v>2577.5</v>
      </c>
      <c r="G75" s="2">
        <v>4.3250000000000002</v>
      </c>
      <c r="H75" s="2">
        <v>7.57</v>
      </c>
      <c r="I75" s="2">
        <v>54.71</v>
      </c>
      <c r="J75" s="2">
        <v>27.91</v>
      </c>
      <c r="K75" s="2">
        <v>71.239999999999995</v>
      </c>
      <c r="L75" s="2" t="e">
        <v>#N/A</v>
      </c>
      <c r="M75" s="2">
        <v>31.02</v>
      </c>
      <c r="N75" s="2" t="e">
        <v>#N/A</v>
      </c>
      <c r="O75">
        <f t="shared" si="3"/>
        <v>0.90909090909090906</v>
      </c>
    </row>
    <row r="76" spans="1:15" x14ac:dyDescent="0.25">
      <c r="A76" s="4">
        <v>45664</v>
      </c>
      <c r="B76" s="2">
        <v>193.54</v>
      </c>
      <c r="C76" s="2">
        <v>197.73</v>
      </c>
      <c r="D76" s="2">
        <v>13.662000000000001</v>
      </c>
      <c r="E76" s="2">
        <v>93.75</v>
      </c>
      <c r="F76" s="2">
        <v>2617</v>
      </c>
      <c r="G76" s="2">
        <v>4.3470000000000004</v>
      </c>
      <c r="H76" s="2">
        <v>7.6</v>
      </c>
      <c r="I76" s="2">
        <v>54.98</v>
      </c>
      <c r="J76" s="2">
        <v>28.17</v>
      </c>
      <c r="K76" s="2">
        <v>70.430000000000007</v>
      </c>
      <c r="L76" s="2">
        <v>6.76</v>
      </c>
      <c r="M76" s="2">
        <v>31.83</v>
      </c>
      <c r="N76" s="2">
        <v>17.420000000000002</v>
      </c>
      <c r="O76">
        <f t="shared" si="3"/>
        <v>1</v>
      </c>
    </row>
    <row r="77" spans="1:15" x14ac:dyDescent="0.25">
      <c r="A77" s="4">
        <v>45665</v>
      </c>
      <c r="B77" s="2">
        <v>195.64</v>
      </c>
      <c r="C77" s="2">
        <v>191.13</v>
      </c>
      <c r="D77" s="2">
        <v>13.672000000000001</v>
      </c>
      <c r="E77" s="2">
        <v>92.24</v>
      </c>
      <c r="F77" s="2">
        <v>2579.5</v>
      </c>
      <c r="G77" s="2">
        <v>4.3179999999999996</v>
      </c>
      <c r="H77" s="2">
        <v>7.39</v>
      </c>
      <c r="I77" s="2">
        <v>55.16</v>
      </c>
      <c r="J77" s="2">
        <v>27.1</v>
      </c>
      <c r="K77" s="2">
        <v>70.66</v>
      </c>
      <c r="L77" s="2">
        <v>6.42</v>
      </c>
      <c r="M77" s="2">
        <v>31.12</v>
      </c>
      <c r="N77" s="2">
        <v>16.82</v>
      </c>
      <c r="O77">
        <f t="shared" si="3"/>
        <v>1</v>
      </c>
    </row>
    <row r="78" spans="1:15" x14ac:dyDescent="0.25">
      <c r="A78" s="4">
        <v>45666</v>
      </c>
      <c r="B78" s="2">
        <v>196.6</v>
      </c>
      <c r="C78" s="2" t="e">
        <v>#N/A</v>
      </c>
      <c r="D78" s="2">
        <v>13.738</v>
      </c>
      <c r="E78" s="2" t="e">
        <v>#N/A</v>
      </c>
      <c r="F78" s="2">
        <v>2613.5</v>
      </c>
      <c r="G78" s="2">
        <v>4.3460000000000001</v>
      </c>
      <c r="H78" s="2" t="e">
        <v>#N/A</v>
      </c>
      <c r="I78" s="2">
        <v>55.3</v>
      </c>
      <c r="J78" s="2" t="e">
        <v>#N/A</v>
      </c>
      <c r="K78" s="2" t="e">
        <v>#N/A</v>
      </c>
      <c r="L78" s="2">
        <v>6.56</v>
      </c>
      <c r="M78" s="2" t="e">
        <v>#N/A</v>
      </c>
      <c r="N78" s="2">
        <v>16.8</v>
      </c>
      <c r="O78">
        <f t="shared" si="3"/>
        <v>0.54545454545454541</v>
      </c>
    </row>
    <row r="79" spans="1:15" x14ac:dyDescent="0.25">
      <c r="A79" s="4">
        <v>45667</v>
      </c>
      <c r="B79" s="2">
        <v>194.5</v>
      </c>
      <c r="C79" s="2">
        <v>189.24</v>
      </c>
      <c r="D79" s="2">
        <v>13.744</v>
      </c>
      <c r="E79" s="2">
        <v>89.62</v>
      </c>
      <c r="F79" s="2">
        <v>2625</v>
      </c>
      <c r="G79" s="2">
        <v>4.3019999999999996</v>
      </c>
      <c r="H79" s="2">
        <v>7.38</v>
      </c>
      <c r="I79" s="2">
        <v>55.25</v>
      </c>
      <c r="J79" s="2">
        <v>25.67</v>
      </c>
      <c r="K79" s="2">
        <v>67.38</v>
      </c>
      <c r="L79" s="2">
        <v>6.58</v>
      </c>
      <c r="M79" s="2">
        <v>31.29</v>
      </c>
      <c r="N79" s="2">
        <v>16.8</v>
      </c>
      <c r="O79">
        <f t="shared" si="3"/>
        <v>1</v>
      </c>
    </row>
    <row r="80" spans="1:15" x14ac:dyDescent="0.25">
      <c r="A80" s="4">
        <v>45668</v>
      </c>
      <c r="B80" s="2" t="e">
        <v>#N/A</v>
      </c>
      <c r="C80" s="2" t="e">
        <v>#N/A</v>
      </c>
      <c r="D80" s="2" t="e">
        <v>#N/A</v>
      </c>
      <c r="E80" s="2" t="e">
        <v>#N/A</v>
      </c>
      <c r="F80" s="2" t="e">
        <v>#N/A</v>
      </c>
      <c r="G80" s="2" t="e">
        <v>#N/A</v>
      </c>
      <c r="H80" s="2" t="e">
        <v>#N/A</v>
      </c>
      <c r="I80" s="2" t="e">
        <v>#N/A</v>
      </c>
      <c r="J80" s="2" t="e">
        <v>#N/A</v>
      </c>
      <c r="K80" s="2" t="e">
        <v>#N/A</v>
      </c>
      <c r="L80" s="2" t="e">
        <v>#N/A</v>
      </c>
      <c r="M80" s="2" t="e">
        <v>#N/A</v>
      </c>
      <c r="N80" s="2" t="e">
        <v>#N/A</v>
      </c>
      <c r="O80">
        <f t="shared" si="3"/>
        <v>0</v>
      </c>
    </row>
    <row r="81" spans="1:15" x14ac:dyDescent="0.25">
      <c r="A81" s="4">
        <v>45669</v>
      </c>
      <c r="B81" s="2" t="e">
        <v>#N/A</v>
      </c>
      <c r="C81" s="2" t="e">
        <v>#N/A</v>
      </c>
      <c r="D81" s="2" t="e">
        <v>#N/A</v>
      </c>
      <c r="E81" s="2" t="e">
        <v>#N/A</v>
      </c>
      <c r="F81" s="2" t="e">
        <v>#N/A</v>
      </c>
      <c r="G81" s="2" t="e">
        <v>#N/A</v>
      </c>
      <c r="H81" s="2" t="e">
        <v>#N/A</v>
      </c>
      <c r="I81" s="2" t="e">
        <v>#N/A</v>
      </c>
      <c r="J81" s="2" t="e">
        <v>#N/A</v>
      </c>
      <c r="K81" s="2" t="e">
        <v>#N/A</v>
      </c>
      <c r="L81" s="2" t="e">
        <v>#N/A</v>
      </c>
      <c r="M81" s="2" t="e">
        <v>#N/A</v>
      </c>
      <c r="N81" s="2" t="e">
        <v>#N/A</v>
      </c>
      <c r="O81">
        <f t="shared" si="3"/>
        <v>0</v>
      </c>
    </row>
    <row r="82" spans="1:15" x14ac:dyDescent="0.25">
      <c r="A82" s="4">
        <v>45670</v>
      </c>
      <c r="B82" s="2">
        <v>193.18</v>
      </c>
      <c r="C82" s="2">
        <v>183.61</v>
      </c>
      <c r="D82" s="2">
        <v>13.872</v>
      </c>
      <c r="E82" s="2">
        <v>91.42</v>
      </c>
      <c r="F82" s="2">
        <v>2663</v>
      </c>
      <c r="G82" s="2">
        <v>4.3440000000000003</v>
      </c>
      <c r="H82" s="2">
        <v>7.55</v>
      </c>
      <c r="I82" s="2">
        <v>55.92</v>
      </c>
      <c r="J82" s="2">
        <v>24.19</v>
      </c>
      <c r="K82" s="2">
        <v>66.959999999999994</v>
      </c>
      <c r="L82" s="2">
        <v>6.73</v>
      </c>
      <c r="M82" s="2">
        <v>31.22</v>
      </c>
      <c r="N82" s="2">
        <v>17.18</v>
      </c>
      <c r="O82">
        <f t="shared" si="3"/>
        <v>1</v>
      </c>
    </row>
    <row r="83" spans="1:15" x14ac:dyDescent="0.25">
      <c r="A83" s="4">
        <v>45671</v>
      </c>
      <c r="B83" s="2">
        <v>193.96</v>
      </c>
      <c r="C83" s="2">
        <v>185.35</v>
      </c>
      <c r="D83" s="2">
        <v>13.744</v>
      </c>
      <c r="E83" s="2">
        <v>92.64</v>
      </c>
      <c r="F83" s="2">
        <v>2673</v>
      </c>
      <c r="G83" s="2">
        <v>4.343</v>
      </c>
      <c r="H83" s="2">
        <v>7.76</v>
      </c>
      <c r="I83" s="2">
        <v>55.6</v>
      </c>
      <c r="J83" s="2">
        <v>23.94</v>
      </c>
      <c r="K83" s="2">
        <v>67.98</v>
      </c>
      <c r="L83" s="2">
        <v>6.76</v>
      </c>
      <c r="M83" s="2">
        <v>31.09</v>
      </c>
      <c r="N83" s="2">
        <v>17.12</v>
      </c>
      <c r="O83">
        <f t="shared" si="3"/>
        <v>1</v>
      </c>
    </row>
    <row r="84" spans="1:15" x14ac:dyDescent="0.25">
      <c r="A84" s="4">
        <v>45672</v>
      </c>
      <c r="B84" s="2">
        <v>195.58</v>
      </c>
      <c r="C84" s="2">
        <v>186.82</v>
      </c>
      <c r="D84" s="2">
        <v>13.984</v>
      </c>
      <c r="E84" s="2">
        <v>93.79</v>
      </c>
      <c r="F84" s="2">
        <v>2681.5</v>
      </c>
      <c r="G84" s="2">
        <v>4.3769999999999998</v>
      </c>
      <c r="H84" s="2">
        <v>7.89</v>
      </c>
      <c r="I84" s="2">
        <v>55.93</v>
      </c>
      <c r="J84" s="2">
        <v>23.35</v>
      </c>
      <c r="K84" s="2">
        <v>69.290000000000006</v>
      </c>
      <c r="L84" s="2">
        <v>7.04</v>
      </c>
      <c r="M84" s="2">
        <v>31.3</v>
      </c>
      <c r="N84" s="2">
        <v>17.16</v>
      </c>
      <c r="O84">
        <f t="shared" si="3"/>
        <v>1</v>
      </c>
    </row>
    <row r="85" spans="1:15" x14ac:dyDescent="0.25">
      <c r="A85" s="4">
        <v>45673</v>
      </c>
      <c r="B85" s="2">
        <v>195.16</v>
      </c>
      <c r="C85" s="2">
        <v>190.89</v>
      </c>
      <c r="D85" s="2">
        <v>13.944000000000001</v>
      </c>
      <c r="E85" s="2">
        <v>94.28</v>
      </c>
      <c r="F85" s="2">
        <v>2689</v>
      </c>
      <c r="G85" s="2">
        <v>4.3879999999999999</v>
      </c>
      <c r="H85" s="2">
        <v>7.8</v>
      </c>
      <c r="I85" s="2">
        <v>57.38</v>
      </c>
      <c r="J85" s="2">
        <v>24.69</v>
      </c>
      <c r="K85" s="2">
        <v>71.37</v>
      </c>
      <c r="L85" s="2">
        <v>7.81</v>
      </c>
      <c r="M85" s="2">
        <v>31.78</v>
      </c>
      <c r="N85" s="2">
        <v>17.940000000000001</v>
      </c>
      <c r="O85">
        <f t="shared" si="3"/>
        <v>1</v>
      </c>
    </row>
    <row r="86" spans="1:15" x14ac:dyDescent="0.25">
      <c r="A86" s="4">
        <v>45674</v>
      </c>
      <c r="B86" s="2">
        <v>200.85</v>
      </c>
      <c r="C86" s="2">
        <v>192.88</v>
      </c>
      <c r="D86" s="2">
        <v>14.092000000000001</v>
      </c>
      <c r="E86" s="2">
        <v>98.26</v>
      </c>
      <c r="F86" s="2">
        <v>2720.5</v>
      </c>
      <c r="G86" s="2">
        <v>4.3890000000000002</v>
      </c>
      <c r="H86" s="2">
        <v>7.82</v>
      </c>
      <c r="I86" s="2">
        <v>57.47</v>
      </c>
      <c r="J86" s="2">
        <v>23.05</v>
      </c>
      <c r="K86" s="2">
        <v>70.760000000000005</v>
      </c>
      <c r="L86" s="2">
        <v>8.1</v>
      </c>
      <c r="M86" s="2">
        <v>31.69</v>
      </c>
      <c r="N86" s="2">
        <v>18.84</v>
      </c>
      <c r="O86">
        <f t="shared" si="3"/>
        <v>1</v>
      </c>
    </row>
    <row r="87" spans="1:15" x14ac:dyDescent="0.25">
      <c r="A87" s="4">
        <v>45675</v>
      </c>
      <c r="B87" s="2" t="e">
        <v>#N/A</v>
      </c>
      <c r="C87" s="2" t="e">
        <v>#N/A</v>
      </c>
      <c r="D87" s="2" t="e">
        <v>#N/A</v>
      </c>
      <c r="E87" s="2" t="e">
        <v>#N/A</v>
      </c>
      <c r="F87" s="2" t="e">
        <v>#N/A</v>
      </c>
      <c r="G87" s="2" t="e">
        <v>#N/A</v>
      </c>
      <c r="H87" s="2" t="e">
        <v>#N/A</v>
      </c>
      <c r="I87" s="2" t="e">
        <v>#N/A</v>
      </c>
      <c r="J87" s="2" t="e">
        <v>#N/A</v>
      </c>
      <c r="K87" s="2" t="e">
        <v>#N/A</v>
      </c>
      <c r="L87" s="2" t="e">
        <v>#N/A</v>
      </c>
      <c r="M87" s="2" t="e">
        <v>#N/A</v>
      </c>
      <c r="N87" s="2" t="e">
        <v>#N/A</v>
      </c>
      <c r="O87">
        <f t="shared" si="3"/>
        <v>0</v>
      </c>
    </row>
    <row r="88" spans="1:15" x14ac:dyDescent="0.25">
      <c r="A88" s="4">
        <v>45676</v>
      </c>
      <c r="B88" s="2" t="e">
        <v>#N/A</v>
      </c>
      <c r="C88" s="2" t="e">
        <v>#N/A</v>
      </c>
      <c r="D88" s="2" t="e">
        <v>#N/A</v>
      </c>
      <c r="E88" s="2" t="e">
        <v>#N/A</v>
      </c>
      <c r="F88" s="2" t="e">
        <v>#N/A</v>
      </c>
      <c r="G88" s="2" t="e">
        <v>#N/A</v>
      </c>
      <c r="H88" s="2" t="e">
        <v>#N/A</v>
      </c>
      <c r="I88" s="2" t="e">
        <v>#N/A</v>
      </c>
      <c r="J88" s="2" t="e">
        <v>#N/A</v>
      </c>
      <c r="K88" s="2" t="e">
        <v>#N/A</v>
      </c>
      <c r="L88" s="2" t="e">
        <v>#N/A</v>
      </c>
      <c r="M88" s="2" t="e">
        <v>#N/A</v>
      </c>
      <c r="N88" s="2" t="e">
        <v>#N/A</v>
      </c>
      <c r="O88">
        <f t="shared" si="3"/>
        <v>0</v>
      </c>
    </row>
    <row r="89" spans="1:15" x14ac:dyDescent="0.25">
      <c r="A89" s="4">
        <v>45677</v>
      </c>
      <c r="B89" s="2">
        <v>201.8</v>
      </c>
      <c r="C89" s="2" t="e">
        <v>#N/A</v>
      </c>
      <c r="D89" s="2">
        <v>13.891999999999999</v>
      </c>
      <c r="E89" s="2" t="e">
        <v>#N/A</v>
      </c>
      <c r="F89" s="2">
        <v>2722.5</v>
      </c>
      <c r="G89" s="2">
        <v>4.2329999999999997</v>
      </c>
      <c r="H89" s="2" t="e">
        <v>#N/A</v>
      </c>
      <c r="I89" s="2">
        <v>57.17</v>
      </c>
      <c r="J89" s="2" t="e">
        <v>#N/A</v>
      </c>
      <c r="K89" s="2" t="e">
        <v>#N/A</v>
      </c>
      <c r="L89" s="2">
        <v>8.26</v>
      </c>
      <c r="M89" s="2" t="e">
        <v>#N/A</v>
      </c>
      <c r="N89" s="2">
        <v>18.7</v>
      </c>
      <c r="O89">
        <f t="shared" si="3"/>
        <v>0.54545454545454541</v>
      </c>
    </row>
    <row r="90" spans="1:15" x14ac:dyDescent="0.25">
      <c r="A90" s="4">
        <v>45678</v>
      </c>
      <c r="B90" s="2">
        <v>204.15</v>
      </c>
      <c r="C90" s="2">
        <v>183.51</v>
      </c>
      <c r="D90" s="2">
        <v>13.726000000000001</v>
      </c>
      <c r="E90" s="2">
        <v>100.69</v>
      </c>
      <c r="F90" s="2">
        <v>2695.5</v>
      </c>
      <c r="G90" s="2">
        <v>4.3159999999999998</v>
      </c>
      <c r="H90" s="2">
        <v>8.25</v>
      </c>
      <c r="I90" s="2">
        <v>56.64</v>
      </c>
      <c r="J90" s="2">
        <v>24.2</v>
      </c>
      <c r="K90" s="2">
        <v>70.849999999999994</v>
      </c>
      <c r="L90" s="2">
        <v>7.76</v>
      </c>
      <c r="M90" s="2">
        <v>31.52</v>
      </c>
      <c r="N90" s="2">
        <v>18.940000000000001</v>
      </c>
      <c r="O90">
        <f t="shared" si="3"/>
        <v>1</v>
      </c>
    </row>
    <row r="91" spans="1:15" x14ac:dyDescent="0.25">
      <c r="A91" s="4">
        <v>45679</v>
      </c>
      <c r="B91" s="2">
        <v>207.15</v>
      </c>
      <c r="C91" s="2">
        <v>171.9</v>
      </c>
      <c r="D91" s="2">
        <v>13.676</v>
      </c>
      <c r="E91" s="2">
        <v>99.86</v>
      </c>
      <c r="F91" s="2">
        <v>2696</v>
      </c>
      <c r="G91" s="2">
        <v>4.319</v>
      </c>
      <c r="H91" s="2">
        <v>8.1300000000000008</v>
      </c>
      <c r="I91" s="2">
        <v>56.38</v>
      </c>
      <c r="J91" s="2">
        <v>23.05</v>
      </c>
      <c r="K91" s="2">
        <v>68.489999999999995</v>
      </c>
      <c r="L91" s="2">
        <v>7.57</v>
      </c>
      <c r="M91" s="2">
        <v>31.13</v>
      </c>
      <c r="N91" s="2">
        <v>18.68</v>
      </c>
      <c r="O91">
        <f t="shared" si="3"/>
        <v>1</v>
      </c>
    </row>
    <row r="92" spans="1:15" x14ac:dyDescent="0.25">
      <c r="A92" s="4">
        <v>45680</v>
      </c>
      <c r="B92" s="2">
        <v>209</v>
      </c>
      <c r="C92" s="2">
        <v>174.11</v>
      </c>
      <c r="D92" s="2">
        <v>13.593999999999999</v>
      </c>
      <c r="E92" s="2">
        <v>100.23</v>
      </c>
      <c r="F92" s="2">
        <v>2683</v>
      </c>
      <c r="G92" s="2">
        <v>4.4109999999999996</v>
      </c>
      <c r="H92" s="2">
        <v>8.2200000000000006</v>
      </c>
      <c r="I92" s="2">
        <v>56.14</v>
      </c>
      <c r="J92" s="2">
        <v>22.67</v>
      </c>
      <c r="K92" s="2">
        <v>69.23</v>
      </c>
      <c r="L92" s="2">
        <v>7.41</v>
      </c>
      <c r="M92" s="2">
        <v>31.49</v>
      </c>
      <c r="N92" s="2">
        <v>18.48</v>
      </c>
      <c r="O92">
        <f t="shared" si="3"/>
        <v>1</v>
      </c>
    </row>
    <row r="93" spans="1:15" x14ac:dyDescent="0.25">
      <c r="A93" s="4">
        <v>45681</v>
      </c>
      <c r="B93" s="2">
        <v>208.45</v>
      </c>
      <c r="C93" s="2">
        <v>168.25</v>
      </c>
      <c r="D93" s="2">
        <v>13.407999999999999</v>
      </c>
      <c r="E93" s="2">
        <v>99.63</v>
      </c>
      <c r="F93" s="2">
        <v>2620</v>
      </c>
      <c r="G93" s="2">
        <v>4.4109999999999996</v>
      </c>
      <c r="H93" s="2">
        <v>8.02</v>
      </c>
      <c r="I93" s="2">
        <v>55.84</v>
      </c>
      <c r="J93" s="2">
        <v>22.65</v>
      </c>
      <c r="K93" s="2">
        <v>72.83</v>
      </c>
      <c r="L93" s="2">
        <v>7.62</v>
      </c>
      <c r="M93" s="2">
        <v>31.45</v>
      </c>
      <c r="N93" s="2">
        <v>18.28</v>
      </c>
      <c r="O93">
        <f t="shared" si="3"/>
        <v>1</v>
      </c>
    </row>
    <row r="94" spans="1:15" x14ac:dyDescent="0.25">
      <c r="A94" s="4">
        <v>45682</v>
      </c>
      <c r="B94" s="2" t="e">
        <v>#N/A</v>
      </c>
      <c r="C94" s="2" t="e">
        <v>#N/A</v>
      </c>
      <c r="D94" s="2" t="e">
        <v>#N/A</v>
      </c>
      <c r="E94" s="2" t="e">
        <v>#N/A</v>
      </c>
      <c r="F94" s="2" t="e">
        <v>#N/A</v>
      </c>
      <c r="G94" s="2" t="e">
        <v>#N/A</v>
      </c>
      <c r="H94" s="2" t="e">
        <v>#N/A</v>
      </c>
      <c r="I94" s="2" t="e">
        <v>#N/A</v>
      </c>
      <c r="J94" s="2" t="e">
        <v>#N/A</v>
      </c>
      <c r="K94" s="2" t="e">
        <v>#N/A</v>
      </c>
      <c r="L94" s="2" t="e">
        <v>#N/A</v>
      </c>
      <c r="M94" s="2" t="e">
        <v>#N/A</v>
      </c>
      <c r="N94" s="2" t="e">
        <v>#N/A</v>
      </c>
      <c r="O94">
        <f t="shared" si="3"/>
        <v>0</v>
      </c>
    </row>
    <row r="95" spans="1:15" x14ac:dyDescent="0.25">
      <c r="A95" s="4">
        <v>45683</v>
      </c>
      <c r="B95" s="2" t="e">
        <v>#N/A</v>
      </c>
      <c r="C95" s="2" t="e">
        <v>#N/A</v>
      </c>
      <c r="D95" s="2" t="e">
        <v>#N/A</v>
      </c>
      <c r="E95" s="2" t="e">
        <v>#N/A</v>
      </c>
      <c r="F95" s="2" t="e">
        <v>#N/A</v>
      </c>
      <c r="G95" s="2" t="e">
        <v>#N/A</v>
      </c>
      <c r="H95" s="2" t="e">
        <v>#N/A</v>
      </c>
      <c r="I95" s="2" t="e">
        <v>#N/A</v>
      </c>
      <c r="J95" s="2" t="e">
        <v>#N/A</v>
      </c>
      <c r="K95" s="2" t="e">
        <v>#N/A</v>
      </c>
      <c r="L95" s="2" t="e">
        <v>#N/A</v>
      </c>
      <c r="M95" s="2" t="e">
        <v>#N/A</v>
      </c>
      <c r="N95" s="2" t="e">
        <v>#N/A</v>
      </c>
      <c r="O95">
        <f t="shared" si="3"/>
        <v>0</v>
      </c>
    </row>
    <row r="96" spans="1:15" x14ac:dyDescent="0.25">
      <c r="A96" s="4">
        <v>45684</v>
      </c>
      <c r="B96" s="2">
        <v>201.4</v>
      </c>
      <c r="C96" s="2">
        <v>164.31</v>
      </c>
      <c r="D96" s="2">
        <v>13.41</v>
      </c>
      <c r="E96" s="2">
        <v>98.67</v>
      </c>
      <c r="F96" s="2">
        <v>2583.5</v>
      </c>
      <c r="G96" s="2">
        <v>4.46</v>
      </c>
      <c r="H96" s="2">
        <v>8.07</v>
      </c>
      <c r="I96" s="2">
        <v>55.69</v>
      </c>
      <c r="J96" s="2">
        <v>22</v>
      </c>
      <c r="K96" s="2">
        <v>73.83</v>
      </c>
      <c r="L96" s="2">
        <v>7.1</v>
      </c>
      <c r="M96" s="2">
        <v>31.45</v>
      </c>
      <c r="N96" s="2">
        <v>17.940000000000001</v>
      </c>
      <c r="O96">
        <f t="shared" si="3"/>
        <v>1</v>
      </c>
    </row>
    <row r="97" spans="1:15" x14ac:dyDescent="0.25">
      <c r="A97" s="4">
        <v>45685</v>
      </c>
      <c r="B97" s="2">
        <v>200.05</v>
      </c>
      <c r="C97" s="2">
        <v>160.24</v>
      </c>
      <c r="D97" s="2">
        <v>13.432</v>
      </c>
      <c r="E97" s="2">
        <v>96.12</v>
      </c>
      <c r="F97" s="2">
        <v>2581</v>
      </c>
      <c r="G97" s="2">
        <v>4.51</v>
      </c>
      <c r="H97" s="2">
        <v>7.88</v>
      </c>
      <c r="I97" s="2">
        <v>55.75</v>
      </c>
      <c r="J97" s="2">
        <v>21.49</v>
      </c>
      <c r="K97" s="2">
        <v>70.540000000000006</v>
      </c>
      <c r="L97" s="2">
        <v>7.2</v>
      </c>
      <c r="M97" s="2">
        <v>31.16</v>
      </c>
      <c r="N97" s="2">
        <v>18.420000000000002</v>
      </c>
      <c r="O97">
        <f t="shared" si="3"/>
        <v>1</v>
      </c>
    </row>
    <row r="98" spans="1:15" x14ac:dyDescent="0.25">
      <c r="A98" s="4">
        <v>45686</v>
      </c>
      <c r="B98" s="2">
        <v>203.35</v>
      </c>
      <c r="C98" s="2">
        <v>166.01</v>
      </c>
      <c r="D98" s="2">
        <v>13.45</v>
      </c>
      <c r="E98" s="2">
        <v>97.15</v>
      </c>
      <c r="F98" s="2">
        <v>2595</v>
      </c>
      <c r="G98" s="2">
        <v>4.47</v>
      </c>
      <c r="H98" s="2">
        <v>7.77</v>
      </c>
      <c r="I98" s="2">
        <v>55.8</v>
      </c>
      <c r="J98" s="2">
        <v>22.02</v>
      </c>
      <c r="K98" s="2">
        <v>70.89</v>
      </c>
      <c r="L98" s="2">
        <v>7.31</v>
      </c>
      <c r="M98" s="2">
        <v>31.13</v>
      </c>
      <c r="N98" s="2">
        <v>18.28</v>
      </c>
      <c r="O98">
        <f t="shared" si="3"/>
        <v>1</v>
      </c>
    </row>
    <row r="99" spans="1:15" x14ac:dyDescent="0.25">
      <c r="A99" s="4">
        <v>45687</v>
      </c>
      <c r="B99" s="2">
        <v>205.15</v>
      </c>
      <c r="C99" s="2">
        <v>167.39</v>
      </c>
      <c r="D99" s="2">
        <v>13.635999999999999</v>
      </c>
      <c r="E99" s="2">
        <v>98.18</v>
      </c>
      <c r="F99" s="2">
        <v>2663</v>
      </c>
      <c r="G99" s="2">
        <v>4.4720000000000004</v>
      </c>
      <c r="H99" s="2">
        <v>7.75</v>
      </c>
      <c r="I99" s="2">
        <v>56.16</v>
      </c>
      <c r="J99" s="2">
        <v>22.5</v>
      </c>
      <c r="K99" s="2">
        <v>71.3</v>
      </c>
      <c r="L99" s="2">
        <v>7.5</v>
      </c>
      <c r="M99" s="2">
        <v>31.61</v>
      </c>
      <c r="N99" s="2">
        <v>18.239999999999998</v>
      </c>
      <c r="O99">
        <f t="shared" si="3"/>
        <v>1</v>
      </c>
    </row>
    <row r="100" spans="1:15" x14ac:dyDescent="0.25">
      <c r="A100" s="4">
        <v>45688</v>
      </c>
      <c r="B100" s="2">
        <v>207.45</v>
      </c>
      <c r="C100" s="2">
        <v>167.52</v>
      </c>
      <c r="D100" s="2">
        <v>13.7</v>
      </c>
      <c r="E100" s="2">
        <v>97.07</v>
      </c>
      <c r="F100" s="2">
        <v>2678.5</v>
      </c>
      <c r="G100" s="2">
        <v>4.4660000000000002</v>
      </c>
      <c r="H100" s="2">
        <v>7.58</v>
      </c>
      <c r="I100" s="2">
        <v>56.39</v>
      </c>
      <c r="J100" s="2">
        <v>22.63</v>
      </c>
      <c r="K100" s="2">
        <v>71.56</v>
      </c>
      <c r="L100" s="2">
        <v>7.3</v>
      </c>
      <c r="M100" s="2">
        <v>31.06</v>
      </c>
      <c r="N100" s="2">
        <v>17.940000000000001</v>
      </c>
      <c r="O100">
        <f t="shared" si="3"/>
        <v>1</v>
      </c>
    </row>
    <row r="101" spans="1:15" x14ac:dyDescent="0.25">
      <c r="A101" s="4">
        <v>45689</v>
      </c>
      <c r="B101" s="2" t="e">
        <v>#N/A</v>
      </c>
      <c r="C101" s="2" t="e">
        <v>#N/A</v>
      </c>
      <c r="D101" s="2" t="e">
        <v>#N/A</v>
      </c>
      <c r="E101" s="2" t="e">
        <v>#N/A</v>
      </c>
      <c r="F101" s="2" t="e">
        <v>#N/A</v>
      </c>
      <c r="G101" s="2" t="e">
        <v>#N/A</v>
      </c>
      <c r="H101" s="2" t="e">
        <v>#N/A</v>
      </c>
      <c r="I101" s="2" t="e">
        <v>#N/A</v>
      </c>
      <c r="J101" s="2" t="e">
        <v>#N/A</v>
      </c>
      <c r="K101" s="2" t="e">
        <v>#N/A</v>
      </c>
      <c r="L101" s="2" t="e">
        <v>#N/A</v>
      </c>
      <c r="M101" s="2" t="e">
        <v>#N/A</v>
      </c>
      <c r="N101" s="2" t="e">
        <v>#N/A</v>
      </c>
      <c r="O101">
        <f t="shared" si="3"/>
        <v>0</v>
      </c>
    </row>
    <row r="102" spans="1:15" x14ac:dyDescent="0.25">
      <c r="A102" s="4">
        <v>45690</v>
      </c>
      <c r="B102" s="2" t="e">
        <v>#N/A</v>
      </c>
      <c r="C102" s="2" t="e">
        <v>#N/A</v>
      </c>
      <c r="D102" s="2" t="e">
        <v>#N/A</v>
      </c>
      <c r="E102" s="2" t="e">
        <v>#N/A</v>
      </c>
      <c r="F102" s="2" t="e">
        <v>#N/A</v>
      </c>
      <c r="G102" s="2" t="e">
        <v>#N/A</v>
      </c>
      <c r="H102" s="2" t="e">
        <v>#N/A</v>
      </c>
      <c r="I102" s="2" t="e">
        <v>#N/A</v>
      </c>
      <c r="J102" s="2" t="e">
        <v>#N/A</v>
      </c>
      <c r="K102" s="2" t="e">
        <v>#N/A</v>
      </c>
      <c r="L102" s="2" t="e">
        <v>#N/A</v>
      </c>
      <c r="M102" s="2" t="e">
        <v>#N/A</v>
      </c>
      <c r="N102" s="2" t="e">
        <v>#N/A</v>
      </c>
      <c r="O102">
        <f t="shared" si="3"/>
        <v>0</v>
      </c>
    </row>
    <row r="103" spans="1:15" x14ac:dyDescent="0.25">
      <c r="A103" s="4">
        <v>45691</v>
      </c>
      <c r="B103" s="2">
        <v>202.1</v>
      </c>
      <c r="C103" s="2">
        <v>167.19</v>
      </c>
      <c r="D103" s="2">
        <v>13.63</v>
      </c>
      <c r="E103" s="2">
        <v>93.61</v>
      </c>
      <c r="F103" s="2">
        <v>2627</v>
      </c>
      <c r="G103" s="2">
        <v>4.468</v>
      </c>
      <c r="H103" s="2">
        <v>7.32</v>
      </c>
      <c r="I103" s="2">
        <v>55.97</v>
      </c>
      <c r="J103" s="2">
        <v>20.87</v>
      </c>
      <c r="K103" s="2">
        <v>71.05</v>
      </c>
      <c r="L103" s="2">
        <v>7.21</v>
      </c>
      <c r="M103" s="2">
        <v>30.87</v>
      </c>
      <c r="N103" s="2">
        <v>17.78</v>
      </c>
      <c r="O103">
        <f t="shared" si="3"/>
        <v>1</v>
      </c>
    </row>
    <row r="104" spans="1:15" x14ac:dyDescent="0.25">
      <c r="A104" s="4">
        <v>45692</v>
      </c>
      <c r="B104" s="2">
        <v>201.85</v>
      </c>
      <c r="C104" s="2">
        <v>166.23</v>
      </c>
      <c r="D104" s="2">
        <v>13.784000000000001</v>
      </c>
      <c r="E104" s="2">
        <v>93.84</v>
      </c>
      <c r="F104" s="2">
        <v>2652</v>
      </c>
      <c r="G104" s="2">
        <v>4.4779999999999998</v>
      </c>
      <c r="H104" s="2">
        <v>7.35</v>
      </c>
      <c r="I104" s="2">
        <v>57.02</v>
      </c>
      <c r="J104" s="2">
        <v>20.48</v>
      </c>
      <c r="K104" s="2">
        <v>69.900000000000006</v>
      </c>
      <c r="L104" s="2">
        <v>7.24</v>
      </c>
      <c r="M104" s="2">
        <v>31.64</v>
      </c>
      <c r="N104" s="2">
        <v>17.98</v>
      </c>
      <c r="O104">
        <f t="shared" si="3"/>
        <v>1</v>
      </c>
    </row>
    <row r="105" spans="1:15" x14ac:dyDescent="0.25">
      <c r="A105" s="4">
        <v>45693</v>
      </c>
      <c r="B105" s="2">
        <v>201.25</v>
      </c>
      <c r="C105" s="2">
        <v>162.37</v>
      </c>
      <c r="D105" s="2">
        <v>13.744</v>
      </c>
      <c r="E105" s="2">
        <v>94.75</v>
      </c>
      <c r="F105" s="2">
        <v>2645</v>
      </c>
      <c r="G105" s="2">
        <v>4.5199999999999996</v>
      </c>
      <c r="H105" s="2">
        <v>7.14</v>
      </c>
      <c r="I105" s="2">
        <v>58.01</v>
      </c>
      <c r="J105" s="2">
        <v>20.190000000000001</v>
      </c>
      <c r="K105" s="2">
        <v>69.2</v>
      </c>
      <c r="L105" s="2">
        <v>7.05</v>
      </c>
      <c r="M105" s="2">
        <v>31.67</v>
      </c>
      <c r="N105" s="2">
        <v>18.079999999999998</v>
      </c>
      <c r="O105">
        <f t="shared" si="3"/>
        <v>1</v>
      </c>
    </row>
    <row r="106" spans="1:15" x14ac:dyDescent="0.25">
      <c r="A106" s="4">
        <v>45694</v>
      </c>
      <c r="B106" s="2">
        <v>208.05</v>
      </c>
      <c r="C106" s="2">
        <v>167.67</v>
      </c>
      <c r="D106" s="2">
        <v>13.811999999999999</v>
      </c>
      <c r="E106" s="2">
        <v>96.46</v>
      </c>
      <c r="F106" s="2">
        <v>2646.5</v>
      </c>
      <c r="G106" s="2">
        <v>4.468</v>
      </c>
      <c r="H106" s="2">
        <v>7.43</v>
      </c>
      <c r="I106" s="2">
        <v>58.61</v>
      </c>
      <c r="J106" s="2">
        <v>21.11</v>
      </c>
      <c r="K106" s="2">
        <v>69.27</v>
      </c>
      <c r="L106" s="2">
        <v>7.09</v>
      </c>
      <c r="M106" s="2">
        <v>31.96</v>
      </c>
      <c r="N106" s="2">
        <v>17.98</v>
      </c>
      <c r="O106">
        <f t="shared" si="3"/>
        <v>1</v>
      </c>
    </row>
    <row r="107" spans="1:15" x14ac:dyDescent="0.25">
      <c r="A107" s="4">
        <v>45695</v>
      </c>
      <c r="B107" s="2">
        <v>207.45</v>
      </c>
      <c r="C107" s="2">
        <v>168.34</v>
      </c>
      <c r="D107" s="2">
        <v>13.862</v>
      </c>
      <c r="E107" s="2">
        <v>99.72</v>
      </c>
      <c r="F107" s="2">
        <v>2645</v>
      </c>
      <c r="G107" s="2">
        <v>4.49</v>
      </c>
      <c r="H107" s="2">
        <v>7.45</v>
      </c>
      <c r="I107" s="2">
        <v>58.88</v>
      </c>
      <c r="J107" s="2">
        <v>20.73</v>
      </c>
      <c r="K107" s="2">
        <v>68.27</v>
      </c>
      <c r="L107" s="2">
        <v>7.06</v>
      </c>
      <c r="M107" s="2">
        <v>32.270000000000003</v>
      </c>
      <c r="N107" s="2">
        <v>18.5</v>
      </c>
      <c r="O107">
        <f t="shared" si="3"/>
        <v>1</v>
      </c>
    </row>
    <row r="108" spans="1:15" x14ac:dyDescent="0.25">
      <c r="A108" s="4">
        <v>45696</v>
      </c>
      <c r="B108" s="2" t="e">
        <v>#N/A</v>
      </c>
      <c r="C108" s="2" t="e">
        <v>#N/A</v>
      </c>
      <c r="D108" s="2" t="e">
        <v>#N/A</v>
      </c>
      <c r="E108" s="2" t="e">
        <v>#N/A</v>
      </c>
      <c r="F108" s="2" t="e">
        <v>#N/A</v>
      </c>
      <c r="G108" s="2" t="e">
        <v>#N/A</v>
      </c>
      <c r="H108" s="2" t="e">
        <v>#N/A</v>
      </c>
      <c r="I108" s="2" t="e">
        <v>#N/A</v>
      </c>
      <c r="J108" s="2" t="e">
        <v>#N/A</v>
      </c>
      <c r="K108" s="2" t="e">
        <v>#N/A</v>
      </c>
      <c r="L108" s="2" t="e">
        <v>#N/A</v>
      </c>
      <c r="M108" s="2" t="e">
        <v>#N/A</v>
      </c>
      <c r="N108" s="2" t="e">
        <v>#N/A</v>
      </c>
      <c r="O108">
        <f t="shared" si="3"/>
        <v>0</v>
      </c>
    </row>
    <row r="109" spans="1:15" x14ac:dyDescent="0.25">
      <c r="A109" s="4">
        <v>45697</v>
      </c>
      <c r="B109" s="2" t="e">
        <v>#N/A</v>
      </c>
      <c r="C109" s="2" t="e">
        <v>#N/A</v>
      </c>
      <c r="D109" s="2" t="e">
        <v>#N/A</v>
      </c>
      <c r="E109" s="2" t="e">
        <v>#N/A</v>
      </c>
      <c r="F109" s="2" t="e">
        <v>#N/A</v>
      </c>
      <c r="G109" s="2" t="e">
        <v>#N/A</v>
      </c>
      <c r="H109" s="2" t="e">
        <v>#N/A</v>
      </c>
      <c r="I109" s="2" t="e">
        <v>#N/A</v>
      </c>
      <c r="J109" s="2" t="e">
        <v>#N/A</v>
      </c>
      <c r="K109" s="2" t="e">
        <v>#N/A</v>
      </c>
      <c r="L109" s="2" t="e">
        <v>#N/A</v>
      </c>
      <c r="M109" s="2" t="e">
        <v>#N/A</v>
      </c>
      <c r="N109" s="2" t="e">
        <v>#N/A</v>
      </c>
      <c r="O109">
        <f t="shared" si="3"/>
        <v>0</v>
      </c>
    </row>
    <row r="110" spans="1:15" x14ac:dyDescent="0.25">
      <c r="A110" s="4">
        <v>45698</v>
      </c>
      <c r="B110" s="2">
        <v>211.15</v>
      </c>
      <c r="C110" s="2">
        <v>162.88999999999999</v>
      </c>
      <c r="D110" s="2">
        <v>13.885999999999999</v>
      </c>
      <c r="E110" s="2">
        <v>100.8</v>
      </c>
      <c r="F110" s="2">
        <v>2639.5</v>
      </c>
      <c r="G110" s="2">
        <v>4.4669999999999996</v>
      </c>
      <c r="H110" s="2">
        <v>7.82</v>
      </c>
      <c r="I110" s="2">
        <v>58.62</v>
      </c>
      <c r="J110" s="2">
        <v>20.67</v>
      </c>
      <c r="K110" s="2">
        <v>69.7</v>
      </c>
      <c r="L110" s="2">
        <v>7.06</v>
      </c>
      <c r="M110" s="2">
        <v>34.42</v>
      </c>
      <c r="N110" s="2">
        <v>18.96</v>
      </c>
      <c r="O110">
        <f t="shared" si="3"/>
        <v>1</v>
      </c>
    </row>
    <row r="111" spans="1:15" x14ac:dyDescent="0.25">
      <c r="A111" s="4">
        <v>45699</v>
      </c>
      <c r="B111" s="2">
        <v>214.9</v>
      </c>
      <c r="C111" s="2">
        <v>161.6</v>
      </c>
      <c r="D111" s="2">
        <v>14.061999999999999</v>
      </c>
      <c r="E111" s="2">
        <v>101.43</v>
      </c>
      <c r="F111" s="2">
        <v>2699.5</v>
      </c>
      <c r="G111" s="2">
        <v>4.452</v>
      </c>
      <c r="H111" s="2">
        <v>7.45</v>
      </c>
      <c r="I111" s="2">
        <v>58.86</v>
      </c>
      <c r="J111" s="2">
        <v>19.93</v>
      </c>
      <c r="K111" s="2">
        <v>70.33</v>
      </c>
      <c r="L111" s="2">
        <v>7.13</v>
      </c>
      <c r="M111" s="2">
        <v>34.549999999999997</v>
      </c>
      <c r="N111" s="2">
        <v>19.100000000000001</v>
      </c>
      <c r="O111">
        <f t="shared" si="3"/>
        <v>1</v>
      </c>
    </row>
    <row r="112" spans="1:15" x14ac:dyDescent="0.25">
      <c r="A112" s="4">
        <v>45700</v>
      </c>
      <c r="B112" s="2">
        <v>212.05</v>
      </c>
      <c r="C112" s="2">
        <v>158.61000000000001</v>
      </c>
      <c r="D112" s="2">
        <v>14.026</v>
      </c>
      <c r="E112" s="2">
        <v>100.37</v>
      </c>
      <c r="F112" s="2">
        <v>2701.5</v>
      </c>
      <c r="G112" s="2">
        <v>4.4249999999999998</v>
      </c>
      <c r="H112" s="2">
        <v>7.25</v>
      </c>
      <c r="I112" s="2">
        <v>59.01</v>
      </c>
      <c r="J112" s="2">
        <v>19.07</v>
      </c>
      <c r="K112" s="2">
        <v>69.28</v>
      </c>
      <c r="L112" s="2">
        <v>7.09</v>
      </c>
      <c r="M112" s="2">
        <v>34.68</v>
      </c>
      <c r="N112" s="2">
        <v>18.98</v>
      </c>
      <c r="O112">
        <f t="shared" si="3"/>
        <v>1</v>
      </c>
    </row>
    <row r="113" spans="1:15" x14ac:dyDescent="0.25">
      <c r="A113" s="4">
        <v>45701</v>
      </c>
      <c r="B113" s="2">
        <v>227.45</v>
      </c>
      <c r="C113" s="2">
        <v>160.34</v>
      </c>
      <c r="D113" s="2">
        <v>13.992000000000001</v>
      </c>
      <c r="E113" s="2">
        <v>102.08</v>
      </c>
      <c r="F113" s="2">
        <v>2651.5</v>
      </c>
      <c r="G113" s="2">
        <v>4.4909999999999997</v>
      </c>
      <c r="H113" s="2">
        <v>7.44</v>
      </c>
      <c r="I113" s="2">
        <v>58.7</v>
      </c>
      <c r="J113" s="2">
        <v>19.079999999999998</v>
      </c>
      <c r="K113" s="2">
        <v>68.599999999999994</v>
      </c>
      <c r="L113" s="2">
        <v>6.84</v>
      </c>
      <c r="M113" s="2">
        <v>34.49</v>
      </c>
      <c r="N113" s="2">
        <v>18.739999999999998</v>
      </c>
      <c r="O113">
        <f t="shared" si="3"/>
        <v>1</v>
      </c>
    </row>
    <row r="114" spans="1:15" x14ac:dyDescent="0.25">
      <c r="A114" s="4">
        <v>45702</v>
      </c>
      <c r="B114" s="2">
        <v>225.2</v>
      </c>
      <c r="C114" s="2">
        <v>159.76</v>
      </c>
      <c r="D114" s="2">
        <v>14.038</v>
      </c>
      <c r="E114" s="2">
        <v>99.33</v>
      </c>
      <c r="F114" s="2">
        <v>2674</v>
      </c>
      <c r="G114" s="2">
        <v>4.4400000000000004</v>
      </c>
      <c r="H114" s="2">
        <v>7.16</v>
      </c>
      <c r="I114" s="2">
        <v>58.88</v>
      </c>
      <c r="J114" s="2">
        <v>19.62</v>
      </c>
      <c r="K114" s="2">
        <v>68.06</v>
      </c>
      <c r="L114" s="2">
        <v>6.79</v>
      </c>
      <c r="M114" s="2">
        <v>35</v>
      </c>
      <c r="N114" s="2">
        <v>18.5</v>
      </c>
      <c r="O114">
        <f t="shared" si="3"/>
        <v>1</v>
      </c>
    </row>
    <row r="115" spans="1:15" x14ac:dyDescent="0.25">
      <c r="A115" s="4">
        <v>45703</v>
      </c>
      <c r="B115" s="2" t="e">
        <v>#N/A</v>
      </c>
      <c r="C115" s="2" t="e">
        <v>#N/A</v>
      </c>
      <c r="D115" s="2" t="e">
        <v>#N/A</v>
      </c>
      <c r="E115" s="2" t="e">
        <v>#N/A</v>
      </c>
      <c r="F115" s="2" t="e">
        <v>#N/A</v>
      </c>
      <c r="G115" s="2" t="e">
        <v>#N/A</v>
      </c>
      <c r="H115" s="2" t="e">
        <v>#N/A</v>
      </c>
      <c r="I115" s="2" t="e">
        <v>#N/A</v>
      </c>
      <c r="J115" s="2" t="e">
        <v>#N/A</v>
      </c>
      <c r="K115" s="2" t="e">
        <v>#N/A</v>
      </c>
      <c r="L115" s="2" t="e">
        <v>#N/A</v>
      </c>
      <c r="M115" s="2" t="e">
        <v>#N/A</v>
      </c>
      <c r="N115" s="2" t="e">
        <v>#N/A</v>
      </c>
      <c r="O115">
        <f t="shared" si="3"/>
        <v>0</v>
      </c>
    </row>
    <row r="116" spans="1:15" x14ac:dyDescent="0.25">
      <c r="A116" s="4">
        <v>45704</v>
      </c>
      <c r="B116" s="2" t="e">
        <v>#N/A</v>
      </c>
      <c r="C116" s="2" t="e">
        <v>#N/A</v>
      </c>
      <c r="D116" s="2" t="e">
        <v>#N/A</v>
      </c>
      <c r="E116" s="2" t="e">
        <v>#N/A</v>
      </c>
      <c r="F116" s="2" t="e">
        <v>#N/A</v>
      </c>
      <c r="G116" s="2" t="e">
        <v>#N/A</v>
      </c>
      <c r="H116" s="2" t="e">
        <v>#N/A</v>
      </c>
      <c r="I116" s="2" t="e">
        <v>#N/A</v>
      </c>
      <c r="J116" s="2" t="e">
        <v>#N/A</v>
      </c>
      <c r="K116" s="2" t="e">
        <v>#N/A</v>
      </c>
      <c r="L116" s="2" t="e">
        <v>#N/A</v>
      </c>
      <c r="M116" s="2" t="e">
        <v>#N/A</v>
      </c>
      <c r="N116" s="2" t="e">
        <v>#N/A</v>
      </c>
      <c r="O116">
        <f t="shared" si="3"/>
        <v>0</v>
      </c>
    </row>
    <row r="117" spans="1:15" x14ac:dyDescent="0.25">
      <c r="A117" s="4">
        <v>45705</v>
      </c>
      <c r="B117" s="2">
        <v>227</v>
      </c>
      <c r="C117" s="2" t="e">
        <v>#N/A</v>
      </c>
      <c r="D117" s="2">
        <v>14.076000000000001</v>
      </c>
      <c r="E117" s="2" t="e">
        <v>#N/A</v>
      </c>
      <c r="F117" s="2">
        <v>2687</v>
      </c>
      <c r="G117" s="2">
        <v>4.4210000000000003</v>
      </c>
      <c r="H117" s="2" t="e">
        <v>#N/A</v>
      </c>
      <c r="I117" s="2">
        <v>58.9</v>
      </c>
      <c r="J117" s="2" t="e">
        <v>#N/A</v>
      </c>
      <c r="K117" s="2" t="e">
        <v>#N/A</v>
      </c>
      <c r="L117" s="2">
        <v>6.9</v>
      </c>
      <c r="M117" s="2" t="e">
        <v>#N/A</v>
      </c>
      <c r="N117" s="2">
        <v>18.82</v>
      </c>
      <c r="O117">
        <f t="shared" si="3"/>
        <v>0.54545454545454541</v>
      </c>
    </row>
    <row r="118" spans="1:15" x14ac:dyDescent="0.25">
      <c r="A118" s="4">
        <v>45706</v>
      </c>
      <c r="B118" s="2">
        <v>226.2</v>
      </c>
      <c r="C118" s="2">
        <v>162.87</v>
      </c>
      <c r="D118" s="2">
        <v>14.093999999999999</v>
      </c>
      <c r="E118" s="2">
        <v>100.91</v>
      </c>
      <c r="F118" s="2">
        <v>2680</v>
      </c>
      <c r="G118" s="2">
        <v>4.4119999999999999</v>
      </c>
      <c r="H118" s="2">
        <v>7.22</v>
      </c>
      <c r="I118" s="2">
        <v>59.09</v>
      </c>
      <c r="J118" s="2">
        <v>19.059999999999999</v>
      </c>
      <c r="K118" s="2">
        <v>68.5</v>
      </c>
      <c r="L118" s="2">
        <v>6.7</v>
      </c>
      <c r="M118" s="2">
        <v>35.31</v>
      </c>
      <c r="N118" s="2">
        <v>19.440000000000001</v>
      </c>
      <c r="O118">
        <f t="shared" si="3"/>
        <v>1</v>
      </c>
    </row>
    <row r="119" spans="1:15" x14ac:dyDescent="0.25">
      <c r="A119" s="4">
        <v>45707</v>
      </c>
      <c r="B119" s="2">
        <v>220.35</v>
      </c>
      <c r="C119" s="2">
        <v>162.5</v>
      </c>
      <c r="D119" s="2">
        <v>14.054</v>
      </c>
      <c r="E119" s="2">
        <v>101.56</v>
      </c>
      <c r="F119" s="2">
        <v>2686</v>
      </c>
      <c r="G119" s="2">
        <v>4.4329999999999998</v>
      </c>
      <c r="H119" s="2">
        <v>7.11</v>
      </c>
      <c r="I119" s="2">
        <v>58.71</v>
      </c>
      <c r="J119" s="2">
        <v>19.04</v>
      </c>
      <c r="K119" s="2">
        <v>69.06</v>
      </c>
      <c r="L119" s="2">
        <v>6.67</v>
      </c>
      <c r="M119" s="2">
        <v>34.54</v>
      </c>
      <c r="N119" s="2">
        <v>18.78</v>
      </c>
      <c r="O119">
        <f t="shared" si="3"/>
        <v>1</v>
      </c>
    </row>
    <row r="120" spans="1:15" x14ac:dyDescent="0.25">
      <c r="A120" s="4">
        <v>45708</v>
      </c>
      <c r="B120" s="2">
        <v>221.25</v>
      </c>
      <c r="C120" s="2">
        <v>164.09</v>
      </c>
      <c r="D120" s="2">
        <v>14.055999999999999</v>
      </c>
      <c r="E120" s="2">
        <v>102.69</v>
      </c>
      <c r="F120" s="2">
        <v>2684</v>
      </c>
      <c r="G120" s="2">
        <v>4.4249999999999998</v>
      </c>
      <c r="H120" s="2">
        <v>6.85</v>
      </c>
      <c r="I120" s="2">
        <v>58.82</v>
      </c>
      <c r="J120" s="2">
        <v>19.59</v>
      </c>
      <c r="K120" s="2">
        <v>70.14</v>
      </c>
      <c r="L120" s="2">
        <v>6.65</v>
      </c>
      <c r="M120" s="2">
        <v>34.65</v>
      </c>
      <c r="N120" s="2">
        <v>19.059999999999999</v>
      </c>
      <c r="O120">
        <f t="shared" si="3"/>
        <v>1</v>
      </c>
    </row>
    <row r="121" spans="1:15" x14ac:dyDescent="0.25">
      <c r="A121" s="4">
        <v>45709</v>
      </c>
      <c r="B121" s="2">
        <v>221.45</v>
      </c>
      <c r="C121" s="2">
        <v>155.44</v>
      </c>
      <c r="D121" s="2">
        <v>13.962</v>
      </c>
      <c r="E121" s="2">
        <v>102.1</v>
      </c>
      <c r="F121" s="2">
        <v>2637.5</v>
      </c>
      <c r="G121" s="2">
        <v>4.4740000000000002</v>
      </c>
      <c r="H121" s="2">
        <v>6.66</v>
      </c>
      <c r="I121" s="2">
        <v>58.12</v>
      </c>
      <c r="J121" s="2">
        <v>18.690000000000001</v>
      </c>
      <c r="K121" s="2">
        <v>71.58</v>
      </c>
      <c r="L121" s="2">
        <v>6.69</v>
      </c>
      <c r="M121" s="2">
        <v>33.89</v>
      </c>
      <c r="N121" s="2">
        <v>18.84</v>
      </c>
      <c r="O121">
        <f t="shared" si="3"/>
        <v>1</v>
      </c>
    </row>
    <row r="122" spans="1:15" x14ac:dyDescent="0.25">
      <c r="A122" s="4">
        <v>45710</v>
      </c>
      <c r="B122" s="2" t="e">
        <v>#N/A</v>
      </c>
      <c r="C122" s="2" t="e">
        <v>#N/A</v>
      </c>
      <c r="D122" s="2" t="e">
        <v>#N/A</v>
      </c>
      <c r="E122" s="2" t="e">
        <v>#N/A</v>
      </c>
      <c r="F122" s="2" t="e">
        <v>#N/A</v>
      </c>
      <c r="G122" s="2" t="e">
        <v>#N/A</v>
      </c>
      <c r="H122" s="2" t="e">
        <v>#N/A</v>
      </c>
      <c r="I122" s="2" t="e">
        <v>#N/A</v>
      </c>
      <c r="J122" s="2" t="e">
        <v>#N/A</v>
      </c>
      <c r="K122" s="2" t="e">
        <v>#N/A</v>
      </c>
      <c r="L122" s="2" t="e">
        <v>#N/A</v>
      </c>
      <c r="M122" s="2" t="e">
        <v>#N/A</v>
      </c>
      <c r="N122" s="2" t="e">
        <v>#N/A</v>
      </c>
      <c r="O122">
        <f t="shared" si="3"/>
        <v>0</v>
      </c>
    </row>
    <row r="123" spans="1:15" x14ac:dyDescent="0.25">
      <c r="A123" s="4">
        <v>45711</v>
      </c>
      <c r="B123" s="2" t="e">
        <v>#N/A</v>
      </c>
      <c r="C123" s="2" t="e">
        <v>#N/A</v>
      </c>
      <c r="D123" s="2" t="e">
        <v>#N/A</v>
      </c>
      <c r="E123" s="2" t="e">
        <v>#N/A</v>
      </c>
      <c r="F123" s="2" t="e">
        <v>#N/A</v>
      </c>
      <c r="G123" s="2" t="e">
        <v>#N/A</v>
      </c>
      <c r="H123" s="2" t="e">
        <v>#N/A</v>
      </c>
      <c r="I123" s="2" t="e">
        <v>#N/A</v>
      </c>
      <c r="J123" s="2" t="e">
        <v>#N/A</v>
      </c>
      <c r="K123" s="2" t="e">
        <v>#N/A</v>
      </c>
      <c r="L123" s="2" t="e">
        <v>#N/A</v>
      </c>
      <c r="M123" s="2" t="e">
        <v>#N/A</v>
      </c>
      <c r="N123" s="2" t="e">
        <v>#N/A</v>
      </c>
      <c r="O123">
        <f t="shared" si="3"/>
        <v>0</v>
      </c>
    </row>
    <row r="124" spans="1:15" x14ac:dyDescent="0.25">
      <c r="A124" s="4">
        <v>45712</v>
      </c>
      <c r="B124" s="2">
        <v>218.1</v>
      </c>
      <c r="C124" s="2">
        <v>152.91</v>
      </c>
      <c r="D124" s="2">
        <v>14.036</v>
      </c>
      <c r="E124" s="2">
        <v>100.98</v>
      </c>
      <c r="F124" s="2">
        <v>2633.5</v>
      </c>
      <c r="G124" s="2">
        <v>4.5209999999999999</v>
      </c>
      <c r="H124" s="2">
        <v>6.51</v>
      </c>
      <c r="I124" s="2">
        <v>58.06</v>
      </c>
      <c r="J124" s="2">
        <v>18.3</v>
      </c>
      <c r="K124" s="2">
        <v>70.8</v>
      </c>
      <c r="L124" s="2">
        <v>6.69</v>
      </c>
      <c r="M124" s="2">
        <v>33.74</v>
      </c>
      <c r="N124" s="2">
        <v>18.68</v>
      </c>
      <c r="O124">
        <f t="shared" si="3"/>
        <v>1</v>
      </c>
    </row>
    <row r="125" spans="1:15" x14ac:dyDescent="0.25">
      <c r="A125" s="4">
        <v>45713</v>
      </c>
      <c r="B125" s="2">
        <v>216.6</v>
      </c>
      <c r="C125" s="2">
        <v>147.46</v>
      </c>
      <c r="D125" s="2">
        <v>14.138</v>
      </c>
      <c r="E125" s="2">
        <v>101.96</v>
      </c>
      <c r="F125" s="2">
        <v>2629.5</v>
      </c>
      <c r="G125" s="2">
        <v>4.5789999999999997</v>
      </c>
      <c r="H125" s="2">
        <v>6.5</v>
      </c>
      <c r="I125" s="2">
        <v>57.47</v>
      </c>
      <c r="J125" s="2">
        <v>18.39</v>
      </c>
      <c r="K125" s="2">
        <v>71.28</v>
      </c>
      <c r="L125" s="2">
        <v>6.75</v>
      </c>
      <c r="M125" s="2">
        <v>33.229999999999997</v>
      </c>
      <c r="N125" s="2">
        <v>18.8</v>
      </c>
      <c r="O125">
        <f t="shared" si="3"/>
        <v>1</v>
      </c>
    </row>
    <row r="126" spans="1:15" x14ac:dyDescent="0.25">
      <c r="A126" s="4">
        <v>45714</v>
      </c>
      <c r="B126" s="2">
        <v>223.45</v>
      </c>
      <c r="C126" s="2">
        <v>156.84</v>
      </c>
      <c r="D126" s="2">
        <v>14.273999999999999</v>
      </c>
      <c r="E126" s="2">
        <v>103.2</v>
      </c>
      <c r="F126" s="2">
        <v>2647</v>
      </c>
      <c r="G126" s="2">
        <v>4.609</v>
      </c>
      <c r="H126" s="2">
        <v>6.61</v>
      </c>
      <c r="I126" s="2">
        <v>57.76</v>
      </c>
      <c r="J126" s="2">
        <v>18.25</v>
      </c>
      <c r="K126" s="2">
        <v>71.010000000000005</v>
      </c>
      <c r="L126" s="2">
        <v>6.75</v>
      </c>
      <c r="M126" s="2">
        <v>32.68</v>
      </c>
      <c r="N126" s="2">
        <v>19.239999999999998</v>
      </c>
      <c r="O126">
        <f t="shared" si="3"/>
        <v>1</v>
      </c>
    </row>
    <row r="127" spans="1:15" x14ac:dyDescent="0.25">
      <c r="A127" s="4">
        <v>45715</v>
      </c>
      <c r="B127" s="2">
        <v>220.6</v>
      </c>
      <c r="C127" s="2">
        <v>141.18</v>
      </c>
      <c r="D127" s="2">
        <v>14.074</v>
      </c>
      <c r="E127" s="2">
        <v>102.19</v>
      </c>
      <c r="F127" s="2">
        <v>2652</v>
      </c>
      <c r="G127" s="2">
        <v>4.6210000000000004</v>
      </c>
      <c r="H127" s="2">
        <v>6.28</v>
      </c>
      <c r="I127" s="2">
        <v>57.82</v>
      </c>
      <c r="J127" s="2">
        <v>18.329999999999998</v>
      </c>
      <c r="K127" s="2">
        <v>69.38</v>
      </c>
      <c r="L127" s="2">
        <v>6.69</v>
      </c>
      <c r="M127" s="2">
        <v>33.119999999999997</v>
      </c>
      <c r="N127" s="2">
        <v>18.98</v>
      </c>
      <c r="O127">
        <f t="shared" si="3"/>
        <v>1</v>
      </c>
    </row>
    <row r="128" spans="1:15" x14ac:dyDescent="0.25">
      <c r="A128" s="4">
        <v>45716</v>
      </c>
      <c r="B128" s="2">
        <v>221.2</v>
      </c>
      <c r="C128" s="2">
        <v>136.18</v>
      </c>
      <c r="D128" s="2">
        <v>13.853999999999999</v>
      </c>
      <c r="E128" s="2">
        <v>101.49</v>
      </c>
      <c r="F128" s="2">
        <v>2636</v>
      </c>
      <c r="G128" s="2">
        <v>4.649</v>
      </c>
      <c r="H128" s="2">
        <v>6.27</v>
      </c>
      <c r="I128" s="2">
        <v>57.78</v>
      </c>
      <c r="J128" s="2">
        <v>11.8</v>
      </c>
      <c r="K128" s="2">
        <v>70.17</v>
      </c>
      <c r="L128" s="2">
        <v>6.69</v>
      </c>
      <c r="M128" s="2">
        <v>33.119999999999997</v>
      </c>
      <c r="N128" s="2">
        <v>19.16</v>
      </c>
      <c r="O128">
        <f t="shared" si="3"/>
        <v>1</v>
      </c>
    </row>
    <row r="129" spans="1:15" x14ac:dyDescent="0.25">
      <c r="A129" s="4">
        <v>45717</v>
      </c>
      <c r="B129" s="2" t="e">
        <v>#N/A</v>
      </c>
      <c r="C129" s="2" t="e">
        <v>#N/A</v>
      </c>
      <c r="D129" s="2" t="e">
        <v>#N/A</v>
      </c>
      <c r="E129" s="2" t="e">
        <v>#N/A</v>
      </c>
      <c r="F129" s="2" t="e">
        <v>#N/A</v>
      </c>
      <c r="G129" s="2" t="e">
        <v>#N/A</v>
      </c>
      <c r="H129" s="2" t="e">
        <v>#N/A</v>
      </c>
      <c r="I129" s="2" t="e">
        <v>#N/A</v>
      </c>
      <c r="J129" s="2" t="e">
        <v>#N/A</v>
      </c>
      <c r="K129" s="2" t="e">
        <v>#N/A</v>
      </c>
      <c r="L129" s="2" t="e">
        <v>#N/A</v>
      </c>
      <c r="M129" s="2" t="e">
        <v>#N/A</v>
      </c>
      <c r="N129" s="2" t="e">
        <v>#N/A</v>
      </c>
      <c r="O129">
        <f t="shared" si="3"/>
        <v>0</v>
      </c>
    </row>
    <row r="130" spans="1:15" x14ac:dyDescent="0.25">
      <c r="A130" s="4">
        <v>45718</v>
      </c>
      <c r="B130" s="2" t="e">
        <v>#N/A</v>
      </c>
      <c r="C130" s="2" t="e">
        <v>#N/A</v>
      </c>
      <c r="D130" s="2" t="e">
        <v>#N/A</v>
      </c>
      <c r="E130" s="2" t="e">
        <v>#N/A</v>
      </c>
      <c r="F130" s="2" t="e">
        <v>#N/A</v>
      </c>
      <c r="G130" s="2" t="e">
        <v>#N/A</v>
      </c>
      <c r="H130" s="2" t="e">
        <v>#N/A</v>
      </c>
      <c r="I130" s="2" t="e">
        <v>#N/A</v>
      </c>
      <c r="J130" s="2" t="e">
        <v>#N/A</v>
      </c>
      <c r="K130" s="2" t="e">
        <v>#N/A</v>
      </c>
      <c r="L130" s="2" t="e">
        <v>#N/A</v>
      </c>
      <c r="M130" s="2" t="e">
        <v>#N/A</v>
      </c>
      <c r="N130" s="2" t="e">
        <v>#N/A</v>
      </c>
      <c r="O130">
        <f t="shared" ref="O130:O193" si="4">COUNT(B130:L130)/11</f>
        <v>0</v>
      </c>
    </row>
    <row r="131" spans="1:15" x14ac:dyDescent="0.25">
      <c r="A131" s="4">
        <v>45719</v>
      </c>
      <c r="B131" s="2">
        <v>225.95</v>
      </c>
      <c r="C131" s="2">
        <v>127.63</v>
      </c>
      <c r="D131" s="2">
        <v>13.85</v>
      </c>
      <c r="E131" s="2">
        <v>98.79</v>
      </c>
      <c r="F131" s="2">
        <v>2656.5</v>
      </c>
      <c r="G131" s="2">
        <v>4.6020000000000003</v>
      </c>
      <c r="H131" s="2">
        <v>5.9</v>
      </c>
      <c r="I131" s="2">
        <v>58.17</v>
      </c>
      <c r="J131" s="2">
        <v>10.56</v>
      </c>
      <c r="K131" s="2">
        <v>71.62</v>
      </c>
      <c r="L131" s="2">
        <v>6.3</v>
      </c>
      <c r="M131" s="2">
        <v>31.81</v>
      </c>
      <c r="N131" s="2">
        <v>18.78</v>
      </c>
      <c r="O131">
        <f t="shared" si="4"/>
        <v>1</v>
      </c>
    </row>
    <row r="132" spans="1:15" x14ac:dyDescent="0.25">
      <c r="A132" s="4">
        <v>45720</v>
      </c>
      <c r="B132" s="2">
        <v>213.3</v>
      </c>
      <c r="C132" s="2">
        <v>131.22999999999999</v>
      </c>
      <c r="D132" s="2">
        <v>13.263999999999999</v>
      </c>
      <c r="E132" s="2">
        <v>98.39</v>
      </c>
      <c r="F132" s="2">
        <v>2568</v>
      </c>
      <c r="G132" s="2">
        <v>4.6929999999999996</v>
      </c>
      <c r="H132" s="2">
        <v>5.87</v>
      </c>
      <c r="I132" s="2">
        <v>56.61</v>
      </c>
      <c r="J132" s="2">
        <v>9.59</v>
      </c>
      <c r="K132" s="2">
        <v>70.849999999999994</v>
      </c>
      <c r="L132" s="2">
        <v>6</v>
      </c>
      <c r="M132" s="2">
        <v>31.44</v>
      </c>
      <c r="N132" s="2">
        <v>17.82</v>
      </c>
      <c r="O132">
        <f t="shared" si="4"/>
        <v>1</v>
      </c>
    </row>
    <row r="133" spans="1:15" x14ac:dyDescent="0.25">
      <c r="A133" s="4">
        <v>45721</v>
      </c>
      <c r="B133" s="2">
        <v>231.55</v>
      </c>
      <c r="C133" s="2">
        <v>130.9</v>
      </c>
      <c r="D133" s="2">
        <v>13.144</v>
      </c>
      <c r="E133" s="2">
        <v>100.25</v>
      </c>
      <c r="F133" s="2">
        <v>2528.5</v>
      </c>
      <c r="G133" s="2">
        <v>4.484</v>
      </c>
      <c r="H133" s="2">
        <v>6.02</v>
      </c>
      <c r="I133" s="2">
        <v>55.98</v>
      </c>
      <c r="J133" s="2">
        <v>9.93</v>
      </c>
      <c r="K133" s="2">
        <v>70.48</v>
      </c>
      <c r="L133" s="2">
        <v>6.3</v>
      </c>
      <c r="M133" s="2">
        <v>31.88</v>
      </c>
      <c r="N133" s="2">
        <v>18.899999999999999</v>
      </c>
      <c r="O133">
        <f t="shared" si="4"/>
        <v>1</v>
      </c>
    </row>
    <row r="134" spans="1:15" x14ac:dyDescent="0.25">
      <c r="A134" s="4">
        <v>45722</v>
      </c>
      <c r="B134" s="2">
        <v>243</v>
      </c>
      <c r="C134" s="2">
        <v>131.13</v>
      </c>
      <c r="D134" s="2">
        <v>13.215999999999999</v>
      </c>
      <c r="E134" s="2">
        <v>100.5</v>
      </c>
      <c r="F134" s="2">
        <v>2533</v>
      </c>
      <c r="G134" s="2">
        <v>4.4329999999999998</v>
      </c>
      <c r="H134" s="2">
        <v>6.01</v>
      </c>
      <c r="I134" s="2">
        <v>56.32</v>
      </c>
      <c r="J134" s="2">
        <v>9.2899999999999991</v>
      </c>
      <c r="K134" s="2">
        <v>70.010000000000005</v>
      </c>
      <c r="L134" s="2">
        <v>6.19</v>
      </c>
      <c r="M134" s="2">
        <v>31.71</v>
      </c>
      <c r="N134" s="2">
        <v>19.2</v>
      </c>
      <c r="O134">
        <f t="shared" si="4"/>
        <v>1</v>
      </c>
    </row>
    <row r="135" spans="1:15" x14ac:dyDescent="0.25">
      <c r="A135" s="4">
        <v>45723</v>
      </c>
      <c r="B135" s="2">
        <v>234.3</v>
      </c>
      <c r="C135" s="2">
        <v>139.13</v>
      </c>
      <c r="D135" s="2">
        <v>13.536</v>
      </c>
      <c r="E135" s="2">
        <v>101.23</v>
      </c>
      <c r="F135" s="2">
        <v>2554.5</v>
      </c>
      <c r="G135" s="2">
        <v>4.5010000000000003</v>
      </c>
      <c r="H135" s="2">
        <v>6.06</v>
      </c>
      <c r="I135" s="2">
        <v>56.54</v>
      </c>
      <c r="J135" s="2">
        <v>11.09</v>
      </c>
      <c r="K135" s="2">
        <v>72.83</v>
      </c>
      <c r="L135" s="2">
        <v>6.06</v>
      </c>
      <c r="M135" s="2">
        <v>32.07</v>
      </c>
      <c r="N135" s="2">
        <v>19.399999999999999</v>
      </c>
      <c r="O135">
        <f t="shared" si="4"/>
        <v>1</v>
      </c>
    </row>
    <row r="136" spans="1:15" x14ac:dyDescent="0.25">
      <c r="A136" s="4">
        <v>45724</v>
      </c>
      <c r="B136" s="2" t="e">
        <v>#N/A</v>
      </c>
      <c r="C136" s="2" t="e">
        <v>#N/A</v>
      </c>
      <c r="D136" s="2" t="e">
        <v>#N/A</v>
      </c>
      <c r="E136" s="2" t="e">
        <v>#N/A</v>
      </c>
      <c r="F136" s="2" t="e">
        <v>#N/A</v>
      </c>
      <c r="G136" s="2" t="e">
        <v>#N/A</v>
      </c>
      <c r="H136" s="2" t="e">
        <v>#N/A</v>
      </c>
      <c r="I136" s="2" t="e">
        <v>#N/A</v>
      </c>
      <c r="J136" s="2" t="e">
        <v>#N/A</v>
      </c>
      <c r="K136" s="2" t="e">
        <v>#N/A</v>
      </c>
      <c r="L136" s="2" t="e">
        <v>#N/A</v>
      </c>
      <c r="M136" s="2" t="e">
        <v>#N/A</v>
      </c>
      <c r="N136" s="2" t="e">
        <v>#N/A</v>
      </c>
      <c r="O136">
        <f t="shared" si="4"/>
        <v>0</v>
      </c>
    </row>
    <row r="137" spans="1:15" x14ac:dyDescent="0.25">
      <c r="A137" s="4">
        <v>45725</v>
      </c>
      <c r="B137" s="2" t="e">
        <v>#N/A</v>
      </c>
      <c r="C137" s="2" t="e">
        <v>#N/A</v>
      </c>
      <c r="D137" s="2" t="e">
        <v>#N/A</v>
      </c>
      <c r="E137" s="2" t="e">
        <v>#N/A</v>
      </c>
      <c r="F137" s="2" t="e">
        <v>#N/A</v>
      </c>
      <c r="G137" s="2" t="e">
        <v>#N/A</v>
      </c>
      <c r="H137" s="2" t="e">
        <v>#N/A</v>
      </c>
      <c r="I137" s="2" t="e">
        <v>#N/A</v>
      </c>
      <c r="J137" s="2" t="e">
        <v>#N/A</v>
      </c>
      <c r="K137" s="2" t="e">
        <v>#N/A</v>
      </c>
      <c r="L137" s="2" t="e">
        <v>#N/A</v>
      </c>
      <c r="M137" s="2" t="e">
        <v>#N/A</v>
      </c>
      <c r="N137" s="2" t="e">
        <v>#N/A</v>
      </c>
      <c r="O137">
        <f t="shared" si="4"/>
        <v>0</v>
      </c>
    </row>
    <row r="138" spans="1:15" x14ac:dyDescent="0.25">
      <c r="A138" s="4">
        <v>45726</v>
      </c>
      <c r="B138" s="2">
        <v>228.4</v>
      </c>
      <c r="C138" s="2">
        <v>133.11000000000001</v>
      </c>
      <c r="D138" s="2">
        <v>13.63</v>
      </c>
      <c r="E138" s="2">
        <v>99.78</v>
      </c>
      <c r="F138" s="2">
        <v>2573</v>
      </c>
      <c r="G138" s="2">
        <v>4.6340000000000003</v>
      </c>
      <c r="H138" s="2">
        <v>5.85</v>
      </c>
      <c r="I138" s="2">
        <v>56.4</v>
      </c>
      <c r="J138" s="2">
        <v>10.34</v>
      </c>
      <c r="K138" s="2">
        <v>76.16</v>
      </c>
      <c r="L138" s="2">
        <v>6.07</v>
      </c>
      <c r="M138" s="2">
        <v>32.21</v>
      </c>
      <c r="N138" s="2">
        <v>18.899999999999999</v>
      </c>
      <c r="O138">
        <f t="shared" si="4"/>
        <v>1</v>
      </c>
    </row>
    <row r="139" spans="1:15" x14ac:dyDescent="0.25">
      <c r="A139" s="4">
        <v>45727</v>
      </c>
      <c r="B139" s="2">
        <v>223.2</v>
      </c>
      <c r="C139" s="2">
        <v>139.1</v>
      </c>
      <c r="D139" s="2">
        <v>13.545999999999999</v>
      </c>
      <c r="E139" s="2">
        <v>98.5</v>
      </c>
      <c r="F139" s="2">
        <v>2553</v>
      </c>
      <c r="G139" s="2">
        <v>4.593</v>
      </c>
      <c r="H139" s="2">
        <v>5.76</v>
      </c>
      <c r="I139" s="2">
        <v>56.14</v>
      </c>
      <c r="J139" s="2">
        <v>10.32</v>
      </c>
      <c r="K139" s="2">
        <v>74.03</v>
      </c>
      <c r="L139" s="2">
        <v>6.04</v>
      </c>
      <c r="M139" s="2">
        <v>31.98</v>
      </c>
      <c r="N139" s="2">
        <v>18.72</v>
      </c>
      <c r="O139">
        <f t="shared" si="4"/>
        <v>1</v>
      </c>
    </row>
    <row r="140" spans="1:15" x14ac:dyDescent="0.25">
      <c r="A140" s="4">
        <v>45728</v>
      </c>
      <c r="B140" s="2">
        <v>226.85</v>
      </c>
      <c r="C140" s="2">
        <v>136.04</v>
      </c>
      <c r="D140" s="2">
        <v>13.65</v>
      </c>
      <c r="E140" s="2">
        <v>95.95</v>
      </c>
      <c r="F140" s="2">
        <v>2568.5</v>
      </c>
      <c r="G140" s="2">
        <v>4.5780000000000003</v>
      </c>
      <c r="H140" s="2">
        <v>5.65</v>
      </c>
      <c r="I140" s="2">
        <v>56.63</v>
      </c>
      <c r="J140" s="2">
        <v>10.56</v>
      </c>
      <c r="K140" s="2">
        <v>72.92</v>
      </c>
      <c r="L140" s="2">
        <v>6</v>
      </c>
      <c r="M140" s="2">
        <v>32.200000000000003</v>
      </c>
      <c r="N140" s="2">
        <v>19.399999999999999</v>
      </c>
      <c r="O140">
        <f t="shared" si="4"/>
        <v>1</v>
      </c>
    </row>
    <row r="141" spans="1:15" x14ac:dyDescent="0.25">
      <c r="A141" s="4">
        <v>45729</v>
      </c>
      <c r="B141" s="2">
        <v>226.5</v>
      </c>
      <c r="C141" s="2">
        <v>132.81</v>
      </c>
      <c r="D141" s="2">
        <v>13.656000000000001</v>
      </c>
      <c r="E141" s="2">
        <v>93.98</v>
      </c>
      <c r="F141" s="2">
        <v>2603</v>
      </c>
      <c r="G141" s="2">
        <v>4.5970000000000004</v>
      </c>
      <c r="H141" s="2">
        <v>5.34</v>
      </c>
      <c r="I141" s="2">
        <v>57.18</v>
      </c>
      <c r="J141" s="2">
        <v>10</v>
      </c>
      <c r="K141" s="2">
        <v>72.73</v>
      </c>
      <c r="L141" s="2">
        <v>6</v>
      </c>
      <c r="M141" s="2">
        <v>32.369999999999997</v>
      </c>
      <c r="N141" s="2">
        <v>19.3</v>
      </c>
      <c r="O141">
        <f t="shared" si="4"/>
        <v>1</v>
      </c>
    </row>
    <row r="142" spans="1:15" x14ac:dyDescent="0.25">
      <c r="A142" s="4">
        <v>45730</v>
      </c>
      <c r="B142" s="2">
        <v>231.75</v>
      </c>
      <c r="C142" s="2">
        <v>132.51</v>
      </c>
      <c r="D142" s="2">
        <v>13.718</v>
      </c>
      <c r="E142" s="2">
        <v>95.52</v>
      </c>
      <c r="F142" s="2">
        <v>2633.5</v>
      </c>
      <c r="G142" s="2">
        <v>4.5330000000000004</v>
      </c>
      <c r="H142" s="2">
        <v>5.5149999999999997</v>
      </c>
      <c r="I142" s="2">
        <v>57.49</v>
      </c>
      <c r="J142" s="2">
        <v>10.54</v>
      </c>
      <c r="K142" s="2">
        <v>73.55</v>
      </c>
      <c r="L142" s="2">
        <v>6.02</v>
      </c>
      <c r="M142" s="2">
        <v>33.39</v>
      </c>
      <c r="N142" s="2">
        <v>19.34</v>
      </c>
      <c r="O142">
        <f t="shared" si="4"/>
        <v>1</v>
      </c>
    </row>
    <row r="143" spans="1:15" x14ac:dyDescent="0.25">
      <c r="A143" s="4">
        <v>45731</v>
      </c>
      <c r="B143" s="2" t="e">
        <v>#N/A</v>
      </c>
      <c r="C143" s="2" t="e">
        <v>#N/A</v>
      </c>
      <c r="D143" s="2" t="e">
        <v>#N/A</v>
      </c>
      <c r="E143" s="2" t="e">
        <v>#N/A</v>
      </c>
      <c r="F143" s="2" t="e">
        <v>#N/A</v>
      </c>
      <c r="G143" s="2" t="e">
        <v>#N/A</v>
      </c>
      <c r="H143" s="2" t="e">
        <v>#N/A</v>
      </c>
      <c r="I143" s="2" t="e">
        <v>#N/A</v>
      </c>
      <c r="J143" s="2" t="e">
        <v>#N/A</v>
      </c>
      <c r="K143" s="2" t="e">
        <v>#N/A</v>
      </c>
      <c r="L143" s="2" t="e">
        <v>#N/A</v>
      </c>
      <c r="M143" s="2" t="e">
        <v>#N/A</v>
      </c>
      <c r="N143" s="2" t="e">
        <v>#N/A</v>
      </c>
      <c r="O143">
        <f t="shared" si="4"/>
        <v>0</v>
      </c>
    </row>
    <row r="144" spans="1:15" x14ac:dyDescent="0.25">
      <c r="A144" s="4">
        <v>45732</v>
      </c>
      <c r="B144" s="2" t="e">
        <v>#N/A</v>
      </c>
      <c r="C144" s="2" t="e">
        <v>#N/A</v>
      </c>
      <c r="D144" s="2" t="e">
        <v>#N/A</v>
      </c>
      <c r="E144" s="2" t="e">
        <v>#N/A</v>
      </c>
      <c r="F144" s="2" t="e">
        <v>#N/A</v>
      </c>
      <c r="G144" s="2" t="e">
        <v>#N/A</v>
      </c>
      <c r="H144" s="2" t="e">
        <v>#N/A</v>
      </c>
      <c r="I144" s="2" t="e">
        <v>#N/A</v>
      </c>
      <c r="J144" s="2" t="e">
        <v>#N/A</v>
      </c>
      <c r="K144" s="2" t="e">
        <v>#N/A</v>
      </c>
      <c r="L144" s="2" t="e">
        <v>#N/A</v>
      </c>
      <c r="M144" s="2" t="e">
        <v>#N/A</v>
      </c>
      <c r="N144" s="2" t="e">
        <v>#N/A</v>
      </c>
      <c r="O144">
        <f t="shared" si="4"/>
        <v>0</v>
      </c>
    </row>
    <row r="145" spans="1:15" x14ac:dyDescent="0.25">
      <c r="A145" s="4">
        <v>45733</v>
      </c>
      <c r="B145" s="2">
        <v>234.3</v>
      </c>
      <c r="C145" s="2">
        <v>133.03</v>
      </c>
      <c r="D145" s="2">
        <v>14.023999999999999</v>
      </c>
      <c r="E145" s="2">
        <v>97.04</v>
      </c>
      <c r="F145" s="2">
        <v>2676</v>
      </c>
      <c r="G145" s="2">
        <v>4.6219999999999999</v>
      </c>
      <c r="H145" s="2">
        <v>5.75</v>
      </c>
      <c r="I145" s="2">
        <v>57.55</v>
      </c>
      <c r="J145" s="2">
        <v>11.56</v>
      </c>
      <c r="K145" s="2">
        <v>72.11</v>
      </c>
      <c r="L145" s="2">
        <v>6.08</v>
      </c>
      <c r="M145" s="2">
        <v>33.76</v>
      </c>
      <c r="N145" s="2">
        <v>19.2</v>
      </c>
      <c r="O145">
        <f t="shared" si="4"/>
        <v>1</v>
      </c>
    </row>
    <row r="146" spans="1:15" x14ac:dyDescent="0.25">
      <c r="A146" s="4">
        <v>45734</v>
      </c>
      <c r="B146" s="2">
        <v>237</v>
      </c>
      <c r="C146" s="2">
        <v>127.34</v>
      </c>
      <c r="D146" s="2">
        <v>14.15</v>
      </c>
      <c r="E146" s="2">
        <v>97.63</v>
      </c>
      <c r="F146" s="2">
        <v>2696</v>
      </c>
      <c r="G146" s="2">
        <v>4.5949999999999998</v>
      </c>
      <c r="H146" s="2">
        <v>5.58</v>
      </c>
      <c r="I146" s="2">
        <v>57.97</v>
      </c>
      <c r="J146" s="2">
        <v>12.04</v>
      </c>
      <c r="K146" s="2">
        <v>70.7</v>
      </c>
      <c r="L146" s="2">
        <v>6.22</v>
      </c>
      <c r="M146" s="2">
        <v>34.22</v>
      </c>
      <c r="N146" s="2">
        <v>18.579999999999998</v>
      </c>
      <c r="O146">
        <f t="shared" si="4"/>
        <v>1</v>
      </c>
    </row>
    <row r="147" spans="1:15" x14ac:dyDescent="0.25">
      <c r="A147" s="4">
        <v>45735</v>
      </c>
      <c r="B147" s="2">
        <v>236.7</v>
      </c>
      <c r="C147" s="2">
        <v>129.34</v>
      </c>
      <c r="D147" s="2">
        <v>14.336</v>
      </c>
      <c r="E147" s="2">
        <v>96.97</v>
      </c>
      <c r="F147" s="2">
        <v>2741</v>
      </c>
      <c r="G147" s="2">
        <v>4.6059999999999999</v>
      </c>
      <c r="H147" s="2">
        <v>5.67</v>
      </c>
      <c r="I147" s="2">
        <v>58.81</v>
      </c>
      <c r="J147" s="2">
        <v>12.9</v>
      </c>
      <c r="K147" s="2">
        <v>70.5</v>
      </c>
      <c r="L147" s="2">
        <v>6.34</v>
      </c>
      <c r="M147" s="2">
        <v>34.61</v>
      </c>
      <c r="N147" s="2">
        <v>18.48</v>
      </c>
      <c r="O147">
        <f t="shared" si="4"/>
        <v>1</v>
      </c>
    </row>
    <row r="148" spans="1:15" x14ac:dyDescent="0.25">
      <c r="A148" s="4">
        <v>45736</v>
      </c>
      <c r="B148" s="2">
        <v>234.45</v>
      </c>
      <c r="C148" s="2">
        <v>128.46</v>
      </c>
      <c r="D148" s="2">
        <v>14.446</v>
      </c>
      <c r="E148" s="2">
        <v>97.19</v>
      </c>
      <c r="F148" s="2">
        <v>2749.5</v>
      </c>
      <c r="G148" s="2">
        <v>4.6280000000000001</v>
      </c>
      <c r="H148" s="2">
        <v>5.51</v>
      </c>
      <c r="I148" s="2">
        <v>58.87</v>
      </c>
      <c r="J148" s="2">
        <v>12.79</v>
      </c>
      <c r="K148" s="2">
        <v>71.150000000000006</v>
      </c>
      <c r="L148" s="2">
        <v>7.28</v>
      </c>
      <c r="M148" s="2">
        <v>34.75</v>
      </c>
      <c r="N148" s="2">
        <v>18.5</v>
      </c>
      <c r="O148">
        <f t="shared" si="4"/>
        <v>1</v>
      </c>
    </row>
    <row r="149" spans="1:15" x14ac:dyDescent="0.25">
      <c r="A149" s="4">
        <v>45737</v>
      </c>
      <c r="B149" s="2">
        <v>228.85</v>
      </c>
      <c r="C149" s="2">
        <v>131.32</v>
      </c>
      <c r="D149" s="2">
        <v>14.375999999999999</v>
      </c>
      <c r="E149" s="2">
        <v>96.26</v>
      </c>
      <c r="F149" s="2">
        <v>2727</v>
      </c>
      <c r="G149" s="2">
        <v>4.6399999999999997</v>
      </c>
      <c r="H149" s="2">
        <v>5.47</v>
      </c>
      <c r="I149" s="2">
        <v>58.4</v>
      </c>
      <c r="J149" s="2">
        <v>13.41</v>
      </c>
      <c r="K149" s="2">
        <v>70.88</v>
      </c>
      <c r="L149" s="2">
        <v>7.07</v>
      </c>
      <c r="M149" s="2">
        <v>34.549999999999997</v>
      </c>
      <c r="N149" s="2">
        <v>18.3</v>
      </c>
      <c r="O149">
        <f t="shared" si="4"/>
        <v>1</v>
      </c>
    </row>
    <row r="150" spans="1:15" x14ac:dyDescent="0.25">
      <c r="A150" s="4">
        <v>45738</v>
      </c>
      <c r="B150" s="2" t="e">
        <v>#N/A</v>
      </c>
      <c r="C150" s="2" t="e">
        <v>#N/A</v>
      </c>
      <c r="D150" s="2" t="e">
        <v>#N/A</v>
      </c>
      <c r="E150" s="2" t="e">
        <v>#N/A</v>
      </c>
      <c r="F150" s="2" t="e">
        <v>#N/A</v>
      </c>
      <c r="G150" s="2" t="e">
        <v>#N/A</v>
      </c>
      <c r="H150" s="2" t="e">
        <v>#N/A</v>
      </c>
      <c r="I150" s="2" t="e">
        <v>#N/A</v>
      </c>
      <c r="J150" s="2" t="e">
        <v>#N/A</v>
      </c>
      <c r="K150" s="2" t="e">
        <v>#N/A</v>
      </c>
      <c r="L150" s="2" t="e">
        <v>#N/A</v>
      </c>
      <c r="M150" s="2" t="e">
        <v>#N/A</v>
      </c>
      <c r="N150" s="2" t="e">
        <v>#N/A</v>
      </c>
      <c r="O150">
        <f t="shared" si="4"/>
        <v>0</v>
      </c>
    </row>
    <row r="151" spans="1:15" x14ac:dyDescent="0.25">
      <c r="A151" s="4">
        <v>45739</v>
      </c>
      <c r="B151" s="2" t="e">
        <v>#N/A</v>
      </c>
      <c r="C151" s="2" t="e">
        <v>#N/A</v>
      </c>
      <c r="D151" s="2" t="e">
        <v>#N/A</v>
      </c>
      <c r="E151" s="2" t="e">
        <v>#N/A</v>
      </c>
      <c r="F151" s="2" t="e">
        <v>#N/A</v>
      </c>
      <c r="G151" s="2" t="e">
        <v>#N/A</v>
      </c>
      <c r="H151" s="2" t="e">
        <v>#N/A</v>
      </c>
      <c r="I151" s="2" t="e">
        <v>#N/A</v>
      </c>
      <c r="J151" s="2" t="e">
        <v>#N/A</v>
      </c>
      <c r="K151" s="2" t="e">
        <v>#N/A</v>
      </c>
      <c r="L151" s="2" t="e">
        <v>#N/A</v>
      </c>
      <c r="M151" s="2" t="e">
        <v>#N/A</v>
      </c>
      <c r="N151" s="2" t="e">
        <v>#N/A</v>
      </c>
      <c r="O151">
        <f t="shared" si="4"/>
        <v>0</v>
      </c>
    </row>
    <row r="152" spans="1:15" x14ac:dyDescent="0.25">
      <c r="A152" s="4">
        <v>45740</v>
      </c>
      <c r="B152" s="2">
        <v>225.35</v>
      </c>
      <c r="C152" s="2">
        <v>128.82</v>
      </c>
      <c r="D152" s="2">
        <v>14.061999999999999</v>
      </c>
      <c r="E152" s="2">
        <v>98.25</v>
      </c>
      <c r="F152" s="2">
        <v>2725</v>
      </c>
      <c r="G152" s="2">
        <v>4.6280000000000001</v>
      </c>
      <c r="H152" s="2">
        <v>5.5</v>
      </c>
      <c r="I152" s="2">
        <v>57.96</v>
      </c>
      <c r="J152" s="2">
        <v>12.91</v>
      </c>
      <c r="K152" s="2">
        <v>70.069999999999993</v>
      </c>
      <c r="L152" s="2">
        <v>7.07</v>
      </c>
      <c r="M152" s="2">
        <v>34.11</v>
      </c>
      <c r="N152" s="2">
        <v>18.48</v>
      </c>
      <c r="O152">
        <f t="shared" si="4"/>
        <v>1</v>
      </c>
    </row>
    <row r="153" spans="1:15" x14ac:dyDescent="0.25">
      <c r="A153" s="4">
        <v>45741</v>
      </c>
      <c r="B153" s="2">
        <v>228.9</v>
      </c>
      <c r="C153" s="2">
        <v>131.46</v>
      </c>
      <c r="D153" s="2">
        <v>14.22</v>
      </c>
      <c r="E153" s="2">
        <v>97.57</v>
      </c>
      <c r="F153" s="2">
        <v>2765</v>
      </c>
      <c r="G153" s="2">
        <v>4.633</v>
      </c>
      <c r="H153" s="2">
        <v>5.4</v>
      </c>
      <c r="I153" s="2">
        <v>59.35</v>
      </c>
      <c r="J153" s="2">
        <v>12.77</v>
      </c>
      <c r="K153" s="2">
        <v>68.59</v>
      </c>
      <c r="L153" s="2">
        <v>7.22</v>
      </c>
      <c r="M153" s="2">
        <v>34.29</v>
      </c>
      <c r="N153" s="2">
        <v>18.600000000000001</v>
      </c>
      <c r="O153">
        <f t="shared" si="4"/>
        <v>1</v>
      </c>
    </row>
    <row r="154" spans="1:15" x14ac:dyDescent="0.25">
      <c r="A154" s="4">
        <v>45742</v>
      </c>
      <c r="B154" s="2">
        <v>224.5</v>
      </c>
      <c r="C154" s="2">
        <v>126.34</v>
      </c>
      <c r="D154" s="2">
        <v>14.385999999999999</v>
      </c>
      <c r="E154" s="2">
        <v>96.42</v>
      </c>
      <c r="F154" s="2">
        <v>2831</v>
      </c>
      <c r="G154" s="2">
        <v>4.6189999999999998</v>
      </c>
      <c r="H154" s="2">
        <v>5.41</v>
      </c>
      <c r="I154" s="2">
        <v>60.41</v>
      </c>
      <c r="J154" s="2">
        <v>12.34</v>
      </c>
      <c r="K154" s="2">
        <v>69.73</v>
      </c>
      <c r="L154" s="2">
        <v>7</v>
      </c>
      <c r="M154" s="2">
        <v>34.42</v>
      </c>
      <c r="N154" s="2">
        <v>18.48</v>
      </c>
      <c r="O154">
        <f t="shared" si="4"/>
        <v>1</v>
      </c>
    </row>
    <row r="155" spans="1:15" x14ac:dyDescent="0.25">
      <c r="A155" s="4">
        <v>45743</v>
      </c>
      <c r="B155" s="2">
        <v>221.55</v>
      </c>
      <c r="C155" s="2">
        <v>126.6</v>
      </c>
      <c r="D155" s="2">
        <v>14.486000000000001</v>
      </c>
      <c r="E155" s="2">
        <v>94.74</v>
      </c>
      <c r="F155" s="2">
        <v>2822.5</v>
      </c>
      <c r="G155" s="2">
        <v>4.6580000000000004</v>
      </c>
      <c r="H155" s="2">
        <v>5.47</v>
      </c>
      <c r="I155" s="2">
        <v>60.51</v>
      </c>
      <c r="J155" s="2">
        <v>12.3</v>
      </c>
      <c r="K155" s="2">
        <v>70.03</v>
      </c>
      <c r="L155" s="2">
        <v>7.08</v>
      </c>
      <c r="M155" s="2">
        <v>34.409999999999997</v>
      </c>
      <c r="N155" s="2">
        <v>18.239999999999998</v>
      </c>
      <c r="O155">
        <f t="shared" si="4"/>
        <v>1</v>
      </c>
    </row>
    <row r="156" spans="1:15" x14ac:dyDescent="0.25">
      <c r="A156" s="4">
        <v>45744</v>
      </c>
      <c r="B156" s="2">
        <v>216</v>
      </c>
      <c r="C156" s="2">
        <v>127.32</v>
      </c>
      <c r="D156" s="2">
        <v>14.3</v>
      </c>
      <c r="E156" s="2">
        <v>93.11</v>
      </c>
      <c r="F156" s="2">
        <v>2796.5</v>
      </c>
      <c r="G156" s="2">
        <v>4.7699999999999996</v>
      </c>
      <c r="H156" s="2">
        <v>5.46</v>
      </c>
      <c r="I156" s="2">
        <v>59.21</v>
      </c>
      <c r="J156" s="2">
        <v>12.36</v>
      </c>
      <c r="K156" s="2">
        <v>70.45</v>
      </c>
      <c r="L156" s="2">
        <v>7.2</v>
      </c>
      <c r="M156" s="2">
        <v>33.86</v>
      </c>
      <c r="N156" s="2">
        <v>18.38</v>
      </c>
      <c r="O156">
        <f t="shared" si="4"/>
        <v>1</v>
      </c>
    </row>
    <row r="157" spans="1:15" x14ac:dyDescent="0.25">
      <c r="A157" s="4">
        <v>45745</v>
      </c>
      <c r="B157" s="2" t="e">
        <v>#N/A</v>
      </c>
      <c r="C157" s="2" t="e">
        <v>#N/A</v>
      </c>
      <c r="D157" s="2" t="e">
        <v>#N/A</v>
      </c>
      <c r="E157" s="2" t="e">
        <v>#N/A</v>
      </c>
      <c r="F157" s="2" t="e">
        <v>#N/A</v>
      </c>
      <c r="G157" s="2" t="e">
        <v>#N/A</v>
      </c>
      <c r="H157" s="2" t="e">
        <v>#N/A</v>
      </c>
      <c r="I157" s="2" t="e">
        <v>#N/A</v>
      </c>
      <c r="J157" s="2" t="e">
        <v>#N/A</v>
      </c>
      <c r="K157" s="2" t="e">
        <v>#N/A</v>
      </c>
      <c r="L157" s="2" t="e">
        <v>#N/A</v>
      </c>
      <c r="M157" s="2" t="e">
        <v>#N/A</v>
      </c>
      <c r="N157" s="2" t="e">
        <v>#N/A</v>
      </c>
      <c r="O157">
        <f t="shared" si="4"/>
        <v>0</v>
      </c>
    </row>
    <row r="158" spans="1:15" x14ac:dyDescent="0.25">
      <c r="A158" s="4">
        <v>45746</v>
      </c>
      <c r="B158" s="2" t="e">
        <v>#N/A</v>
      </c>
      <c r="C158" s="2" t="e">
        <v>#N/A</v>
      </c>
      <c r="D158" s="2" t="e">
        <v>#N/A</v>
      </c>
      <c r="E158" s="2" t="e">
        <v>#N/A</v>
      </c>
      <c r="F158" s="2" t="e">
        <v>#N/A</v>
      </c>
      <c r="G158" s="2" t="e">
        <v>#N/A</v>
      </c>
      <c r="H158" s="2" t="e">
        <v>#N/A</v>
      </c>
      <c r="I158" s="2" t="e">
        <v>#N/A</v>
      </c>
      <c r="J158" s="2" t="e">
        <v>#N/A</v>
      </c>
      <c r="K158" s="2" t="e">
        <v>#N/A</v>
      </c>
      <c r="L158" s="2" t="e">
        <v>#N/A</v>
      </c>
      <c r="M158" s="2" t="e">
        <v>#N/A</v>
      </c>
      <c r="N158" s="2" t="e">
        <v>#N/A</v>
      </c>
      <c r="O158">
        <f t="shared" si="4"/>
        <v>0</v>
      </c>
    </row>
    <row r="159" spans="1:15" x14ac:dyDescent="0.25">
      <c r="A159" s="4">
        <v>45747</v>
      </c>
      <c r="B159" s="2">
        <v>211.9</v>
      </c>
      <c r="C159" s="2">
        <v>126.43</v>
      </c>
      <c r="D159" s="2">
        <v>14.298</v>
      </c>
      <c r="E159" s="2">
        <v>91.58</v>
      </c>
      <c r="F159" s="2">
        <v>2825</v>
      </c>
      <c r="G159" s="2">
        <v>4.7949999999999999</v>
      </c>
      <c r="H159" s="2">
        <v>5.38</v>
      </c>
      <c r="I159" s="2">
        <v>59.66</v>
      </c>
      <c r="J159" s="2">
        <v>12.08</v>
      </c>
      <c r="K159" s="2">
        <v>70.89</v>
      </c>
      <c r="L159" s="2">
        <v>7.05</v>
      </c>
      <c r="M159" s="2">
        <v>33.79</v>
      </c>
      <c r="N159" s="2">
        <v>18.059999999999999</v>
      </c>
      <c r="O159">
        <f t="shared" si="4"/>
        <v>1</v>
      </c>
    </row>
    <row r="160" spans="1:15" x14ac:dyDescent="0.25">
      <c r="A160" s="4">
        <v>45748</v>
      </c>
      <c r="B160" s="2">
        <v>214.75</v>
      </c>
      <c r="C160" s="2">
        <v>127.57</v>
      </c>
      <c r="D160" s="2">
        <v>14.404</v>
      </c>
      <c r="E160" s="2">
        <v>92.48</v>
      </c>
      <c r="F160" s="2">
        <v>2806.5</v>
      </c>
      <c r="G160" s="2">
        <v>4.8179999999999996</v>
      </c>
      <c r="H160" s="2">
        <v>5.05</v>
      </c>
      <c r="I160" s="2">
        <v>59.49</v>
      </c>
      <c r="J160" s="2">
        <v>12.02</v>
      </c>
      <c r="K160" s="2">
        <v>70.92</v>
      </c>
      <c r="L160" s="2">
        <v>7.65</v>
      </c>
      <c r="M160" s="2">
        <v>33.81</v>
      </c>
      <c r="N160" s="2">
        <v>18.260000000000002</v>
      </c>
      <c r="O160">
        <f t="shared" si="4"/>
        <v>1</v>
      </c>
    </row>
    <row r="161" spans="1:15" x14ac:dyDescent="0.25">
      <c r="A161" s="4">
        <v>45749</v>
      </c>
      <c r="B161" s="2">
        <v>214.75</v>
      </c>
      <c r="C161" s="2">
        <v>129.82</v>
      </c>
      <c r="D161" s="2">
        <v>14.311999999999999</v>
      </c>
      <c r="E161" s="2">
        <v>93.01</v>
      </c>
      <c r="F161" s="2">
        <v>2780</v>
      </c>
      <c r="G161" s="2">
        <v>4.8010000000000002</v>
      </c>
      <c r="H161" s="2">
        <v>4.88</v>
      </c>
      <c r="I161" s="2">
        <v>59.41</v>
      </c>
      <c r="J161" s="2">
        <v>12.18</v>
      </c>
      <c r="K161" s="2">
        <v>70.48</v>
      </c>
      <c r="L161" s="2">
        <v>7.3</v>
      </c>
      <c r="M161" s="2">
        <v>33.81</v>
      </c>
      <c r="N161" s="2">
        <v>18.3</v>
      </c>
      <c r="O161">
        <f t="shared" si="4"/>
        <v>1</v>
      </c>
    </row>
    <row r="162" spans="1:15" x14ac:dyDescent="0.25">
      <c r="A162" s="4">
        <v>45750</v>
      </c>
      <c r="B162" s="2">
        <v>197.48</v>
      </c>
      <c r="C162" s="2">
        <v>136.22999999999999</v>
      </c>
      <c r="D162" s="2">
        <v>13.672000000000001</v>
      </c>
      <c r="E162" s="2">
        <v>83.22</v>
      </c>
      <c r="F162" s="2">
        <v>2667.5</v>
      </c>
      <c r="G162" s="2">
        <v>4.9669999999999996</v>
      </c>
      <c r="H162" s="2">
        <v>4.45</v>
      </c>
      <c r="I162" s="2">
        <v>56.6</v>
      </c>
      <c r="J162" s="2">
        <v>11.23</v>
      </c>
      <c r="K162" s="2">
        <v>72.14</v>
      </c>
      <c r="L162" s="2">
        <v>7.06</v>
      </c>
      <c r="M162" s="2">
        <v>31.34</v>
      </c>
      <c r="N162" s="2">
        <v>18.12</v>
      </c>
      <c r="O162">
        <f t="shared" si="4"/>
        <v>1</v>
      </c>
    </row>
    <row r="163" spans="1:15" x14ac:dyDescent="0.25">
      <c r="A163" s="4">
        <v>45751</v>
      </c>
      <c r="B163" s="2">
        <v>185.62</v>
      </c>
      <c r="C163" s="2">
        <v>128.69</v>
      </c>
      <c r="D163" s="2">
        <v>13.052</v>
      </c>
      <c r="E163" s="2">
        <v>80.89</v>
      </c>
      <c r="F163" s="2">
        <v>2481.5</v>
      </c>
      <c r="G163" s="2">
        <v>4.8049999999999997</v>
      </c>
      <c r="H163" s="2">
        <v>4.5199999999999996</v>
      </c>
      <c r="I163" s="2">
        <v>53.07</v>
      </c>
      <c r="J163" s="2">
        <v>10.82</v>
      </c>
      <c r="K163" s="2">
        <v>66.91</v>
      </c>
      <c r="L163" s="2">
        <v>7.31</v>
      </c>
      <c r="M163" s="2">
        <v>28.38</v>
      </c>
      <c r="N163" s="2">
        <v>17.64</v>
      </c>
      <c r="O163">
        <f t="shared" si="4"/>
        <v>1</v>
      </c>
    </row>
    <row r="164" spans="1:15" x14ac:dyDescent="0.25">
      <c r="A164" s="4">
        <v>45752</v>
      </c>
      <c r="B164" s="2" t="e">
        <v>#N/A</v>
      </c>
      <c r="C164" s="2" t="e">
        <v>#N/A</v>
      </c>
      <c r="D164" s="2" t="e">
        <v>#N/A</v>
      </c>
      <c r="E164" s="2" t="e">
        <v>#N/A</v>
      </c>
      <c r="F164" s="2" t="e">
        <v>#N/A</v>
      </c>
      <c r="G164" s="2" t="e">
        <v>#N/A</v>
      </c>
      <c r="H164" s="2" t="e">
        <v>#N/A</v>
      </c>
      <c r="I164" s="2" t="e">
        <v>#N/A</v>
      </c>
      <c r="J164" s="2" t="e">
        <v>#N/A</v>
      </c>
      <c r="K164" s="2" t="e">
        <v>#N/A</v>
      </c>
      <c r="L164" s="2" t="e">
        <v>#N/A</v>
      </c>
      <c r="M164" s="2" t="e">
        <v>#N/A</v>
      </c>
      <c r="N164" s="2" t="e">
        <v>#N/A</v>
      </c>
      <c r="O164">
        <f t="shared" si="4"/>
        <v>0</v>
      </c>
    </row>
    <row r="165" spans="1:15" x14ac:dyDescent="0.25">
      <c r="A165" s="4">
        <v>45753</v>
      </c>
      <c r="B165" s="2" t="e">
        <v>#N/A</v>
      </c>
      <c r="C165" s="2" t="e">
        <v>#N/A</v>
      </c>
      <c r="D165" s="2" t="e">
        <v>#N/A</v>
      </c>
      <c r="E165" s="2" t="e">
        <v>#N/A</v>
      </c>
      <c r="F165" s="2" t="e">
        <v>#N/A</v>
      </c>
      <c r="G165" s="2" t="e">
        <v>#N/A</v>
      </c>
      <c r="H165" s="2" t="e">
        <v>#N/A</v>
      </c>
      <c r="I165" s="2" t="e">
        <v>#N/A</v>
      </c>
      <c r="J165" s="2" t="e">
        <v>#N/A</v>
      </c>
      <c r="K165" s="2" t="e">
        <v>#N/A</v>
      </c>
      <c r="L165" s="2" t="e">
        <v>#N/A</v>
      </c>
      <c r="M165" s="2" t="e">
        <v>#N/A</v>
      </c>
      <c r="N165" s="2" t="e">
        <v>#N/A</v>
      </c>
      <c r="O165">
        <f t="shared" si="4"/>
        <v>0</v>
      </c>
    </row>
    <row r="166" spans="1:15" x14ac:dyDescent="0.25">
      <c r="A166" s="4">
        <v>45754</v>
      </c>
      <c r="B166" s="2">
        <v>176.6</v>
      </c>
      <c r="C166" s="2">
        <v>130.05000000000001</v>
      </c>
      <c r="D166" s="2">
        <v>12.044</v>
      </c>
      <c r="E166" s="2">
        <v>81.06</v>
      </c>
      <c r="F166" s="2">
        <v>2370.5</v>
      </c>
      <c r="G166" s="2">
        <v>4.5839999999999996</v>
      </c>
      <c r="H166" s="2">
        <v>4.62</v>
      </c>
      <c r="I166" s="2">
        <v>50.29</v>
      </c>
      <c r="J166" s="2">
        <v>10.1</v>
      </c>
      <c r="K166" s="2">
        <v>65.06</v>
      </c>
      <c r="L166" s="2">
        <v>7.4</v>
      </c>
      <c r="M166" s="2">
        <v>27.17</v>
      </c>
      <c r="N166" s="2">
        <v>17.34</v>
      </c>
      <c r="O166">
        <f t="shared" si="4"/>
        <v>1</v>
      </c>
    </row>
    <row r="167" spans="1:15" x14ac:dyDescent="0.25">
      <c r="A167" s="4">
        <v>45755</v>
      </c>
      <c r="B167" s="2">
        <v>182.74</v>
      </c>
      <c r="C167" s="2">
        <v>120.38</v>
      </c>
      <c r="D167" s="2">
        <v>11.89</v>
      </c>
      <c r="E167" s="2">
        <v>78.52</v>
      </c>
      <c r="F167" s="2">
        <v>2394</v>
      </c>
      <c r="G167" s="2">
        <v>4.6159999999999997</v>
      </c>
      <c r="H167" s="2">
        <v>4.33</v>
      </c>
      <c r="I167" s="2">
        <v>50.45</v>
      </c>
      <c r="J167" s="2">
        <v>9.2799999999999994</v>
      </c>
      <c r="K167" s="2">
        <v>64.11</v>
      </c>
      <c r="L167" s="2">
        <v>7.47</v>
      </c>
      <c r="M167" s="2">
        <v>26.11</v>
      </c>
      <c r="N167" s="2">
        <v>17.68</v>
      </c>
      <c r="O167">
        <f t="shared" si="4"/>
        <v>1</v>
      </c>
    </row>
    <row r="168" spans="1:15" x14ac:dyDescent="0.25">
      <c r="A168" s="4">
        <v>45756</v>
      </c>
      <c r="B168" s="2">
        <v>177.16</v>
      </c>
      <c r="C168" s="2">
        <v>129.63</v>
      </c>
      <c r="D168" s="2">
        <v>11.234</v>
      </c>
      <c r="E168" s="2">
        <v>86.02</v>
      </c>
      <c r="F168" s="2">
        <v>2291.5</v>
      </c>
      <c r="G168" s="2">
        <v>4.5090000000000003</v>
      </c>
      <c r="H168" s="2">
        <v>4.8899999999999997</v>
      </c>
      <c r="I168" s="2">
        <v>48.255000000000003</v>
      </c>
      <c r="J168" s="2">
        <v>10.81</v>
      </c>
      <c r="K168" s="2">
        <v>67.58</v>
      </c>
      <c r="L168" s="2">
        <v>7.25</v>
      </c>
      <c r="M168" s="2">
        <v>27.9</v>
      </c>
      <c r="N168" s="2">
        <v>16.96</v>
      </c>
      <c r="O168">
        <f t="shared" si="4"/>
        <v>1</v>
      </c>
    </row>
    <row r="169" spans="1:15" x14ac:dyDescent="0.25">
      <c r="A169" s="4">
        <v>45757</v>
      </c>
      <c r="B169" s="2">
        <v>186.94</v>
      </c>
      <c r="C169" s="2">
        <v>122.19</v>
      </c>
      <c r="D169" s="2">
        <v>11.558</v>
      </c>
      <c r="E169" s="2">
        <v>81.03</v>
      </c>
      <c r="F169" s="2">
        <v>2326</v>
      </c>
      <c r="G169" s="2">
        <v>4.6369999999999996</v>
      </c>
      <c r="H169" s="2">
        <v>4.6500000000000004</v>
      </c>
      <c r="I169" s="2">
        <v>49.515000000000001</v>
      </c>
      <c r="J169" s="2">
        <v>10.220000000000001</v>
      </c>
      <c r="K169" s="2">
        <v>66.72</v>
      </c>
      <c r="L169" s="2">
        <v>7.5</v>
      </c>
      <c r="M169" s="2">
        <v>26.23</v>
      </c>
      <c r="N169" s="2">
        <v>17.52</v>
      </c>
      <c r="O169">
        <f t="shared" si="4"/>
        <v>1</v>
      </c>
    </row>
    <row r="170" spans="1:15" x14ac:dyDescent="0.25">
      <c r="A170" s="4">
        <v>45758</v>
      </c>
      <c r="B170" s="2">
        <v>180.68</v>
      </c>
      <c r="C170" s="2">
        <v>125.93</v>
      </c>
      <c r="D170" s="2">
        <v>11.497999999999999</v>
      </c>
      <c r="E170" s="2">
        <v>82.52</v>
      </c>
      <c r="F170" s="2">
        <v>2308</v>
      </c>
      <c r="G170" s="2">
        <v>4.6369999999999996</v>
      </c>
      <c r="H170" s="2">
        <v>4.72</v>
      </c>
      <c r="I170" s="2">
        <v>48.664999999999999</v>
      </c>
      <c r="J170" s="2">
        <v>9.99</v>
      </c>
      <c r="K170" s="2">
        <v>65.81</v>
      </c>
      <c r="L170" s="2">
        <v>7.59</v>
      </c>
      <c r="M170" s="2">
        <v>26.59</v>
      </c>
      <c r="N170" s="2">
        <v>17.5</v>
      </c>
      <c r="O170">
        <f t="shared" si="4"/>
        <v>1</v>
      </c>
    </row>
    <row r="171" spans="1:15" x14ac:dyDescent="0.25">
      <c r="A171" s="4">
        <v>45759</v>
      </c>
      <c r="B171" s="2" t="e">
        <v>#N/A</v>
      </c>
      <c r="C171" s="2" t="e">
        <v>#N/A</v>
      </c>
      <c r="D171" s="2" t="e">
        <v>#N/A</v>
      </c>
      <c r="E171" s="2" t="e">
        <v>#N/A</v>
      </c>
      <c r="F171" s="2" t="e">
        <v>#N/A</v>
      </c>
      <c r="G171" s="2" t="e">
        <v>#N/A</v>
      </c>
      <c r="H171" s="2" t="e">
        <v>#N/A</v>
      </c>
      <c r="I171" s="2" t="e">
        <v>#N/A</v>
      </c>
      <c r="J171" s="2" t="e">
        <v>#N/A</v>
      </c>
      <c r="K171" s="2" t="e">
        <v>#N/A</v>
      </c>
      <c r="L171" s="2" t="e">
        <v>#N/A</v>
      </c>
      <c r="M171" s="2" t="e">
        <v>#N/A</v>
      </c>
      <c r="N171" s="2" t="e">
        <v>#N/A</v>
      </c>
      <c r="O171">
        <f t="shared" si="4"/>
        <v>0</v>
      </c>
    </row>
    <row r="172" spans="1:15" x14ac:dyDescent="0.25">
      <c r="A172" s="4">
        <v>45760</v>
      </c>
      <c r="B172" s="2" t="e">
        <v>#N/A</v>
      </c>
      <c r="C172" s="2" t="e">
        <v>#N/A</v>
      </c>
      <c r="D172" s="2" t="e">
        <v>#N/A</v>
      </c>
      <c r="E172" s="2" t="e">
        <v>#N/A</v>
      </c>
      <c r="F172" s="2" t="e">
        <v>#N/A</v>
      </c>
      <c r="G172" s="2" t="e">
        <v>#N/A</v>
      </c>
      <c r="H172" s="2" t="e">
        <v>#N/A</v>
      </c>
      <c r="I172" s="2" t="e">
        <v>#N/A</v>
      </c>
      <c r="J172" s="2" t="e">
        <v>#N/A</v>
      </c>
      <c r="K172" s="2" t="e">
        <v>#N/A</v>
      </c>
      <c r="L172" s="2" t="e">
        <v>#N/A</v>
      </c>
      <c r="M172" s="2" t="e">
        <v>#N/A</v>
      </c>
      <c r="N172" s="2" t="e">
        <v>#N/A</v>
      </c>
      <c r="O172">
        <f t="shared" si="4"/>
        <v>0</v>
      </c>
    </row>
    <row r="173" spans="1:15" x14ac:dyDescent="0.25">
      <c r="A173" s="4">
        <v>45761</v>
      </c>
      <c r="B173" s="2">
        <v>185.7</v>
      </c>
      <c r="C173" s="2">
        <v>131.26</v>
      </c>
      <c r="D173" s="2">
        <v>11.778</v>
      </c>
      <c r="E173" s="2">
        <v>82.7</v>
      </c>
      <c r="F173" s="2">
        <v>2354.5</v>
      </c>
      <c r="G173" s="2">
        <v>4.6829999999999998</v>
      </c>
      <c r="H173" s="2">
        <v>4.4000000000000004</v>
      </c>
      <c r="I173" s="2">
        <v>50.22</v>
      </c>
      <c r="J173" s="2">
        <v>10.09</v>
      </c>
      <c r="K173" s="2">
        <v>67.69</v>
      </c>
      <c r="L173" s="2">
        <v>7.74</v>
      </c>
      <c r="M173" s="2">
        <v>26.91</v>
      </c>
      <c r="N173" s="2">
        <v>17.760000000000002</v>
      </c>
      <c r="O173">
        <f t="shared" si="4"/>
        <v>1</v>
      </c>
    </row>
    <row r="174" spans="1:15" x14ac:dyDescent="0.25">
      <c r="A174" s="4">
        <v>45762</v>
      </c>
      <c r="B174" s="2">
        <v>185.3</v>
      </c>
      <c r="C174" s="2">
        <v>126.82</v>
      </c>
      <c r="D174" s="2">
        <v>11.96</v>
      </c>
      <c r="E174" s="2">
        <v>83.57</v>
      </c>
      <c r="F174" s="2">
        <v>2371.5</v>
      </c>
      <c r="G174" s="2">
        <v>4.7370000000000001</v>
      </c>
      <c r="H174" s="2">
        <v>4.41</v>
      </c>
      <c r="I174" s="2">
        <v>50.61</v>
      </c>
      <c r="J174" s="2">
        <v>9.58</v>
      </c>
      <c r="K174" s="2">
        <v>67.66</v>
      </c>
      <c r="L174" s="2">
        <v>7.4</v>
      </c>
      <c r="M174" s="2">
        <v>27.21</v>
      </c>
      <c r="N174" s="2">
        <v>17.5</v>
      </c>
      <c r="O174">
        <f t="shared" si="4"/>
        <v>1</v>
      </c>
    </row>
    <row r="175" spans="1:15" x14ac:dyDescent="0.25">
      <c r="A175" s="4">
        <v>45763</v>
      </c>
      <c r="B175" s="2">
        <v>186.14</v>
      </c>
      <c r="C175" s="2">
        <v>124.38</v>
      </c>
      <c r="D175" s="2">
        <v>12.173999999999999</v>
      </c>
      <c r="E175" s="2">
        <v>82.12</v>
      </c>
      <c r="F175" s="2">
        <v>2434.5</v>
      </c>
      <c r="G175" s="2">
        <v>4.8490000000000002</v>
      </c>
      <c r="H175" s="2">
        <v>4.22</v>
      </c>
      <c r="I175" s="2">
        <v>51.68</v>
      </c>
      <c r="J175" s="2">
        <v>10.19</v>
      </c>
      <c r="K175" s="2">
        <v>65.64</v>
      </c>
      <c r="L175" s="2">
        <v>7.26</v>
      </c>
      <c r="M175" s="2">
        <v>27.66</v>
      </c>
      <c r="N175" s="2">
        <v>17.34</v>
      </c>
      <c r="O175">
        <f t="shared" si="4"/>
        <v>1</v>
      </c>
    </row>
    <row r="176" spans="1:15" x14ac:dyDescent="0.25">
      <c r="A176" s="4">
        <v>45764</v>
      </c>
      <c r="B176" s="2">
        <v>187.02</v>
      </c>
      <c r="C176" s="2">
        <v>127.98</v>
      </c>
      <c r="D176" s="2">
        <v>12.272</v>
      </c>
      <c r="E176" s="2">
        <v>82.64</v>
      </c>
      <c r="F176" s="2">
        <v>2439</v>
      </c>
      <c r="G176" s="2">
        <v>4.88</v>
      </c>
      <c r="H176" s="2">
        <v>4.28</v>
      </c>
      <c r="I176" s="2">
        <v>51.65</v>
      </c>
      <c r="J176" s="2">
        <v>9.9499999999999993</v>
      </c>
      <c r="K176" s="2">
        <v>66.31</v>
      </c>
      <c r="L176" s="2">
        <v>7.2</v>
      </c>
      <c r="M176" s="2">
        <v>28.32</v>
      </c>
      <c r="N176" s="2">
        <v>17.72</v>
      </c>
      <c r="O176">
        <f t="shared" si="4"/>
        <v>1</v>
      </c>
    </row>
    <row r="177" spans="1:15" x14ac:dyDescent="0.25">
      <c r="A177" s="4">
        <v>45765</v>
      </c>
      <c r="B177" s="2" t="e">
        <v>#N/A</v>
      </c>
      <c r="C177" s="2" t="e">
        <v>#N/A</v>
      </c>
      <c r="D177" s="2" t="e">
        <v>#N/A</v>
      </c>
      <c r="E177" s="2" t="e">
        <v>#N/A</v>
      </c>
      <c r="F177" s="2" t="e">
        <v>#N/A</v>
      </c>
      <c r="G177" s="2" t="e">
        <v>#N/A</v>
      </c>
      <c r="H177" s="2" t="e">
        <v>#N/A</v>
      </c>
      <c r="I177" s="2" t="e">
        <v>#N/A</v>
      </c>
      <c r="J177" s="2" t="e">
        <v>#N/A</v>
      </c>
      <c r="K177" s="2" t="e">
        <v>#N/A</v>
      </c>
      <c r="L177" s="2" t="e">
        <v>#N/A</v>
      </c>
      <c r="M177" s="2" t="e">
        <v>#N/A</v>
      </c>
      <c r="N177" s="2" t="e">
        <v>#N/A</v>
      </c>
      <c r="O177">
        <f t="shared" si="4"/>
        <v>0</v>
      </c>
    </row>
    <row r="178" spans="1:15" x14ac:dyDescent="0.25">
      <c r="A178" s="4">
        <v>45766</v>
      </c>
      <c r="B178" s="2" t="e">
        <v>#N/A</v>
      </c>
      <c r="C178" s="2" t="e">
        <v>#N/A</v>
      </c>
      <c r="D178" s="2" t="e">
        <v>#N/A</v>
      </c>
      <c r="E178" s="2" t="e">
        <v>#N/A</v>
      </c>
      <c r="F178" s="2" t="e">
        <v>#N/A</v>
      </c>
      <c r="G178" s="2" t="e">
        <v>#N/A</v>
      </c>
      <c r="H178" s="2" t="e">
        <v>#N/A</v>
      </c>
      <c r="I178" s="2" t="e">
        <v>#N/A</v>
      </c>
      <c r="J178" s="2" t="e">
        <v>#N/A</v>
      </c>
      <c r="K178" s="2" t="e">
        <v>#N/A</v>
      </c>
      <c r="L178" s="2" t="e">
        <v>#N/A</v>
      </c>
      <c r="M178" s="2" t="e">
        <v>#N/A</v>
      </c>
      <c r="N178" s="2" t="e">
        <v>#N/A</v>
      </c>
      <c r="O178">
        <f t="shared" si="4"/>
        <v>0</v>
      </c>
    </row>
    <row r="179" spans="1:15" x14ac:dyDescent="0.25">
      <c r="A179" s="4">
        <v>45767</v>
      </c>
      <c r="B179" s="2" t="e">
        <v>#N/A</v>
      </c>
      <c r="C179" s="2" t="e">
        <v>#N/A</v>
      </c>
      <c r="D179" s="2" t="e">
        <v>#N/A</v>
      </c>
      <c r="E179" s="2" t="e">
        <v>#N/A</v>
      </c>
      <c r="F179" s="2" t="e">
        <v>#N/A</v>
      </c>
      <c r="G179" s="2" t="e">
        <v>#N/A</v>
      </c>
      <c r="H179" s="2" t="e">
        <v>#N/A</v>
      </c>
      <c r="I179" s="2" t="e">
        <v>#N/A</v>
      </c>
      <c r="J179" s="2" t="e">
        <v>#N/A</v>
      </c>
      <c r="K179" s="2" t="e">
        <v>#N/A</v>
      </c>
      <c r="L179" s="2" t="e">
        <v>#N/A</v>
      </c>
      <c r="M179" s="2" t="e">
        <v>#N/A</v>
      </c>
      <c r="N179" s="2" t="e">
        <v>#N/A</v>
      </c>
      <c r="O179">
        <f t="shared" si="4"/>
        <v>0</v>
      </c>
    </row>
    <row r="180" spans="1:15" x14ac:dyDescent="0.25">
      <c r="A180" s="4">
        <v>45768</v>
      </c>
      <c r="B180" s="2" t="e">
        <v>#N/A</v>
      </c>
      <c r="C180" s="2">
        <v>122.45</v>
      </c>
      <c r="D180" s="2" t="e">
        <v>#N/A</v>
      </c>
      <c r="E180" s="2">
        <v>79.89</v>
      </c>
      <c r="F180" s="2" t="e">
        <v>#N/A</v>
      </c>
      <c r="G180" s="2" t="e">
        <v>#N/A</v>
      </c>
      <c r="H180" s="2">
        <v>4.13</v>
      </c>
      <c r="I180" s="2" t="e">
        <v>#N/A</v>
      </c>
      <c r="J180" s="2">
        <v>8.66</v>
      </c>
      <c r="K180" s="2">
        <v>64.680000000000007</v>
      </c>
      <c r="L180" s="2" t="e">
        <v>#N/A</v>
      </c>
      <c r="M180" s="2">
        <v>28.08</v>
      </c>
      <c r="N180" s="2" t="e">
        <v>#N/A</v>
      </c>
      <c r="O180">
        <f t="shared" si="4"/>
        <v>0.45454545454545453</v>
      </c>
    </row>
    <row r="181" spans="1:15" x14ac:dyDescent="0.25">
      <c r="A181" s="4">
        <v>45769</v>
      </c>
      <c r="B181" s="2">
        <v>189.32</v>
      </c>
      <c r="C181" s="2">
        <v>135.35</v>
      </c>
      <c r="D181" s="2">
        <v>12.398</v>
      </c>
      <c r="E181" s="2">
        <v>82.16</v>
      </c>
      <c r="F181" s="2">
        <v>2432</v>
      </c>
      <c r="G181" s="2">
        <v>4.9649999999999999</v>
      </c>
      <c r="H181" s="2">
        <v>4.28</v>
      </c>
      <c r="I181" s="2">
        <v>51.87</v>
      </c>
      <c r="J181" s="2">
        <v>9.68</v>
      </c>
      <c r="K181" s="2">
        <v>66.64</v>
      </c>
      <c r="L181" s="2">
        <v>7.1</v>
      </c>
      <c r="M181" s="2">
        <v>28.87</v>
      </c>
      <c r="N181" s="2">
        <v>18.600000000000001</v>
      </c>
      <c r="O181">
        <f t="shared" si="4"/>
        <v>1</v>
      </c>
    </row>
    <row r="182" spans="1:15" x14ac:dyDescent="0.25">
      <c r="A182" s="4">
        <v>45770</v>
      </c>
      <c r="B182" s="2">
        <v>196.5</v>
      </c>
      <c r="C182" s="2">
        <v>131.1</v>
      </c>
      <c r="D182" s="2">
        <v>12.43</v>
      </c>
      <c r="E182" s="2">
        <v>83.28</v>
      </c>
      <c r="F182" s="2">
        <v>2431.5</v>
      </c>
      <c r="G182" s="2">
        <v>4.9000000000000004</v>
      </c>
      <c r="H182" s="2">
        <v>4.4400000000000004</v>
      </c>
      <c r="I182" s="2">
        <v>51.99</v>
      </c>
      <c r="J182" s="2">
        <v>9.41</v>
      </c>
      <c r="K182" s="2">
        <v>67.27</v>
      </c>
      <c r="L182" s="2">
        <v>7.14</v>
      </c>
      <c r="M182" s="2">
        <v>28.6</v>
      </c>
      <c r="N182" s="2">
        <v>18.66</v>
      </c>
      <c r="O182">
        <f t="shared" si="4"/>
        <v>1</v>
      </c>
    </row>
    <row r="183" spans="1:15" x14ac:dyDescent="0.25">
      <c r="A183" s="4">
        <v>45771</v>
      </c>
      <c r="B183" s="2">
        <v>200.65</v>
      </c>
      <c r="C183" s="2">
        <v>136.44</v>
      </c>
      <c r="D183" s="2">
        <v>12.692</v>
      </c>
      <c r="E183" s="2">
        <v>85.94</v>
      </c>
      <c r="F183" s="2">
        <v>2434</v>
      </c>
      <c r="G183" s="2">
        <v>4.9550000000000001</v>
      </c>
      <c r="H183" s="2">
        <v>4.58</v>
      </c>
      <c r="I183" s="2">
        <v>52.15</v>
      </c>
      <c r="J183" s="2">
        <v>10.06</v>
      </c>
      <c r="K183" s="2">
        <v>66.349999999999994</v>
      </c>
      <c r="L183" s="2">
        <v>7.33</v>
      </c>
      <c r="M183" s="2">
        <v>29</v>
      </c>
      <c r="N183" s="2">
        <v>18.5</v>
      </c>
      <c r="O183">
        <f t="shared" si="4"/>
        <v>1</v>
      </c>
    </row>
    <row r="184" spans="1:15" x14ac:dyDescent="0.25">
      <c r="A184" s="4">
        <v>45772</v>
      </c>
      <c r="B184" s="2">
        <v>206.8</v>
      </c>
      <c r="C184" s="2">
        <v>141.86000000000001</v>
      </c>
      <c r="D184" s="2">
        <v>12.757999999999999</v>
      </c>
      <c r="E184" s="2">
        <v>86.41</v>
      </c>
      <c r="F184" s="2">
        <v>2464</v>
      </c>
      <c r="G184" s="2">
        <v>4.9409999999999998</v>
      </c>
      <c r="H184" s="2">
        <v>4.59</v>
      </c>
      <c r="I184" s="2">
        <v>52.76</v>
      </c>
      <c r="J184" s="2">
        <v>10.75</v>
      </c>
      <c r="K184" s="2">
        <v>66.09</v>
      </c>
      <c r="L184" s="2">
        <v>7.25</v>
      </c>
      <c r="M184" s="2">
        <v>29.19</v>
      </c>
      <c r="N184" s="2">
        <v>18.8</v>
      </c>
      <c r="O184">
        <f t="shared" si="4"/>
        <v>1</v>
      </c>
    </row>
    <row r="185" spans="1:15" x14ac:dyDescent="0.25">
      <c r="A185" s="4">
        <v>45773</v>
      </c>
      <c r="B185" s="2" t="e">
        <v>#N/A</v>
      </c>
      <c r="C185" s="2" t="e">
        <v>#N/A</v>
      </c>
      <c r="D185" s="2" t="e">
        <v>#N/A</v>
      </c>
      <c r="E185" s="2" t="e">
        <v>#N/A</v>
      </c>
      <c r="F185" s="2" t="e">
        <v>#N/A</v>
      </c>
      <c r="G185" s="2" t="e">
        <v>#N/A</v>
      </c>
      <c r="H185" s="2" t="e">
        <v>#N/A</v>
      </c>
      <c r="I185" s="2" t="e">
        <v>#N/A</v>
      </c>
      <c r="J185" s="2" t="e">
        <v>#N/A</v>
      </c>
      <c r="K185" s="2" t="e">
        <v>#N/A</v>
      </c>
      <c r="L185" s="2" t="e">
        <v>#N/A</v>
      </c>
      <c r="M185" s="2" t="e">
        <v>#N/A</v>
      </c>
      <c r="N185" s="2" t="e">
        <v>#N/A</v>
      </c>
      <c r="O185">
        <f t="shared" si="4"/>
        <v>0</v>
      </c>
    </row>
    <row r="186" spans="1:15" x14ac:dyDescent="0.25">
      <c r="A186" s="4">
        <v>45774</v>
      </c>
      <c r="B186" s="2" t="e">
        <v>#N/A</v>
      </c>
      <c r="C186" s="2" t="e">
        <v>#N/A</v>
      </c>
      <c r="D186" s="2" t="e">
        <v>#N/A</v>
      </c>
      <c r="E186" s="2" t="e">
        <v>#N/A</v>
      </c>
      <c r="F186" s="2" t="e">
        <v>#N/A</v>
      </c>
      <c r="G186" s="2" t="e">
        <v>#N/A</v>
      </c>
      <c r="H186" s="2" t="e">
        <v>#N/A</v>
      </c>
      <c r="I186" s="2" t="e">
        <v>#N/A</v>
      </c>
      <c r="J186" s="2" t="e">
        <v>#N/A</v>
      </c>
      <c r="K186" s="2" t="e">
        <v>#N/A</v>
      </c>
      <c r="L186" s="2" t="e">
        <v>#N/A</v>
      </c>
      <c r="M186" s="2" t="e">
        <v>#N/A</v>
      </c>
      <c r="N186" s="2" t="e">
        <v>#N/A</v>
      </c>
      <c r="O186">
        <f t="shared" si="4"/>
        <v>0</v>
      </c>
    </row>
    <row r="187" spans="1:15" x14ac:dyDescent="0.25">
      <c r="A187" s="4">
        <v>45775</v>
      </c>
      <c r="B187" s="2">
        <v>205.05</v>
      </c>
      <c r="C187" s="2">
        <v>140.72999999999999</v>
      </c>
      <c r="D187" s="2">
        <v>12.718</v>
      </c>
      <c r="E187" s="2">
        <v>86.39</v>
      </c>
      <c r="F187" s="2">
        <v>2458</v>
      </c>
      <c r="G187" s="2">
        <v>4.9720000000000004</v>
      </c>
      <c r="H187" s="2">
        <v>4.49</v>
      </c>
      <c r="I187" s="2">
        <v>52.92</v>
      </c>
      <c r="J187" s="2">
        <v>10.72</v>
      </c>
      <c r="K187" s="2">
        <v>66.19</v>
      </c>
      <c r="L187" s="2">
        <v>7.28</v>
      </c>
      <c r="M187" s="2">
        <v>29.13</v>
      </c>
      <c r="N187" s="2">
        <v>18.84</v>
      </c>
      <c r="O187">
        <f t="shared" si="4"/>
        <v>1</v>
      </c>
    </row>
    <row r="188" spans="1:15" x14ac:dyDescent="0.25">
      <c r="A188" s="4">
        <v>45776</v>
      </c>
      <c r="B188" s="2">
        <v>202.25</v>
      </c>
      <c r="C188" s="2">
        <v>137.24</v>
      </c>
      <c r="D188" s="2">
        <v>12.686</v>
      </c>
      <c r="E188" s="2">
        <v>86.78</v>
      </c>
      <c r="F188" s="2">
        <v>2443</v>
      </c>
      <c r="G188" s="2">
        <v>5.0179999999999998</v>
      </c>
      <c r="H188" s="2">
        <v>4.68</v>
      </c>
      <c r="I188" s="2">
        <v>52.35</v>
      </c>
      <c r="J188" s="2">
        <v>10.86</v>
      </c>
      <c r="K188" s="2">
        <v>67.25</v>
      </c>
      <c r="L188" s="2">
        <v>7.21</v>
      </c>
      <c r="M188" s="2">
        <v>28.07</v>
      </c>
      <c r="N188" s="2">
        <v>18.559999999999999</v>
      </c>
      <c r="O188">
        <f t="shared" si="4"/>
        <v>1</v>
      </c>
    </row>
    <row r="189" spans="1:15" x14ac:dyDescent="0.25">
      <c r="A189" s="4">
        <v>45777</v>
      </c>
      <c r="B189" s="2">
        <v>201.95</v>
      </c>
      <c r="C189" s="2">
        <v>125.82</v>
      </c>
      <c r="D189" s="2">
        <v>12.7</v>
      </c>
      <c r="E189" s="2">
        <v>86.6</v>
      </c>
      <c r="F189" s="2">
        <v>2440.5</v>
      </c>
      <c r="G189" s="2">
        <v>5.0599999999999996</v>
      </c>
      <c r="H189" s="2">
        <v>4.4800000000000004</v>
      </c>
      <c r="I189" s="2">
        <v>51.16</v>
      </c>
      <c r="J189" s="2">
        <v>10.63</v>
      </c>
      <c r="K189" s="2">
        <v>66.88</v>
      </c>
      <c r="L189" s="2">
        <v>6.92</v>
      </c>
      <c r="M189" s="2">
        <v>27.46</v>
      </c>
      <c r="N189" s="2">
        <v>18.52</v>
      </c>
      <c r="O189">
        <f t="shared" si="4"/>
        <v>1</v>
      </c>
    </row>
    <row r="190" spans="1:15" x14ac:dyDescent="0.25">
      <c r="A190" s="4">
        <v>45778</v>
      </c>
      <c r="B190" s="2" t="e">
        <v>#N/A</v>
      </c>
      <c r="C190" s="2">
        <v>126.57</v>
      </c>
      <c r="D190" s="2" t="e">
        <v>#N/A</v>
      </c>
      <c r="E190" s="2">
        <v>87.54</v>
      </c>
      <c r="F190" s="2">
        <v>2436.5</v>
      </c>
      <c r="G190" s="2" t="e">
        <v>#N/A</v>
      </c>
      <c r="H190" s="2">
        <v>4.4000000000000004</v>
      </c>
      <c r="I190" s="2" t="e">
        <v>#N/A</v>
      </c>
      <c r="J190" s="2">
        <v>11.06</v>
      </c>
      <c r="K190" s="2">
        <v>66.05</v>
      </c>
      <c r="L190" s="2" t="e">
        <v>#N/A</v>
      </c>
      <c r="M190" s="2">
        <v>27.88</v>
      </c>
      <c r="N190" s="2" t="e">
        <v>#N/A</v>
      </c>
      <c r="O190">
        <f t="shared" si="4"/>
        <v>0.54545454545454541</v>
      </c>
    </row>
    <row r="191" spans="1:15" x14ac:dyDescent="0.25">
      <c r="A191" s="4">
        <v>45779</v>
      </c>
      <c r="B191" s="2">
        <v>209.8</v>
      </c>
      <c r="C191" s="2">
        <v>130.54</v>
      </c>
      <c r="D191" s="2">
        <v>12.656000000000001</v>
      </c>
      <c r="E191" s="2">
        <v>90.76</v>
      </c>
      <c r="F191" s="2">
        <v>2486.5</v>
      </c>
      <c r="G191" s="2">
        <v>5.0220000000000002</v>
      </c>
      <c r="H191" s="2">
        <v>4.4000000000000004</v>
      </c>
      <c r="I191" s="2">
        <v>50.86</v>
      </c>
      <c r="J191" s="2">
        <v>12</v>
      </c>
      <c r="K191" s="2">
        <v>67.09</v>
      </c>
      <c r="L191" s="2">
        <v>7.06</v>
      </c>
      <c r="M191" s="2">
        <v>28.12</v>
      </c>
      <c r="N191" s="2">
        <v>18.96</v>
      </c>
      <c r="O191">
        <f t="shared" si="4"/>
        <v>1</v>
      </c>
    </row>
    <row r="192" spans="1:15" x14ac:dyDescent="0.25">
      <c r="A192" s="4">
        <v>45780</v>
      </c>
      <c r="B192" s="2" t="e">
        <v>#N/A</v>
      </c>
      <c r="C192" s="2" t="e">
        <v>#N/A</v>
      </c>
      <c r="D192" s="2" t="e">
        <v>#N/A</v>
      </c>
      <c r="E192" s="2" t="e">
        <v>#N/A</v>
      </c>
      <c r="F192" s="2" t="e">
        <v>#N/A</v>
      </c>
      <c r="G192" s="2" t="e">
        <v>#N/A</v>
      </c>
      <c r="H192" s="2" t="e">
        <v>#N/A</v>
      </c>
      <c r="I192" s="2" t="e">
        <v>#N/A</v>
      </c>
      <c r="J192" s="2" t="e">
        <v>#N/A</v>
      </c>
      <c r="K192" s="2" t="e">
        <v>#N/A</v>
      </c>
      <c r="L192" s="2" t="e">
        <v>#N/A</v>
      </c>
      <c r="M192" s="2" t="e">
        <v>#N/A</v>
      </c>
      <c r="N192" s="2" t="e">
        <v>#N/A</v>
      </c>
      <c r="O192">
        <f t="shared" si="4"/>
        <v>0</v>
      </c>
    </row>
    <row r="193" spans="1:15" x14ac:dyDescent="0.25">
      <c r="A193" s="4">
        <v>45781</v>
      </c>
      <c r="B193" s="2" t="e">
        <v>#N/A</v>
      </c>
      <c r="C193" s="2" t="e">
        <v>#N/A</v>
      </c>
      <c r="D193" s="2" t="e">
        <v>#N/A</v>
      </c>
      <c r="E193" s="2" t="e">
        <v>#N/A</v>
      </c>
      <c r="F193" s="2" t="e">
        <v>#N/A</v>
      </c>
      <c r="G193" s="2" t="e">
        <v>#N/A</v>
      </c>
      <c r="H193" s="2" t="e">
        <v>#N/A</v>
      </c>
      <c r="I193" s="2" t="e">
        <v>#N/A</v>
      </c>
      <c r="J193" s="2" t="e">
        <v>#N/A</v>
      </c>
      <c r="K193" s="2" t="e">
        <v>#N/A</v>
      </c>
      <c r="L193" s="2" t="e">
        <v>#N/A</v>
      </c>
      <c r="M193" s="2" t="e">
        <v>#N/A</v>
      </c>
      <c r="N193" s="2" t="e">
        <v>#N/A</v>
      </c>
      <c r="O193">
        <f t="shared" si="4"/>
        <v>0</v>
      </c>
    </row>
    <row r="194" spans="1:15" x14ac:dyDescent="0.25">
      <c r="A194" s="4">
        <v>45782</v>
      </c>
      <c r="B194" s="2">
        <v>211.25</v>
      </c>
      <c r="C194" s="2">
        <v>127.16</v>
      </c>
      <c r="D194" s="2">
        <v>12.574</v>
      </c>
      <c r="E194" s="2">
        <v>90.71</v>
      </c>
      <c r="F194" s="2" t="e">
        <v>#N/A</v>
      </c>
      <c r="G194" s="2">
        <v>5.0620000000000003</v>
      </c>
      <c r="H194" s="2">
        <v>4.53</v>
      </c>
      <c r="I194" s="2">
        <v>50.51</v>
      </c>
      <c r="J194" s="2">
        <v>11.63</v>
      </c>
      <c r="K194" s="2">
        <v>66.099999999999994</v>
      </c>
      <c r="L194" s="2">
        <v>7.04</v>
      </c>
      <c r="M194" s="2">
        <v>29.18</v>
      </c>
      <c r="N194" s="2">
        <v>18.86</v>
      </c>
      <c r="O194">
        <f t="shared" ref="O194:O257" si="5">COUNT(B194:L194)/11</f>
        <v>0.90909090909090906</v>
      </c>
    </row>
    <row r="195" spans="1:15" x14ac:dyDescent="0.25">
      <c r="A195" s="4">
        <v>45783</v>
      </c>
      <c r="B195" s="2">
        <v>208.95</v>
      </c>
      <c r="C195" s="2">
        <v>126.76</v>
      </c>
      <c r="D195" s="2">
        <v>12.715999999999999</v>
      </c>
      <c r="E195" s="2">
        <v>89.64</v>
      </c>
      <c r="F195" s="2">
        <v>2434</v>
      </c>
      <c r="G195" s="2">
        <v>5.05</v>
      </c>
      <c r="H195" s="2">
        <v>4.51</v>
      </c>
      <c r="I195" s="2">
        <v>51.06</v>
      </c>
      <c r="J195" s="2">
        <v>13</v>
      </c>
      <c r="K195" s="2">
        <v>66.540000000000006</v>
      </c>
      <c r="L195" s="2">
        <v>6.93</v>
      </c>
      <c r="M195" s="2">
        <v>28.4</v>
      </c>
      <c r="N195" s="2">
        <v>19.260000000000002</v>
      </c>
      <c r="O195">
        <f t="shared" si="5"/>
        <v>1</v>
      </c>
    </row>
    <row r="196" spans="1:15" x14ac:dyDescent="0.25">
      <c r="A196" s="4">
        <v>45784</v>
      </c>
      <c r="B196" s="2">
        <v>209.15</v>
      </c>
      <c r="C196" s="2">
        <v>129.78</v>
      </c>
      <c r="D196" s="2">
        <v>12.65</v>
      </c>
      <c r="E196" s="2">
        <v>90.48</v>
      </c>
      <c r="F196" s="2">
        <v>2429</v>
      </c>
      <c r="G196" s="2">
        <v>5.0620000000000003</v>
      </c>
      <c r="H196" s="2">
        <v>4.59</v>
      </c>
      <c r="I196" s="2">
        <v>50.75</v>
      </c>
      <c r="J196" s="2">
        <v>12.67</v>
      </c>
      <c r="K196" s="2">
        <v>67.36</v>
      </c>
      <c r="L196" s="2">
        <v>7.04</v>
      </c>
      <c r="M196" s="2">
        <v>28.13</v>
      </c>
      <c r="N196" s="2">
        <v>19.46</v>
      </c>
      <c r="O196">
        <f t="shared" si="5"/>
        <v>1</v>
      </c>
    </row>
    <row r="197" spans="1:15" x14ac:dyDescent="0.25">
      <c r="A197" s="4">
        <v>45785</v>
      </c>
      <c r="B197" s="2">
        <v>213.2</v>
      </c>
      <c r="C197" s="2">
        <v>133.76</v>
      </c>
      <c r="D197" s="2">
        <v>12.746</v>
      </c>
      <c r="E197" s="2">
        <v>92.76</v>
      </c>
      <c r="F197" s="2">
        <v>2436</v>
      </c>
      <c r="G197" s="2">
        <v>5.12</v>
      </c>
      <c r="H197" s="2">
        <v>4.88</v>
      </c>
      <c r="I197" s="2">
        <v>51.05</v>
      </c>
      <c r="J197" s="2">
        <v>13.19</v>
      </c>
      <c r="K197" s="2">
        <v>68.319999999999993</v>
      </c>
      <c r="L197" s="2">
        <v>7.07</v>
      </c>
      <c r="M197" s="2">
        <v>28.59</v>
      </c>
      <c r="N197" s="2">
        <v>20.149999999999999</v>
      </c>
      <c r="O197">
        <f t="shared" si="5"/>
        <v>1</v>
      </c>
    </row>
    <row r="198" spans="1:15" x14ac:dyDescent="0.25">
      <c r="A198" s="4">
        <v>45786</v>
      </c>
      <c r="B198" s="2">
        <v>214.05</v>
      </c>
      <c r="C198" s="2">
        <v>140.68</v>
      </c>
      <c r="D198" s="2">
        <v>13</v>
      </c>
      <c r="E198" s="2">
        <v>93.11</v>
      </c>
      <c r="F198" s="2">
        <v>2458</v>
      </c>
      <c r="G198" s="2">
        <v>5.1059999999999999</v>
      </c>
      <c r="H198" s="2">
        <v>5.05</v>
      </c>
      <c r="I198" s="2">
        <v>51.89</v>
      </c>
      <c r="J198" s="2">
        <v>13.36</v>
      </c>
      <c r="K198" s="2">
        <v>70.31</v>
      </c>
      <c r="L198" s="2">
        <v>7.03</v>
      </c>
      <c r="M198" s="2">
        <v>29.77</v>
      </c>
      <c r="N198" s="2">
        <v>20.25</v>
      </c>
      <c r="O198">
        <f t="shared" si="5"/>
        <v>1</v>
      </c>
    </row>
    <row r="199" spans="1:15" x14ac:dyDescent="0.25">
      <c r="A199" s="4">
        <v>45787</v>
      </c>
      <c r="B199" s="2" t="e">
        <v>#N/A</v>
      </c>
      <c r="C199" s="2" t="e">
        <v>#N/A</v>
      </c>
      <c r="D199" s="2" t="e">
        <v>#N/A</v>
      </c>
      <c r="E199" s="2" t="e">
        <v>#N/A</v>
      </c>
      <c r="F199" s="2" t="e">
        <v>#N/A</v>
      </c>
      <c r="G199" s="2" t="e">
        <v>#N/A</v>
      </c>
      <c r="H199" s="2" t="e">
        <v>#N/A</v>
      </c>
      <c r="I199" s="2" t="e">
        <v>#N/A</v>
      </c>
      <c r="J199" s="2" t="e">
        <v>#N/A</v>
      </c>
      <c r="K199" s="2" t="e">
        <v>#N/A</v>
      </c>
      <c r="L199" s="2" t="e">
        <v>#N/A</v>
      </c>
      <c r="M199" s="2" t="e">
        <v>#N/A</v>
      </c>
      <c r="N199" s="2" t="e">
        <v>#N/A</v>
      </c>
      <c r="O199">
        <f t="shared" si="5"/>
        <v>0</v>
      </c>
    </row>
    <row r="200" spans="1:15" x14ac:dyDescent="0.25">
      <c r="A200" s="4">
        <v>45788</v>
      </c>
      <c r="B200" s="2" t="e">
        <v>#N/A</v>
      </c>
      <c r="C200" s="2" t="e">
        <v>#N/A</v>
      </c>
      <c r="D200" s="2" t="e">
        <v>#N/A</v>
      </c>
      <c r="E200" s="2" t="e">
        <v>#N/A</v>
      </c>
      <c r="F200" s="2" t="e">
        <v>#N/A</v>
      </c>
      <c r="G200" s="2" t="e">
        <v>#N/A</v>
      </c>
      <c r="H200" s="2" t="e">
        <v>#N/A</v>
      </c>
      <c r="I200" s="2" t="e">
        <v>#N/A</v>
      </c>
      <c r="J200" s="2" t="e">
        <v>#N/A</v>
      </c>
      <c r="K200" s="2" t="e">
        <v>#N/A</v>
      </c>
      <c r="L200" s="2" t="e">
        <v>#N/A</v>
      </c>
      <c r="M200" s="2" t="e">
        <v>#N/A</v>
      </c>
      <c r="N200" s="2" t="e">
        <v>#N/A</v>
      </c>
      <c r="O200">
        <f t="shared" si="5"/>
        <v>0</v>
      </c>
    </row>
    <row r="201" spans="1:15" x14ac:dyDescent="0.25">
      <c r="A201" s="4">
        <v>45789</v>
      </c>
      <c r="B201" s="2">
        <v>221.75</v>
      </c>
      <c r="C201" s="2">
        <v>156.21</v>
      </c>
      <c r="D201" s="2">
        <v>13.268000000000001</v>
      </c>
      <c r="E201" s="2">
        <v>98.72</v>
      </c>
      <c r="F201" s="2">
        <v>2492</v>
      </c>
      <c r="G201" s="2">
        <v>4.9989999999999997</v>
      </c>
      <c r="H201" s="2">
        <v>5.29</v>
      </c>
      <c r="I201" s="2">
        <v>53.07</v>
      </c>
      <c r="J201" s="2">
        <v>14.55</v>
      </c>
      <c r="K201" s="2">
        <v>69.69</v>
      </c>
      <c r="L201" s="2">
        <v>6.94</v>
      </c>
      <c r="M201" s="2">
        <v>30.19</v>
      </c>
      <c r="N201" s="2">
        <v>19.7</v>
      </c>
      <c r="O201">
        <f t="shared" si="5"/>
        <v>1</v>
      </c>
    </row>
    <row r="202" spans="1:15" x14ac:dyDescent="0.25">
      <c r="A202" s="4">
        <v>45790</v>
      </c>
      <c r="B202" s="2">
        <v>225.15</v>
      </c>
      <c r="C202" s="2">
        <v>191.6</v>
      </c>
      <c r="D202" s="2">
        <v>13.474</v>
      </c>
      <c r="E202" s="2">
        <v>100.4</v>
      </c>
      <c r="F202" s="2">
        <v>2522.5</v>
      </c>
      <c r="G202" s="2">
        <v>4.9909999999999997</v>
      </c>
      <c r="H202" s="2">
        <v>5.52</v>
      </c>
      <c r="I202" s="2">
        <v>53.41</v>
      </c>
      <c r="J202" s="2">
        <v>14.57</v>
      </c>
      <c r="K202" s="2">
        <v>72.11</v>
      </c>
      <c r="L202" s="2">
        <v>6.95</v>
      </c>
      <c r="M202" s="2">
        <v>30.56</v>
      </c>
      <c r="N202" s="2">
        <v>19.7</v>
      </c>
      <c r="O202">
        <f t="shared" si="5"/>
        <v>1</v>
      </c>
    </row>
    <row r="203" spans="1:15" x14ac:dyDescent="0.25">
      <c r="A203" s="4">
        <v>45791</v>
      </c>
      <c r="B203" s="2">
        <v>224.05</v>
      </c>
      <c r="C203" s="2">
        <v>192.98</v>
      </c>
      <c r="D203" s="2">
        <v>13.446</v>
      </c>
      <c r="E203" s="2">
        <v>99.7</v>
      </c>
      <c r="F203" s="2">
        <v>2514.5</v>
      </c>
      <c r="G203" s="2">
        <v>5.0220000000000002</v>
      </c>
      <c r="H203" s="2">
        <v>5.52</v>
      </c>
      <c r="I203" s="2">
        <v>53.11</v>
      </c>
      <c r="J203" s="2">
        <v>14.21</v>
      </c>
      <c r="K203" s="2">
        <v>72.19</v>
      </c>
      <c r="L203" s="2">
        <v>7.32</v>
      </c>
      <c r="M203" s="2">
        <v>30.36</v>
      </c>
      <c r="N203" s="2">
        <v>19.72</v>
      </c>
      <c r="O203">
        <f t="shared" si="5"/>
        <v>1</v>
      </c>
    </row>
    <row r="204" spans="1:15" x14ac:dyDescent="0.25">
      <c r="A204" s="4">
        <v>45792</v>
      </c>
      <c r="B204" s="2">
        <v>221.85</v>
      </c>
      <c r="C204" s="2">
        <v>186.18</v>
      </c>
      <c r="D204" s="2">
        <v>13.324</v>
      </c>
      <c r="E204" s="2">
        <v>99.65</v>
      </c>
      <c r="F204" s="2">
        <v>2473</v>
      </c>
      <c r="G204" s="2">
        <v>5.0880000000000001</v>
      </c>
      <c r="H204" s="2">
        <v>5.92</v>
      </c>
      <c r="I204" s="2">
        <v>52.86</v>
      </c>
      <c r="J204" s="2">
        <v>14.76</v>
      </c>
      <c r="K204" s="2">
        <v>74.55</v>
      </c>
      <c r="L204" s="2">
        <v>7.26</v>
      </c>
      <c r="M204" s="2">
        <v>30.11</v>
      </c>
      <c r="N204" s="2">
        <v>19.600000000000001</v>
      </c>
      <c r="O204">
        <f t="shared" si="5"/>
        <v>1</v>
      </c>
    </row>
    <row r="205" spans="1:15" x14ac:dyDescent="0.25">
      <c r="A205" s="4">
        <v>45793</v>
      </c>
      <c r="B205" s="2">
        <v>219.95</v>
      </c>
      <c r="C205" s="2">
        <v>178.46</v>
      </c>
      <c r="D205" s="2">
        <v>13.391999999999999</v>
      </c>
      <c r="E205" s="2">
        <v>99.91</v>
      </c>
      <c r="F205" s="2">
        <v>2490.5</v>
      </c>
      <c r="G205" s="2">
        <v>5.1719999999999997</v>
      </c>
      <c r="H205" s="2">
        <v>5.73</v>
      </c>
      <c r="I205" s="2">
        <v>53.23</v>
      </c>
      <c r="J205" s="2">
        <v>14.96</v>
      </c>
      <c r="K205" s="2">
        <v>75</v>
      </c>
      <c r="L205" s="2">
        <v>7.32</v>
      </c>
      <c r="M205" s="2">
        <v>29.76</v>
      </c>
      <c r="N205" s="2">
        <v>19</v>
      </c>
      <c r="O205">
        <f t="shared" si="5"/>
        <v>1</v>
      </c>
    </row>
    <row r="206" spans="1:15" x14ac:dyDescent="0.25">
      <c r="A206" s="4">
        <v>45794</v>
      </c>
      <c r="B206" s="2" t="e">
        <v>#N/A</v>
      </c>
      <c r="C206" s="2" t="e">
        <v>#N/A</v>
      </c>
      <c r="D206" s="2" t="e">
        <v>#N/A</v>
      </c>
      <c r="E206" s="2" t="e">
        <v>#N/A</v>
      </c>
      <c r="F206" s="2" t="e">
        <v>#N/A</v>
      </c>
      <c r="G206" s="2" t="e">
        <v>#N/A</v>
      </c>
      <c r="H206" s="2" t="e">
        <v>#N/A</v>
      </c>
      <c r="I206" s="2" t="e">
        <v>#N/A</v>
      </c>
      <c r="J206" s="2" t="e">
        <v>#N/A</v>
      </c>
      <c r="K206" s="2" t="e">
        <v>#N/A</v>
      </c>
      <c r="L206" s="2" t="e">
        <v>#N/A</v>
      </c>
      <c r="M206" s="2" t="e">
        <v>#N/A</v>
      </c>
      <c r="N206" s="2" t="e">
        <v>#N/A</v>
      </c>
      <c r="O206">
        <f t="shared" si="5"/>
        <v>0</v>
      </c>
    </row>
    <row r="207" spans="1:15" x14ac:dyDescent="0.25">
      <c r="A207" s="4">
        <v>45795</v>
      </c>
      <c r="B207" s="2" t="e">
        <v>#N/A</v>
      </c>
      <c r="C207" s="2" t="e">
        <v>#N/A</v>
      </c>
      <c r="D207" s="2" t="e">
        <v>#N/A</v>
      </c>
      <c r="E207" s="2" t="e">
        <v>#N/A</v>
      </c>
      <c r="F207" s="2" t="e">
        <v>#N/A</v>
      </c>
      <c r="G207" s="2" t="e">
        <v>#N/A</v>
      </c>
      <c r="H207" s="2" t="e">
        <v>#N/A</v>
      </c>
      <c r="I207" s="2" t="e">
        <v>#N/A</v>
      </c>
      <c r="J207" s="2" t="e">
        <v>#N/A</v>
      </c>
      <c r="K207" s="2" t="e">
        <v>#N/A</v>
      </c>
      <c r="L207" s="2" t="e">
        <v>#N/A</v>
      </c>
      <c r="M207" s="2" t="e">
        <v>#N/A</v>
      </c>
      <c r="N207" s="2" t="e">
        <v>#N/A</v>
      </c>
      <c r="O207">
        <f t="shared" si="5"/>
        <v>0</v>
      </c>
    </row>
    <row r="208" spans="1:15" x14ac:dyDescent="0.25">
      <c r="A208" s="4">
        <v>45796</v>
      </c>
      <c r="B208" s="2">
        <v>221.8</v>
      </c>
      <c r="C208" s="2">
        <v>164.92</v>
      </c>
      <c r="D208" s="2">
        <v>13.077999999999999</v>
      </c>
      <c r="E208" s="2">
        <v>98.34</v>
      </c>
      <c r="F208" s="2">
        <v>2473</v>
      </c>
      <c r="G208" s="2">
        <v>5.1559999999999997</v>
      </c>
      <c r="H208" s="2">
        <v>5.61</v>
      </c>
      <c r="I208" s="2">
        <v>52.88</v>
      </c>
      <c r="J208" s="2">
        <v>14.68</v>
      </c>
      <c r="K208" s="2">
        <v>73.86</v>
      </c>
      <c r="L208" s="2">
        <v>7.04</v>
      </c>
      <c r="M208" s="2">
        <v>29.4</v>
      </c>
      <c r="N208" s="2">
        <v>19.600000000000001</v>
      </c>
      <c r="O208">
        <f t="shared" si="5"/>
        <v>1</v>
      </c>
    </row>
    <row r="209" spans="1:15" x14ac:dyDescent="0.25">
      <c r="A209" s="4">
        <v>45797</v>
      </c>
      <c r="B209" s="2">
        <v>222.25</v>
      </c>
      <c r="C209" s="2">
        <v>167.22</v>
      </c>
      <c r="D209" s="2">
        <v>13.128</v>
      </c>
      <c r="E209" s="2">
        <v>98.13</v>
      </c>
      <c r="F209" s="2">
        <v>2486.5</v>
      </c>
      <c r="G209" s="2">
        <v>5.2240000000000002</v>
      </c>
      <c r="H209" s="2">
        <v>5.56</v>
      </c>
      <c r="I209" s="2">
        <v>53.01</v>
      </c>
      <c r="J209" s="2">
        <v>14.66</v>
      </c>
      <c r="K209" s="2">
        <v>74.41</v>
      </c>
      <c r="L209" s="2">
        <v>7.74</v>
      </c>
      <c r="M209" s="2">
        <v>29.2</v>
      </c>
      <c r="N209" s="2">
        <v>19.739999999999998</v>
      </c>
      <c r="O209">
        <f t="shared" si="5"/>
        <v>1</v>
      </c>
    </row>
    <row r="210" spans="1:15" x14ac:dyDescent="0.25">
      <c r="A210" s="4">
        <v>45798</v>
      </c>
      <c r="B210" s="2">
        <v>221</v>
      </c>
      <c r="C210" s="2">
        <v>163.37</v>
      </c>
      <c r="D210" s="2">
        <v>13.02</v>
      </c>
      <c r="E210" s="2">
        <v>95.5</v>
      </c>
      <c r="F210" s="2">
        <v>2477.5</v>
      </c>
      <c r="G210" s="2">
        <v>5.21</v>
      </c>
      <c r="H210" s="2">
        <v>5.39</v>
      </c>
      <c r="I210" s="2">
        <v>52.32</v>
      </c>
      <c r="J210" s="2">
        <v>14.16</v>
      </c>
      <c r="K210" s="2">
        <v>71.540000000000006</v>
      </c>
      <c r="L210" s="2">
        <v>7.89</v>
      </c>
      <c r="M210" s="2">
        <v>28.88</v>
      </c>
      <c r="N210" s="2">
        <v>20.100000000000001</v>
      </c>
      <c r="O210">
        <f t="shared" si="5"/>
        <v>1</v>
      </c>
    </row>
    <row r="211" spans="1:15" x14ac:dyDescent="0.25">
      <c r="A211" s="4">
        <v>45799</v>
      </c>
      <c r="B211" s="2">
        <v>217.1</v>
      </c>
      <c r="C211" s="2">
        <v>156.35</v>
      </c>
      <c r="D211" s="2">
        <v>12.82</v>
      </c>
      <c r="E211" s="2">
        <v>81.28</v>
      </c>
      <c r="F211" s="2">
        <v>2440</v>
      </c>
      <c r="G211" s="2">
        <v>5.25</v>
      </c>
      <c r="H211" s="2">
        <v>5.53</v>
      </c>
      <c r="I211" s="2">
        <v>51.5</v>
      </c>
      <c r="J211" s="2">
        <v>13.65</v>
      </c>
      <c r="K211" s="2">
        <v>66.94</v>
      </c>
      <c r="L211" s="2">
        <v>8.09</v>
      </c>
      <c r="M211" s="2">
        <v>28.94</v>
      </c>
      <c r="N211" s="2">
        <v>19.579999999999998</v>
      </c>
      <c r="O211">
        <f t="shared" si="5"/>
        <v>1</v>
      </c>
    </row>
    <row r="212" spans="1:15" x14ac:dyDescent="0.25">
      <c r="A212" s="4">
        <v>45800</v>
      </c>
      <c r="B212" s="2">
        <v>212.3</v>
      </c>
      <c r="C212" s="2">
        <v>158.38</v>
      </c>
      <c r="D212" s="2">
        <v>12.756</v>
      </c>
      <c r="E212" s="2">
        <v>80.239999999999995</v>
      </c>
      <c r="F212" s="2">
        <v>2420</v>
      </c>
      <c r="G212" s="2">
        <v>5.2539999999999996</v>
      </c>
      <c r="H212" s="2">
        <v>5.46</v>
      </c>
      <c r="I212" s="2">
        <v>50.97</v>
      </c>
      <c r="J212" s="2">
        <v>13.65</v>
      </c>
      <c r="K212" s="2">
        <v>67.760000000000005</v>
      </c>
      <c r="L212" s="2">
        <v>7.99</v>
      </c>
      <c r="M212" s="2">
        <v>29.09</v>
      </c>
      <c r="N212" s="2">
        <v>19.46</v>
      </c>
      <c r="O212">
        <f t="shared" si="5"/>
        <v>1</v>
      </c>
    </row>
    <row r="213" spans="1:15" x14ac:dyDescent="0.25">
      <c r="A213" s="4">
        <v>45801</v>
      </c>
      <c r="B213" s="2" t="e">
        <v>#N/A</v>
      </c>
      <c r="C213" s="2" t="e">
        <v>#N/A</v>
      </c>
      <c r="D213" s="2" t="e">
        <v>#N/A</v>
      </c>
      <c r="E213" s="2" t="e">
        <v>#N/A</v>
      </c>
      <c r="F213" s="2" t="e">
        <v>#N/A</v>
      </c>
      <c r="G213" s="2" t="e">
        <v>#N/A</v>
      </c>
      <c r="H213" s="2" t="e">
        <v>#N/A</v>
      </c>
      <c r="I213" s="2" t="e">
        <v>#N/A</v>
      </c>
      <c r="J213" s="2" t="e">
        <v>#N/A</v>
      </c>
      <c r="K213" s="2" t="e">
        <v>#N/A</v>
      </c>
      <c r="L213" s="2" t="e">
        <v>#N/A</v>
      </c>
      <c r="M213" s="2" t="e">
        <v>#N/A</v>
      </c>
      <c r="N213" s="2" t="e">
        <v>#N/A</v>
      </c>
      <c r="O213">
        <f t="shared" si="5"/>
        <v>0</v>
      </c>
    </row>
    <row r="214" spans="1:15" x14ac:dyDescent="0.25">
      <c r="A214" s="4">
        <v>45802</v>
      </c>
      <c r="B214" s="2" t="e">
        <v>#N/A</v>
      </c>
      <c r="C214" s="2" t="e">
        <v>#N/A</v>
      </c>
      <c r="D214" s="2" t="e">
        <v>#N/A</v>
      </c>
      <c r="E214" s="2" t="e">
        <v>#N/A</v>
      </c>
      <c r="F214" s="2" t="e">
        <v>#N/A</v>
      </c>
      <c r="G214" s="2" t="e">
        <v>#N/A</v>
      </c>
      <c r="H214" s="2" t="e">
        <v>#N/A</v>
      </c>
      <c r="I214" s="2" t="e">
        <v>#N/A</v>
      </c>
      <c r="J214" s="2" t="e">
        <v>#N/A</v>
      </c>
      <c r="K214" s="2" t="e">
        <v>#N/A</v>
      </c>
      <c r="L214" s="2" t="e">
        <v>#N/A</v>
      </c>
      <c r="M214" s="2" t="e">
        <v>#N/A</v>
      </c>
      <c r="N214" s="2" t="e">
        <v>#N/A</v>
      </c>
      <c r="O214">
        <f t="shared" si="5"/>
        <v>0</v>
      </c>
    </row>
    <row r="215" spans="1:15" x14ac:dyDescent="0.25">
      <c r="A215" s="4">
        <v>45803</v>
      </c>
      <c r="B215" s="2">
        <v>218.65</v>
      </c>
      <c r="C215" s="2" t="e">
        <v>#N/A</v>
      </c>
      <c r="D215" s="2">
        <v>12.93</v>
      </c>
      <c r="E215" s="2" t="e">
        <v>#N/A</v>
      </c>
      <c r="F215" s="2" t="e">
        <v>#N/A</v>
      </c>
      <c r="G215" s="2">
        <v>5.27</v>
      </c>
      <c r="H215" s="2" t="e">
        <v>#N/A</v>
      </c>
      <c r="I215" s="2">
        <v>51.78</v>
      </c>
      <c r="J215" s="2" t="e">
        <v>#N/A</v>
      </c>
      <c r="K215" s="2" t="e">
        <v>#N/A</v>
      </c>
      <c r="L215" s="2">
        <v>7.8</v>
      </c>
      <c r="M215" s="2" t="e">
        <v>#N/A</v>
      </c>
      <c r="N215" s="2">
        <v>18.98</v>
      </c>
      <c r="O215">
        <f t="shared" si="5"/>
        <v>0.45454545454545453</v>
      </c>
    </row>
    <row r="216" spans="1:15" x14ac:dyDescent="0.25">
      <c r="A216" s="4">
        <v>45804</v>
      </c>
      <c r="B216" s="2">
        <v>221</v>
      </c>
      <c r="C216" s="2">
        <v>155.72999999999999</v>
      </c>
      <c r="D216" s="2">
        <v>12.997999999999999</v>
      </c>
      <c r="E216" s="2">
        <v>84.14</v>
      </c>
      <c r="F216" s="2">
        <v>2446.5</v>
      </c>
      <c r="G216" s="2">
        <v>5.2380000000000004</v>
      </c>
      <c r="H216" s="2">
        <v>6.1150000000000002</v>
      </c>
      <c r="I216" s="2">
        <v>51.54</v>
      </c>
      <c r="J216" s="2">
        <v>14.19</v>
      </c>
      <c r="K216" s="2">
        <v>68.040000000000006</v>
      </c>
      <c r="L216" s="2">
        <v>7.66</v>
      </c>
      <c r="M216" s="2">
        <v>29.15</v>
      </c>
      <c r="N216" s="2">
        <v>19.16</v>
      </c>
      <c r="O216">
        <f t="shared" si="5"/>
        <v>1</v>
      </c>
    </row>
    <row r="217" spans="1:15" x14ac:dyDescent="0.25">
      <c r="A217" s="4">
        <v>45805</v>
      </c>
      <c r="B217" s="2">
        <v>217.5</v>
      </c>
      <c r="C217" s="2">
        <v>156.44999999999999</v>
      </c>
      <c r="D217" s="2">
        <v>12.964</v>
      </c>
      <c r="E217" s="2">
        <v>83.23</v>
      </c>
      <c r="F217" s="2">
        <v>2445</v>
      </c>
      <c r="G217" s="2">
        <v>5.2519999999999998</v>
      </c>
      <c r="H217" s="2">
        <v>6.8</v>
      </c>
      <c r="I217" s="2">
        <v>51.64</v>
      </c>
      <c r="J217" s="2">
        <v>14.06</v>
      </c>
      <c r="K217" s="2">
        <v>67.209999999999994</v>
      </c>
      <c r="L217" s="2">
        <v>7.63</v>
      </c>
      <c r="M217" s="2">
        <v>28.94</v>
      </c>
      <c r="N217" s="2">
        <v>19.34</v>
      </c>
      <c r="O217">
        <f t="shared" si="5"/>
        <v>1</v>
      </c>
    </row>
    <row r="218" spans="1:15" x14ac:dyDescent="0.25">
      <c r="A218" s="4">
        <v>45806</v>
      </c>
      <c r="B218" s="2">
        <v>212.6</v>
      </c>
      <c r="C218" s="2">
        <v>155.94999999999999</v>
      </c>
      <c r="D218" s="2">
        <v>12.93</v>
      </c>
      <c r="E218" s="2">
        <v>83.97</v>
      </c>
      <c r="F218" s="2">
        <v>2441.5</v>
      </c>
      <c r="G218" s="2">
        <v>5.23</v>
      </c>
      <c r="H218" s="2">
        <v>6.66</v>
      </c>
      <c r="I218" s="2">
        <v>51.41</v>
      </c>
      <c r="J218" s="2">
        <v>14.36</v>
      </c>
      <c r="K218" s="2">
        <v>68.989999999999995</v>
      </c>
      <c r="L218" s="2">
        <v>7.43</v>
      </c>
      <c r="M218" s="2">
        <v>29.17</v>
      </c>
      <c r="N218" s="2">
        <v>19.100000000000001</v>
      </c>
      <c r="O218">
        <f t="shared" si="5"/>
        <v>1</v>
      </c>
    </row>
    <row r="219" spans="1:15" x14ac:dyDescent="0.25">
      <c r="A219" s="4">
        <v>45807</v>
      </c>
      <c r="B219" s="2">
        <v>211.8</v>
      </c>
      <c r="C219" s="2">
        <v>158.08000000000001</v>
      </c>
      <c r="D219" s="2">
        <v>12.972</v>
      </c>
      <c r="E219" s="2">
        <v>83.63</v>
      </c>
      <c r="F219" s="2">
        <v>2449.5</v>
      </c>
      <c r="G219" s="2">
        <v>5.266</v>
      </c>
      <c r="H219" s="2">
        <v>6.67</v>
      </c>
      <c r="I219" s="2">
        <v>51.66</v>
      </c>
      <c r="J219" s="2">
        <v>13.78</v>
      </c>
      <c r="K219" s="2">
        <v>70.64</v>
      </c>
      <c r="L219" s="2">
        <v>7.3</v>
      </c>
      <c r="M219" s="2">
        <v>29.1</v>
      </c>
      <c r="N219" s="2">
        <v>19.04</v>
      </c>
      <c r="O219">
        <f t="shared" si="5"/>
        <v>1</v>
      </c>
    </row>
    <row r="220" spans="1:15" x14ac:dyDescent="0.25">
      <c r="A220" s="4">
        <v>45808</v>
      </c>
      <c r="B220" s="2" t="e">
        <v>#N/A</v>
      </c>
      <c r="C220" s="2" t="e">
        <v>#N/A</v>
      </c>
      <c r="D220" s="2" t="e">
        <v>#N/A</v>
      </c>
      <c r="E220" s="2" t="e">
        <v>#N/A</v>
      </c>
      <c r="F220" s="2" t="e">
        <v>#N/A</v>
      </c>
      <c r="G220" s="2" t="e">
        <v>#N/A</v>
      </c>
      <c r="H220" s="2" t="e">
        <v>#N/A</v>
      </c>
      <c r="I220" s="2" t="e">
        <v>#N/A</v>
      </c>
      <c r="J220" s="2" t="e">
        <v>#N/A</v>
      </c>
      <c r="K220" s="2" t="e">
        <v>#N/A</v>
      </c>
      <c r="L220" s="2" t="e">
        <v>#N/A</v>
      </c>
      <c r="M220" s="2" t="e">
        <v>#N/A</v>
      </c>
      <c r="N220" s="2" t="e">
        <v>#N/A</v>
      </c>
      <c r="O220">
        <f t="shared" si="5"/>
        <v>0</v>
      </c>
    </row>
    <row r="221" spans="1:15" x14ac:dyDescent="0.25">
      <c r="A221" s="4">
        <v>45809</v>
      </c>
      <c r="B221" s="2" t="e">
        <v>#N/A</v>
      </c>
      <c r="C221" s="2" t="e">
        <v>#N/A</v>
      </c>
      <c r="D221" s="2" t="e">
        <v>#N/A</v>
      </c>
      <c r="E221" s="2" t="e">
        <v>#N/A</v>
      </c>
      <c r="F221" s="2" t="e">
        <v>#N/A</v>
      </c>
      <c r="G221" s="2" t="e">
        <v>#N/A</v>
      </c>
      <c r="H221" s="2" t="e">
        <v>#N/A</v>
      </c>
      <c r="I221" s="2" t="e">
        <v>#N/A</v>
      </c>
      <c r="J221" s="2" t="e">
        <v>#N/A</v>
      </c>
      <c r="K221" s="2" t="e">
        <v>#N/A</v>
      </c>
      <c r="L221" s="2" t="e">
        <v>#N/A</v>
      </c>
      <c r="M221" s="2" t="e">
        <v>#N/A</v>
      </c>
      <c r="N221" s="2" t="e">
        <v>#N/A</v>
      </c>
      <c r="O221">
        <f t="shared" si="5"/>
        <v>0</v>
      </c>
    </row>
    <row r="222" spans="1:15" x14ac:dyDescent="0.25">
      <c r="A222" s="4">
        <v>45810</v>
      </c>
      <c r="B222" s="2">
        <v>213.65</v>
      </c>
      <c r="C222" s="2">
        <v>149.65</v>
      </c>
      <c r="D222" s="2">
        <v>13.17</v>
      </c>
      <c r="E222" s="2">
        <v>82.08</v>
      </c>
      <c r="F222" s="2">
        <v>2468.5</v>
      </c>
      <c r="G222" s="2">
        <v>5.3120000000000003</v>
      </c>
      <c r="H222" s="2">
        <v>6.72</v>
      </c>
      <c r="I222" s="2">
        <v>52.68</v>
      </c>
      <c r="J222" s="2">
        <v>13.53</v>
      </c>
      <c r="K222" s="2">
        <v>70.150000000000006</v>
      </c>
      <c r="L222" s="2">
        <v>7.52</v>
      </c>
      <c r="M222" s="2">
        <v>29.58</v>
      </c>
      <c r="N222" s="2">
        <v>19.059999999999999</v>
      </c>
      <c r="O222">
        <f t="shared" si="5"/>
        <v>1</v>
      </c>
    </row>
    <row r="223" spans="1:15" x14ac:dyDescent="0.25">
      <c r="A223" s="4">
        <v>45811</v>
      </c>
      <c r="B223" s="2">
        <v>214.05</v>
      </c>
      <c r="C223" s="2">
        <v>159.37</v>
      </c>
      <c r="D223" s="2">
        <v>13.302</v>
      </c>
      <c r="E223" s="2">
        <v>85.25</v>
      </c>
      <c r="F223" s="2">
        <v>2510</v>
      </c>
      <c r="G223" s="2">
        <v>5.242</v>
      </c>
      <c r="H223" s="2">
        <v>7.25</v>
      </c>
      <c r="I223" s="2">
        <v>53.03</v>
      </c>
      <c r="J223" s="2">
        <v>15.33</v>
      </c>
      <c r="K223" s="2">
        <v>70.95</v>
      </c>
      <c r="L223" s="2">
        <v>7.31</v>
      </c>
      <c r="M223" s="2">
        <v>29.56</v>
      </c>
      <c r="N223" s="2">
        <v>19.100000000000001</v>
      </c>
      <c r="O223">
        <f t="shared" si="5"/>
        <v>1</v>
      </c>
    </row>
    <row r="224" spans="1:15" x14ac:dyDescent="0.25">
      <c r="A224" s="4">
        <v>45812</v>
      </c>
      <c r="B224" s="2">
        <v>218.05</v>
      </c>
      <c r="C224" s="2">
        <v>159.81</v>
      </c>
      <c r="D224" s="2">
        <v>13.178000000000001</v>
      </c>
      <c r="E224" s="2">
        <v>85.48</v>
      </c>
      <c r="F224" s="2">
        <v>2480</v>
      </c>
      <c r="G224" s="2">
        <v>5.2519999999999998</v>
      </c>
      <c r="H224" s="2">
        <v>7.48</v>
      </c>
      <c r="I224" s="2">
        <v>52.27</v>
      </c>
      <c r="J224" s="2">
        <v>14.83</v>
      </c>
      <c r="K224" s="2">
        <v>69.88</v>
      </c>
      <c r="L224" s="2">
        <v>7.56</v>
      </c>
      <c r="M224" s="2">
        <v>28.92</v>
      </c>
      <c r="N224" s="2">
        <v>19.260000000000002</v>
      </c>
      <c r="O224">
        <f t="shared" si="5"/>
        <v>1</v>
      </c>
    </row>
    <row r="225" spans="1:15" x14ac:dyDescent="0.25">
      <c r="A225" s="4">
        <v>45813</v>
      </c>
      <c r="B225" s="2">
        <v>219.25</v>
      </c>
      <c r="C225" s="2">
        <v>163.84</v>
      </c>
      <c r="D225" s="2">
        <v>13.208</v>
      </c>
      <c r="E225" s="2">
        <v>85.57</v>
      </c>
      <c r="F225" s="2">
        <v>2479</v>
      </c>
      <c r="G225" s="2">
        <v>5.19</v>
      </c>
      <c r="H225" s="2">
        <v>7.85</v>
      </c>
      <c r="I225" s="2">
        <v>51.87</v>
      </c>
      <c r="J225" s="2">
        <v>14.85</v>
      </c>
      <c r="K225" s="2">
        <v>71.5</v>
      </c>
      <c r="L225" s="2">
        <v>7.45</v>
      </c>
      <c r="M225" s="2">
        <v>29.05</v>
      </c>
      <c r="N225" s="2">
        <v>19</v>
      </c>
      <c r="O225">
        <f t="shared" si="5"/>
        <v>1</v>
      </c>
    </row>
    <row r="226" spans="1:15" x14ac:dyDescent="0.25">
      <c r="A226" s="4">
        <v>45814</v>
      </c>
      <c r="B226" s="2">
        <v>218.8</v>
      </c>
      <c r="C226" s="2">
        <v>166.35</v>
      </c>
      <c r="D226" s="2">
        <v>13.35</v>
      </c>
      <c r="E226" s="2">
        <v>86.92</v>
      </c>
      <c r="F226" s="2">
        <v>2507.5</v>
      </c>
      <c r="G226" s="2">
        <v>5.2320000000000002</v>
      </c>
      <c r="H226" s="2">
        <v>7.6950000000000003</v>
      </c>
      <c r="I226" s="2">
        <v>52.3</v>
      </c>
      <c r="J226" s="2">
        <v>15.51</v>
      </c>
      <c r="K226" s="2">
        <v>72.16</v>
      </c>
      <c r="L226" s="2">
        <v>7.5</v>
      </c>
      <c r="M226" s="2">
        <v>29.29</v>
      </c>
      <c r="N226" s="2">
        <v>19.36</v>
      </c>
      <c r="O226">
        <f t="shared" si="5"/>
        <v>1</v>
      </c>
    </row>
    <row r="227" spans="1:15" x14ac:dyDescent="0.25">
      <c r="A227" s="4">
        <v>45815</v>
      </c>
      <c r="B227" s="2" t="e">
        <v>#N/A</v>
      </c>
      <c r="C227" s="2" t="e">
        <v>#N/A</v>
      </c>
      <c r="D227" s="2" t="e">
        <v>#N/A</v>
      </c>
      <c r="E227" s="2" t="e">
        <v>#N/A</v>
      </c>
      <c r="F227" s="2" t="e">
        <v>#N/A</v>
      </c>
      <c r="G227" s="2" t="e">
        <v>#N/A</v>
      </c>
      <c r="H227" s="2" t="e">
        <v>#N/A</v>
      </c>
      <c r="I227" s="2" t="e">
        <v>#N/A</v>
      </c>
      <c r="J227" s="2" t="e">
        <v>#N/A</v>
      </c>
      <c r="K227" s="2" t="e">
        <v>#N/A</v>
      </c>
      <c r="L227" s="2" t="e">
        <v>#N/A</v>
      </c>
      <c r="M227" s="2" t="e">
        <v>#N/A</v>
      </c>
      <c r="N227" s="2" t="e">
        <v>#N/A</v>
      </c>
      <c r="O227">
        <f t="shared" si="5"/>
        <v>0</v>
      </c>
    </row>
    <row r="228" spans="1:15" x14ac:dyDescent="0.25">
      <c r="A228" s="4">
        <v>45816</v>
      </c>
      <c r="B228" s="2" t="e">
        <v>#N/A</v>
      </c>
      <c r="C228" s="2" t="e">
        <v>#N/A</v>
      </c>
      <c r="D228" s="2" t="e">
        <v>#N/A</v>
      </c>
      <c r="E228" s="2" t="e">
        <v>#N/A</v>
      </c>
      <c r="F228" s="2" t="e">
        <v>#N/A</v>
      </c>
      <c r="G228" s="2" t="e">
        <v>#N/A</v>
      </c>
      <c r="H228" s="2" t="e">
        <v>#N/A</v>
      </c>
      <c r="I228" s="2" t="e">
        <v>#N/A</v>
      </c>
      <c r="J228" s="2" t="e">
        <v>#N/A</v>
      </c>
      <c r="K228" s="2" t="e">
        <v>#N/A</v>
      </c>
      <c r="L228" s="2" t="e">
        <v>#N/A</v>
      </c>
      <c r="M228" s="2" t="e">
        <v>#N/A</v>
      </c>
      <c r="N228" s="2" t="e">
        <v>#N/A</v>
      </c>
      <c r="O228">
        <f t="shared" si="5"/>
        <v>0</v>
      </c>
    </row>
    <row r="229" spans="1:15" x14ac:dyDescent="0.25">
      <c r="A229" s="4">
        <v>45817</v>
      </c>
      <c r="B229" s="2">
        <v>219.3</v>
      </c>
      <c r="C229" s="2">
        <v>160.16</v>
      </c>
      <c r="D229" s="2">
        <v>13.35</v>
      </c>
      <c r="E229" s="2">
        <v>88.19</v>
      </c>
      <c r="F229" s="2">
        <v>2505</v>
      </c>
      <c r="G229" s="2">
        <v>5.202</v>
      </c>
      <c r="H229" s="2">
        <v>7.87</v>
      </c>
      <c r="I229" s="2">
        <v>52.33</v>
      </c>
      <c r="J229" s="2">
        <v>15.97</v>
      </c>
      <c r="K229" s="2">
        <v>71.900000000000006</v>
      </c>
      <c r="L229" s="2">
        <v>7.56</v>
      </c>
      <c r="M229" s="2">
        <v>29.46</v>
      </c>
      <c r="N229" s="2">
        <v>19.760000000000002</v>
      </c>
      <c r="O229">
        <f t="shared" si="5"/>
        <v>1</v>
      </c>
    </row>
    <row r="230" spans="1:15" x14ac:dyDescent="0.25">
      <c r="A230" s="4">
        <v>45818</v>
      </c>
      <c r="B230" s="2">
        <v>219.05</v>
      </c>
      <c r="C230" s="2">
        <v>164.62</v>
      </c>
      <c r="D230" s="2">
        <v>13.672000000000001</v>
      </c>
      <c r="E230" s="2">
        <v>89.64</v>
      </c>
      <c r="F230" s="2">
        <v>2595.5</v>
      </c>
      <c r="G230" s="2">
        <v>5.2320000000000002</v>
      </c>
      <c r="H230" s="2">
        <v>7.82</v>
      </c>
      <c r="I230" s="2">
        <v>53.59</v>
      </c>
      <c r="J230" s="2">
        <v>15.63</v>
      </c>
      <c r="K230" s="2">
        <v>72.81</v>
      </c>
      <c r="L230" s="2">
        <v>7.55</v>
      </c>
      <c r="M230" s="2">
        <v>30.23</v>
      </c>
      <c r="N230" s="2">
        <v>19.940000000000001</v>
      </c>
      <c r="O230">
        <f t="shared" si="5"/>
        <v>1</v>
      </c>
    </row>
    <row r="231" spans="1:15" x14ac:dyDescent="0.25">
      <c r="A231" s="4">
        <v>45819</v>
      </c>
      <c r="B231" s="2">
        <v>219.7</v>
      </c>
      <c r="C231" s="2">
        <v>167.86</v>
      </c>
      <c r="D231" s="2">
        <v>13.65</v>
      </c>
      <c r="E231" s="2">
        <v>89.86</v>
      </c>
      <c r="F231" s="2">
        <v>2581.5</v>
      </c>
      <c r="G231" s="2">
        <v>5.2359999999999998</v>
      </c>
      <c r="H231" s="2">
        <v>7.45</v>
      </c>
      <c r="I231" s="2">
        <v>53.55</v>
      </c>
      <c r="J231" s="2">
        <v>15.87</v>
      </c>
      <c r="K231" s="2">
        <v>73</v>
      </c>
      <c r="L231" s="2">
        <v>7.43</v>
      </c>
      <c r="M231" s="2">
        <v>30.81</v>
      </c>
      <c r="N231" s="2">
        <v>19.420000000000002</v>
      </c>
      <c r="O231">
        <f t="shared" si="5"/>
        <v>1</v>
      </c>
    </row>
    <row r="232" spans="1:15" x14ac:dyDescent="0.25">
      <c r="A232" s="4">
        <v>45820</v>
      </c>
      <c r="B232" s="2">
        <v>217.35</v>
      </c>
      <c r="C232" s="2">
        <v>167.83</v>
      </c>
      <c r="D232" s="2">
        <v>13.858000000000001</v>
      </c>
      <c r="E232" s="2">
        <v>88.56</v>
      </c>
      <c r="F232" s="2">
        <v>2614.5</v>
      </c>
      <c r="G232" s="2">
        <v>5.2460000000000004</v>
      </c>
      <c r="H232" s="2">
        <v>7.83</v>
      </c>
      <c r="I232" s="2">
        <v>54.74</v>
      </c>
      <c r="J232" s="2">
        <v>16.010000000000002</v>
      </c>
      <c r="K232" s="2">
        <v>73.84</v>
      </c>
      <c r="L232" s="2">
        <v>7.31</v>
      </c>
      <c r="M232" s="2">
        <v>30.92</v>
      </c>
      <c r="N232" s="2">
        <v>19.16</v>
      </c>
      <c r="O232">
        <f t="shared" si="5"/>
        <v>1</v>
      </c>
    </row>
    <row r="233" spans="1:15" x14ac:dyDescent="0.25">
      <c r="A233" s="4">
        <v>45821</v>
      </c>
      <c r="B233" s="2">
        <v>214.95</v>
      </c>
      <c r="C233" s="2">
        <v>175.2</v>
      </c>
      <c r="D233" s="2">
        <v>14.002000000000001</v>
      </c>
      <c r="E233" s="2">
        <v>86.52</v>
      </c>
      <c r="F233" s="2">
        <v>2631</v>
      </c>
      <c r="G233" s="2">
        <v>5.2560000000000002</v>
      </c>
      <c r="H233" s="2">
        <v>7.74</v>
      </c>
      <c r="I233" s="2">
        <v>54.8</v>
      </c>
      <c r="J233" s="2">
        <v>15.85</v>
      </c>
      <c r="K233" s="2">
        <v>74.78</v>
      </c>
      <c r="L233" s="2">
        <v>7.4</v>
      </c>
      <c r="M233" s="2">
        <v>31.72</v>
      </c>
      <c r="N233" s="2">
        <v>19.14</v>
      </c>
      <c r="O233">
        <f t="shared" si="5"/>
        <v>1</v>
      </c>
    </row>
    <row r="234" spans="1:15" x14ac:dyDescent="0.25">
      <c r="A234" s="4">
        <v>45822</v>
      </c>
      <c r="B234" s="2" t="e">
        <v>#N/A</v>
      </c>
      <c r="C234" s="2" t="e">
        <v>#N/A</v>
      </c>
      <c r="D234" s="2" t="e">
        <v>#N/A</v>
      </c>
      <c r="E234" s="2" t="e">
        <v>#N/A</v>
      </c>
      <c r="F234" s="2" t="e">
        <v>#N/A</v>
      </c>
      <c r="G234" s="2" t="e">
        <v>#N/A</v>
      </c>
      <c r="H234" s="2" t="e">
        <v>#N/A</v>
      </c>
      <c r="I234" s="2" t="e">
        <v>#N/A</v>
      </c>
      <c r="J234" s="2" t="e">
        <v>#N/A</v>
      </c>
      <c r="K234" s="2" t="e">
        <v>#N/A</v>
      </c>
      <c r="L234" s="2" t="e">
        <v>#N/A</v>
      </c>
      <c r="M234" s="2" t="e">
        <v>#N/A</v>
      </c>
      <c r="N234" s="2" t="e">
        <v>#N/A</v>
      </c>
      <c r="O234">
        <f t="shared" si="5"/>
        <v>0</v>
      </c>
    </row>
    <row r="235" spans="1:15" x14ac:dyDescent="0.25">
      <c r="A235" s="4">
        <v>45823</v>
      </c>
      <c r="B235" s="2" t="e">
        <v>#N/A</v>
      </c>
      <c r="C235" s="2" t="e">
        <v>#N/A</v>
      </c>
      <c r="D235" s="2" t="e">
        <v>#N/A</v>
      </c>
      <c r="E235" s="2" t="e">
        <v>#N/A</v>
      </c>
      <c r="F235" s="2" t="e">
        <v>#N/A</v>
      </c>
      <c r="G235" s="2" t="e">
        <v>#N/A</v>
      </c>
      <c r="H235" s="2" t="e">
        <v>#N/A</v>
      </c>
      <c r="I235" s="2" t="e">
        <v>#N/A</v>
      </c>
      <c r="J235" s="2" t="e">
        <v>#N/A</v>
      </c>
      <c r="K235" s="2" t="e">
        <v>#N/A</v>
      </c>
      <c r="L235" s="2" t="e">
        <v>#N/A</v>
      </c>
      <c r="M235" s="2" t="e">
        <v>#N/A</v>
      </c>
      <c r="N235" s="2" t="e">
        <v>#N/A</v>
      </c>
      <c r="O235">
        <f t="shared" si="5"/>
        <v>0</v>
      </c>
    </row>
    <row r="236" spans="1:15" x14ac:dyDescent="0.25">
      <c r="A236" s="4">
        <v>45824</v>
      </c>
      <c r="B236" s="2">
        <v>216</v>
      </c>
      <c r="C236" s="2">
        <v>175.25</v>
      </c>
      <c r="D236" s="2">
        <v>13.994</v>
      </c>
      <c r="E236" s="2">
        <v>86.64</v>
      </c>
      <c r="F236" s="2">
        <v>2625.5</v>
      </c>
      <c r="G236" s="2">
        <v>5.23</v>
      </c>
      <c r="H236" s="2">
        <v>8.1300000000000008</v>
      </c>
      <c r="I236" s="2">
        <v>54.52</v>
      </c>
      <c r="J236" s="2">
        <v>16.53</v>
      </c>
      <c r="K236" s="2">
        <v>73.78</v>
      </c>
      <c r="L236" s="2">
        <v>7.35</v>
      </c>
      <c r="M236" s="2">
        <v>31.16</v>
      </c>
      <c r="N236" s="2">
        <v>19.260000000000002</v>
      </c>
      <c r="O236">
        <f t="shared" si="5"/>
        <v>1</v>
      </c>
    </row>
    <row r="237" spans="1:15" x14ac:dyDescent="0.25">
      <c r="A237" s="4">
        <v>45825</v>
      </c>
      <c r="B237" s="2">
        <v>214</v>
      </c>
      <c r="C237" s="2">
        <v>143.9</v>
      </c>
      <c r="D237" s="2">
        <v>14.151999999999999</v>
      </c>
      <c r="E237" s="2">
        <v>83.97</v>
      </c>
      <c r="F237" s="2">
        <v>2663</v>
      </c>
      <c r="G237" s="2">
        <v>5.258</v>
      </c>
      <c r="H237" s="2">
        <v>8.3000000000000007</v>
      </c>
      <c r="I237" s="2">
        <v>55.51</v>
      </c>
      <c r="J237" s="2">
        <v>16.05</v>
      </c>
      <c r="K237" s="2">
        <v>71.86</v>
      </c>
      <c r="L237" s="2">
        <v>7.34</v>
      </c>
      <c r="M237" s="2">
        <v>31.58</v>
      </c>
      <c r="N237" s="2">
        <v>19.2</v>
      </c>
      <c r="O237">
        <f t="shared" si="5"/>
        <v>1</v>
      </c>
    </row>
    <row r="238" spans="1:15" x14ac:dyDescent="0.25">
      <c r="A238" s="4">
        <v>45826</v>
      </c>
      <c r="B238" s="2">
        <v>211.05</v>
      </c>
      <c r="C238" s="2">
        <v>143.66999999999999</v>
      </c>
      <c r="D238" s="2">
        <v>14.173999999999999</v>
      </c>
      <c r="E238" s="2">
        <v>83.58</v>
      </c>
      <c r="F238" s="2">
        <v>2667</v>
      </c>
      <c r="G238" s="2">
        <v>5.2619999999999996</v>
      </c>
      <c r="H238" s="2">
        <v>8.11</v>
      </c>
      <c r="I238" s="2">
        <v>54.6</v>
      </c>
      <c r="J238" s="2">
        <v>16.100000000000001</v>
      </c>
      <c r="K238" s="2">
        <v>71.569999999999993</v>
      </c>
      <c r="L238" s="2">
        <v>7.24</v>
      </c>
      <c r="M238" s="2">
        <v>31.14</v>
      </c>
      <c r="N238" s="2">
        <v>19.2</v>
      </c>
      <c r="O238">
        <f t="shared" si="5"/>
        <v>1</v>
      </c>
    </row>
    <row r="239" spans="1:15" x14ac:dyDescent="0.25">
      <c r="A239" s="4">
        <v>45827</v>
      </c>
      <c r="B239" s="2">
        <v>207.9</v>
      </c>
      <c r="C239" s="2" t="e">
        <v>#N/A</v>
      </c>
      <c r="D239" s="2">
        <v>14.256</v>
      </c>
      <c r="E239" s="2" t="e">
        <v>#N/A</v>
      </c>
      <c r="F239" s="2">
        <v>2698</v>
      </c>
      <c r="G239" s="2">
        <v>5.274</v>
      </c>
      <c r="H239" s="2" t="e">
        <v>#N/A</v>
      </c>
      <c r="I239" s="2">
        <v>54.9</v>
      </c>
      <c r="J239" s="2" t="e">
        <v>#N/A</v>
      </c>
      <c r="K239" s="2" t="e">
        <v>#N/A</v>
      </c>
      <c r="L239" s="2" t="e">
        <v>#N/A</v>
      </c>
      <c r="M239" s="2" t="e">
        <v>#N/A</v>
      </c>
      <c r="N239" s="2" t="e">
        <v>#N/A</v>
      </c>
      <c r="O239">
        <f t="shared" si="5"/>
        <v>0.45454545454545453</v>
      </c>
    </row>
    <row r="240" spans="1:15" x14ac:dyDescent="0.25">
      <c r="A240" s="4">
        <v>45828</v>
      </c>
      <c r="B240" s="2">
        <v>209.3</v>
      </c>
      <c r="C240" s="2">
        <v>145</v>
      </c>
      <c r="D240" s="2">
        <v>14.305999999999999</v>
      </c>
      <c r="E240" s="2">
        <v>83.2</v>
      </c>
      <c r="F240" s="2">
        <v>2683</v>
      </c>
      <c r="G240" s="2">
        <v>5.23</v>
      </c>
      <c r="H240" s="2">
        <v>8.1300000000000008</v>
      </c>
      <c r="I240" s="2">
        <v>54.66</v>
      </c>
      <c r="J240" s="2">
        <v>15</v>
      </c>
      <c r="K240" s="2">
        <v>71.53</v>
      </c>
      <c r="L240" s="2">
        <v>7.14</v>
      </c>
      <c r="M240" s="2">
        <v>31.25</v>
      </c>
      <c r="N240" s="2">
        <v>19.8</v>
      </c>
      <c r="O240">
        <f t="shared" si="5"/>
        <v>1</v>
      </c>
    </row>
    <row r="241" spans="1:15" x14ac:dyDescent="0.25">
      <c r="A241" s="4">
        <v>45829</v>
      </c>
      <c r="B241" s="2" t="e">
        <v>#N/A</v>
      </c>
      <c r="C241" s="2" t="e">
        <v>#N/A</v>
      </c>
      <c r="D241" s="2" t="e">
        <v>#N/A</v>
      </c>
      <c r="E241" s="2" t="e">
        <v>#N/A</v>
      </c>
      <c r="F241" s="2" t="e">
        <v>#N/A</v>
      </c>
      <c r="G241" s="2" t="e">
        <v>#N/A</v>
      </c>
      <c r="H241" s="2" t="e">
        <v>#N/A</v>
      </c>
      <c r="I241" s="2" t="e">
        <v>#N/A</v>
      </c>
      <c r="J241" s="2" t="e">
        <v>#N/A</v>
      </c>
      <c r="K241" s="2" t="e">
        <v>#N/A</v>
      </c>
      <c r="L241" s="2" t="e">
        <v>#N/A</v>
      </c>
      <c r="M241" s="2" t="e">
        <v>#N/A</v>
      </c>
      <c r="N241" s="2" t="e">
        <v>#N/A</v>
      </c>
      <c r="O241">
        <f t="shared" si="5"/>
        <v>0</v>
      </c>
    </row>
    <row r="242" spans="1:15" x14ac:dyDescent="0.25">
      <c r="A242" s="4">
        <v>45830</v>
      </c>
      <c r="B242" s="2" t="e">
        <v>#N/A</v>
      </c>
      <c r="C242" s="2" t="e">
        <v>#N/A</v>
      </c>
      <c r="D242" s="2" t="e">
        <v>#N/A</v>
      </c>
      <c r="E242" s="2" t="e">
        <v>#N/A</v>
      </c>
      <c r="F242" s="2" t="e">
        <v>#N/A</v>
      </c>
      <c r="G242" s="2" t="e">
        <v>#N/A</v>
      </c>
      <c r="H242" s="2" t="e">
        <v>#N/A</v>
      </c>
      <c r="I242" s="2" t="e">
        <v>#N/A</v>
      </c>
      <c r="J242" s="2" t="e">
        <v>#N/A</v>
      </c>
      <c r="K242" s="2" t="e">
        <v>#N/A</v>
      </c>
      <c r="L242" s="2" t="e">
        <v>#N/A</v>
      </c>
      <c r="M242" s="2" t="e">
        <v>#N/A</v>
      </c>
      <c r="N242" s="2" t="e">
        <v>#N/A</v>
      </c>
      <c r="O242">
        <f t="shared" si="5"/>
        <v>0</v>
      </c>
    </row>
    <row r="243" spans="1:15" x14ac:dyDescent="0.25">
      <c r="A243" s="4">
        <v>45831</v>
      </c>
      <c r="B243" s="2">
        <v>208.8</v>
      </c>
      <c r="C243" s="2">
        <v>144.66999999999999</v>
      </c>
      <c r="D243" s="2">
        <v>14.224</v>
      </c>
      <c r="E243" s="2">
        <v>82.81</v>
      </c>
      <c r="F243" s="2">
        <v>2684</v>
      </c>
      <c r="G243" s="2">
        <v>5.08</v>
      </c>
      <c r="H243" s="2">
        <v>8.43</v>
      </c>
      <c r="I243" s="2">
        <v>54.28</v>
      </c>
      <c r="J243" s="2">
        <v>14.37</v>
      </c>
      <c r="K243" s="2">
        <v>70.73</v>
      </c>
      <c r="L243" s="2">
        <v>6.99</v>
      </c>
      <c r="M243" s="2">
        <v>30.32</v>
      </c>
      <c r="N243" s="2">
        <v>19.54</v>
      </c>
      <c r="O243">
        <f t="shared" si="5"/>
        <v>1</v>
      </c>
    </row>
    <row r="244" spans="1:15" x14ac:dyDescent="0.25">
      <c r="A244" s="4">
        <v>45832</v>
      </c>
      <c r="B244" s="2">
        <v>214.5</v>
      </c>
      <c r="C244" s="2">
        <v>151.18</v>
      </c>
      <c r="D244" s="2">
        <v>13.862</v>
      </c>
      <c r="E244" s="2">
        <v>84.55</v>
      </c>
      <c r="F244" s="2">
        <v>2584.5</v>
      </c>
      <c r="G244" s="2">
        <v>5.1059999999999999</v>
      </c>
      <c r="H244" s="2">
        <v>8.0500000000000007</v>
      </c>
      <c r="I244" s="2">
        <v>52.5</v>
      </c>
      <c r="J244" s="2">
        <v>14.89</v>
      </c>
      <c r="K244" s="2">
        <v>71.400000000000006</v>
      </c>
      <c r="L244" s="2">
        <v>7</v>
      </c>
      <c r="M244" s="2">
        <v>29.83</v>
      </c>
      <c r="N244" s="2">
        <v>19.239999999999998</v>
      </c>
      <c r="O244">
        <f t="shared" si="5"/>
        <v>1</v>
      </c>
    </row>
    <row r="245" spans="1:15" x14ac:dyDescent="0.25">
      <c r="A245" s="4">
        <v>45833</v>
      </c>
      <c r="B245" s="2">
        <v>213.6</v>
      </c>
      <c r="C245" s="2">
        <v>152.69999999999999</v>
      </c>
      <c r="D245" s="2">
        <v>13.74</v>
      </c>
      <c r="E245" s="2">
        <v>84.8</v>
      </c>
      <c r="F245" s="2">
        <v>2563.5</v>
      </c>
      <c r="G245" s="2">
        <v>5.048</v>
      </c>
      <c r="H245" s="2">
        <v>8.1999999999999993</v>
      </c>
      <c r="I245" s="2">
        <v>52.28</v>
      </c>
      <c r="J245" s="2">
        <v>14.81</v>
      </c>
      <c r="K245" s="2">
        <v>70.34</v>
      </c>
      <c r="L245" s="2">
        <v>7.11</v>
      </c>
      <c r="M245" s="2">
        <v>30.32</v>
      </c>
      <c r="N245" s="2">
        <v>19.600000000000001</v>
      </c>
      <c r="O245">
        <f t="shared" si="5"/>
        <v>1</v>
      </c>
    </row>
    <row r="246" spans="1:15" x14ac:dyDescent="0.25">
      <c r="A246" s="4">
        <v>45834</v>
      </c>
      <c r="B246" s="2">
        <v>214.85</v>
      </c>
      <c r="C246" s="2">
        <v>155.63</v>
      </c>
      <c r="D246" s="2">
        <v>13.71</v>
      </c>
      <c r="E246" s="2">
        <v>86.28</v>
      </c>
      <c r="F246" s="2">
        <v>2576.5</v>
      </c>
      <c r="G246" s="2">
        <v>5.0979999999999999</v>
      </c>
      <c r="H246" s="2">
        <v>8.16</v>
      </c>
      <c r="I246" s="2">
        <v>52.51</v>
      </c>
      <c r="J246" s="2">
        <v>15.56</v>
      </c>
      <c r="K246" s="2">
        <v>70.989999999999995</v>
      </c>
      <c r="L246" s="2">
        <v>7.16</v>
      </c>
      <c r="M246" s="2">
        <v>30.29</v>
      </c>
      <c r="N246" s="2">
        <v>19.8</v>
      </c>
      <c r="O246">
        <f t="shared" si="5"/>
        <v>1</v>
      </c>
    </row>
    <row r="247" spans="1:15" x14ac:dyDescent="0.25">
      <c r="A247" s="4">
        <v>45835</v>
      </c>
      <c r="B247" s="2">
        <v>222.75</v>
      </c>
      <c r="C247" s="2">
        <v>152.13999999999999</v>
      </c>
      <c r="D247" s="2">
        <v>13.83</v>
      </c>
      <c r="E247" s="2">
        <v>86.76</v>
      </c>
      <c r="F247" s="2">
        <v>2587</v>
      </c>
      <c r="G247" s="2">
        <v>5.0659999999999998</v>
      </c>
      <c r="H247" s="2">
        <v>8.1</v>
      </c>
      <c r="I247" s="2">
        <v>52.52</v>
      </c>
      <c r="J247" s="2">
        <v>15.16</v>
      </c>
      <c r="K247" s="2">
        <v>70.89</v>
      </c>
      <c r="L247" s="2">
        <v>6.95</v>
      </c>
      <c r="M247" s="2">
        <v>30.34</v>
      </c>
      <c r="N247" s="2">
        <v>19.98</v>
      </c>
      <c r="O247">
        <f t="shared" si="5"/>
        <v>1</v>
      </c>
    </row>
    <row r="248" spans="1:15" x14ac:dyDescent="0.25">
      <c r="A248" s="4">
        <v>45836</v>
      </c>
      <c r="B248" s="2" t="e">
        <v>#N/A</v>
      </c>
      <c r="C248" s="2" t="e">
        <v>#N/A</v>
      </c>
      <c r="D248" s="2" t="e">
        <v>#N/A</v>
      </c>
      <c r="E248" s="2" t="e">
        <v>#N/A</v>
      </c>
      <c r="F248" s="2" t="e">
        <v>#N/A</v>
      </c>
      <c r="G248" s="2" t="e">
        <v>#N/A</v>
      </c>
      <c r="H248" s="2" t="e">
        <v>#N/A</v>
      </c>
      <c r="I248" s="2" t="e">
        <v>#N/A</v>
      </c>
      <c r="J248" s="2" t="e">
        <v>#N/A</v>
      </c>
      <c r="K248" s="2" t="e">
        <v>#N/A</v>
      </c>
      <c r="L248" s="2" t="e">
        <v>#N/A</v>
      </c>
      <c r="M248" s="2" t="e">
        <v>#N/A</v>
      </c>
      <c r="N248" s="2" t="e">
        <v>#N/A</v>
      </c>
      <c r="O248">
        <f t="shared" si="5"/>
        <v>0</v>
      </c>
    </row>
    <row r="249" spans="1:15" x14ac:dyDescent="0.25">
      <c r="A249" s="4">
        <v>45837</v>
      </c>
      <c r="B249" s="2" t="e">
        <v>#N/A</v>
      </c>
      <c r="C249" s="2" t="e">
        <v>#N/A</v>
      </c>
      <c r="D249" s="2" t="e">
        <v>#N/A</v>
      </c>
      <c r="E249" s="2" t="e">
        <v>#N/A</v>
      </c>
      <c r="F249" s="2" t="e">
        <v>#N/A</v>
      </c>
      <c r="G249" s="2" t="e">
        <v>#N/A</v>
      </c>
      <c r="H249" s="2" t="e">
        <v>#N/A</v>
      </c>
      <c r="I249" s="2" t="e">
        <v>#N/A</v>
      </c>
      <c r="J249" s="2" t="e">
        <v>#N/A</v>
      </c>
      <c r="K249" s="2" t="e">
        <v>#N/A</v>
      </c>
      <c r="L249" s="2" t="e">
        <v>#N/A</v>
      </c>
      <c r="M249" s="2" t="e">
        <v>#N/A</v>
      </c>
      <c r="N249" s="2" t="e">
        <v>#N/A</v>
      </c>
      <c r="O249">
        <f t="shared" si="5"/>
        <v>0</v>
      </c>
    </row>
    <row r="250" spans="1:15" x14ac:dyDescent="0.25">
      <c r="A250" s="4">
        <v>45838</v>
      </c>
      <c r="B250" s="2">
        <v>217.65</v>
      </c>
      <c r="C250" s="2">
        <v>165.54</v>
      </c>
      <c r="D250" s="2">
        <v>13.76</v>
      </c>
      <c r="E250" s="2">
        <v>85.77</v>
      </c>
      <c r="F250" s="2">
        <v>2553.5</v>
      </c>
      <c r="G250" s="2">
        <v>5.1420000000000003</v>
      </c>
      <c r="H250" s="2">
        <v>8.98</v>
      </c>
      <c r="I250" s="2">
        <v>52.1</v>
      </c>
      <c r="J250" s="2">
        <v>15.19</v>
      </c>
      <c r="K250" s="2">
        <v>69.42</v>
      </c>
      <c r="L250" s="2">
        <v>6.96</v>
      </c>
      <c r="M250" s="2">
        <v>29.93</v>
      </c>
      <c r="N250" s="2">
        <v>20</v>
      </c>
      <c r="O250">
        <f t="shared" si="5"/>
        <v>1</v>
      </c>
    </row>
    <row r="251" spans="1:15" x14ac:dyDescent="0.25">
      <c r="A251" s="4">
        <v>45839</v>
      </c>
      <c r="B251" s="2">
        <v>215.65</v>
      </c>
      <c r="C251" s="2">
        <v>162.96</v>
      </c>
      <c r="D251" s="2">
        <v>13.79</v>
      </c>
      <c r="E251" s="2">
        <v>88.75</v>
      </c>
      <c r="F251" s="2">
        <v>2574</v>
      </c>
      <c r="G251" s="2">
        <v>5.1459999999999999</v>
      </c>
      <c r="H251" s="2">
        <v>9.02</v>
      </c>
      <c r="I251" s="2">
        <v>52.35</v>
      </c>
      <c r="J251" s="2">
        <v>15.92</v>
      </c>
      <c r="K251" s="2">
        <v>73.06</v>
      </c>
      <c r="L251" s="2">
        <v>7</v>
      </c>
      <c r="M251" s="2">
        <v>30.5</v>
      </c>
      <c r="N251" s="2">
        <v>19.7</v>
      </c>
      <c r="O251">
        <f t="shared" si="5"/>
        <v>1</v>
      </c>
    </row>
    <row r="252" spans="1:15" x14ac:dyDescent="0.25">
      <c r="A252" s="4">
        <v>45840</v>
      </c>
      <c r="B252" s="2">
        <v>219.5</v>
      </c>
      <c r="C252" s="2">
        <v>170.52</v>
      </c>
      <c r="D252" s="2">
        <v>13.976000000000001</v>
      </c>
      <c r="E252" s="2">
        <v>89.98</v>
      </c>
      <c r="F252" s="2">
        <v>2615.5</v>
      </c>
      <c r="G252" s="2">
        <v>5.0599999999999996</v>
      </c>
      <c r="H252" s="2">
        <v>8.8000000000000007</v>
      </c>
      <c r="I252" s="2">
        <v>53.38</v>
      </c>
      <c r="J252" s="2">
        <v>16.27</v>
      </c>
      <c r="K252" s="2">
        <v>73.02</v>
      </c>
      <c r="L252" s="2">
        <v>6.92</v>
      </c>
      <c r="M252" s="2">
        <v>31.3</v>
      </c>
      <c r="N252" s="2">
        <v>19.760000000000002</v>
      </c>
      <c r="O252">
        <f t="shared" si="5"/>
        <v>1</v>
      </c>
    </row>
    <row r="253" spans="1:15" x14ac:dyDescent="0.25">
      <c r="A253" s="4">
        <v>45841</v>
      </c>
      <c r="B253" s="2">
        <v>221.3</v>
      </c>
      <c r="C253" s="2">
        <v>185.03</v>
      </c>
      <c r="D253" s="2">
        <v>13.981999999999999</v>
      </c>
      <c r="E253" s="2">
        <v>90.22</v>
      </c>
      <c r="F253" s="2">
        <v>2620.5</v>
      </c>
      <c r="G253" s="2">
        <v>5.056</v>
      </c>
      <c r="H253" s="2">
        <v>9.07</v>
      </c>
      <c r="I253" s="2">
        <v>53.37</v>
      </c>
      <c r="J253" s="2">
        <v>16.809999999999999</v>
      </c>
      <c r="K253" s="2">
        <v>73.88</v>
      </c>
      <c r="L253" s="2">
        <v>6.98</v>
      </c>
      <c r="M253" s="2">
        <v>30.93</v>
      </c>
      <c r="N253" s="2">
        <v>21</v>
      </c>
      <c r="O253">
        <f t="shared" si="5"/>
        <v>1</v>
      </c>
    </row>
    <row r="254" spans="1:15" x14ac:dyDescent="0.25">
      <c r="A254" s="4">
        <v>45842</v>
      </c>
      <c r="B254" s="2">
        <v>216</v>
      </c>
      <c r="C254" s="2" t="e">
        <v>#N/A</v>
      </c>
      <c r="D254" s="2">
        <v>13.922000000000001</v>
      </c>
      <c r="E254" s="2" t="e">
        <v>#N/A</v>
      </c>
      <c r="F254" s="2">
        <v>2628</v>
      </c>
      <c r="G254" s="2">
        <v>5.0640000000000001</v>
      </c>
      <c r="H254" s="2" t="e">
        <v>#N/A</v>
      </c>
      <c r="I254" s="2">
        <v>52.97</v>
      </c>
      <c r="J254" s="2" t="e">
        <v>#N/A</v>
      </c>
      <c r="K254" s="2" t="e">
        <v>#N/A</v>
      </c>
      <c r="L254" s="2">
        <v>6.97</v>
      </c>
      <c r="M254" s="2" t="e">
        <v>#N/A</v>
      </c>
      <c r="N254" s="2">
        <v>20.85</v>
      </c>
      <c r="O254">
        <f t="shared" si="5"/>
        <v>0.54545454545454541</v>
      </c>
    </row>
    <row r="255" spans="1:15" x14ac:dyDescent="0.25">
      <c r="A255" s="4">
        <v>45843</v>
      </c>
      <c r="B255" s="2" t="e">
        <v>#N/A</v>
      </c>
      <c r="C255" s="2" t="e">
        <v>#N/A</v>
      </c>
      <c r="D255" s="2" t="e">
        <v>#N/A</v>
      </c>
      <c r="E255" s="2" t="e">
        <v>#N/A</v>
      </c>
      <c r="F255" s="2" t="e">
        <v>#N/A</v>
      </c>
      <c r="G255" s="2" t="e">
        <v>#N/A</v>
      </c>
      <c r="H255" s="2" t="e">
        <v>#N/A</v>
      </c>
      <c r="I255" s="2" t="e">
        <v>#N/A</v>
      </c>
      <c r="J255" s="2" t="e">
        <v>#N/A</v>
      </c>
      <c r="K255" s="2" t="e">
        <v>#N/A</v>
      </c>
      <c r="L255" s="2" t="e">
        <v>#N/A</v>
      </c>
      <c r="M255" s="2" t="e">
        <v>#N/A</v>
      </c>
      <c r="N255" s="2" t="e">
        <v>#N/A</v>
      </c>
      <c r="O255">
        <f t="shared" si="5"/>
        <v>0</v>
      </c>
    </row>
    <row r="256" spans="1:15" x14ac:dyDescent="0.25">
      <c r="A256" s="4">
        <v>45844</v>
      </c>
      <c r="B256" s="2" t="e">
        <v>#N/A</v>
      </c>
      <c r="C256" s="2" t="e">
        <v>#N/A</v>
      </c>
      <c r="D256" s="2" t="e">
        <v>#N/A</v>
      </c>
      <c r="E256" s="2" t="e">
        <v>#N/A</v>
      </c>
      <c r="F256" s="2" t="e">
        <v>#N/A</v>
      </c>
      <c r="G256" s="2" t="e">
        <v>#N/A</v>
      </c>
      <c r="H256" s="2" t="e">
        <v>#N/A</v>
      </c>
      <c r="I256" s="2" t="e">
        <v>#N/A</v>
      </c>
      <c r="J256" s="2" t="e">
        <v>#N/A</v>
      </c>
      <c r="K256" s="2" t="e">
        <v>#N/A</v>
      </c>
      <c r="L256" s="2" t="e">
        <v>#N/A</v>
      </c>
      <c r="M256" s="2" t="e">
        <v>#N/A</v>
      </c>
      <c r="N256" s="2" t="e">
        <v>#N/A</v>
      </c>
      <c r="O256">
        <f t="shared" si="5"/>
        <v>0</v>
      </c>
    </row>
    <row r="257" spans="1:15" x14ac:dyDescent="0.25">
      <c r="A257" s="4">
        <v>45845</v>
      </c>
      <c r="B257" s="2">
        <v>218.35</v>
      </c>
      <c r="C257" s="2">
        <v>177.06</v>
      </c>
      <c r="D257" s="2">
        <v>13.856</v>
      </c>
      <c r="E257" s="2">
        <v>88.15</v>
      </c>
      <c r="F257" s="2">
        <v>2553</v>
      </c>
      <c r="G257" s="2">
        <v>4.9980000000000002</v>
      </c>
      <c r="H257" s="2">
        <v>8.7899999999999991</v>
      </c>
      <c r="I257" s="2">
        <v>51.79</v>
      </c>
      <c r="J257" s="2">
        <v>16.07</v>
      </c>
      <c r="K257" s="2">
        <v>74.75</v>
      </c>
      <c r="L257" s="2">
        <v>7.17</v>
      </c>
      <c r="M257" s="2">
        <v>30.25</v>
      </c>
      <c r="N257" s="2">
        <v>20.85</v>
      </c>
      <c r="O257">
        <f t="shared" si="5"/>
        <v>1</v>
      </c>
    </row>
    <row r="258" spans="1:15" x14ac:dyDescent="0.25">
      <c r="A258" s="4">
        <v>45846</v>
      </c>
      <c r="B258" s="2">
        <v>217.05</v>
      </c>
      <c r="C258" s="2">
        <v>165.48</v>
      </c>
      <c r="D258" s="2">
        <v>14.116</v>
      </c>
      <c r="E258" s="2">
        <v>87.94</v>
      </c>
      <c r="F258" s="2">
        <v>2604</v>
      </c>
      <c r="G258" s="2">
        <v>4.9980000000000002</v>
      </c>
      <c r="H258" s="2">
        <v>8.7899999999999991</v>
      </c>
      <c r="I258" s="2">
        <v>52.84</v>
      </c>
      <c r="J258" s="2">
        <v>16.48</v>
      </c>
      <c r="K258" s="2">
        <v>72.459999999999994</v>
      </c>
      <c r="L258" s="2">
        <v>7.4</v>
      </c>
      <c r="M258" s="2">
        <v>31.27</v>
      </c>
      <c r="N258" s="2">
        <v>21.05</v>
      </c>
      <c r="O258">
        <f t="shared" ref="O258:O321" si="6">COUNT(B258:L258)/11</f>
        <v>1</v>
      </c>
    </row>
    <row r="259" spans="1:15" x14ac:dyDescent="0.25">
      <c r="A259" s="4">
        <v>45847</v>
      </c>
      <c r="B259" s="2">
        <v>225.5</v>
      </c>
      <c r="C259" s="2">
        <v>165.99</v>
      </c>
      <c r="D259" s="2">
        <v>14.254</v>
      </c>
      <c r="E259" s="2">
        <v>88.45</v>
      </c>
      <c r="F259" s="2">
        <v>2627</v>
      </c>
      <c r="G259" s="2">
        <v>5.0119999999999996</v>
      </c>
      <c r="H259" s="2">
        <v>8.75</v>
      </c>
      <c r="I259" s="2">
        <v>53.28</v>
      </c>
      <c r="J259" s="2">
        <v>16.440000000000001</v>
      </c>
      <c r="K259" s="2">
        <v>73.650000000000006</v>
      </c>
      <c r="L259" s="2">
        <v>7.58</v>
      </c>
      <c r="M259" s="2">
        <v>31.27</v>
      </c>
      <c r="N259" s="2">
        <v>20.45</v>
      </c>
      <c r="O259">
        <f t="shared" si="6"/>
        <v>1</v>
      </c>
    </row>
    <row r="260" spans="1:15" x14ac:dyDescent="0.25">
      <c r="A260" s="4">
        <v>45848</v>
      </c>
      <c r="B260" s="2">
        <v>226.8</v>
      </c>
      <c r="C260" s="2">
        <v>165.09</v>
      </c>
      <c r="D260" s="2">
        <v>14.282</v>
      </c>
      <c r="E260" s="2">
        <v>88.8</v>
      </c>
      <c r="F260" s="2">
        <v>2658</v>
      </c>
      <c r="G260" s="2">
        <v>4.9779999999999998</v>
      </c>
      <c r="H260" s="2">
        <v>8.81</v>
      </c>
      <c r="I260" s="2">
        <v>53.5</v>
      </c>
      <c r="J260" s="2">
        <v>17.760000000000002</v>
      </c>
      <c r="K260" s="2">
        <v>74.64</v>
      </c>
      <c r="L260" s="2">
        <v>7.5</v>
      </c>
      <c r="M260" s="2">
        <v>31.52</v>
      </c>
      <c r="N260" s="2">
        <v>20.7</v>
      </c>
      <c r="O260">
        <f t="shared" si="6"/>
        <v>1</v>
      </c>
    </row>
    <row r="261" spans="1:15" x14ac:dyDescent="0.25">
      <c r="A261" s="4">
        <v>45849</v>
      </c>
      <c r="B261" s="2">
        <v>223.05</v>
      </c>
      <c r="C261" s="2">
        <v>162.44</v>
      </c>
      <c r="D261" s="2">
        <v>14.288</v>
      </c>
      <c r="E261" s="2">
        <v>87.62</v>
      </c>
      <c r="F261" s="2">
        <v>2672</v>
      </c>
      <c r="G261" s="2">
        <v>5.0060000000000002</v>
      </c>
      <c r="H261" s="2">
        <v>8.6199999999999992</v>
      </c>
      <c r="I261" s="2">
        <v>53.87</v>
      </c>
      <c r="J261" s="2">
        <v>17.96</v>
      </c>
      <c r="K261" s="2">
        <v>74.400000000000006</v>
      </c>
      <c r="L261" s="2">
        <v>7.51</v>
      </c>
      <c r="M261" s="2">
        <v>32.64</v>
      </c>
      <c r="N261" s="2">
        <v>20.6</v>
      </c>
      <c r="O261">
        <f t="shared" si="6"/>
        <v>1</v>
      </c>
    </row>
    <row r="262" spans="1:15" x14ac:dyDescent="0.25">
      <c r="A262" s="4">
        <v>45850</v>
      </c>
      <c r="B262" s="2" t="e">
        <v>#N/A</v>
      </c>
      <c r="C262" s="2" t="e">
        <v>#N/A</v>
      </c>
      <c r="D262" s="2" t="e">
        <v>#N/A</v>
      </c>
      <c r="E262" s="2" t="e">
        <v>#N/A</v>
      </c>
      <c r="F262" s="2" t="e">
        <v>#N/A</v>
      </c>
      <c r="G262" s="2" t="e">
        <v>#N/A</v>
      </c>
      <c r="H262" s="2" t="e">
        <v>#N/A</v>
      </c>
      <c r="I262" s="2" t="e">
        <v>#N/A</v>
      </c>
      <c r="J262" s="2" t="e">
        <v>#N/A</v>
      </c>
      <c r="K262" s="2" t="e">
        <v>#N/A</v>
      </c>
      <c r="L262" s="2" t="e">
        <v>#N/A</v>
      </c>
      <c r="M262" s="2" t="e">
        <v>#N/A</v>
      </c>
      <c r="N262" s="2" t="e">
        <v>#N/A</v>
      </c>
      <c r="O262">
        <f t="shared" si="6"/>
        <v>0</v>
      </c>
    </row>
    <row r="263" spans="1:15" x14ac:dyDescent="0.25">
      <c r="A263" s="4">
        <v>45851</v>
      </c>
      <c r="B263" s="2" t="e">
        <v>#N/A</v>
      </c>
      <c r="C263" s="2" t="e">
        <v>#N/A</v>
      </c>
      <c r="D263" s="2" t="e">
        <v>#N/A</v>
      </c>
      <c r="E263" s="2" t="e">
        <v>#N/A</v>
      </c>
      <c r="F263" s="2" t="e">
        <v>#N/A</v>
      </c>
      <c r="G263" s="2" t="e">
        <v>#N/A</v>
      </c>
      <c r="H263" s="2" t="e">
        <v>#N/A</v>
      </c>
      <c r="I263" s="2" t="e">
        <v>#N/A</v>
      </c>
      <c r="J263" s="2" t="e">
        <v>#N/A</v>
      </c>
      <c r="K263" s="2" t="e">
        <v>#N/A</v>
      </c>
      <c r="L263" s="2" t="e">
        <v>#N/A</v>
      </c>
      <c r="M263" s="2" t="e">
        <v>#N/A</v>
      </c>
      <c r="N263" s="2" t="e">
        <v>#N/A</v>
      </c>
      <c r="O263">
        <f t="shared" si="6"/>
        <v>0</v>
      </c>
    </row>
    <row r="264" spans="1:15" x14ac:dyDescent="0.25">
      <c r="A264" s="4">
        <v>45852</v>
      </c>
      <c r="B264" s="2">
        <v>220.3</v>
      </c>
      <c r="C264" s="2">
        <v>160.84</v>
      </c>
      <c r="D264" s="2">
        <v>14.198</v>
      </c>
      <c r="E264" s="2">
        <v>87.38</v>
      </c>
      <c r="F264" s="2">
        <v>2636.5</v>
      </c>
      <c r="G264" s="2">
        <v>5.056</v>
      </c>
      <c r="H264" s="2">
        <v>8.65</v>
      </c>
      <c r="I264" s="2">
        <v>53.34</v>
      </c>
      <c r="J264" s="2">
        <v>18.579999999999998</v>
      </c>
      <c r="K264" s="2">
        <v>75.040000000000006</v>
      </c>
      <c r="L264" s="2">
        <v>7.31</v>
      </c>
      <c r="M264" s="2">
        <v>32.1</v>
      </c>
      <c r="N264" s="2">
        <v>20.3</v>
      </c>
      <c r="O264">
        <f t="shared" si="6"/>
        <v>1</v>
      </c>
    </row>
    <row r="265" spans="1:15" x14ac:dyDescent="0.25">
      <c r="A265" s="4">
        <v>45853</v>
      </c>
      <c r="B265" s="2">
        <v>218.3</v>
      </c>
      <c r="C265" s="2">
        <v>171.93</v>
      </c>
      <c r="D265" s="2">
        <v>14.196</v>
      </c>
      <c r="E265" s="2">
        <v>86.09</v>
      </c>
      <c r="F265" s="2">
        <v>2621.5</v>
      </c>
      <c r="G265" s="2">
        <v>5.04</v>
      </c>
      <c r="H265" s="2">
        <v>8.56</v>
      </c>
      <c r="I265" s="2">
        <v>53.48</v>
      </c>
      <c r="J265" s="2">
        <v>18.34</v>
      </c>
      <c r="K265" s="2">
        <v>74.7</v>
      </c>
      <c r="L265" s="2">
        <v>7.22</v>
      </c>
      <c r="M265" s="2">
        <v>31.86</v>
      </c>
      <c r="N265" s="2">
        <v>20.350000000000001</v>
      </c>
      <c r="O265">
        <f t="shared" si="6"/>
        <v>1</v>
      </c>
    </row>
    <row r="266" spans="1:15" x14ac:dyDescent="0.25">
      <c r="A266" s="4">
        <v>45854</v>
      </c>
      <c r="B266" s="2">
        <v>217.15</v>
      </c>
      <c r="C266" s="2">
        <v>166.82</v>
      </c>
      <c r="D266" s="2">
        <v>14.204000000000001</v>
      </c>
      <c r="E266" s="2">
        <v>86.7</v>
      </c>
      <c r="F266" s="2">
        <v>2608</v>
      </c>
      <c r="G266" s="2">
        <v>5.0380000000000003</v>
      </c>
      <c r="H266" s="2">
        <v>8.6</v>
      </c>
      <c r="I266" s="2">
        <v>53.09</v>
      </c>
      <c r="J266" s="2">
        <v>18.3</v>
      </c>
      <c r="K266" s="2">
        <v>74.77</v>
      </c>
      <c r="L266" s="2">
        <v>7.12</v>
      </c>
      <c r="M266" s="2">
        <v>31.92</v>
      </c>
      <c r="N266" s="2">
        <v>20.350000000000001</v>
      </c>
      <c r="O266">
        <f t="shared" si="6"/>
        <v>1</v>
      </c>
    </row>
    <row r="267" spans="1:15" x14ac:dyDescent="0.25">
      <c r="A267" s="4">
        <v>45855</v>
      </c>
      <c r="B267" s="2">
        <v>226</v>
      </c>
      <c r="C267" s="2">
        <v>173.54</v>
      </c>
      <c r="D267" s="2">
        <v>14.148</v>
      </c>
      <c r="E267" s="2">
        <v>89.52</v>
      </c>
      <c r="F267" s="2">
        <v>2609</v>
      </c>
      <c r="G267" s="2">
        <v>5.0439999999999996</v>
      </c>
      <c r="H267" s="2">
        <v>8.83</v>
      </c>
      <c r="I267" s="2">
        <v>52.97</v>
      </c>
      <c r="J267" s="2">
        <v>18.36</v>
      </c>
      <c r="K267" s="2">
        <v>75.180000000000007</v>
      </c>
      <c r="L267" s="2">
        <v>7.2</v>
      </c>
      <c r="M267" s="2">
        <v>32.090000000000003</v>
      </c>
      <c r="N267" s="2">
        <v>20.7</v>
      </c>
      <c r="O267">
        <f t="shared" si="6"/>
        <v>1</v>
      </c>
    </row>
    <row r="268" spans="1:15" x14ac:dyDescent="0.25">
      <c r="A268" s="4">
        <v>45856</v>
      </c>
      <c r="B268" s="2">
        <v>224.2</v>
      </c>
      <c r="C268" s="2">
        <v>175.85</v>
      </c>
      <c r="D268" s="2">
        <v>14.164</v>
      </c>
      <c r="E268" s="2">
        <v>88.69</v>
      </c>
      <c r="F268" s="2">
        <v>2620</v>
      </c>
      <c r="G268" s="2">
        <v>5.07</v>
      </c>
      <c r="H268" s="2">
        <v>8.69</v>
      </c>
      <c r="I268" s="2">
        <v>53.15</v>
      </c>
      <c r="J268" s="2">
        <v>18.21</v>
      </c>
      <c r="K268" s="2">
        <v>75.95</v>
      </c>
      <c r="L268" s="2">
        <v>7.3</v>
      </c>
      <c r="M268" s="2">
        <v>31.99</v>
      </c>
      <c r="N268" s="2">
        <v>20.5</v>
      </c>
      <c r="O268">
        <f t="shared" si="6"/>
        <v>1</v>
      </c>
    </row>
    <row r="269" spans="1:15" x14ac:dyDescent="0.25">
      <c r="A269" s="4">
        <v>45857</v>
      </c>
      <c r="B269" s="2" t="e">
        <v>#N/A</v>
      </c>
      <c r="C269" s="2" t="e">
        <v>#N/A</v>
      </c>
      <c r="D269" s="2" t="e">
        <v>#N/A</v>
      </c>
      <c r="E269" s="2" t="e">
        <v>#N/A</v>
      </c>
      <c r="F269" s="2" t="e">
        <v>#N/A</v>
      </c>
      <c r="G269" s="2" t="e">
        <v>#N/A</v>
      </c>
      <c r="H269" s="2" t="e">
        <v>#N/A</v>
      </c>
      <c r="I269" s="2" t="e">
        <v>#N/A</v>
      </c>
      <c r="J269" s="2" t="e">
        <v>#N/A</v>
      </c>
      <c r="K269" s="2" t="e">
        <v>#N/A</v>
      </c>
      <c r="L269" s="2" t="e">
        <v>#N/A</v>
      </c>
      <c r="M269" s="2" t="e">
        <v>#N/A</v>
      </c>
      <c r="N269" s="2" t="e">
        <v>#N/A</v>
      </c>
      <c r="O269">
        <f t="shared" si="6"/>
        <v>0</v>
      </c>
    </row>
    <row r="270" spans="1:15" x14ac:dyDescent="0.25">
      <c r="A270" s="4">
        <v>45858</v>
      </c>
      <c r="B270" s="2" t="e">
        <v>#N/A</v>
      </c>
      <c r="C270" s="2" t="e">
        <v>#N/A</v>
      </c>
      <c r="D270" s="2" t="e">
        <v>#N/A</v>
      </c>
      <c r="E270" s="2" t="e">
        <v>#N/A</v>
      </c>
      <c r="F270" s="2" t="e">
        <v>#N/A</v>
      </c>
      <c r="G270" s="2" t="e">
        <v>#N/A</v>
      </c>
      <c r="H270" s="2" t="e">
        <v>#N/A</v>
      </c>
      <c r="I270" s="2" t="e">
        <v>#N/A</v>
      </c>
      <c r="J270" s="2" t="e">
        <v>#N/A</v>
      </c>
      <c r="K270" s="2" t="e">
        <v>#N/A</v>
      </c>
      <c r="L270" s="2" t="e">
        <v>#N/A</v>
      </c>
      <c r="M270" s="2" t="e">
        <v>#N/A</v>
      </c>
      <c r="N270" s="2" t="e">
        <v>#N/A</v>
      </c>
      <c r="O270">
        <f t="shared" si="6"/>
        <v>0</v>
      </c>
    </row>
    <row r="271" spans="1:15" x14ac:dyDescent="0.25">
      <c r="A271" s="4">
        <v>45859</v>
      </c>
      <c r="B271" s="2">
        <v>224.55</v>
      </c>
      <c r="C271" s="2">
        <v>178.33</v>
      </c>
      <c r="D271" s="2">
        <v>14.157999999999999</v>
      </c>
      <c r="E271" s="2">
        <v>88.59</v>
      </c>
      <c r="F271" s="2">
        <v>2613</v>
      </c>
      <c r="G271" s="2">
        <v>5.0999999999999996</v>
      </c>
      <c r="H271" s="2">
        <v>9.1300000000000008</v>
      </c>
      <c r="I271" s="2">
        <v>52.86</v>
      </c>
      <c r="J271" s="2">
        <v>17.829999999999998</v>
      </c>
      <c r="K271" s="2">
        <v>76.17</v>
      </c>
      <c r="L271" s="2">
        <v>7.29</v>
      </c>
      <c r="M271" s="2">
        <v>32.229999999999997</v>
      </c>
      <c r="N271" s="2">
        <v>20.2</v>
      </c>
      <c r="O271">
        <f t="shared" si="6"/>
        <v>1</v>
      </c>
    </row>
    <row r="272" spans="1:15" x14ac:dyDescent="0.25">
      <c r="A272" s="4">
        <v>45860</v>
      </c>
      <c r="B272" s="2">
        <v>220.35</v>
      </c>
      <c r="C272" s="2">
        <v>179.99</v>
      </c>
      <c r="D272" s="2">
        <v>14.167999999999999</v>
      </c>
      <c r="E272" s="2">
        <v>90.35</v>
      </c>
      <c r="F272" s="2">
        <v>2619</v>
      </c>
      <c r="G272" s="2">
        <v>5.1580000000000004</v>
      </c>
      <c r="H272" s="2">
        <v>9.11</v>
      </c>
      <c r="I272" s="2">
        <v>52.8</v>
      </c>
      <c r="J272" s="2">
        <v>19.239999999999998</v>
      </c>
      <c r="K272" s="2">
        <v>77.540000000000006</v>
      </c>
      <c r="L272" s="2">
        <v>7.22</v>
      </c>
      <c r="M272" s="2">
        <v>32.520000000000003</v>
      </c>
      <c r="N272" s="2">
        <v>20.350000000000001</v>
      </c>
      <c r="O272">
        <f t="shared" si="6"/>
        <v>1</v>
      </c>
    </row>
    <row r="273" spans="1:15" x14ac:dyDescent="0.25">
      <c r="A273" s="4">
        <v>45861</v>
      </c>
      <c r="B273" s="2">
        <v>227.7</v>
      </c>
      <c r="C273" s="2">
        <v>179.77</v>
      </c>
      <c r="D273" s="2">
        <v>14.3</v>
      </c>
      <c r="E273" s="2">
        <v>94.4</v>
      </c>
      <c r="F273" s="2">
        <v>2653.5</v>
      </c>
      <c r="G273" s="2">
        <v>5.0720000000000001</v>
      </c>
      <c r="H273" s="2">
        <v>9</v>
      </c>
      <c r="I273" s="2">
        <v>53.34</v>
      </c>
      <c r="J273" s="2">
        <v>19.61</v>
      </c>
      <c r="K273" s="2">
        <v>72.819999999999993</v>
      </c>
      <c r="L273" s="2">
        <v>7.4</v>
      </c>
      <c r="M273" s="2">
        <v>32.71</v>
      </c>
      <c r="N273" s="2">
        <v>20.45</v>
      </c>
      <c r="O273">
        <f t="shared" si="6"/>
        <v>1</v>
      </c>
    </row>
    <row r="274" spans="1:15" x14ac:dyDescent="0.25">
      <c r="A274" s="4">
        <v>45862</v>
      </c>
      <c r="B274" s="2">
        <v>227.25</v>
      </c>
      <c r="C274" s="2">
        <v>180.72</v>
      </c>
      <c r="D274" s="2">
        <v>14.4</v>
      </c>
      <c r="E274" s="2">
        <v>93.02</v>
      </c>
      <c r="F274" s="2">
        <v>2662.5</v>
      </c>
      <c r="G274" s="2">
        <v>5.0599999999999996</v>
      </c>
      <c r="H274" s="2">
        <v>8.75</v>
      </c>
      <c r="I274" s="2">
        <v>51.46</v>
      </c>
      <c r="J274" s="2">
        <v>18.78</v>
      </c>
      <c r="K274" s="2">
        <v>71.97</v>
      </c>
      <c r="L274" s="2">
        <v>7.4</v>
      </c>
      <c r="M274" s="2">
        <v>32.130000000000003</v>
      </c>
      <c r="N274" s="2">
        <v>20.95</v>
      </c>
      <c r="O274">
        <f t="shared" si="6"/>
        <v>1</v>
      </c>
    </row>
    <row r="275" spans="1:15" x14ac:dyDescent="0.25">
      <c r="A275" s="4">
        <v>45863</v>
      </c>
      <c r="B275" s="2">
        <v>227.3</v>
      </c>
      <c r="C275" s="2">
        <v>185.32</v>
      </c>
      <c r="D275" s="2">
        <v>14.662000000000001</v>
      </c>
      <c r="E275" s="2">
        <v>94.05</v>
      </c>
      <c r="F275" s="2">
        <v>2667.5</v>
      </c>
      <c r="G275" s="2">
        <v>5.0679999999999996</v>
      </c>
      <c r="H275" s="2">
        <v>8.6199999999999992</v>
      </c>
      <c r="I275" s="2">
        <v>51.33</v>
      </c>
      <c r="J275" s="2">
        <v>18.12</v>
      </c>
      <c r="K275" s="2">
        <v>71.849999999999994</v>
      </c>
      <c r="L275" s="2">
        <v>7.38</v>
      </c>
      <c r="M275" s="2">
        <v>32.200000000000003</v>
      </c>
      <c r="N275" s="2">
        <v>21.25</v>
      </c>
      <c r="O275">
        <f t="shared" si="6"/>
        <v>1</v>
      </c>
    </row>
    <row r="276" spans="1:15" x14ac:dyDescent="0.25">
      <c r="A276" s="4">
        <v>45864</v>
      </c>
      <c r="B276" s="2" t="e">
        <v>#N/A</v>
      </c>
      <c r="C276" s="2" t="e">
        <v>#N/A</v>
      </c>
      <c r="D276" s="2" t="e">
        <v>#N/A</v>
      </c>
      <c r="E276" s="2" t="e">
        <v>#N/A</v>
      </c>
      <c r="F276" s="2" t="e">
        <v>#N/A</v>
      </c>
      <c r="G276" s="2" t="e">
        <v>#N/A</v>
      </c>
      <c r="H276" s="2" t="e">
        <v>#N/A</v>
      </c>
      <c r="I276" s="2" t="e">
        <v>#N/A</v>
      </c>
      <c r="J276" s="2" t="e">
        <v>#N/A</v>
      </c>
      <c r="K276" s="2" t="e">
        <v>#N/A</v>
      </c>
      <c r="L276" s="2" t="e">
        <v>#N/A</v>
      </c>
      <c r="M276" s="2" t="e">
        <v>#N/A</v>
      </c>
      <c r="N276" s="2" t="e">
        <v>#N/A</v>
      </c>
      <c r="O276">
        <f t="shared" si="6"/>
        <v>0</v>
      </c>
    </row>
    <row r="277" spans="1:15" x14ac:dyDescent="0.25">
      <c r="A277" s="4">
        <v>45865</v>
      </c>
      <c r="B277" s="2" t="e">
        <v>#N/A</v>
      </c>
      <c r="C277" s="2" t="e">
        <v>#N/A</v>
      </c>
      <c r="D277" s="2" t="e">
        <v>#N/A</v>
      </c>
      <c r="E277" s="2" t="e">
        <v>#N/A</v>
      </c>
      <c r="F277" s="2" t="e">
        <v>#N/A</v>
      </c>
      <c r="G277" s="2" t="e">
        <v>#N/A</v>
      </c>
      <c r="H277" s="2" t="e">
        <v>#N/A</v>
      </c>
      <c r="I277" s="2" t="e">
        <v>#N/A</v>
      </c>
      <c r="J277" s="2" t="e">
        <v>#N/A</v>
      </c>
      <c r="K277" s="2" t="e">
        <v>#N/A</v>
      </c>
      <c r="L277" s="2" t="e">
        <v>#N/A</v>
      </c>
      <c r="M277" s="2" t="e">
        <v>#N/A</v>
      </c>
      <c r="N277" s="2" t="e">
        <v>#N/A</v>
      </c>
      <c r="O277">
        <f t="shared" si="6"/>
        <v>0</v>
      </c>
    </row>
    <row r="278" spans="1:15" x14ac:dyDescent="0.25">
      <c r="A278" s="4">
        <v>45866</v>
      </c>
      <c r="B278" s="2">
        <v>225.65</v>
      </c>
      <c r="C278" s="2">
        <v>183.58</v>
      </c>
      <c r="D278" s="2">
        <v>14.746</v>
      </c>
      <c r="E278" s="2">
        <v>93.64</v>
      </c>
      <c r="F278" s="2">
        <v>2687</v>
      </c>
      <c r="G278" s="2">
        <v>5.0759999999999996</v>
      </c>
      <c r="H278" s="2">
        <v>8.66</v>
      </c>
      <c r="I278" s="2">
        <v>52.4</v>
      </c>
      <c r="J278" s="2">
        <v>17.91</v>
      </c>
      <c r="K278" s="2">
        <v>71.34</v>
      </c>
      <c r="L278" s="2">
        <v>7.32</v>
      </c>
      <c r="M278" s="2">
        <v>32.67</v>
      </c>
      <c r="N278" s="2">
        <v>20.95</v>
      </c>
      <c r="O278">
        <f t="shared" si="6"/>
        <v>1</v>
      </c>
    </row>
    <row r="279" spans="1:15" x14ac:dyDescent="0.25">
      <c r="A279" s="4">
        <v>45867</v>
      </c>
      <c r="B279" s="2">
        <v>227.05</v>
      </c>
      <c r="C279" s="2">
        <v>181.82</v>
      </c>
      <c r="D279" s="2">
        <v>14.805999999999999</v>
      </c>
      <c r="E279" s="2">
        <v>93.58</v>
      </c>
      <c r="F279" s="2">
        <v>2697</v>
      </c>
      <c r="G279" s="2">
        <v>5.0780000000000003</v>
      </c>
      <c r="H279" s="2">
        <v>8.58</v>
      </c>
      <c r="I279" s="2">
        <v>52.53</v>
      </c>
      <c r="J279" s="2">
        <v>17.88</v>
      </c>
      <c r="K279" s="2">
        <v>71.95</v>
      </c>
      <c r="L279" s="2">
        <v>7.34</v>
      </c>
      <c r="M279" s="2">
        <v>32.96</v>
      </c>
      <c r="N279" s="2">
        <v>21.2</v>
      </c>
      <c r="O279">
        <f t="shared" si="6"/>
        <v>1</v>
      </c>
    </row>
    <row r="280" spans="1:15" x14ac:dyDescent="0.25">
      <c r="A280" s="4">
        <v>45868</v>
      </c>
      <c r="B280" s="2">
        <v>228.95</v>
      </c>
      <c r="C280" s="2">
        <v>179.13</v>
      </c>
      <c r="D280" s="2">
        <v>14.894</v>
      </c>
      <c r="E280" s="2">
        <v>92.67</v>
      </c>
      <c r="F280" s="2">
        <v>2679</v>
      </c>
      <c r="G280" s="2">
        <v>5.05</v>
      </c>
      <c r="H280" s="2">
        <v>8.2100000000000009</v>
      </c>
      <c r="I280" s="2">
        <v>52.29</v>
      </c>
      <c r="J280" s="2">
        <v>16.71</v>
      </c>
      <c r="K280" s="2">
        <v>70.989999999999995</v>
      </c>
      <c r="L280" s="2">
        <v>7.41</v>
      </c>
      <c r="M280" s="2">
        <v>32.25</v>
      </c>
      <c r="N280" s="2">
        <v>21.8</v>
      </c>
      <c r="O280">
        <f t="shared" si="6"/>
        <v>1</v>
      </c>
    </row>
    <row r="281" spans="1:15" x14ac:dyDescent="0.25">
      <c r="A281" s="4">
        <v>45869</v>
      </c>
      <c r="B281" s="2">
        <v>224.9</v>
      </c>
      <c r="C281" s="2">
        <v>174.73</v>
      </c>
      <c r="D281" s="2">
        <v>14.91</v>
      </c>
      <c r="E281" s="2">
        <v>92.37</v>
      </c>
      <c r="F281" s="2">
        <v>2711</v>
      </c>
      <c r="G281" s="2">
        <v>5.0739999999999998</v>
      </c>
      <c r="H281" s="2">
        <v>7.97</v>
      </c>
      <c r="I281" s="2">
        <v>52.02</v>
      </c>
      <c r="J281" s="2">
        <v>16.920000000000002</v>
      </c>
      <c r="K281" s="2">
        <v>71.06</v>
      </c>
      <c r="L281" s="2">
        <v>7.31</v>
      </c>
      <c r="M281" s="2">
        <v>32.15</v>
      </c>
      <c r="N281" s="2">
        <v>21.2</v>
      </c>
      <c r="O281">
        <f t="shared" si="6"/>
        <v>1</v>
      </c>
    </row>
    <row r="282" spans="1:15" x14ac:dyDescent="0.25">
      <c r="A282" s="4">
        <v>45870</v>
      </c>
      <c r="B282" s="2">
        <v>212.95</v>
      </c>
      <c r="C282" s="2">
        <v>183.97</v>
      </c>
      <c r="D282" s="2">
        <v>14.7</v>
      </c>
      <c r="E282" s="2">
        <v>89.2</v>
      </c>
      <c r="F282" s="2">
        <v>2707</v>
      </c>
      <c r="G282" s="2">
        <v>5.0819999999999999</v>
      </c>
      <c r="H282" s="2">
        <v>7.73</v>
      </c>
      <c r="I282" s="2">
        <v>51.07</v>
      </c>
      <c r="J282" s="2">
        <v>15.87</v>
      </c>
      <c r="K282" s="2">
        <v>70.400000000000006</v>
      </c>
      <c r="L282" s="2">
        <v>7.35</v>
      </c>
      <c r="M282" s="2">
        <v>31.75</v>
      </c>
      <c r="N282" s="2">
        <v>20.75</v>
      </c>
      <c r="O282">
        <f t="shared" si="6"/>
        <v>1</v>
      </c>
    </row>
    <row r="283" spans="1:15" x14ac:dyDescent="0.25">
      <c r="A283" s="4">
        <v>45871</v>
      </c>
      <c r="B283" s="2" t="e">
        <v>#N/A</v>
      </c>
      <c r="C283" s="2" t="e">
        <v>#N/A</v>
      </c>
      <c r="D283" s="2" t="e">
        <v>#N/A</v>
      </c>
      <c r="E283" s="2" t="e">
        <v>#N/A</v>
      </c>
      <c r="F283" s="2" t="e">
        <v>#N/A</v>
      </c>
      <c r="G283" s="2" t="e">
        <v>#N/A</v>
      </c>
      <c r="H283" s="2" t="e">
        <v>#N/A</v>
      </c>
      <c r="I283" s="2" t="e">
        <v>#N/A</v>
      </c>
      <c r="J283" s="2" t="e">
        <v>#N/A</v>
      </c>
      <c r="K283" s="2" t="e">
        <v>#N/A</v>
      </c>
      <c r="L283" s="2" t="e">
        <v>#N/A</v>
      </c>
      <c r="M283" s="2" t="e">
        <v>#N/A</v>
      </c>
      <c r="N283" s="2" t="e">
        <v>#N/A</v>
      </c>
      <c r="O283">
        <f t="shared" si="6"/>
        <v>0</v>
      </c>
    </row>
    <row r="284" spans="1:15" x14ac:dyDescent="0.25">
      <c r="A284" s="4">
        <v>45872</v>
      </c>
      <c r="B284" s="2" t="e">
        <v>#N/A</v>
      </c>
      <c r="C284" s="2" t="e">
        <v>#N/A</v>
      </c>
      <c r="D284" s="2" t="e">
        <v>#N/A</v>
      </c>
      <c r="E284" s="2" t="e">
        <v>#N/A</v>
      </c>
      <c r="F284" s="2" t="e">
        <v>#N/A</v>
      </c>
      <c r="G284" s="2" t="e">
        <v>#N/A</v>
      </c>
      <c r="H284" s="2" t="e">
        <v>#N/A</v>
      </c>
      <c r="I284" s="2" t="e">
        <v>#N/A</v>
      </c>
      <c r="J284" s="2" t="e">
        <v>#N/A</v>
      </c>
      <c r="K284" s="2" t="e">
        <v>#N/A</v>
      </c>
      <c r="L284" s="2" t="e">
        <v>#N/A</v>
      </c>
      <c r="M284" s="2" t="e">
        <v>#N/A</v>
      </c>
      <c r="N284" s="2" t="e">
        <v>#N/A</v>
      </c>
      <c r="O284">
        <f t="shared" si="6"/>
        <v>0</v>
      </c>
    </row>
    <row r="285" spans="1:15" x14ac:dyDescent="0.25">
      <c r="A285" s="4">
        <v>45873</v>
      </c>
      <c r="B285" s="2">
        <v>216.8</v>
      </c>
      <c r="C285" s="2">
        <v>183.42</v>
      </c>
      <c r="D285" s="2">
        <v>14.67</v>
      </c>
      <c r="E285" s="2">
        <v>91.18</v>
      </c>
      <c r="F285" s="2">
        <v>2682</v>
      </c>
      <c r="G285" s="2">
        <v>5.13</v>
      </c>
      <c r="H285" s="2">
        <v>8.1999999999999993</v>
      </c>
      <c r="I285" s="2">
        <v>51.58</v>
      </c>
      <c r="J285" s="2">
        <v>16.7</v>
      </c>
      <c r="K285" s="2">
        <v>70.53</v>
      </c>
      <c r="L285" s="2">
        <v>7.2</v>
      </c>
      <c r="M285" s="2">
        <v>32.49</v>
      </c>
      <c r="N285" s="2">
        <v>21.35</v>
      </c>
      <c r="O285">
        <f t="shared" si="6"/>
        <v>1</v>
      </c>
    </row>
    <row r="286" spans="1:15" x14ac:dyDescent="0.25">
      <c r="A286" s="4">
        <v>45874</v>
      </c>
      <c r="B286" s="2">
        <v>218.8</v>
      </c>
      <c r="C286" s="2">
        <v>186.84</v>
      </c>
      <c r="D286" s="2">
        <v>14.746</v>
      </c>
      <c r="E286" s="2">
        <v>91.4</v>
      </c>
      <c r="F286" s="2">
        <v>2691.5</v>
      </c>
      <c r="G286" s="2">
        <v>5.1680000000000001</v>
      </c>
      <c r="H286" s="2">
        <v>8.23</v>
      </c>
      <c r="I286" s="2">
        <v>51.9</v>
      </c>
      <c r="J286" s="2">
        <v>24.88</v>
      </c>
      <c r="K286" s="2">
        <v>71.180000000000007</v>
      </c>
      <c r="L286" s="2">
        <v>7.4</v>
      </c>
      <c r="M286" s="2">
        <v>33.6</v>
      </c>
      <c r="N286" s="2">
        <v>21</v>
      </c>
      <c r="O286">
        <f t="shared" si="6"/>
        <v>1</v>
      </c>
    </row>
    <row r="287" spans="1:15" x14ac:dyDescent="0.25">
      <c r="A287" s="4">
        <v>45875</v>
      </c>
      <c r="B287" s="2">
        <v>219</v>
      </c>
      <c r="C287" s="2">
        <v>185.01</v>
      </c>
      <c r="D287" s="2">
        <v>14.894</v>
      </c>
      <c r="E287" s="2">
        <v>91.13</v>
      </c>
      <c r="F287" s="2">
        <v>2726.5</v>
      </c>
      <c r="G287" s="2">
        <v>5.1619999999999999</v>
      </c>
      <c r="H287" s="2">
        <v>8.16</v>
      </c>
      <c r="I287" s="2">
        <v>52.5</v>
      </c>
      <c r="J287" s="2">
        <v>20.37</v>
      </c>
      <c r="K287" s="2">
        <v>70.540000000000006</v>
      </c>
      <c r="L287" s="2">
        <v>7.38</v>
      </c>
      <c r="M287" s="2">
        <v>33.880000000000003</v>
      </c>
      <c r="N287" s="2">
        <v>21</v>
      </c>
      <c r="O287">
        <f t="shared" si="6"/>
        <v>1</v>
      </c>
    </row>
    <row r="288" spans="1:15" x14ac:dyDescent="0.25">
      <c r="A288" s="4">
        <v>45876</v>
      </c>
      <c r="B288" s="2">
        <v>227.1</v>
      </c>
      <c r="C288" s="2">
        <v>185.6</v>
      </c>
      <c r="D288" s="2">
        <v>14.805999999999999</v>
      </c>
      <c r="E288" s="2">
        <v>94.01</v>
      </c>
      <c r="F288" s="2">
        <v>2651</v>
      </c>
      <c r="G288" s="2">
        <v>5.1159999999999997</v>
      </c>
      <c r="H288" s="2">
        <v>6.77</v>
      </c>
      <c r="I288" s="2">
        <v>52.38</v>
      </c>
      <c r="J288" s="2">
        <v>20.010000000000002</v>
      </c>
      <c r="K288" s="2">
        <v>72.58</v>
      </c>
      <c r="L288" s="2">
        <v>7.37</v>
      </c>
      <c r="M288" s="2">
        <v>34.19</v>
      </c>
      <c r="N288" s="2">
        <v>21</v>
      </c>
      <c r="O288">
        <f t="shared" si="6"/>
        <v>1</v>
      </c>
    </row>
    <row r="289" spans="1:15" x14ac:dyDescent="0.25">
      <c r="A289" s="4">
        <v>45877</v>
      </c>
      <c r="B289" s="2">
        <v>232.4</v>
      </c>
      <c r="C289" s="2">
        <v>184.65</v>
      </c>
      <c r="D289" s="2">
        <v>14.8</v>
      </c>
      <c r="E289" s="2">
        <v>95.6</v>
      </c>
      <c r="F289" s="2">
        <v>2653</v>
      </c>
      <c r="G289" s="2">
        <v>5.1040000000000001</v>
      </c>
      <c r="H289" s="2">
        <v>6.59</v>
      </c>
      <c r="I289" s="2">
        <v>52.71</v>
      </c>
      <c r="J289" s="2">
        <v>20.11</v>
      </c>
      <c r="K289" s="2">
        <v>72.41</v>
      </c>
      <c r="L289" s="2">
        <v>7</v>
      </c>
      <c r="M289" s="2">
        <v>34.14</v>
      </c>
      <c r="N289" s="2">
        <v>21.15</v>
      </c>
      <c r="O289">
        <f t="shared" si="6"/>
        <v>1</v>
      </c>
    </row>
    <row r="290" spans="1:15" x14ac:dyDescent="0.25">
      <c r="A290" s="4">
        <v>45878</v>
      </c>
      <c r="B290" s="2" t="e">
        <v>#N/A</v>
      </c>
      <c r="C290" s="2" t="e">
        <v>#N/A</v>
      </c>
      <c r="D290" s="2" t="e">
        <v>#N/A</v>
      </c>
      <c r="E290" s="2" t="e">
        <v>#N/A</v>
      </c>
      <c r="F290" s="2" t="e">
        <v>#N/A</v>
      </c>
      <c r="G290" s="2" t="e">
        <v>#N/A</v>
      </c>
      <c r="H290" s="2" t="e">
        <v>#N/A</v>
      </c>
      <c r="I290" s="2" t="e">
        <v>#N/A</v>
      </c>
      <c r="J290" s="2" t="e">
        <v>#N/A</v>
      </c>
      <c r="K290" s="2" t="e">
        <v>#N/A</v>
      </c>
      <c r="L290" s="2" t="e">
        <v>#N/A</v>
      </c>
      <c r="M290" s="2" t="e">
        <v>#N/A</v>
      </c>
      <c r="N290" s="2" t="e">
        <v>#N/A</v>
      </c>
      <c r="O290">
        <f t="shared" si="6"/>
        <v>0</v>
      </c>
    </row>
    <row r="291" spans="1:15" x14ac:dyDescent="0.25">
      <c r="A291" s="4">
        <v>45879</v>
      </c>
      <c r="B291" s="2" t="e">
        <v>#N/A</v>
      </c>
      <c r="C291" s="2" t="e">
        <v>#N/A</v>
      </c>
      <c r="D291" s="2" t="e">
        <v>#N/A</v>
      </c>
      <c r="E291" s="2" t="e">
        <v>#N/A</v>
      </c>
      <c r="F291" s="2" t="e">
        <v>#N/A</v>
      </c>
      <c r="G291" s="2" t="e">
        <v>#N/A</v>
      </c>
      <c r="H291" s="2" t="e">
        <v>#N/A</v>
      </c>
      <c r="I291" s="2" t="e">
        <v>#N/A</v>
      </c>
      <c r="J291" s="2" t="e">
        <v>#N/A</v>
      </c>
      <c r="K291" s="2" t="e">
        <v>#N/A</v>
      </c>
      <c r="L291" s="2" t="e">
        <v>#N/A</v>
      </c>
      <c r="M291" s="2" t="e">
        <v>#N/A</v>
      </c>
      <c r="N291" s="2" t="e">
        <v>#N/A</v>
      </c>
      <c r="O291">
        <f t="shared" si="6"/>
        <v>0</v>
      </c>
    </row>
    <row r="292" spans="1:15" x14ac:dyDescent="0.25">
      <c r="A292" s="4">
        <v>45880</v>
      </c>
      <c r="B292" s="2">
        <v>228.05</v>
      </c>
      <c r="C292" s="2">
        <v>182.13</v>
      </c>
      <c r="D292" s="2">
        <v>14.773999999999999</v>
      </c>
      <c r="E292" s="2">
        <v>95.39</v>
      </c>
      <c r="F292" s="2">
        <v>2644.5</v>
      </c>
      <c r="G292" s="2">
        <v>5.1120000000000001</v>
      </c>
      <c r="H292" s="2">
        <v>6.8</v>
      </c>
      <c r="I292" s="2">
        <v>52.52</v>
      </c>
      <c r="J292" s="2">
        <v>19.579999999999998</v>
      </c>
      <c r="K292" s="2">
        <v>72.45</v>
      </c>
      <c r="L292" s="2">
        <v>7.02</v>
      </c>
      <c r="M292" s="2">
        <v>33.950000000000003</v>
      </c>
      <c r="N292" s="2">
        <v>21.5</v>
      </c>
      <c r="O292">
        <f t="shared" si="6"/>
        <v>1</v>
      </c>
    </row>
    <row r="293" spans="1:15" x14ac:dyDescent="0.25">
      <c r="A293" s="4">
        <v>45881</v>
      </c>
      <c r="B293" s="2">
        <v>231.1</v>
      </c>
      <c r="C293" s="2">
        <v>184.73</v>
      </c>
      <c r="D293" s="2">
        <v>14.92</v>
      </c>
      <c r="E293" s="2">
        <v>98.6</v>
      </c>
      <c r="F293" s="2">
        <v>2676</v>
      </c>
      <c r="G293" s="2">
        <v>5.1159999999999997</v>
      </c>
      <c r="H293" s="2">
        <v>6.86</v>
      </c>
      <c r="I293" s="2">
        <v>53.17</v>
      </c>
      <c r="J293" s="2">
        <v>19.68</v>
      </c>
      <c r="K293" s="2">
        <v>71.86</v>
      </c>
      <c r="L293" s="2">
        <v>6.87</v>
      </c>
      <c r="M293" s="2">
        <v>34.07</v>
      </c>
      <c r="N293" s="2">
        <v>21.45</v>
      </c>
      <c r="O293">
        <f t="shared" si="6"/>
        <v>1</v>
      </c>
    </row>
    <row r="294" spans="1:15" x14ac:dyDescent="0.25">
      <c r="A294" s="4">
        <v>45882</v>
      </c>
      <c r="B294" s="2">
        <v>230.25</v>
      </c>
      <c r="C294" s="2">
        <v>184.84</v>
      </c>
      <c r="D294" s="2">
        <v>14.94</v>
      </c>
      <c r="E294" s="2">
        <v>100.41</v>
      </c>
      <c r="F294" s="2">
        <v>2669.5</v>
      </c>
      <c r="G294" s="2">
        <v>5.1420000000000003</v>
      </c>
      <c r="H294" s="2">
        <v>6.8449999999999998</v>
      </c>
      <c r="I294" s="2">
        <v>52.51</v>
      </c>
      <c r="J294" s="2">
        <v>20.66</v>
      </c>
      <c r="K294" s="2">
        <v>72.3</v>
      </c>
      <c r="L294" s="2">
        <v>6.76</v>
      </c>
      <c r="M294" s="2">
        <v>34.31</v>
      </c>
      <c r="N294" s="2">
        <v>21.05</v>
      </c>
      <c r="O294">
        <f t="shared" si="6"/>
        <v>1</v>
      </c>
    </row>
    <row r="295" spans="1:15" x14ac:dyDescent="0.25">
      <c r="A295" s="4">
        <v>45883</v>
      </c>
      <c r="B295" s="2">
        <v>233.25</v>
      </c>
      <c r="C295" s="2">
        <v>180.05</v>
      </c>
      <c r="D295" s="2">
        <v>14.972</v>
      </c>
      <c r="E295" s="2">
        <v>99.13</v>
      </c>
      <c r="F295" s="2">
        <v>2628</v>
      </c>
      <c r="G295" s="2">
        <v>5.21</v>
      </c>
      <c r="H295" s="2">
        <v>6.65</v>
      </c>
      <c r="I295" s="2">
        <v>52.57</v>
      </c>
      <c r="J295" s="2">
        <v>20.399999999999999</v>
      </c>
      <c r="K295" s="2">
        <v>72.239999999999995</v>
      </c>
      <c r="L295" s="2">
        <v>6.94</v>
      </c>
      <c r="M295" s="2">
        <v>34.64</v>
      </c>
      <c r="N295" s="2">
        <v>21.25</v>
      </c>
      <c r="O295">
        <f t="shared" si="6"/>
        <v>1</v>
      </c>
    </row>
    <row r="296" spans="1:15" x14ac:dyDescent="0.25">
      <c r="A296" s="4">
        <v>45884</v>
      </c>
      <c r="B296" s="2">
        <v>234.25</v>
      </c>
      <c r="C296" s="2">
        <v>199.95</v>
      </c>
      <c r="D296" s="2" t="e">
        <v>#N/A</v>
      </c>
      <c r="E296" s="2">
        <v>98.33</v>
      </c>
      <c r="F296" s="2">
        <v>2639</v>
      </c>
      <c r="G296" s="2" t="e">
        <v>#N/A</v>
      </c>
      <c r="H296" s="2">
        <v>6.51</v>
      </c>
      <c r="I296" s="2">
        <v>53.47</v>
      </c>
      <c r="J296" s="2">
        <v>21.43</v>
      </c>
      <c r="K296" s="2">
        <v>75.41</v>
      </c>
      <c r="L296" s="2" t="e">
        <v>#N/A</v>
      </c>
      <c r="M296" s="2">
        <v>34.33</v>
      </c>
      <c r="N296" s="2" t="e">
        <v>#N/A</v>
      </c>
      <c r="O296">
        <f t="shared" si="6"/>
        <v>0.72727272727272729</v>
      </c>
    </row>
    <row r="297" spans="1:15" x14ac:dyDescent="0.25">
      <c r="A297" s="4">
        <v>45885</v>
      </c>
      <c r="B297" s="2" t="e">
        <v>#N/A</v>
      </c>
      <c r="C297" s="2" t="e">
        <v>#N/A</v>
      </c>
      <c r="D297" s="2" t="e">
        <v>#N/A</v>
      </c>
      <c r="E297" s="2" t="e">
        <v>#N/A</v>
      </c>
      <c r="F297" s="2" t="e">
        <v>#N/A</v>
      </c>
      <c r="G297" s="2" t="e">
        <v>#N/A</v>
      </c>
      <c r="H297" s="2" t="e">
        <v>#N/A</v>
      </c>
      <c r="I297" s="2" t="e">
        <v>#N/A</v>
      </c>
      <c r="J297" s="2" t="e">
        <v>#N/A</v>
      </c>
      <c r="K297" s="2" t="e">
        <v>#N/A</v>
      </c>
      <c r="L297" s="2" t="e">
        <v>#N/A</v>
      </c>
      <c r="M297" s="2" t="e">
        <v>#N/A</v>
      </c>
      <c r="N297" s="2" t="e">
        <v>#N/A</v>
      </c>
      <c r="O297">
        <f t="shared" si="6"/>
        <v>0</v>
      </c>
    </row>
    <row r="298" spans="1:15" x14ac:dyDescent="0.25">
      <c r="A298" s="4">
        <v>45886</v>
      </c>
      <c r="B298" s="2" t="e">
        <v>#N/A</v>
      </c>
      <c r="C298" s="2" t="e">
        <v>#N/A</v>
      </c>
      <c r="D298" s="2" t="e">
        <v>#N/A</v>
      </c>
      <c r="E298" s="2" t="e">
        <v>#N/A</v>
      </c>
      <c r="F298" s="2" t="e">
        <v>#N/A</v>
      </c>
      <c r="G298" s="2" t="e">
        <v>#N/A</v>
      </c>
      <c r="H298" s="2" t="e">
        <v>#N/A</v>
      </c>
      <c r="I298" s="2" t="e">
        <v>#N/A</v>
      </c>
      <c r="J298" s="2" t="e">
        <v>#N/A</v>
      </c>
      <c r="K298" s="2" t="e">
        <v>#N/A</v>
      </c>
      <c r="L298" s="2" t="e">
        <v>#N/A</v>
      </c>
      <c r="M298" s="2" t="e">
        <v>#N/A</v>
      </c>
      <c r="N298" s="2" t="e">
        <v>#N/A</v>
      </c>
      <c r="O298">
        <f t="shared" si="6"/>
        <v>0</v>
      </c>
    </row>
    <row r="299" spans="1:15" x14ac:dyDescent="0.25">
      <c r="A299" s="4">
        <v>45887</v>
      </c>
      <c r="B299" s="2">
        <v>233.55</v>
      </c>
      <c r="C299" s="2">
        <v>219.33</v>
      </c>
      <c r="D299" s="2">
        <v>14.948</v>
      </c>
      <c r="E299" s="2">
        <v>99.63</v>
      </c>
      <c r="F299" s="2">
        <v>2633</v>
      </c>
      <c r="G299" s="2">
        <v>5.1859999999999999</v>
      </c>
      <c r="H299" s="2">
        <v>6.6</v>
      </c>
      <c r="I299" s="2">
        <v>53.02</v>
      </c>
      <c r="J299" s="2">
        <v>22.77</v>
      </c>
      <c r="K299" s="2">
        <v>75.72</v>
      </c>
      <c r="L299" s="2">
        <v>6.9</v>
      </c>
      <c r="M299" s="2">
        <v>34.049999999999997</v>
      </c>
      <c r="N299" s="2">
        <v>21.35</v>
      </c>
      <c r="O299">
        <f t="shared" si="6"/>
        <v>1</v>
      </c>
    </row>
    <row r="300" spans="1:15" x14ac:dyDescent="0.25">
      <c r="A300" s="4">
        <v>45888</v>
      </c>
      <c r="B300" s="2">
        <v>238.25</v>
      </c>
      <c r="C300" s="2">
        <v>210.96</v>
      </c>
      <c r="D300" s="2">
        <v>15.002000000000001</v>
      </c>
      <c r="E300" s="2">
        <v>99.86</v>
      </c>
      <c r="F300" s="2">
        <v>2653</v>
      </c>
      <c r="G300" s="2">
        <v>5.1619999999999999</v>
      </c>
      <c r="H300" s="2">
        <v>6.65</v>
      </c>
      <c r="I300" s="2">
        <v>53.7</v>
      </c>
      <c r="J300" s="2">
        <v>22.5</v>
      </c>
      <c r="K300" s="2">
        <v>76.510000000000005</v>
      </c>
      <c r="L300" s="2">
        <v>6.93</v>
      </c>
      <c r="M300" s="2">
        <v>33.82</v>
      </c>
      <c r="N300" s="2">
        <v>21.45</v>
      </c>
      <c r="O300">
        <f t="shared" si="6"/>
        <v>1</v>
      </c>
    </row>
    <row r="301" spans="1:15" x14ac:dyDescent="0.25">
      <c r="A301" s="4">
        <v>45889</v>
      </c>
      <c r="B301" s="2">
        <v>233.5</v>
      </c>
      <c r="C301" s="2">
        <v>206.44</v>
      </c>
      <c r="D301" s="2">
        <v>15.086</v>
      </c>
      <c r="E301" s="2">
        <v>97.62</v>
      </c>
      <c r="F301" s="2">
        <v>2666</v>
      </c>
      <c r="G301" s="2">
        <v>5.258</v>
      </c>
      <c r="H301" s="2">
        <v>6.6</v>
      </c>
      <c r="I301" s="2">
        <v>54.01</v>
      </c>
      <c r="J301" s="2">
        <v>22.64</v>
      </c>
      <c r="K301" s="2">
        <v>76.180000000000007</v>
      </c>
      <c r="L301" s="2">
        <v>6.95</v>
      </c>
      <c r="M301" s="2">
        <v>33.880000000000003</v>
      </c>
      <c r="N301" s="2">
        <v>21.5</v>
      </c>
      <c r="O301">
        <f t="shared" si="6"/>
        <v>1</v>
      </c>
    </row>
    <row r="302" spans="1:15" x14ac:dyDescent="0.25">
      <c r="A302" s="4">
        <v>45890</v>
      </c>
      <c r="B302" s="2">
        <v>233.65</v>
      </c>
      <c r="C302" s="2">
        <v>192</v>
      </c>
      <c r="D302" s="2">
        <v>15.157999999999999</v>
      </c>
      <c r="E302" s="2">
        <v>98.09</v>
      </c>
      <c r="F302" s="2">
        <v>2677.5</v>
      </c>
      <c r="G302" s="2">
        <v>5.274</v>
      </c>
      <c r="H302" s="2">
        <v>6.66</v>
      </c>
      <c r="I302" s="2">
        <v>54.29</v>
      </c>
      <c r="J302" s="2">
        <v>22.72</v>
      </c>
      <c r="K302" s="2">
        <v>76.08</v>
      </c>
      <c r="L302" s="2">
        <v>6.94</v>
      </c>
      <c r="M302" s="2">
        <v>34.049999999999997</v>
      </c>
      <c r="N302" s="2">
        <v>21.45</v>
      </c>
      <c r="O302">
        <f t="shared" si="6"/>
        <v>1</v>
      </c>
    </row>
    <row r="303" spans="1:15" x14ac:dyDescent="0.25">
      <c r="A303" s="4">
        <v>45891</v>
      </c>
      <c r="B303" s="2">
        <v>236.9</v>
      </c>
      <c r="C303" s="2">
        <v>202.28</v>
      </c>
      <c r="D303" s="2">
        <v>15.228</v>
      </c>
      <c r="E303" s="2">
        <v>102.01</v>
      </c>
      <c r="F303" s="2">
        <v>2692</v>
      </c>
      <c r="G303" s="2">
        <v>5.266</v>
      </c>
      <c r="H303" s="2">
        <v>7.21</v>
      </c>
      <c r="I303" s="2">
        <v>54.63</v>
      </c>
      <c r="J303" s="2">
        <v>24.36</v>
      </c>
      <c r="K303" s="2">
        <v>76.319999999999993</v>
      </c>
      <c r="L303" s="2">
        <v>6.94</v>
      </c>
      <c r="M303" s="2">
        <v>34.74</v>
      </c>
      <c r="N303" s="2">
        <v>21.3</v>
      </c>
      <c r="O303">
        <f t="shared" si="6"/>
        <v>1</v>
      </c>
    </row>
    <row r="304" spans="1:15" x14ac:dyDescent="0.25">
      <c r="A304" s="4">
        <v>45892</v>
      </c>
      <c r="B304" s="2" t="e">
        <v>#N/A</v>
      </c>
      <c r="C304" s="2" t="e">
        <v>#N/A</v>
      </c>
      <c r="D304" s="2" t="e">
        <v>#N/A</v>
      </c>
      <c r="E304" s="2" t="e">
        <v>#N/A</v>
      </c>
      <c r="F304" s="2" t="e">
        <v>#N/A</v>
      </c>
      <c r="G304" s="2" t="e">
        <v>#N/A</v>
      </c>
      <c r="H304" s="2" t="e">
        <v>#N/A</v>
      </c>
      <c r="I304" s="2" t="e">
        <v>#N/A</v>
      </c>
      <c r="J304" s="2" t="e">
        <v>#N/A</v>
      </c>
      <c r="K304" s="2" t="e">
        <v>#N/A</v>
      </c>
      <c r="L304" s="2" t="e">
        <v>#N/A</v>
      </c>
      <c r="M304" s="2" t="e">
        <v>#N/A</v>
      </c>
      <c r="N304" s="2" t="e">
        <v>#N/A</v>
      </c>
      <c r="O304">
        <f t="shared" si="6"/>
        <v>0</v>
      </c>
    </row>
    <row r="305" spans="1:15" x14ac:dyDescent="0.25">
      <c r="A305" s="4">
        <v>45893</v>
      </c>
      <c r="B305" s="2" t="e">
        <v>#N/A</v>
      </c>
      <c r="C305" s="2" t="e">
        <v>#N/A</v>
      </c>
      <c r="D305" s="2" t="e">
        <v>#N/A</v>
      </c>
      <c r="E305" s="2" t="e">
        <v>#N/A</v>
      </c>
      <c r="F305" s="2" t="e">
        <v>#N/A</v>
      </c>
      <c r="G305" s="2" t="e">
        <v>#N/A</v>
      </c>
      <c r="H305" s="2" t="e">
        <v>#N/A</v>
      </c>
      <c r="I305" s="2" t="e">
        <v>#N/A</v>
      </c>
      <c r="J305" s="2" t="e">
        <v>#N/A</v>
      </c>
      <c r="K305" s="2" t="e">
        <v>#N/A</v>
      </c>
      <c r="L305" s="2" t="e">
        <v>#N/A</v>
      </c>
      <c r="M305" s="2" t="e">
        <v>#N/A</v>
      </c>
      <c r="N305" s="2" t="e">
        <v>#N/A</v>
      </c>
      <c r="O305">
        <f t="shared" si="6"/>
        <v>0</v>
      </c>
    </row>
    <row r="306" spans="1:15" x14ac:dyDescent="0.25">
      <c r="A306" s="4">
        <v>45894</v>
      </c>
      <c r="B306" s="2">
        <v>235.5</v>
      </c>
      <c r="C306" s="2">
        <v>199.44</v>
      </c>
      <c r="D306" s="2">
        <v>15.246</v>
      </c>
      <c r="E306" s="2">
        <v>101.45</v>
      </c>
      <c r="F306" s="2" t="e">
        <v>#N/A</v>
      </c>
      <c r="G306" s="2">
        <v>5.2439999999999998</v>
      </c>
      <c r="H306" s="2">
        <v>6.93</v>
      </c>
      <c r="I306" s="2">
        <v>54.1</v>
      </c>
      <c r="J306" s="2">
        <v>24.78</v>
      </c>
      <c r="K306" s="2">
        <v>75.319999999999993</v>
      </c>
      <c r="L306" s="2">
        <v>6.88</v>
      </c>
      <c r="M306" s="2">
        <v>34.97</v>
      </c>
      <c r="N306" s="2">
        <v>21.85</v>
      </c>
      <c r="O306">
        <f t="shared" si="6"/>
        <v>0.90909090909090906</v>
      </c>
    </row>
    <row r="307" spans="1:15" x14ac:dyDescent="0.25">
      <c r="A307" s="4">
        <v>45895</v>
      </c>
      <c r="B307" s="2">
        <v>234.9</v>
      </c>
      <c r="C307" s="2">
        <v>196.72</v>
      </c>
      <c r="D307" s="2">
        <v>15.19</v>
      </c>
      <c r="E307" s="2">
        <v>101.94</v>
      </c>
      <c r="F307" s="2">
        <v>2707</v>
      </c>
      <c r="G307" s="2">
        <v>5.218</v>
      </c>
      <c r="H307" s="2">
        <v>6.95</v>
      </c>
      <c r="I307" s="2">
        <v>52.91</v>
      </c>
      <c r="J307" s="2">
        <v>25.1</v>
      </c>
      <c r="K307" s="2">
        <v>74.84</v>
      </c>
      <c r="L307" s="2">
        <v>6.94</v>
      </c>
      <c r="M307" s="2">
        <v>34.67</v>
      </c>
      <c r="N307" s="2">
        <v>21.35</v>
      </c>
      <c r="O307">
        <f t="shared" si="6"/>
        <v>1</v>
      </c>
    </row>
    <row r="308" spans="1:15" x14ac:dyDescent="0.25">
      <c r="A308" s="4">
        <v>45896</v>
      </c>
      <c r="B308" s="2">
        <v>233</v>
      </c>
      <c r="C308" s="2">
        <v>191.23</v>
      </c>
      <c r="D308" s="2">
        <v>15.224</v>
      </c>
      <c r="E308" s="2">
        <v>102.35</v>
      </c>
      <c r="F308" s="2">
        <v>2715.5</v>
      </c>
      <c r="G308" s="2">
        <v>5.282</v>
      </c>
      <c r="H308" s="2">
        <v>6.9</v>
      </c>
      <c r="I308" s="2">
        <v>53.21</v>
      </c>
      <c r="J308" s="2">
        <v>24.54</v>
      </c>
      <c r="K308" s="2">
        <v>73.89</v>
      </c>
      <c r="L308" s="2">
        <v>6.82</v>
      </c>
      <c r="M308" s="2">
        <v>34.89</v>
      </c>
      <c r="N308" s="2">
        <v>21.35</v>
      </c>
      <c r="O308">
        <f t="shared" si="6"/>
        <v>1</v>
      </c>
    </row>
    <row r="309" spans="1:15" x14ac:dyDescent="0.25">
      <c r="A309" s="4">
        <v>45897</v>
      </c>
      <c r="B309" s="2">
        <v>236.85</v>
      </c>
      <c r="C309" s="2">
        <v>197.02</v>
      </c>
      <c r="D309" s="2">
        <v>15.18</v>
      </c>
      <c r="E309" s="2">
        <v>102.25</v>
      </c>
      <c r="F309" s="2">
        <v>2715.5</v>
      </c>
      <c r="G309" s="2">
        <v>5.2519999999999998</v>
      </c>
      <c r="H309" s="2">
        <v>6.89</v>
      </c>
      <c r="I309" s="2">
        <v>53.1</v>
      </c>
      <c r="J309" s="2">
        <v>25.29</v>
      </c>
      <c r="K309" s="2">
        <v>72.09</v>
      </c>
      <c r="L309" s="2">
        <v>6.44</v>
      </c>
      <c r="M309" s="2">
        <v>35.35</v>
      </c>
      <c r="N309" s="2">
        <v>20.75</v>
      </c>
      <c r="O309">
        <f t="shared" si="6"/>
        <v>1</v>
      </c>
    </row>
    <row r="310" spans="1:15" x14ac:dyDescent="0.25">
      <c r="A310" s="4">
        <v>45898</v>
      </c>
      <c r="B310" s="2">
        <v>236.6</v>
      </c>
      <c r="C310" s="2">
        <v>195.19</v>
      </c>
      <c r="D310" s="2">
        <v>15.242000000000001</v>
      </c>
      <c r="E310" s="2">
        <v>102.65</v>
      </c>
      <c r="F310" s="2">
        <v>2724</v>
      </c>
      <c r="G310" s="2">
        <v>5.2039999999999997</v>
      </c>
      <c r="H310" s="2">
        <v>6.9450000000000003</v>
      </c>
      <c r="I310" s="2">
        <v>53.5</v>
      </c>
      <c r="J310" s="2">
        <v>25.43</v>
      </c>
      <c r="K310" s="2">
        <v>72.05</v>
      </c>
      <c r="L310" s="2">
        <v>6.66</v>
      </c>
      <c r="M310" s="2">
        <v>35.229999999999997</v>
      </c>
      <c r="N310" s="2">
        <v>20.399999999999999</v>
      </c>
      <c r="O310">
        <f t="shared" si="6"/>
        <v>1</v>
      </c>
    </row>
    <row r="311" spans="1:15" x14ac:dyDescent="0.25">
      <c r="A311" s="4">
        <v>45899</v>
      </c>
      <c r="B311" s="2" t="e">
        <v>#N/A</v>
      </c>
      <c r="C311" s="2" t="e">
        <v>#N/A</v>
      </c>
      <c r="D311" s="2" t="e">
        <v>#N/A</v>
      </c>
      <c r="E311" s="2" t="e">
        <v>#N/A</v>
      </c>
      <c r="F311" s="2" t="e">
        <v>#N/A</v>
      </c>
      <c r="G311" s="2" t="e">
        <v>#N/A</v>
      </c>
      <c r="H311" s="2" t="e">
        <v>#N/A</v>
      </c>
      <c r="I311" s="2" t="e">
        <v>#N/A</v>
      </c>
      <c r="J311" s="2" t="e">
        <v>#N/A</v>
      </c>
      <c r="K311" s="2" t="e">
        <v>#N/A</v>
      </c>
      <c r="L311" s="2" t="e">
        <v>#N/A</v>
      </c>
      <c r="M311" s="2" t="e">
        <v>#N/A</v>
      </c>
      <c r="N311" s="2" t="e">
        <v>#N/A</v>
      </c>
      <c r="O311">
        <f t="shared" si="6"/>
        <v>0</v>
      </c>
    </row>
    <row r="312" spans="1:15" x14ac:dyDescent="0.25">
      <c r="A312" s="4">
        <v>45900</v>
      </c>
      <c r="B312" s="2" t="e">
        <v>#N/A</v>
      </c>
      <c r="C312" s="2" t="e">
        <v>#N/A</v>
      </c>
      <c r="D312" s="2" t="e">
        <v>#N/A</v>
      </c>
      <c r="E312" s="2" t="e">
        <v>#N/A</v>
      </c>
      <c r="F312" s="2" t="e">
        <v>#N/A</v>
      </c>
      <c r="G312" s="2" t="e">
        <v>#N/A</v>
      </c>
      <c r="H312" s="2" t="e">
        <v>#N/A</v>
      </c>
      <c r="I312" s="2" t="e">
        <v>#N/A</v>
      </c>
      <c r="J312" s="2" t="e">
        <v>#N/A</v>
      </c>
      <c r="K312" s="2" t="e">
        <v>#N/A</v>
      </c>
      <c r="L312" s="2" t="e">
        <v>#N/A</v>
      </c>
      <c r="M312" s="2" t="e">
        <v>#N/A</v>
      </c>
      <c r="N312" s="2" t="e">
        <v>#N/A</v>
      </c>
      <c r="O312">
        <f t="shared" si="6"/>
        <v>0</v>
      </c>
    </row>
    <row r="313" spans="1:15" x14ac:dyDescent="0.25">
      <c r="A313" s="4">
        <v>45901</v>
      </c>
      <c r="B313" s="2">
        <v>239.2</v>
      </c>
      <c r="C313" s="2" t="e">
        <v>#N/A</v>
      </c>
      <c r="D313" s="2">
        <v>15.318</v>
      </c>
      <c r="E313" s="2" t="e">
        <v>#N/A</v>
      </c>
      <c r="F313" s="2">
        <v>2717</v>
      </c>
      <c r="G313" s="2">
        <v>5.1740000000000004</v>
      </c>
      <c r="H313" s="2" t="e">
        <v>#N/A</v>
      </c>
      <c r="I313" s="2">
        <v>53.45</v>
      </c>
      <c r="J313" s="2" t="e">
        <v>#N/A</v>
      </c>
      <c r="K313" s="2" t="e">
        <v>#N/A</v>
      </c>
      <c r="L313" s="2">
        <v>6.4</v>
      </c>
      <c r="M313" s="2" t="e">
        <v>#N/A</v>
      </c>
      <c r="N313" s="2">
        <v>20.399999999999999</v>
      </c>
      <c r="O313">
        <f t="shared" si="6"/>
        <v>0.54545454545454541</v>
      </c>
    </row>
    <row r="314" spans="1:15" x14ac:dyDescent="0.25">
      <c r="A314" s="4">
        <v>45902</v>
      </c>
      <c r="B314" s="2">
        <v>228.7</v>
      </c>
      <c r="C314" s="2">
        <v>195.78</v>
      </c>
      <c r="D314" s="2">
        <v>15.162000000000001</v>
      </c>
      <c r="E314" s="2">
        <v>102.25</v>
      </c>
      <c r="F314" s="2">
        <v>2730.5</v>
      </c>
      <c r="G314" s="2">
        <v>5.0960000000000001</v>
      </c>
      <c r="H314" s="2">
        <v>7</v>
      </c>
      <c r="I314" s="2">
        <v>53.53</v>
      </c>
      <c r="J314" s="2">
        <v>25.46</v>
      </c>
      <c r="K314" s="2">
        <v>72.650000000000006</v>
      </c>
      <c r="L314" s="2">
        <v>6.6</v>
      </c>
      <c r="M314" s="2">
        <v>35.229999999999997</v>
      </c>
      <c r="N314" s="2">
        <v>21.85</v>
      </c>
      <c r="O314">
        <f t="shared" si="6"/>
        <v>1</v>
      </c>
    </row>
    <row r="315" spans="1:15" x14ac:dyDescent="0.25">
      <c r="A315" s="4">
        <v>45903</v>
      </c>
      <c r="B315" s="2">
        <v>229.45</v>
      </c>
      <c r="C315" s="2">
        <v>201.49</v>
      </c>
      <c r="D315" s="2">
        <v>14.888</v>
      </c>
      <c r="E315" s="2">
        <v>101.03</v>
      </c>
      <c r="F315" s="2">
        <v>2694</v>
      </c>
      <c r="G315" s="2">
        <v>5.0979999999999999</v>
      </c>
      <c r="H315" s="2">
        <v>6.75</v>
      </c>
      <c r="I315" s="2">
        <v>52.78</v>
      </c>
      <c r="J315" s="2">
        <v>25.65</v>
      </c>
      <c r="K315" s="2">
        <v>71.63</v>
      </c>
      <c r="L315" s="2">
        <v>6.58</v>
      </c>
      <c r="M315" s="2">
        <v>34.46</v>
      </c>
      <c r="N315" s="2">
        <v>21.9</v>
      </c>
      <c r="O315">
        <f t="shared" si="6"/>
        <v>1</v>
      </c>
    </row>
    <row r="316" spans="1:15" x14ac:dyDescent="0.25">
      <c r="A316" s="4">
        <v>45904</v>
      </c>
      <c r="B316" s="2">
        <v>230.05</v>
      </c>
      <c r="C316" s="2">
        <v>201.87</v>
      </c>
      <c r="D316" s="2">
        <v>14.928000000000001</v>
      </c>
      <c r="E316" s="2">
        <v>103.06</v>
      </c>
      <c r="F316" s="2">
        <v>2688</v>
      </c>
      <c r="G316" s="2">
        <v>5.1559999999999997</v>
      </c>
      <c r="H316" s="2">
        <v>7.19</v>
      </c>
      <c r="I316" s="2">
        <v>52.76</v>
      </c>
      <c r="J316" s="2">
        <v>26</v>
      </c>
      <c r="K316" s="2">
        <v>70.87</v>
      </c>
      <c r="L316" s="2">
        <v>6.59</v>
      </c>
      <c r="M316" s="2">
        <v>34.299999999999997</v>
      </c>
      <c r="N316" s="2">
        <v>21.7</v>
      </c>
      <c r="O316">
        <f t="shared" si="6"/>
        <v>1</v>
      </c>
    </row>
    <row r="317" spans="1:15" x14ac:dyDescent="0.25">
      <c r="A317" s="4">
        <v>45905</v>
      </c>
      <c r="B317" s="2">
        <v>226</v>
      </c>
      <c r="C317" s="2">
        <v>205.14</v>
      </c>
      <c r="D317" s="2">
        <v>14.625999999999999</v>
      </c>
      <c r="E317" s="2">
        <v>103.85</v>
      </c>
      <c r="F317" s="2">
        <v>2627.5</v>
      </c>
      <c r="G317" s="2">
        <v>5.1719999999999997</v>
      </c>
      <c r="H317" s="2">
        <v>7.12</v>
      </c>
      <c r="I317" s="2">
        <v>51.82</v>
      </c>
      <c r="J317" s="2">
        <v>25.93</v>
      </c>
      <c r="K317" s="2">
        <v>70.900000000000006</v>
      </c>
      <c r="L317" s="2">
        <v>6.52</v>
      </c>
      <c r="M317" s="2">
        <v>33.93</v>
      </c>
      <c r="N317" s="2">
        <v>22.05</v>
      </c>
      <c r="O317">
        <f t="shared" si="6"/>
        <v>1</v>
      </c>
    </row>
    <row r="318" spans="1:15" x14ac:dyDescent="0.25">
      <c r="A318" s="4">
        <v>45906</v>
      </c>
      <c r="B318" s="2" t="e">
        <v>#N/A</v>
      </c>
      <c r="C318" s="2" t="e">
        <v>#N/A</v>
      </c>
      <c r="D318" s="2" t="e">
        <v>#N/A</v>
      </c>
      <c r="E318" s="2" t="e">
        <v>#N/A</v>
      </c>
      <c r="F318" s="2" t="e">
        <v>#N/A</v>
      </c>
      <c r="G318" s="2" t="e">
        <v>#N/A</v>
      </c>
      <c r="H318" s="2" t="e">
        <v>#N/A</v>
      </c>
      <c r="I318" s="2" t="e">
        <v>#N/A</v>
      </c>
      <c r="J318" s="2" t="e">
        <v>#N/A</v>
      </c>
      <c r="K318" s="2" t="e">
        <v>#N/A</v>
      </c>
      <c r="L318" s="2" t="e">
        <v>#N/A</v>
      </c>
      <c r="M318" s="2" t="e">
        <v>#N/A</v>
      </c>
      <c r="N318" s="2" t="e">
        <v>#N/A</v>
      </c>
      <c r="O318">
        <f t="shared" si="6"/>
        <v>0</v>
      </c>
    </row>
    <row r="319" spans="1:15" x14ac:dyDescent="0.25">
      <c r="A319" s="4">
        <v>45907</v>
      </c>
      <c r="B319" s="2" t="e">
        <v>#N/A</v>
      </c>
      <c r="C319" s="2" t="e">
        <v>#N/A</v>
      </c>
      <c r="D319" s="2" t="e">
        <v>#N/A</v>
      </c>
      <c r="E319" s="2" t="e">
        <v>#N/A</v>
      </c>
      <c r="F319" s="2" t="e">
        <v>#N/A</v>
      </c>
      <c r="G319" s="2" t="e">
        <v>#N/A</v>
      </c>
      <c r="H319" s="2" t="e">
        <v>#N/A</v>
      </c>
      <c r="I319" s="2" t="e">
        <v>#N/A</v>
      </c>
      <c r="J319" s="2" t="e">
        <v>#N/A</v>
      </c>
      <c r="K319" s="2" t="e">
        <v>#N/A</v>
      </c>
      <c r="L319" s="2" t="e">
        <v>#N/A</v>
      </c>
      <c r="M319" s="2" t="e">
        <v>#N/A</v>
      </c>
      <c r="N319" s="2" t="e">
        <v>#N/A</v>
      </c>
      <c r="O319">
        <f t="shared" si="6"/>
        <v>0</v>
      </c>
    </row>
    <row r="320" spans="1:15" x14ac:dyDescent="0.25">
      <c r="A320" s="4">
        <v>45908</v>
      </c>
      <c r="B320" s="2">
        <v>230.65</v>
      </c>
      <c r="C320" s="2">
        <v>203.21</v>
      </c>
      <c r="D320" s="2">
        <v>14.688000000000001</v>
      </c>
      <c r="E320" s="2">
        <v>104.63</v>
      </c>
      <c r="F320" s="2">
        <v>2639</v>
      </c>
      <c r="G320" s="2">
        <v>5.1420000000000003</v>
      </c>
      <c r="H320" s="2">
        <v>6.99</v>
      </c>
      <c r="I320" s="2">
        <v>51.9</v>
      </c>
      <c r="J320" s="2">
        <v>24.27</v>
      </c>
      <c r="K320" s="2">
        <v>69.77</v>
      </c>
      <c r="L320" s="2">
        <v>6.52</v>
      </c>
      <c r="M320" s="2">
        <v>33.909999999999997</v>
      </c>
      <c r="N320" s="2">
        <v>22.05</v>
      </c>
      <c r="O320">
        <f t="shared" si="6"/>
        <v>1</v>
      </c>
    </row>
    <row r="321" spans="1:15" x14ac:dyDescent="0.25">
      <c r="A321" s="4">
        <v>45909</v>
      </c>
      <c r="B321" s="2">
        <v>228.5</v>
      </c>
      <c r="C321" s="2">
        <v>203.06</v>
      </c>
      <c r="D321" s="2">
        <v>14.944000000000001</v>
      </c>
      <c r="E321" s="2">
        <v>103.77</v>
      </c>
      <c r="F321" s="2">
        <v>2664.5</v>
      </c>
      <c r="G321" s="2">
        <v>5.1139999999999999</v>
      </c>
      <c r="H321" s="2">
        <v>6.57</v>
      </c>
      <c r="I321" s="2">
        <v>52.74</v>
      </c>
      <c r="J321" s="2">
        <v>24.87</v>
      </c>
      <c r="K321" s="2">
        <v>70.069999999999993</v>
      </c>
      <c r="L321" s="2">
        <v>6.46</v>
      </c>
      <c r="M321" s="2">
        <v>34.090000000000003</v>
      </c>
      <c r="N321" s="2">
        <v>22.35</v>
      </c>
      <c r="O321">
        <f t="shared" si="6"/>
        <v>1</v>
      </c>
    </row>
    <row r="322" spans="1:15" x14ac:dyDescent="0.25">
      <c r="A322" s="4">
        <v>45910</v>
      </c>
      <c r="B322" s="2">
        <v>228.4</v>
      </c>
      <c r="C322" s="2">
        <v>203.79</v>
      </c>
      <c r="D322" s="2">
        <v>14.958</v>
      </c>
      <c r="E322" s="2">
        <v>104.67</v>
      </c>
      <c r="F322" s="2">
        <v>2656</v>
      </c>
      <c r="G322" s="2">
        <v>5.1059999999999999</v>
      </c>
      <c r="H322" s="2">
        <v>6.7</v>
      </c>
      <c r="I322" s="2">
        <v>52.76</v>
      </c>
      <c r="J322" s="2">
        <v>28.02</v>
      </c>
      <c r="K322" s="2">
        <v>71.040000000000006</v>
      </c>
      <c r="L322" s="2">
        <v>6.44</v>
      </c>
      <c r="M322" s="2">
        <v>34.76</v>
      </c>
      <c r="N322" s="2">
        <v>22.4</v>
      </c>
      <c r="O322">
        <f t="shared" ref="O322:O367" si="7">COUNT(B322:L322)/11</f>
        <v>1</v>
      </c>
    </row>
    <row r="323" spans="1:15" x14ac:dyDescent="0.25">
      <c r="A323" s="4">
        <v>45911</v>
      </c>
      <c r="B323" s="2">
        <v>229.05</v>
      </c>
      <c r="C323" s="2">
        <v>203.31</v>
      </c>
      <c r="D323" s="2">
        <v>14.922000000000001</v>
      </c>
      <c r="E323" s="2">
        <v>107.4</v>
      </c>
      <c r="F323" s="2">
        <v>2645</v>
      </c>
      <c r="G323" s="2">
        <v>5.1159999999999997</v>
      </c>
      <c r="H323" s="2">
        <v>6.95</v>
      </c>
      <c r="I323" s="2">
        <v>52.19</v>
      </c>
      <c r="J323" s="2">
        <v>27.33</v>
      </c>
      <c r="K323" s="2">
        <v>71.319999999999993</v>
      </c>
      <c r="L323" s="2">
        <v>6.44</v>
      </c>
      <c r="M323" s="2">
        <v>34.47</v>
      </c>
      <c r="N323" s="2">
        <v>22.2</v>
      </c>
      <c r="O323">
        <f t="shared" si="7"/>
        <v>1</v>
      </c>
    </row>
    <row r="324" spans="1:15" x14ac:dyDescent="0.25">
      <c r="A324" s="4">
        <v>45912</v>
      </c>
      <c r="B324" s="2">
        <v>228.55</v>
      </c>
      <c r="C324" s="2">
        <v>201.7</v>
      </c>
      <c r="D324" s="2">
        <v>14.882</v>
      </c>
      <c r="E324" s="2">
        <v>106.88</v>
      </c>
      <c r="F324" s="2">
        <v>2637</v>
      </c>
      <c r="G324" s="2">
        <v>5.14</v>
      </c>
      <c r="H324" s="2">
        <v>6.85</v>
      </c>
      <c r="I324" s="2">
        <v>52.12</v>
      </c>
      <c r="J324" s="2">
        <v>27.39</v>
      </c>
      <c r="K324" s="2">
        <v>71.64</v>
      </c>
      <c r="L324" s="2">
        <v>6.36</v>
      </c>
      <c r="M324" s="2">
        <v>33.89</v>
      </c>
      <c r="N324" s="2">
        <v>24.1</v>
      </c>
      <c r="O324">
        <f t="shared" si="7"/>
        <v>1</v>
      </c>
    </row>
    <row r="325" spans="1:15" x14ac:dyDescent="0.25">
      <c r="A325" s="4">
        <v>45913</v>
      </c>
      <c r="B325" s="2" t="e">
        <v>#N/A</v>
      </c>
      <c r="C325" s="2" t="e">
        <v>#N/A</v>
      </c>
      <c r="D325" s="2" t="e">
        <v>#N/A</v>
      </c>
      <c r="E325" s="2" t="e">
        <v>#N/A</v>
      </c>
      <c r="F325" s="2" t="e">
        <v>#N/A</v>
      </c>
      <c r="G325" s="2" t="e">
        <v>#N/A</v>
      </c>
      <c r="H325" s="2" t="e">
        <v>#N/A</v>
      </c>
      <c r="I325" s="2" t="e">
        <v>#N/A</v>
      </c>
      <c r="J325" s="2" t="e">
        <v>#N/A</v>
      </c>
      <c r="K325" s="2" t="e">
        <v>#N/A</v>
      </c>
      <c r="L325" s="2" t="e">
        <v>#N/A</v>
      </c>
      <c r="M325" s="2" t="e">
        <v>#N/A</v>
      </c>
      <c r="N325" s="2" t="e">
        <v>#N/A</v>
      </c>
      <c r="O325">
        <f t="shared" si="7"/>
        <v>0</v>
      </c>
    </row>
    <row r="326" spans="1:15" x14ac:dyDescent="0.25">
      <c r="A326" s="4">
        <v>45914</v>
      </c>
      <c r="B326" s="2" t="e">
        <v>#N/A</v>
      </c>
      <c r="C326" s="2" t="e">
        <v>#N/A</v>
      </c>
      <c r="D326" s="2" t="e">
        <v>#N/A</v>
      </c>
      <c r="E326" s="2" t="e">
        <v>#N/A</v>
      </c>
      <c r="F326" s="2" t="e">
        <v>#N/A</v>
      </c>
      <c r="G326" s="2" t="e">
        <v>#N/A</v>
      </c>
      <c r="H326" s="2" t="e">
        <v>#N/A</v>
      </c>
      <c r="I326" s="2" t="e">
        <v>#N/A</v>
      </c>
      <c r="J326" s="2" t="e">
        <v>#N/A</v>
      </c>
      <c r="K326" s="2" t="e">
        <v>#N/A</v>
      </c>
      <c r="L326" s="2" t="e">
        <v>#N/A</v>
      </c>
      <c r="M326" s="2" t="e">
        <v>#N/A</v>
      </c>
      <c r="N326" s="2" t="e">
        <v>#N/A</v>
      </c>
      <c r="O326">
        <f t="shared" si="7"/>
        <v>0</v>
      </c>
    </row>
    <row r="327" spans="1:15" x14ac:dyDescent="0.25">
      <c r="A327" s="4">
        <v>45915</v>
      </c>
      <c r="B327" s="2">
        <v>230.2</v>
      </c>
      <c r="C327" s="2">
        <v>207</v>
      </c>
      <c r="D327" s="2">
        <v>14.86</v>
      </c>
      <c r="E327" s="2">
        <v>107.7</v>
      </c>
      <c r="F327" s="2">
        <v>2626.5</v>
      </c>
      <c r="G327" s="2">
        <v>5.1059999999999999</v>
      </c>
      <c r="H327" s="2">
        <v>6.83</v>
      </c>
      <c r="I327" s="2">
        <v>52.58</v>
      </c>
      <c r="J327" s="2">
        <v>28.8</v>
      </c>
      <c r="K327" s="2">
        <v>71.5</v>
      </c>
      <c r="L327" s="2">
        <v>6.49</v>
      </c>
      <c r="M327" s="2">
        <v>34.21</v>
      </c>
      <c r="N327" s="2">
        <v>25</v>
      </c>
      <c r="O327">
        <f t="shared" si="7"/>
        <v>1</v>
      </c>
    </row>
    <row r="328" spans="1:15" x14ac:dyDescent="0.25">
      <c r="A328" s="4">
        <v>45916</v>
      </c>
      <c r="B328" s="2">
        <v>226.05</v>
      </c>
      <c r="C328" s="2">
        <v>205.25</v>
      </c>
      <c r="D328" s="2">
        <v>14.96</v>
      </c>
      <c r="E328" s="2">
        <v>107.79</v>
      </c>
      <c r="F328" s="2">
        <v>2637</v>
      </c>
      <c r="G328" s="2">
        <v>5.0659999999999998</v>
      </c>
      <c r="H328" s="2">
        <v>6.77</v>
      </c>
      <c r="I328" s="2">
        <v>52.43</v>
      </c>
      <c r="J328" s="2">
        <v>28.37</v>
      </c>
      <c r="K328" s="2">
        <v>69.83</v>
      </c>
      <c r="L328" s="2">
        <v>6.65</v>
      </c>
      <c r="M328" s="2">
        <v>34.43</v>
      </c>
      <c r="N328" s="2">
        <v>24.4</v>
      </c>
      <c r="O328">
        <f t="shared" si="7"/>
        <v>1</v>
      </c>
    </row>
    <row r="329" spans="1:15" x14ac:dyDescent="0.25">
      <c r="A329" s="4">
        <v>45917</v>
      </c>
      <c r="B329" s="2">
        <v>225.25</v>
      </c>
      <c r="C329" s="2">
        <v>210.71</v>
      </c>
      <c r="D329" s="2">
        <v>14.86</v>
      </c>
      <c r="E329" s="2">
        <v>107.79</v>
      </c>
      <c r="F329" s="2">
        <v>2606</v>
      </c>
      <c r="G329" s="2">
        <v>5.0460000000000003</v>
      </c>
      <c r="H329" s="2">
        <v>6.84</v>
      </c>
      <c r="I329" s="2">
        <v>51.73</v>
      </c>
      <c r="J329" s="2">
        <v>29.04</v>
      </c>
      <c r="K329" s="2">
        <v>70.31</v>
      </c>
      <c r="L329" s="2">
        <v>6.87</v>
      </c>
      <c r="M329" s="2">
        <v>34.299999999999997</v>
      </c>
      <c r="N329" s="2">
        <v>24.4</v>
      </c>
      <c r="O329">
        <f t="shared" si="7"/>
        <v>1</v>
      </c>
    </row>
    <row r="330" spans="1:15" x14ac:dyDescent="0.25">
      <c r="A330" s="4">
        <v>45918</v>
      </c>
      <c r="B330" s="2">
        <v>228</v>
      </c>
      <c r="C330" s="2">
        <v>209.63</v>
      </c>
      <c r="D330" s="2">
        <v>14.896000000000001</v>
      </c>
      <c r="E330" s="2">
        <v>111.37</v>
      </c>
      <c r="F330" s="2">
        <v>2622.5</v>
      </c>
      <c r="G330" s="2">
        <v>5.0179999999999998</v>
      </c>
      <c r="H330" s="2">
        <v>7.14</v>
      </c>
      <c r="I330" s="2">
        <v>52.03</v>
      </c>
      <c r="J330" s="2">
        <v>31.27</v>
      </c>
      <c r="K330" s="2">
        <v>70.790000000000006</v>
      </c>
      <c r="L330" s="2">
        <v>6.8</v>
      </c>
      <c r="M330" s="2">
        <v>34.56</v>
      </c>
      <c r="N330" s="2">
        <v>24.4</v>
      </c>
      <c r="O330">
        <f t="shared" si="7"/>
        <v>1</v>
      </c>
    </row>
    <row r="331" spans="1:15" x14ac:dyDescent="0.25">
      <c r="A331" s="4">
        <v>45919</v>
      </c>
      <c r="B331" s="2">
        <v>228.4</v>
      </c>
      <c r="C331" s="2">
        <v>212.49</v>
      </c>
      <c r="D331" s="2">
        <v>14.786</v>
      </c>
      <c r="E331" s="2">
        <v>109.99</v>
      </c>
      <c r="F331" s="2">
        <v>2612.5</v>
      </c>
      <c r="G331" s="2">
        <v>5.05</v>
      </c>
      <c r="H331" s="2">
        <v>7.06</v>
      </c>
      <c r="I331" s="2">
        <v>51.57</v>
      </c>
      <c r="J331" s="2">
        <v>30.81</v>
      </c>
      <c r="K331" s="2">
        <v>71.08</v>
      </c>
      <c r="L331" s="2">
        <v>6.78</v>
      </c>
      <c r="M331" s="2">
        <v>34.119999999999997</v>
      </c>
      <c r="N331" s="2">
        <v>24.4</v>
      </c>
      <c r="O331">
        <f t="shared" si="7"/>
        <v>1</v>
      </c>
    </row>
    <row r="332" spans="1:15" x14ac:dyDescent="0.25">
      <c r="A332" s="4">
        <v>45920</v>
      </c>
      <c r="B332" s="2" t="e">
        <v>#N/A</v>
      </c>
      <c r="C332" s="2" t="e">
        <v>#N/A</v>
      </c>
      <c r="D332" s="2" t="e">
        <v>#N/A</v>
      </c>
      <c r="E332" s="2" t="e">
        <v>#N/A</v>
      </c>
      <c r="F332" s="2" t="e">
        <v>#N/A</v>
      </c>
      <c r="G332" s="2" t="e">
        <v>#N/A</v>
      </c>
      <c r="H332" s="2" t="e">
        <v>#N/A</v>
      </c>
      <c r="I332" s="2" t="e">
        <v>#N/A</v>
      </c>
      <c r="J332" s="2" t="e">
        <v>#N/A</v>
      </c>
      <c r="K332" s="2" t="e">
        <v>#N/A</v>
      </c>
      <c r="L332" s="2" t="e">
        <v>#N/A</v>
      </c>
      <c r="M332" s="2" t="e">
        <v>#N/A</v>
      </c>
      <c r="N332" s="2" t="e">
        <v>#N/A</v>
      </c>
      <c r="O332">
        <f t="shared" si="7"/>
        <v>0</v>
      </c>
    </row>
    <row r="333" spans="1:15" x14ac:dyDescent="0.25">
      <c r="A333" s="4">
        <v>45921</v>
      </c>
      <c r="B333" s="2" t="e">
        <v>#N/A</v>
      </c>
      <c r="C333" s="2" t="e">
        <v>#N/A</v>
      </c>
      <c r="D333" s="2" t="e">
        <v>#N/A</v>
      </c>
      <c r="E333" s="2" t="e">
        <v>#N/A</v>
      </c>
      <c r="F333" s="2" t="e">
        <v>#N/A</v>
      </c>
      <c r="G333" s="2" t="e">
        <v>#N/A</v>
      </c>
      <c r="H333" s="2" t="e">
        <v>#N/A</v>
      </c>
      <c r="I333" s="2" t="e">
        <v>#N/A</v>
      </c>
      <c r="J333" s="2" t="e">
        <v>#N/A</v>
      </c>
      <c r="K333" s="2" t="e">
        <v>#N/A</v>
      </c>
      <c r="L333" s="2" t="e">
        <v>#N/A</v>
      </c>
      <c r="M333" s="2" t="e">
        <v>#N/A</v>
      </c>
      <c r="N333" s="2" t="e">
        <v>#N/A</v>
      </c>
      <c r="O333">
        <f t="shared" si="7"/>
        <v>0</v>
      </c>
    </row>
    <row r="334" spans="1:15" x14ac:dyDescent="0.25">
      <c r="A334" s="4">
        <v>45922</v>
      </c>
      <c r="B334" s="2">
        <v>227.05</v>
      </c>
      <c r="C334" s="2">
        <v>219.2</v>
      </c>
      <c r="D334" s="2">
        <v>14.59</v>
      </c>
      <c r="E334" s="2">
        <v>112.02</v>
      </c>
      <c r="F334" s="2">
        <v>2614.5</v>
      </c>
      <c r="G334" s="2">
        <v>5.0380000000000003</v>
      </c>
      <c r="H334" s="2">
        <v>7.06</v>
      </c>
      <c r="I334" s="2">
        <v>51.73</v>
      </c>
      <c r="J334" s="2">
        <v>32.15</v>
      </c>
      <c r="K334" s="2">
        <v>72.349999999999994</v>
      </c>
      <c r="L334" s="2">
        <v>6.74</v>
      </c>
      <c r="M334" s="2">
        <v>34.369999999999997</v>
      </c>
      <c r="N334" s="2">
        <v>24.7</v>
      </c>
      <c r="O334">
        <f t="shared" si="7"/>
        <v>1</v>
      </c>
    </row>
    <row r="335" spans="1:15" x14ac:dyDescent="0.25">
      <c r="A335" s="4">
        <v>45923</v>
      </c>
      <c r="B335" s="2">
        <v>229</v>
      </c>
      <c r="C335" s="2">
        <v>215.73</v>
      </c>
      <c r="D335" s="2">
        <v>14.84</v>
      </c>
      <c r="E335" s="2">
        <v>110.36</v>
      </c>
      <c r="F335" s="2">
        <v>2645</v>
      </c>
      <c r="G335" s="2">
        <v>5.0259999999999998</v>
      </c>
      <c r="H335" s="2">
        <v>6.9</v>
      </c>
      <c r="I335" s="2">
        <v>52.39</v>
      </c>
      <c r="J335" s="2">
        <v>31.48</v>
      </c>
      <c r="K335" s="2">
        <v>72.319999999999993</v>
      </c>
      <c r="L335" s="2">
        <v>6.56</v>
      </c>
      <c r="M335" s="2">
        <v>34.74</v>
      </c>
      <c r="N335" s="2">
        <v>24.3</v>
      </c>
      <c r="O335">
        <f t="shared" si="7"/>
        <v>1</v>
      </c>
    </row>
    <row r="336" spans="1:15" x14ac:dyDescent="0.25">
      <c r="A336" s="4">
        <v>45924</v>
      </c>
      <c r="B336" s="2">
        <v>226.35</v>
      </c>
      <c r="C336" s="2">
        <v>219.17</v>
      </c>
      <c r="D336" s="2">
        <v>15.11</v>
      </c>
      <c r="E336" s="2">
        <v>109.68</v>
      </c>
      <c r="F336" s="2">
        <v>2673</v>
      </c>
      <c r="G336" s="2">
        <v>5.0220000000000002</v>
      </c>
      <c r="H336" s="2">
        <v>7.02</v>
      </c>
      <c r="I336" s="2">
        <v>53.5</v>
      </c>
      <c r="J336" s="2">
        <v>31.61</v>
      </c>
      <c r="K336" s="2">
        <v>73.83</v>
      </c>
      <c r="L336" s="2">
        <v>6.58</v>
      </c>
      <c r="M336" s="2">
        <v>35.21</v>
      </c>
      <c r="N336" s="2">
        <v>24.2</v>
      </c>
      <c r="O336">
        <f t="shared" si="7"/>
        <v>1</v>
      </c>
    </row>
    <row r="337" spans="1:15" x14ac:dyDescent="0.25">
      <c r="A337" s="4">
        <v>45925</v>
      </c>
      <c r="B337" s="2">
        <v>223.8</v>
      </c>
      <c r="C337" s="2">
        <v>223.05</v>
      </c>
      <c r="D337" s="2">
        <v>15.156000000000001</v>
      </c>
      <c r="E337" s="2">
        <v>109.88</v>
      </c>
      <c r="F337" s="2">
        <v>2699</v>
      </c>
      <c r="G337" s="2">
        <v>5.0199999999999996</v>
      </c>
      <c r="H337" s="2">
        <v>6.83</v>
      </c>
      <c r="I337" s="2">
        <v>53.38</v>
      </c>
      <c r="J337" s="2">
        <v>34.840000000000003</v>
      </c>
      <c r="K337" s="2">
        <v>74.650000000000006</v>
      </c>
      <c r="L337" s="2">
        <v>6.6</v>
      </c>
      <c r="M337" s="2">
        <v>35.26</v>
      </c>
      <c r="N337" s="2">
        <v>23.75</v>
      </c>
      <c r="O337">
        <f t="shared" si="7"/>
        <v>1</v>
      </c>
    </row>
    <row r="338" spans="1:15" x14ac:dyDescent="0.25">
      <c r="A338" s="4">
        <v>45926</v>
      </c>
      <c r="B338" s="2">
        <v>228.75</v>
      </c>
      <c r="C338" s="2">
        <v>220.02</v>
      </c>
      <c r="D338" s="2">
        <v>15.346</v>
      </c>
      <c r="E338" s="2">
        <v>111.64</v>
      </c>
      <c r="F338" s="2">
        <v>2733.5</v>
      </c>
      <c r="G338" s="2">
        <v>5.0460000000000003</v>
      </c>
      <c r="H338" s="2">
        <v>6.81</v>
      </c>
      <c r="I338" s="2">
        <v>54.25</v>
      </c>
      <c r="J338" s="2">
        <v>34.79</v>
      </c>
      <c r="K338" s="2">
        <v>75.849999999999994</v>
      </c>
      <c r="L338" s="2">
        <v>6.57</v>
      </c>
      <c r="M338" s="2">
        <v>35.69</v>
      </c>
      <c r="N338" s="2">
        <v>23.85</v>
      </c>
      <c r="O338">
        <f t="shared" si="7"/>
        <v>1</v>
      </c>
    </row>
    <row r="339" spans="1:15" x14ac:dyDescent="0.25">
      <c r="A339" s="4">
        <v>45927</v>
      </c>
      <c r="B339" s="2" t="e">
        <v>#N/A</v>
      </c>
      <c r="C339" s="2" t="e">
        <v>#N/A</v>
      </c>
      <c r="D339" s="2" t="e">
        <v>#N/A</v>
      </c>
      <c r="E339" s="2" t="e">
        <v>#N/A</v>
      </c>
      <c r="F339" s="2" t="e">
        <v>#N/A</v>
      </c>
      <c r="G339" s="2" t="e">
        <v>#N/A</v>
      </c>
      <c r="H339" s="2" t="e">
        <v>#N/A</v>
      </c>
      <c r="I339" s="2" t="e">
        <v>#N/A</v>
      </c>
      <c r="J339" s="2" t="e">
        <v>#N/A</v>
      </c>
      <c r="K339" s="2" t="e">
        <v>#N/A</v>
      </c>
      <c r="L339" s="2" t="e">
        <v>#N/A</v>
      </c>
      <c r="M339" s="2" t="e">
        <v>#N/A</v>
      </c>
      <c r="N339" s="2" t="e">
        <v>#N/A</v>
      </c>
      <c r="O339">
        <f t="shared" si="7"/>
        <v>0</v>
      </c>
    </row>
    <row r="340" spans="1:15" x14ac:dyDescent="0.25">
      <c r="A340" s="4">
        <v>45928</v>
      </c>
      <c r="B340" s="2" t="e">
        <v>#N/A</v>
      </c>
      <c r="C340" s="2" t="e">
        <v>#N/A</v>
      </c>
      <c r="D340" s="2" t="e">
        <v>#N/A</v>
      </c>
      <c r="E340" s="2" t="e">
        <v>#N/A</v>
      </c>
      <c r="F340" s="2" t="e">
        <v>#N/A</v>
      </c>
      <c r="G340" s="2" t="e">
        <v>#N/A</v>
      </c>
      <c r="H340" s="2" t="e">
        <v>#N/A</v>
      </c>
      <c r="I340" s="2" t="e">
        <v>#N/A</v>
      </c>
      <c r="J340" s="2" t="e">
        <v>#N/A</v>
      </c>
      <c r="K340" s="2" t="e">
        <v>#N/A</v>
      </c>
      <c r="L340" s="2" t="e">
        <v>#N/A</v>
      </c>
      <c r="M340" s="2" t="e">
        <v>#N/A</v>
      </c>
      <c r="N340" s="2" t="e">
        <v>#N/A</v>
      </c>
      <c r="O340">
        <f t="shared" si="7"/>
        <v>0</v>
      </c>
    </row>
    <row r="341" spans="1:15" x14ac:dyDescent="0.25">
      <c r="A341" s="4">
        <v>45929</v>
      </c>
      <c r="B341" s="2">
        <v>226.2</v>
      </c>
      <c r="C341" s="2">
        <v>223.53</v>
      </c>
      <c r="D341" s="2">
        <v>15.082000000000001</v>
      </c>
      <c r="E341" s="2">
        <v>111.15</v>
      </c>
      <c r="F341" s="2">
        <v>2696</v>
      </c>
      <c r="G341" s="2">
        <v>5.07</v>
      </c>
      <c r="H341" s="2">
        <v>6.83</v>
      </c>
      <c r="I341" s="2">
        <v>53.05</v>
      </c>
      <c r="J341" s="2">
        <v>34.159999999999997</v>
      </c>
      <c r="K341" s="2">
        <v>76.209999999999994</v>
      </c>
      <c r="L341" s="2">
        <v>6.28</v>
      </c>
      <c r="M341" s="2">
        <v>34.75</v>
      </c>
      <c r="N341" s="2">
        <v>24.6</v>
      </c>
      <c r="O341">
        <f t="shared" si="7"/>
        <v>1</v>
      </c>
    </row>
    <row r="342" spans="1:15" x14ac:dyDescent="0.25">
      <c r="A342" s="4">
        <v>45930</v>
      </c>
      <c r="B342" s="2">
        <v>229.2</v>
      </c>
      <c r="C342" s="2">
        <v>220.53</v>
      </c>
      <c r="D342" s="2">
        <v>14.866</v>
      </c>
      <c r="E342" s="2">
        <v>112.96</v>
      </c>
      <c r="F342" s="2">
        <v>2646.5</v>
      </c>
      <c r="G342" s="2">
        <v>5.1180000000000003</v>
      </c>
      <c r="H342" s="2">
        <v>6.82</v>
      </c>
      <c r="I342" s="2">
        <v>51.73</v>
      </c>
      <c r="J342" s="2">
        <v>33.58</v>
      </c>
      <c r="K342" s="2">
        <v>75.489999999999995</v>
      </c>
      <c r="L342" s="2">
        <v>6.24</v>
      </c>
      <c r="M342" s="2">
        <v>34.46</v>
      </c>
      <c r="N342" s="2">
        <v>24.75</v>
      </c>
      <c r="O342">
        <f t="shared" si="7"/>
        <v>1</v>
      </c>
    </row>
    <row r="343" spans="1:15" x14ac:dyDescent="0.25">
      <c r="A343" s="4">
        <v>45931</v>
      </c>
      <c r="B343" s="2">
        <v>231.45</v>
      </c>
      <c r="C343" s="2">
        <v>224.82</v>
      </c>
      <c r="D343" s="2">
        <v>14.986000000000001</v>
      </c>
      <c r="E343" s="2">
        <v>115.04</v>
      </c>
      <c r="F343" s="2">
        <v>2680.5</v>
      </c>
      <c r="G343" s="2">
        <v>5.0780000000000003</v>
      </c>
      <c r="H343" s="2">
        <v>6.84</v>
      </c>
      <c r="I343" s="2">
        <v>51.59</v>
      </c>
      <c r="J343" s="2">
        <v>37.54</v>
      </c>
      <c r="K343" s="2">
        <v>78.67</v>
      </c>
      <c r="L343" s="2">
        <v>6.16</v>
      </c>
      <c r="M343" s="2">
        <v>34.46</v>
      </c>
      <c r="N343" s="2">
        <v>24.5</v>
      </c>
      <c r="O343">
        <f t="shared" si="7"/>
        <v>1</v>
      </c>
    </row>
    <row r="344" spans="1:15" x14ac:dyDescent="0.25">
      <c r="A344" s="4">
        <v>45932</v>
      </c>
      <c r="B344" s="2">
        <v>241.2</v>
      </c>
      <c r="C344" s="2">
        <v>232.13</v>
      </c>
      <c r="D344" s="2">
        <v>14.875999999999999</v>
      </c>
      <c r="E344" s="2">
        <v>115.02</v>
      </c>
      <c r="F344" s="2">
        <v>2670.5</v>
      </c>
      <c r="G344" s="2">
        <v>5.0380000000000003</v>
      </c>
      <c r="H344" s="2">
        <v>6.81</v>
      </c>
      <c r="I344" s="2">
        <v>50.98</v>
      </c>
      <c r="J344" s="2">
        <v>36.340000000000003</v>
      </c>
      <c r="K344" s="2">
        <v>78.180000000000007</v>
      </c>
      <c r="L344" s="2">
        <v>6.19</v>
      </c>
      <c r="M344" s="2">
        <v>33.86</v>
      </c>
      <c r="N344" s="2">
        <v>22.95</v>
      </c>
      <c r="O344">
        <f t="shared" si="7"/>
        <v>1</v>
      </c>
    </row>
    <row r="345" spans="1:15" x14ac:dyDescent="0.25">
      <c r="A345" s="4">
        <v>45933</v>
      </c>
      <c r="B345" s="2">
        <v>241.2</v>
      </c>
      <c r="C345" s="2">
        <v>230.13</v>
      </c>
      <c r="D345" s="2">
        <v>14.906000000000001</v>
      </c>
      <c r="E345" s="2">
        <v>114.75</v>
      </c>
      <c r="F345" s="2">
        <v>2702.5</v>
      </c>
      <c r="G345" s="2">
        <v>5.05</v>
      </c>
      <c r="H345" s="2">
        <v>6.87</v>
      </c>
      <c r="I345" s="2">
        <v>51.06</v>
      </c>
      <c r="J345" s="2">
        <v>37.33</v>
      </c>
      <c r="K345" s="2">
        <v>80.06</v>
      </c>
      <c r="L345" s="2">
        <v>6.18</v>
      </c>
      <c r="M345" s="2">
        <v>34.159999999999997</v>
      </c>
      <c r="N345" s="2">
        <v>22.85</v>
      </c>
      <c r="O345">
        <f t="shared" si="7"/>
        <v>1</v>
      </c>
    </row>
    <row r="346" spans="1:15" x14ac:dyDescent="0.25">
      <c r="A346" s="4">
        <v>45934</v>
      </c>
      <c r="B346" s="2" t="e">
        <v>#N/A</v>
      </c>
      <c r="C346" s="2" t="e">
        <v>#N/A</v>
      </c>
      <c r="D346" s="2" t="e">
        <v>#N/A</v>
      </c>
      <c r="E346" s="2" t="e">
        <v>#N/A</v>
      </c>
      <c r="F346" s="2" t="e">
        <v>#N/A</v>
      </c>
      <c r="G346" s="2" t="e">
        <v>#N/A</v>
      </c>
      <c r="H346" s="2" t="e">
        <v>#N/A</v>
      </c>
      <c r="I346" s="2" t="e">
        <v>#N/A</v>
      </c>
      <c r="J346" s="2" t="e">
        <v>#N/A</v>
      </c>
      <c r="K346" s="2" t="e">
        <v>#N/A</v>
      </c>
      <c r="L346" s="2" t="e">
        <v>#N/A</v>
      </c>
      <c r="M346" s="2" t="e">
        <v>#N/A</v>
      </c>
      <c r="N346" s="2" t="e">
        <v>#N/A</v>
      </c>
      <c r="O346">
        <f t="shared" si="7"/>
        <v>0</v>
      </c>
    </row>
    <row r="347" spans="1:15" x14ac:dyDescent="0.25">
      <c r="A347" s="4">
        <v>45935</v>
      </c>
      <c r="B347" s="2" t="e">
        <v>#N/A</v>
      </c>
      <c r="C347" s="2" t="e">
        <v>#N/A</v>
      </c>
      <c r="D347" s="2" t="e">
        <v>#N/A</v>
      </c>
      <c r="E347" s="2" t="e">
        <v>#N/A</v>
      </c>
      <c r="F347" s="2" t="e">
        <v>#N/A</v>
      </c>
      <c r="G347" s="2" t="e">
        <v>#N/A</v>
      </c>
      <c r="H347" s="2" t="e">
        <v>#N/A</v>
      </c>
      <c r="I347" s="2" t="e">
        <v>#N/A</v>
      </c>
      <c r="J347" s="2" t="e">
        <v>#N/A</v>
      </c>
      <c r="K347" s="2" t="e">
        <v>#N/A</v>
      </c>
      <c r="L347" s="2" t="e">
        <v>#N/A</v>
      </c>
      <c r="M347" s="2" t="e">
        <v>#N/A</v>
      </c>
      <c r="N347" s="2" t="e">
        <v>#N/A</v>
      </c>
      <c r="O347">
        <f t="shared" si="7"/>
        <v>0</v>
      </c>
    </row>
    <row r="348" spans="1:15" x14ac:dyDescent="0.25">
      <c r="A348" s="4">
        <v>45936</v>
      </c>
      <c r="B348" s="2">
        <v>243.25</v>
      </c>
      <c r="C348" s="2">
        <v>229.57</v>
      </c>
      <c r="D348" s="2">
        <v>15.108000000000001</v>
      </c>
      <c r="E348" s="2">
        <v>115.97</v>
      </c>
      <c r="F348" s="2">
        <v>2737</v>
      </c>
      <c r="G348" s="2">
        <v>5.0460000000000003</v>
      </c>
      <c r="H348" s="2">
        <v>7.08</v>
      </c>
      <c r="I348" s="2">
        <v>51.31</v>
      </c>
      <c r="J348" s="2">
        <v>38.25</v>
      </c>
      <c r="K348" s="2">
        <v>82.11</v>
      </c>
      <c r="L348" s="2">
        <v>5.9</v>
      </c>
      <c r="M348" s="2">
        <v>34.83</v>
      </c>
      <c r="N348" s="2">
        <v>22.4</v>
      </c>
      <c r="O348">
        <f t="shared" si="7"/>
        <v>1</v>
      </c>
    </row>
    <row r="349" spans="1:15" x14ac:dyDescent="0.25">
      <c r="A349" s="4">
        <v>45937</v>
      </c>
      <c r="B349" s="2">
        <v>242.3</v>
      </c>
      <c r="C349" s="2">
        <v>227.89</v>
      </c>
      <c r="D349" s="2">
        <v>15.173999999999999</v>
      </c>
      <c r="E349" s="2">
        <v>113.12</v>
      </c>
      <c r="F349" s="2">
        <v>2779</v>
      </c>
      <c r="G349" s="2">
        <v>5.0620000000000003</v>
      </c>
      <c r="H349" s="2">
        <v>6.69</v>
      </c>
      <c r="I349" s="2">
        <v>50.87</v>
      </c>
      <c r="J349" s="2">
        <v>38.85</v>
      </c>
      <c r="K349" s="2">
        <v>83.21</v>
      </c>
      <c r="L349" s="2">
        <v>5.69</v>
      </c>
      <c r="M349" s="2">
        <v>34.97</v>
      </c>
      <c r="N349" s="2">
        <v>22.35</v>
      </c>
      <c r="O349">
        <f t="shared" si="7"/>
        <v>1</v>
      </c>
    </row>
    <row r="350" spans="1:15" x14ac:dyDescent="0.25">
      <c r="A350" s="4">
        <v>45938</v>
      </c>
      <c r="B350" s="2">
        <v>245.25</v>
      </c>
      <c r="C350" s="2">
        <v>231.37</v>
      </c>
      <c r="D350" s="2">
        <v>15.286</v>
      </c>
      <c r="E350" s="2">
        <v>114.58</v>
      </c>
      <c r="F350" s="2">
        <v>2764</v>
      </c>
      <c r="G350" s="2">
        <v>5.1020000000000003</v>
      </c>
      <c r="H350" s="2">
        <v>6.84</v>
      </c>
      <c r="I350" s="2">
        <v>51.12</v>
      </c>
      <c r="J350" s="2">
        <v>38.590000000000003</v>
      </c>
      <c r="K350" s="2">
        <v>84.04</v>
      </c>
      <c r="L350" s="2">
        <v>5.55</v>
      </c>
      <c r="M350" s="2">
        <v>34.520000000000003</v>
      </c>
      <c r="N350" s="2">
        <v>22.05</v>
      </c>
      <c r="O350">
        <f t="shared" si="7"/>
        <v>1</v>
      </c>
    </row>
    <row r="351" spans="1:15" x14ac:dyDescent="0.25">
      <c r="A351" s="4">
        <v>45939</v>
      </c>
      <c r="B351" s="2">
        <v>246.45</v>
      </c>
      <c r="C351" s="2">
        <v>234.3</v>
      </c>
      <c r="D351" s="2">
        <v>15.378</v>
      </c>
      <c r="E351" s="2">
        <v>113.51</v>
      </c>
      <c r="F351" s="2">
        <v>2776.5</v>
      </c>
      <c r="G351" s="2">
        <v>5.12</v>
      </c>
      <c r="H351" s="2">
        <v>6.81</v>
      </c>
      <c r="I351" s="2">
        <v>51.14</v>
      </c>
      <c r="J351" s="2">
        <v>39.53</v>
      </c>
      <c r="K351" s="2">
        <v>83.71</v>
      </c>
      <c r="L351" s="2">
        <v>5.47</v>
      </c>
      <c r="M351" s="2">
        <v>34.29</v>
      </c>
      <c r="N351" s="2">
        <v>21.5</v>
      </c>
      <c r="O351">
        <f t="shared" si="7"/>
        <v>1</v>
      </c>
    </row>
    <row r="352" spans="1:15" x14ac:dyDescent="0.25">
      <c r="A352" s="4">
        <v>45940</v>
      </c>
      <c r="B352" s="2">
        <v>242.3</v>
      </c>
      <c r="C352" s="2">
        <v>225.91</v>
      </c>
      <c r="D352" s="2">
        <v>14.954000000000001</v>
      </c>
      <c r="E352" s="2">
        <v>109.34</v>
      </c>
      <c r="F352" s="2">
        <v>2696</v>
      </c>
      <c r="G352" s="2">
        <v>5.1639999999999997</v>
      </c>
      <c r="H352" s="2">
        <v>6.41</v>
      </c>
      <c r="I352" s="2">
        <v>50</v>
      </c>
      <c r="J352" s="2">
        <v>38.18</v>
      </c>
      <c r="K352" s="2">
        <v>83.35</v>
      </c>
      <c r="L352" s="2">
        <v>5.59</v>
      </c>
      <c r="M352" s="2">
        <v>33.49</v>
      </c>
      <c r="N352" s="2">
        <v>22.3</v>
      </c>
      <c r="O352">
        <f t="shared" si="7"/>
        <v>1</v>
      </c>
    </row>
    <row r="353" spans="1:15" x14ac:dyDescent="0.25">
      <c r="A353" s="4">
        <v>45941</v>
      </c>
      <c r="B353" s="2" t="e">
        <v>#N/A</v>
      </c>
      <c r="C353" s="2" t="e">
        <v>#N/A</v>
      </c>
      <c r="D353" s="2" t="e">
        <v>#N/A</v>
      </c>
      <c r="E353" s="2" t="e">
        <v>#N/A</v>
      </c>
      <c r="F353" s="2" t="e">
        <v>#N/A</v>
      </c>
      <c r="G353" s="2" t="e">
        <v>#N/A</v>
      </c>
      <c r="H353" s="2" t="e">
        <v>#N/A</v>
      </c>
      <c r="I353" s="2" t="e">
        <v>#N/A</v>
      </c>
      <c r="J353" s="2" t="e">
        <v>#N/A</v>
      </c>
      <c r="K353" s="2" t="e">
        <v>#N/A</v>
      </c>
      <c r="L353" s="2" t="e">
        <v>#N/A</v>
      </c>
      <c r="M353" s="2" t="e">
        <v>#N/A</v>
      </c>
      <c r="N353" s="2" t="e">
        <v>#N/A</v>
      </c>
      <c r="O353">
        <f t="shared" si="7"/>
        <v>0</v>
      </c>
    </row>
    <row r="354" spans="1:15" x14ac:dyDescent="0.25">
      <c r="A354" s="4">
        <v>45942</v>
      </c>
      <c r="B354" s="2" t="e">
        <v>#N/A</v>
      </c>
      <c r="C354" s="2" t="e">
        <v>#N/A</v>
      </c>
      <c r="D354" s="2" t="e">
        <v>#N/A</v>
      </c>
      <c r="E354" s="2" t="e">
        <v>#N/A</v>
      </c>
      <c r="F354" s="2" t="e">
        <v>#N/A</v>
      </c>
      <c r="G354" s="2" t="e">
        <v>#N/A</v>
      </c>
      <c r="H354" s="2" t="e">
        <v>#N/A</v>
      </c>
      <c r="I354" s="2" t="e">
        <v>#N/A</v>
      </c>
      <c r="J354" s="2" t="e">
        <v>#N/A</v>
      </c>
      <c r="K354" s="2" t="e">
        <v>#N/A</v>
      </c>
      <c r="L354" s="2" t="e">
        <v>#N/A</v>
      </c>
      <c r="M354" s="2" t="e">
        <v>#N/A</v>
      </c>
      <c r="N354" s="2" t="e">
        <v>#N/A</v>
      </c>
      <c r="O354">
        <f t="shared" si="7"/>
        <v>0</v>
      </c>
    </row>
    <row r="355" spans="1:15" x14ac:dyDescent="0.25">
      <c r="A355" s="4">
        <v>45943</v>
      </c>
      <c r="B355" s="2">
        <v>246.1</v>
      </c>
      <c r="C355" s="2">
        <v>226.15</v>
      </c>
      <c r="D355" s="2">
        <v>14.972</v>
      </c>
      <c r="E355" s="2">
        <v>115.56</v>
      </c>
      <c r="F355" s="2">
        <v>2697</v>
      </c>
      <c r="G355" s="2">
        <v>5.1360000000000001</v>
      </c>
      <c r="H355" s="2">
        <v>6.92</v>
      </c>
      <c r="I355" s="2">
        <v>49.844999999999999</v>
      </c>
      <c r="J355" s="2">
        <v>41.71</v>
      </c>
      <c r="K355" s="2">
        <v>84.3</v>
      </c>
      <c r="L355" s="2">
        <v>5.47</v>
      </c>
      <c r="M355" s="2">
        <v>33.700000000000003</v>
      </c>
      <c r="N355" s="2">
        <v>22.2</v>
      </c>
      <c r="O355">
        <f t="shared" si="7"/>
        <v>1</v>
      </c>
    </row>
    <row r="356" spans="1:15" x14ac:dyDescent="0.25">
      <c r="A356" s="4">
        <v>45944</v>
      </c>
      <c r="B356" s="2">
        <v>238.35</v>
      </c>
      <c r="C356" s="2">
        <v>224.43</v>
      </c>
      <c r="D356" s="2">
        <v>14.7</v>
      </c>
      <c r="E356" s="2">
        <v>119.45</v>
      </c>
      <c r="F356" s="2">
        <v>2686</v>
      </c>
      <c r="G356" s="2">
        <v>5.1719999999999997</v>
      </c>
      <c r="H356" s="2">
        <v>7.21</v>
      </c>
      <c r="I356" s="2">
        <v>50.25</v>
      </c>
      <c r="J356" s="2">
        <v>41.54</v>
      </c>
      <c r="K356" s="2">
        <v>84.64</v>
      </c>
      <c r="L356" s="2">
        <v>5.5</v>
      </c>
      <c r="M356" s="2">
        <v>33.11</v>
      </c>
      <c r="N356" s="2">
        <v>21.85</v>
      </c>
      <c r="O356">
        <f t="shared" si="7"/>
        <v>1</v>
      </c>
    </row>
    <row r="357" spans="1:15" x14ac:dyDescent="0.25">
      <c r="A357" s="4">
        <v>45945</v>
      </c>
      <c r="B357" s="2">
        <v>240.65</v>
      </c>
      <c r="C357" s="2">
        <v>244.4</v>
      </c>
      <c r="D357" s="2">
        <v>14.722</v>
      </c>
      <c r="E357" s="2">
        <v>121.54</v>
      </c>
      <c r="F357" s="2">
        <v>2691.5</v>
      </c>
      <c r="G357" s="2">
        <v>5.18</v>
      </c>
      <c r="H357" s="2">
        <v>7.06</v>
      </c>
      <c r="I357" s="2">
        <v>52.11</v>
      </c>
      <c r="J357" s="2">
        <v>43.23</v>
      </c>
      <c r="K357" s="2">
        <v>85.79</v>
      </c>
      <c r="L357" s="2">
        <v>5.5</v>
      </c>
      <c r="M357" s="2">
        <v>33.340000000000003</v>
      </c>
      <c r="N357" s="2">
        <v>21.95</v>
      </c>
      <c r="O357">
        <f t="shared" si="7"/>
        <v>1</v>
      </c>
    </row>
    <row r="358" spans="1:15" x14ac:dyDescent="0.25">
      <c r="A358" s="4">
        <v>45946</v>
      </c>
      <c r="B358" s="2">
        <v>244.25</v>
      </c>
      <c r="C358" s="2">
        <v>237.79</v>
      </c>
      <c r="D358" s="2">
        <v>14.766</v>
      </c>
      <c r="E358" s="2">
        <v>123.97</v>
      </c>
      <c r="F358" s="2">
        <v>2676.5</v>
      </c>
      <c r="G358" s="2">
        <v>5.2359999999999998</v>
      </c>
      <c r="H358" s="2">
        <v>6.82</v>
      </c>
      <c r="I358" s="2">
        <v>52.57</v>
      </c>
      <c r="J358" s="2">
        <v>42.61</v>
      </c>
      <c r="K358" s="2">
        <v>85.05</v>
      </c>
      <c r="L358" s="2">
        <v>5.51</v>
      </c>
      <c r="M358" s="2">
        <v>32.78</v>
      </c>
      <c r="N358" s="2">
        <v>22.1</v>
      </c>
      <c r="O358">
        <f t="shared" si="7"/>
        <v>1</v>
      </c>
    </row>
    <row r="359" spans="1:15" x14ac:dyDescent="0.25">
      <c r="A359" s="4">
        <v>45947</v>
      </c>
      <c r="B359" s="2">
        <v>237.9</v>
      </c>
      <c r="C359" s="2">
        <v>231.85</v>
      </c>
      <c r="D359" s="2">
        <v>14.843999999999999</v>
      </c>
      <c r="E359" s="2">
        <v>121.08</v>
      </c>
      <c r="F359" s="2">
        <v>2691</v>
      </c>
      <c r="G359" s="2">
        <v>5.258</v>
      </c>
      <c r="H359" s="2">
        <v>6.44</v>
      </c>
      <c r="I359" s="2">
        <v>52.71</v>
      </c>
      <c r="J359" s="2">
        <v>39.93</v>
      </c>
      <c r="K359" s="2">
        <v>84.53</v>
      </c>
      <c r="L359" s="2">
        <v>5.51</v>
      </c>
      <c r="M359" s="2">
        <v>33.130000000000003</v>
      </c>
      <c r="N359" s="2">
        <v>22.15</v>
      </c>
      <c r="O359">
        <f t="shared" si="7"/>
        <v>1</v>
      </c>
    </row>
    <row r="360" spans="1:15" x14ac:dyDescent="0.25">
      <c r="A360" s="4">
        <v>45948</v>
      </c>
      <c r="B360" s="2" t="e">
        <v>#N/A</v>
      </c>
      <c r="C360" s="2" t="e">
        <v>#N/A</v>
      </c>
      <c r="D360" s="2" t="e">
        <v>#N/A</v>
      </c>
      <c r="E360" s="2" t="e">
        <v>#N/A</v>
      </c>
      <c r="F360" s="2" t="e">
        <v>#N/A</v>
      </c>
      <c r="G360" s="2" t="e">
        <v>#N/A</v>
      </c>
      <c r="H360" s="2" t="e">
        <v>#N/A</v>
      </c>
      <c r="I360" s="2" t="e">
        <v>#N/A</v>
      </c>
      <c r="J360" s="2" t="e">
        <v>#N/A</v>
      </c>
      <c r="K360" s="2" t="e">
        <v>#N/A</v>
      </c>
      <c r="L360" s="2" t="e">
        <v>#N/A</v>
      </c>
      <c r="M360" s="2" t="e">
        <v>#N/A</v>
      </c>
      <c r="N360" s="2" t="e">
        <v>#N/A</v>
      </c>
      <c r="O360">
        <f t="shared" si="7"/>
        <v>0</v>
      </c>
    </row>
    <row r="361" spans="1:15" x14ac:dyDescent="0.25">
      <c r="A361" s="4">
        <v>45949</v>
      </c>
      <c r="B361" s="2" t="e">
        <v>#N/A</v>
      </c>
      <c r="C361" s="2" t="e">
        <v>#N/A</v>
      </c>
      <c r="D361" s="2" t="e">
        <v>#N/A</v>
      </c>
      <c r="E361" s="2" t="e">
        <v>#N/A</v>
      </c>
      <c r="F361" s="2" t="e">
        <v>#N/A</v>
      </c>
      <c r="G361" s="2" t="e">
        <v>#N/A</v>
      </c>
      <c r="H361" s="2" t="e">
        <v>#N/A</v>
      </c>
      <c r="I361" s="2" t="e">
        <v>#N/A</v>
      </c>
      <c r="J361" s="2" t="e">
        <v>#N/A</v>
      </c>
      <c r="K361" s="2" t="e">
        <v>#N/A</v>
      </c>
      <c r="L361" s="2" t="e">
        <v>#N/A</v>
      </c>
      <c r="M361" s="2" t="e">
        <v>#N/A</v>
      </c>
      <c r="N361" s="2" t="e">
        <v>#N/A</v>
      </c>
      <c r="O361">
        <f t="shared" si="7"/>
        <v>0</v>
      </c>
    </row>
    <row r="362" spans="1:15" x14ac:dyDescent="0.25">
      <c r="A362" s="4">
        <v>45950</v>
      </c>
      <c r="B362" s="2">
        <v>243.2</v>
      </c>
      <c r="C362" s="2">
        <v>229</v>
      </c>
      <c r="D362" s="2">
        <v>14.875999999999999</v>
      </c>
      <c r="E362" s="2">
        <v>123.68</v>
      </c>
      <c r="F362" s="2">
        <v>2711</v>
      </c>
      <c r="G362" s="2">
        <v>5.2960000000000003</v>
      </c>
      <c r="H362" s="2">
        <v>6.71</v>
      </c>
      <c r="I362" s="2">
        <v>52.5</v>
      </c>
      <c r="J362" s="2">
        <v>40.57</v>
      </c>
      <c r="K362" s="2">
        <v>84.77</v>
      </c>
      <c r="L362" s="2">
        <v>5.51</v>
      </c>
      <c r="M362" s="2">
        <v>33.22</v>
      </c>
      <c r="N362" s="2">
        <v>22.45</v>
      </c>
      <c r="O362">
        <f t="shared" si="7"/>
        <v>1</v>
      </c>
    </row>
    <row r="363" spans="1:15" x14ac:dyDescent="0.25">
      <c r="A363" s="4">
        <v>45951</v>
      </c>
      <c r="B363" s="2">
        <v>241.9</v>
      </c>
      <c r="C363" s="2">
        <v>226.85</v>
      </c>
      <c r="D363" s="2">
        <v>14.9</v>
      </c>
      <c r="E363" s="2">
        <v>122.6</v>
      </c>
      <c r="F363" s="2">
        <v>2717</v>
      </c>
      <c r="G363" s="2">
        <v>5.3559999999999999</v>
      </c>
      <c r="H363" s="2">
        <v>6.83</v>
      </c>
      <c r="I363" s="2">
        <v>52.65</v>
      </c>
      <c r="J363" s="2">
        <v>38.11</v>
      </c>
      <c r="K363" s="2">
        <v>83.99</v>
      </c>
      <c r="L363" s="2">
        <v>5.58</v>
      </c>
      <c r="M363" s="2">
        <v>33.159999999999997</v>
      </c>
      <c r="N363" s="2">
        <v>22.55</v>
      </c>
      <c r="O363">
        <f t="shared" si="7"/>
        <v>1</v>
      </c>
    </row>
    <row r="364" spans="1:15" x14ac:dyDescent="0.25">
      <c r="A364" s="4">
        <v>45952</v>
      </c>
      <c r="B364" s="2">
        <v>242</v>
      </c>
      <c r="C364" s="2">
        <v>223.36</v>
      </c>
      <c r="D364" s="2">
        <v>15.125999999999999</v>
      </c>
      <c r="E364" s="2">
        <v>119.09</v>
      </c>
      <c r="F364" s="2">
        <v>2761</v>
      </c>
      <c r="G364" s="2">
        <v>5.36</v>
      </c>
      <c r="H364" s="2">
        <v>6.65</v>
      </c>
      <c r="I364" s="2">
        <v>53.03</v>
      </c>
      <c r="J364" s="2">
        <v>38.32</v>
      </c>
      <c r="K364" s="2">
        <v>82.84</v>
      </c>
      <c r="L364" s="2">
        <v>5.55</v>
      </c>
      <c r="M364" s="2">
        <v>34.32</v>
      </c>
      <c r="N364" s="2">
        <v>23</v>
      </c>
      <c r="O364">
        <f t="shared" si="7"/>
        <v>1</v>
      </c>
    </row>
    <row r="365" spans="1:15" x14ac:dyDescent="0.25">
      <c r="A365" s="4">
        <v>45953</v>
      </c>
      <c r="B365" s="2">
        <v>239.65</v>
      </c>
      <c r="C365" s="2">
        <v>229</v>
      </c>
      <c r="D365" s="2">
        <v>15.586</v>
      </c>
      <c r="E365" s="2">
        <v>121.14</v>
      </c>
      <c r="F365" s="2">
        <v>2840.5</v>
      </c>
      <c r="G365" s="2">
        <v>5.37</v>
      </c>
      <c r="H365" s="2">
        <v>6.74</v>
      </c>
      <c r="I365" s="2">
        <v>54.1</v>
      </c>
      <c r="J365" s="2">
        <v>39.65</v>
      </c>
      <c r="K365" s="2">
        <v>83.25</v>
      </c>
      <c r="L365" s="2">
        <v>5.5</v>
      </c>
      <c r="M365" s="2">
        <v>35</v>
      </c>
      <c r="N365" s="2">
        <v>22.55</v>
      </c>
      <c r="O365">
        <f t="shared" si="7"/>
        <v>1</v>
      </c>
    </row>
    <row r="366" spans="1:15" x14ac:dyDescent="0.25">
      <c r="A366" s="4">
        <v>45954</v>
      </c>
      <c r="B366" s="2">
        <v>243.6</v>
      </c>
      <c r="C366" s="2">
        <v>241.41</v>
      </c>
      <c r="D366" s="2">
        <v>15.836</v>
      </c>
      <c r="E366" s="2">
        <v>121.46</v>
      </c>
      <c r="F366" s="2">
        <v>2851</v>
      </c>
      <c r="G366" s="2">
        <v>5.36</v>
      </c>
      <c r="H366" s="2">
        <v>6.95</v>
      </c>
      <c r="I366" s="2">
        <v>53.91</v>
      </c>
      <c r="J366" s="2">
        <v>42.47</v>
      </c>
      <c r="K366" s="2">
        <v>84.41</v>
      </c>
      <c r="L366" s="2">
        <v>5.48</v>
      </c>
      <c r="M366" s="2">
        <v>34.54</v>
      </c>
      <c r="N366" s="2">
        <v>22.6</v>
      </c>
      <c r="O366">
        <f t="shared" si="7"/>
        <v>1</v>
      </c>
    </row>
    <row r="367" spans="1:15" x14ac:dyDescent="0.25">
      <c r="A367" s="4">
        <v>45955</v>
      </c>
      <c r="B367" s="2" t="e">
        <v>#N/A</v>
      </c>
      <c r="C367" s="2" t="e">
        <v>#N/A</v>
      </c>
      <c r="D367" s="2" t="e">
        <v>#N/A</v>
      </c>
      <c r="E367" s="2" t="e">
        <v>#N/A</v>
      </c>
      <c r="F367" s="2" t="e">
        <v>#N/A</v>
      </c>
      <c r="G367" s="2" t="e">
        <v>#N/A</v>
      </c>
      <c r="H367" s="2" t="e">
        <v>#N/A</v>
      </c>
      <c r="I367" s="2" t="e">
        <v>#N/A</v>
      </c>
      <c r="J367" s="2" t="e">
        <v>#N/A</v>
      </c>
      <c r="K367" s="2" t="e">
        <v>#N/A</v>
      </c>
      <c r="L367" s="2" t="e">
        <v>#N/A</v>
      </c>
      <c r="M367" s="2" t="e">
        <v>#N/A</v>
      </c>
      <c r="N367" s="2" t="e">
        <v>#N/A</v>
      </c>
      <c r="O367">
        <f t="shared" si="7"/>
        <v>0</v>
      </c>
    </row>
  </sheetData>
  <conditionalFormatting sqref="O1:O104857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5F92-CAEE-4745-9D95-E0F991E38CF4}">
  <dimension ref="A1:AP384"/>
  <sheetViews>
    <sheetView zoomScale="145" zoomScaleNormal="145" workbookViewId="0">
      <selection sqref="A1:C1048576"/>
    </sheetView>
  </sheetViews>
  <sheetFormatPr defaultRowHeight="15" x14ac:dyDescent="0.25"/>
  <cols>
    <col min="1" max="1" width="11.28515625" style="4" bestFit="1" customWidth="1"/>
    <col min="2" max="2" width="11.28515625" style="19" bestFit="1" customWidth="1"/>
    <col min="11" max="13" width="12.7109375" bestFit="1" customWidth="1"/>
  </cols>
  <sheetData>
    <row r="1" spans="1:3" x14ac:dyDescent="0.25">
      <c r="A1" t="str" cm="1">
        <f t="array" ref="A1:C367">_xll.BQL("['SPX Index', 'BGSCE Index']", "px_last(currency=GBP, end=0D, fill=NA, per=D, start=-1Y)", "showdates", "true", "showids", "true", "showheaders", "false", "transpose", "false")</f>
        <v/>
      </c>
      <c r="B1" s="19" t="str">
        <v>SPX Index</v>
      </c>
      <c r="C1" t="str">
        <v>BGSCE Index</v>
      </c>
    </row>
    <row r="2" spans="1:3" x14ac:dyDescent="0.25">
      <c r="A2" s="4">
        <v>45590</v>
      </c>
      <c r="B2" s="19">
        <v>4475.7031671418663</v>
      </c>
      <c r="C2">
        <v>1740.6026046081529</v>
      </c>
    </row>
    <row r="3" spans="1:3" x14ac:dyDescent="0.25">
      <c r="A3" s="4">
        <v>45591</v>
      </c>
      <c r="B3" s="19" t="e">
        <v>#N/A</v>
      </c>
      <c r="C3" t="e">
        <v>#N/A</v>
      </c>
    </row>
    <row r="4" spans="1:3" x14ac:dyDescent="0.25">
      <c r="A4" s="4">
        <v>45592</v>
      </c>
      <c r="B4" s="19" t="e">
        <v>#N/A</v>
      </c>
      <c r="C4" t="e">
        <v>#N/A</v>
      </c>
    </row>
    <row r="5" spans="1:3" x14ac:dyDescent="0.25">
      <c r="A5" s="4">
        <v>45593</v>
      </c>
      <c r="B5" s="19">
        <v>4488.2620423892104</v>
      </c>
      <c r="C5">
        <v>1748.1387283236993</v>
      </c>
    </row>
    <row r="6" spans="1:3" x14ac:dyDescent="0.25">
      <c r="A6" s="4">
        <v>45594</v>
      </c>
      <c r="B6" s="19">
        <v>4487.206708208324</v>
      </c>
      <c r="C6">
        <v>1717.8859912300945</v>
      </c>
    </row>
    <row r="7" spans="1:3" x14ac:dyDescent="0.25">
      <c r="A7" s="4">
        <v>45595</v>
      </c>
      <c r="B7" s="19">
        <v>4479.63476652797</v>
      </c>
      <c r="C7">
        <v>1718.3156110340576</v>
      </c>
    </row>
    <row r="8" spans="1:3" x14ac:dyDescent="0.25">
      <c r="A8" s="4">
        <v>45596</v>
      </c>
      <c r="B8" s="19">
        <v>4436.5863141524105</v>
      </c>
      <c r="C8">
        <v>1726.298600311042</v>
      </c>
    </row>
    <row r="9" spans="1:3" x14ac:dyDescent="0.25">
      <c r="A9" s="4">
        <v>45597</v>
      </c>
      <c r="B9" s="19">
        <v>4431.3118811881195</v>
      </c>
      <c r="C9">
        <v>1703.2100866336634</v>
      </c>
    </row>
    <row r="10" spans="1:3" x14ac:dyDescent="0.25">
      <c r="A10" s="4">
        <v>45598</v>
      </c>
      <c r="B10" s="19" t="e">
        <v>#N/A</v>
      </c>
      <c r="C10" t="e">
        <v>#N/A</v>
      </c>
    </row>
    <row r="11" spans="1:3" x14ac:dyDescent="0.25">
      <c r="A11" s="4">
        <v>45599</v>
      </c>
      <c r="B11" s="19" t="e">
        <v>#N/A</v>
      </c>
      <c r="C11" t="e">
        <v>#N/A</v>
      </c>
    </row>
    <row r="12" spans="1:3" x14ac:dyDescent="0.25">
      <c r="A12" s="4">
        <v>45600</v>
      </c>
      <c r="B12" s="19">
        <v>4409.3007100957084</v>
      </c>
      <c r="C12">
        <v>1705.8042605742512</v>
      </c>
    </row>
    <row r="13" spans="1:3" x14ac:dyDescent="0.25">
      <c r="A13" s="4">
        <v>45601</v>
      </c>
      <c r="B13" s="19">
        <v>4436.6733159429186</v>
      </c>
      <c r="C13">
        <v>1713.5338345864664</v>
      </c>
    </row>
    <row r="14" spans="1:3" x14ac:dyDescent="0.25">
      <c r="A14" s="4">
        <v>45602</v>
      </c>
      <c r="B14" s="19">
        <v>4599.7207137315754</v>
      </c>
      <c r="C14">
        <v>1703.0876648564781</v>
      </c>
    </row>
    <row r="15" spans="1:3" x14ac:dyDescent="0.25">
      <c r="A15" s="4">
        <v>45603</v>
      </c>
      <c r="B15" s="19">
        <v>4598.2294072363366</v>
      </c>
      <c r="C15">
        <v>1699.6073903002309</v>
      </c>
    </row>
    <row r="16" spans="1:3" x14ac:dyDescent="0.25">
      <c r="A16" s="4">
        <v>45604</v>
      </c>
      <c r="B16" s="19">
        <v>4648.7865395053113</v>
      </c>
      <c r="C16">
        <v>1725.455532294332</v>
      </c>
    </row>
    <row r="17" spans="1:42" x14ac:dyDescent="0.25">
      <c r="A17" s="4">
        <v>45605</v>
      </c>
      <c r="B17" s="19" t="e">
        <v>#N/A</v>
      </c>
      <c r="C17" t="e">
        <v>#N/A</v>
      </c>
    </row>
    <row r="18" spans="1:42" x14ac:dyDescent="0.25">
      <c r="A18" s="4">
        <v>45606</v>
      </c>
      <c r="B18" s="19" t="e">
        <v>#N/A</v>
      </c>
      <c r="C18" t="e">
        <v>#N/A</v>
      </c>
    </row>
    <row r="19" spans="1:42" x14ac:dyDescent="0.25">
      <c r="A19" s="4">
        <v>45607</v>
      </c>
      <c r="B19" s="19">
        <v>4665.2285447761196</v>
      </c>
      <c r="C19">
        <v>1745.499067164179</v>
      </c>
      <c r="R19" s="4"/>
      <c r="S19" s="4"/>
      <c r="T19" s="4"/>
      <c r="U19" s="4"/>
      <c r="V19" s="4"/>
      <c r="W19" s="4"/>
      <c r="X19" s="4"/>
      <c r="Y19" s="4"/>
      <c r="Z19" s="4"/>
      <c r="AA19" s="4"/>
      <c r="AB19" s="4"/>
      <c r="AC19" s="4"/>
      <c r="AD19" s="4"/>
      <c r="AE19" s="4"/>
      <c r="AF19" s="4"/>
      <c r="AG19" s="4"/>
      <c r="AH19" s="4"/>
      <c r="AI19" s="4"/>
      <c r="AJ19" s="4"/>
      <c r="AK19" s="4"/>
      <c r="AL19" s="4"/>
      <c r="AM19" s="4"/>
      <c r="AN19" s="4"/>
      <c r="AO19" s="4"/>
      <c r="AP19" s="4"/>
    </row>
    <row r="20" spans="1:42" x14ac:dyDescent="0.25">
      <c r="A20" s="4">
        <v>45608</v>
      </c>
      <c r="B20" s="19">
        <v>4699.5916123458728</v>
      </c>
      <c r="C20">
        <v>1730.8254142778605</v>
      </c>
    </row>
    <row r="21" spans="1:42" x14ac:dyDescent="0.25">
      <c r="A21" s="4">
        <v>45609</v>
      </c>
      <c r="B21" s="19">
        <v>4709.1896144767907</v>
      </c>
      <c r="C21">
        <v>1731.0936270653028</v>
      </c>
    </row>
    <row r="22" spans="1:42" x14ac:dyDescent="0.25">
      <c r="A22" s="4">
        <v>45610</v>
      </c>
      <c r="B22" s="19">
        <v>4683.2795402660786</v>
      </c>
      <c r="C22">
        <v>1724.0179485160986</v>
      </c>
    </row>
    <row r="23" spans="1:42" x14ac:dyDescent="0.25">
      <c r="A23" s="4">
        <v>45611</v>
      </c>
      <c r="B23" s="19">
        <v>4649.2595232438425</v>
      </c>
      <c r="C23">
        <v>1738.4414350201951</v>
      </c>
    </row>
    <row r="24" spans="1:42" x14ac:dyDescent="0.25">
      <c r="A24" s="4">
        <v>45612</v>
      </c>
      <c r="B24" s="19" t="e">
        <v>#N/A</v>
      </c>
      <c r="C24" t="e">
        <v>#N/A</v>
      </c>
    </row>
    <row r="25" spans="1:42" x14ac:dyDescent="0.25">
      <c r="A25" s="4">
        <v>45613</v>
      </c>
      <c r="B25" s="19" t="e">
        <v>#N/A</v>
      </c>
      <c r="C25" t="e">
        <v>#N/A</v>
      </c>
    </row>
    <row r="26" spans="1:42" x14ac:dyDescent="0.25">
      <c r="A26" s="4">
        <v>45614</v>
      </c>
      <c r="B26" s="19">
        <v>4653.102794883941</v>
      </c>
      <c r="C26">
        <v>1741.560082109585</v>
      </c>
    </row>
    <row r="27" spans="1:42" x14ac:dyDescent="0.25">
      <c r="A27" s="4">
        <v>45615</v>
      </c>
      <c r="B27" s="19">
        <v>4669.7024702075605</v>
      </c>
      <c r="C27">
        <v>1750.5484965669641</v>
      </c>
    </row>
    <row r="28" spans="1:42" x14ac:dyDescent="0.25">
      <c r="A28" s="4">
        <v>45616</v>
      </c>
      <c r="B28" s="19">
        <v>4676.0787102892364</v>
      </c>
      <c r="C28">
        <v>1745.5429113323848</v>
      </c>
    </row>
    <row r="29" spans="1:42" x14ac:dyDescent="0.25">
      <c r="A29" s="4">
        <v>45617</v>
      </c>
      <c r="B29" s="19">
        <v>4721.1984126984125</v>
      </c>
      <c r="C29">
        <v>1758.1111111111109</v>
      </c>
    </row>
    <row r="30" spans="1:42" x14ac:dyDescent="0.25">
      <c r="A30" s="4">
        <v>45618</v>
      </c>
      <c r="B30" s="19">
        <v>4764.0383080606553</v>
      </c>
      <c r="C30">
        <v>1769.5690343176377</v>
      </c>
    </row>
    <row r="31" spans="1:42" x14ac:dyDescent="0.25">
      <c r="A31" s="4">
        <v>45619</v>
      </c>
      <c r="B31" s="19" t="e">
        <v>#N/A</v>
      </c>
      <c r="C31" t="e">
        <v>#N/A</v>
      </c>
    </row>
    <row r="32" spans="1:42" x14ac:dyDescent="0.25">
      <c r="A32" s="4">
        <v>45620</v>
      </c>
      <c r="B32" s="19" t="e">
        <v>#N/A</v>
      </c>
      <c r="C32" t="e">
        <v>#N/A</v>
      </c>
    </row>
    <row r="33" spans="1:3" x14ac:dyDescent="0.25">
      <c r="A33" s="4">
        <v>45621</v>
      </c>
      <c r="B33" s="19">
        <v>4769.2926557272576</v>
      </c>
      <c r="C33">
        <v>1775.9359566671978</v>
      </c>
    </row>
    <row r="34" spans="1:3" x14ac:dyDescent="0.25">
      <c r="A34" s="4">
        <v>45622</v>
      </c>
      <c r="B34" s="19">
        <v>4803.086862885858</v>
      </c>
      <c r="C34">
        <v>1773.9810161920714</v>
      </c>
    </row>
    <row r="35" spans="1:3" x14ac:dyDescent="0.25">
      <c r="A35" s="4">
        <v>45623</v>
      </c>
      <c r="B35" s="19">
        <v>4732.7337278106506</v>
      </c>
      <c r="C35">
        <v>1766.1143984220907</v>
      </c>
    </row>
    <row r="36" spans="1:3" x14ac:dyDescent="0.25">
      <c r="A36" s="4">
        <v>45624</v>
      </c>
      <c r="B36" s="19" t="e">
        <v>#N/A</v>
      </c>
      <c r="C36">
        <v>1764.8250315258513</v>
      </c>
    </row>
    <row r="37" spans="1:3" x14ac:dyDescent="0.25">
      <c r="A37" s="4">
        <v>45625</v>
      </c>
      <c r="B37" s="19">
        <v>4740.9462433197114</v>
      </c>
      <c r="C37">
        <v>1768.319710782773</v>
      </c>
    </row>
    <row r="38" spans="1:3" x14ac:dyDescent="0.25">
      <c r="A38" s="4">
        <v>45626</v>
      </c>
      <c r="B38" s="19" t="e">
        <v>#N/A</v>
      </c>
      <c r="C38" t="e">
        <v>#N/A</v>
      </c>
    </row>
    <row r="39" spans="1:3" x14ac:dyDescent="0.25">
      <c r="A39" s="4">
        <v>45627</v>
      </c>
      <c r="B39" s="19" t="e">
        <v>#N/A</v>
      </c>
      <c r="C39" t="e">
        <v>#N/A</v>
      </c>
    </row>
    <row r="40" spans="1:3" x14ac:dyDescent="0.25">
      <c r="A40" s="4">
        <v>45628</v>
      </c>
      <c r="B40" s="19">
        <v>4782.6241695665931</v>
      </c>
      <c r="C40">
        <v>1776.1388801012338</v>
      </c>
    </row>
    <row r="41" spans="1:3" x14ac:dyDescent="0.25">
      <c r="A41" s="4">
        <v>45629</v>
      </c>
      <c r="B41" s="19">
        <v>4766.6876772770247</v>
      </c>
      <c r="C41">
        <v>1761.5663410022062</v>
      </c>
    </row>
    <row r="42" spans="1:3" x14ac:dyDescent="0.25">
      <c r="A42" s="4">
        <v>45630</v>
      </c>
      <c r="B42" s="19">
        <v>4786.1052134937481</v>
      </c>
      <c r="C42">
        <v>1749.1074939057955</v>
      </c>
    </row>
    <row r="43" spans="1:3" x14ac:dyDescent="0.25">
      <c r="A43" s="4">
        <v>45631</v>
      </c>
      <c r="B43" s="19">
        <v>4765.913548285871</v>
      </c>
      <c r="C43">
        <v>1750.5844512434298</v>
      </c>
    </row>
    <row r="44" spans="1:3" x14ac:dyDescent="0.25">
      <c r="A44" s="4">
        <v>45632</v>
      </c>
      <c r="B44" s="19">
        <v>4784.938717787556</v>
      </c>
      <c r="C44">
        <v>1754.3526084223761</v>
      </c>
    </row>
    <row r="45" spans="1:3" x14ac:dyDescent="0.25">
      <c r="A45" s="4">
        <v>45633</v>
      </c>
      <c r="B45" s="19" t="e">
        <v>#N/A</v>
      </c>
      <c r="C45" t="e">
        <v>#N/A</v>
      </c>
    </row>
    <row r="46" spans="1:3" x14ac:dyDescent="0.25">
      <c r="A46" s="4">
        <v>45634</v>
      </c>
      <c r="B46" s="19" t="e">
        <v>#N/A</v>
      </c>
      <c r="C46" t="e">
        <v>#N/A</v>
      </c>
    </row>
    <row r="47" spans="1:3" x14ac:dyDescent="0.25">
      <c r="A47" s="4">
        <v>45635</v>
      </c>
      <c r="B47" s="19">
        <v>4739.5270534805422</v>
      </c>
      <c r="C47">
        <v>1744.4522746848331</v>
      </c>
    </row>
    <row r="48" spans="1:3" x14ac:dyDescent="0.25">
      <c r="A48" s="4">
        <v>45636</v>
      </c>
      <c r="B48" s="19">
        <v>4734.748156284325</v>
      </c>
      <c r="C48">
        <v>1738.7886395731996</v>
      </c>
    </row>
    <row r="49" spans="1:3" x14ac:dyDescent="0.25">
      <c r="A49" s="4">
        <v>45637</v>
      </c>
      <c r="B49" s="19">
        <v>4774.535038844856</v>
      </c>
      <c r="C49">
        <v>1740.1239896413717</v>
      </c>
    </row>
    <row r="50" spans="1:3" x14ac:dyDescent="0.25">
      <c r="A50" s="4">
        <v>45638</v>
      </c>
      <c r="B50" s="19">
        <v>4763.6385105880499</v>
      </c>
      <c r="C50">
        <v>1739.9039596945602</v>
      </c>
    </row>
    <row r="51" spans="1:3" x14ac:dyDescent="0.25">
      <c r="A51" s="4">
        <v>45639</v>
      </c>
      <c r="B51" s="19">
        <v>4794.4616115997151</v>
      </c>
      <c r="C51">
        <v>1748.7520798668884</v>
      </c>
    </row>
    <row r="52" spans="1:3" x14ac:dyDescent="0.25">
      <c r="A52" s="4">
        <v>45640</v>
      </c>
      <c r="B52" s="19" t="e">
        <v>#N/A</v>
      </c>
      <c r="C52" t="e">
        <v>#N/A</v>
      </c>
    </row>
    <row r="53" spans="1:3" x14ac:dyDescent="0.25">
      <c r="A53" s="4">
        <v>45641</v>
      </c>
      <c r="B53" s="19" t="e">
        <v>#N/A</v>
      </c>
      <c r="C53" t="e">
        <v>#N/A</v>
      </c>
    </row>
    <row r="54" spans="1:3" x14ac:dyDescent="0.25">
      <c r="A54" s="4">
        <v>45642</v>
      </c>
      <c r="B54" s="19">
        <v>4789.150831822124</v>
      </c>
      <c r="C54">
        <v>1736.5844043207444</v>
      </c>
    </row>
    <row r="55" spans="1:3" x14ac:dyDescent="0.25">
      <c r="A55" s="4">
        <v>45643</v>
      </c>
      <c r="B55" s="19">
        <v>4756.7688679245284</v>
      </c>
      <c r="C55">
        <v>1730.3459119496856</v>
      </c>
    </row>
    <row r="56" spans="1:3" x14ac:dyDescent="0.25">
      <c r="A56" s="4">
        <v>45644</v>
      </c>
      <c r="B56" s="19">
        <v>4621.9283746556475</v>
      </c>
      <c r="C56">
        <v>1699.2522628886265</v>
      </c>
    </row>
    <row r="57" spans="1:3" x14ac:dyDescent="0.25">
      <c r="A57" s="4">
        <v>45645</v>
      </c>
      <c r="B57" s="19">
        <v>4689.9120703437256</v>
      </c>
      <c r="C57">
        <v>1712.1502797761793</v>
      </c>
    </row>
    <row r="58" spans="1:3" x14ac:dyDescent="0.25">
      <c r="A58" s="4">
        <v>45646</v>
      </c>
      <c r="B58" s="19">
        <v>4705.5299904792137</v>
      </c>
      <c r="C58">
        <v>1707.331006029832</v>
      </c>
    </row>
    <row r="59" spans="1:3" x14ac:dyDescent="0.25">
      <c r="A59" s="4">
        <v>45647</v>
      </c>
      <c r="B59" s="19" t="e">
        <v>#N/A</v>
      </c>
      <c r="C59" t="e">
        <v>#N/A</v>
      </c>
    </row>
    <row r="60" spans="1:3" x14ac:dyDescent="0.25">
      <c r="A60" s="4">
        <v>45648</v>
      </c>
      <c r="B60" s="19" t="e">
        <v>#N/A</v>
      </c>
      <c r="C60" t="e">
        <v>#N/A</v>
      </c>
    </row>
    <row r="61" spans="1:3" x14ac:dyDescent="0.25">
      <c r="A61" s="4">
        <v>45649</v>
      </c>
      <c r="B61" s="19">
        <v>4771.2403162686687</v>
      </c>
      <c r="C61">
        <v>1726.7470649309159</v>
      </c>
    </row>
    <row r="62" spans="1:3" x14ac:dyDescent="0.25">
      <c r="A62" s="4">
        <v>45650</v>
      </c>
      <c r="B62" s="19">
        <v>4824.3130990415339</v>
      </c>
      <c r="C62">
        <v>1744.5127795527158</v>
      </c>
    </row>
    <row r="63" spans="1:3" x14ac:dyDescent="0.25">
      <c r="A63" s="4">
        <v>45651</v>
      </c>
      <c r="B63" s="19" t="e">
        <v>#N/A</v>
      </c>
      <c r="C63">
        <v>1740.750777078186</v>
      </c>
    </row>
    <row r="64" spans="1:3" x14ac:dyDescent="0.25">
      <c r="A64" s="4">
        <v>45652</v>
      </c>
      <c r="B64" s="19">
        <v>4823.8974113135182</v>
      </c>
      <c r="C64">
        <v>1740.9395973154362</v>
      </c>
    </row>
    <row r="65" spans="1:3" x14ac:dyDescent="0.25">
      <c r="A65" s="4">
        <v>45653</v>
      </c>
      <c r="B65" s="19">
        <v>4753.8535031847132</v>
      </c>
      <c r="C65">
        <v>1723.4394904458597</v>
      </c>
    </row>
    <row r="66" spans="1:3" x14ac:dyDescent="0.25">
      <c r="A66" s="4">
        <v>45654</v>
      </c>
      <c r="B66" s="19" t="e">
        <v>#N/A</v>
      </c>
      <c r="C66" t="e">
        <v>#N/A</v>
      </c>
    </row>
    <row r="67" spans="1:3" x14ac:dyDescent="0.25">
      <c r="A67" s="4">
        <v>45655</v>
      </c>
      <c r="B67" s="19" t="e">
        <v>#N/A</v>
      </c>
      <c r="C67" t="e">
        <v>#N/A</v>
      </c>
    </row>
    <row r="68" spans="1:3" x14ac:dyDescent="0.25">
      <c r="A68" s="4">
        <v>45656</v>
      </c>
      <c r="B68" s="19">
        <v>4708.6010362694296</v>
      </c>
      <c r="C68">
        <v>1713.933838182543</v>
      </c>
    </row>
    <row r="69" spans="1:3" x14ac:dyDescent="0.25">
      <c r="A69" s="4">
        <v>45657</v>
      </c>
      <c r="B69" s="19">
        <v>4698.1627925553157</v>
      </c>
      <c r="C69">
        <v>1710.4960460100647</v>
      </c>
    </row>
    <row r="70" spans="1:3" x14ac:dyDescent="0.25">
      <c r="A70" s="4">
        <v>45658</v>
      </c>
      <c r="B70" s="19" t="e">
        <v>#N/A</v>
      </c>
      <c r="C70">
        <v>1712.7678285897027</v>
      </c>
    </row>
    <row r="71" spans="1:3" x14ac:dyDescent="0.25">
      <c r="A71" s="4">
        <v>45659</v>
      </c>
      <c r="B71" s="19">
        <v>4743.412544455221</v>
      </c>
      <c r="C71">
        <v>1726.8267054639507</v>
      </c>
    </row>
    <row r="72" spans="1:3" x14ac:dyDescent="0.25">
      <c r="A72" s="4">
        <v>45660</v>
      </c>
      <c r="B72" s="19">
        <v>4785.3680141729747</v>
      </c>
      <c r="C72">
        <v>1739.2977935255276</v>
      </c>
    </row>
    <row r="73" spans="1:3" x14ac:dyDescent="0.25">
      <c r="A73" s="4">
        <v>45661</v>
      </c>
      <c r="B73" s="19" t="e">
        <v>#N/A</v>
      </c>
      <c r="C73" t="e">
        <v>#N/A</v>
      </c>
    </row>
    <row r="74" spans="1:3" x14ac:dyDescent="0.25">
      <c r="A74" s="4">
        <v>45662</v>
      </c>
      <c r="B74" s="19" t="e">
        <v>#N/A</v>
      </c>
      <c r="C74" t="e">
        <v>#N/A</v>
      </c>
    </row>
    <row r="75" spans="1:3" x14ac:dyDescent="0.25">
      <c r="A75" s="4">
        <v>45663</v>
      </c>
      <c r="B75" s="19">
        <v>4773.4302604249879</v>
      </c>
      <c r="C75">
        <v>1726.5537625818822</v>
      </c>
    </row>
    <row r="76" spans="1:3" x14ac:dyDescent="0.25">
      <c r="A76" s="4">
        <v>45664</v>
      </c>
      <c r="B76" s="19">
        <v>4727.2240000000002</v>
      </c>
      <c r="C76">
        <v>1723.1759999999999</v>
      </c>
    </row>
    <row r="77" spans="1:3" x14ac:dyDescent="0.25">
      <c r="A77" s="4">
        <v>45665</v>
      </c>
      <c r="B77" s="19">
        <v>4793.6578648955128</v>
      </c>
      <c r="C77">
        <v>1723.6594848533941</v>
      </c>
    </row>
    <row r="78" spans="1:3" x14ac:dyDescent="0.25">
      <c r="A78" s="4">
        <v>45666</v>
      </c>
      <c r="B78" s="19" t="e">
        <v>#N/A</v>
      </c>
      <c r="C78">
        <v>1727.6725469474027</v>
      </c>
    </row>
    <row r="79" spans="1:3" x14ac:dyDescent="0.25">
      <c r="A79" s="4">
        <v>45667</v>
      </c>
      <c r="B79" s="19">
        <v>4767.6648666339388</v>
      </c>
      <c r="C79">
        <v>1697.4881361479302</v>
      </c>
    </row>
    <row r="80" spans="1:3" x14ac:dyDescent="0.25">
      <c r="A80" s="4">
        <v>45668</v>
      </c>
      <c r="B80" s="19" t="e">
        <v>#N/A</v>
      </c>
      <c r="C80" t="e">
        <v>#N/A</v>
      </c>
    </row>
    <row r="81" spans="1:3" x14ac:dyDescent="0.25">
      <c r="A81" s="4">
        <v>45669</v>
      </c>
      <c r="B81" s="19" t="e">
        <v>#N/A</v>
      </c>
      <c r="C81" t="e">
        <v>#N/A</v>
      </c>
    </row>
    <row r="82" spans="1:3" x14ac:dyDescent="0.25">
      <c r="A82" s="4">
        <v>45670</v>
      </c>
      <c r="B82" s="19">
        <v>4794.0036142598983</v>
      </c>
      <c r="C82">
        <v>1694.3732544767538</v>
      </c>
    </row>
    <row r="83" spans="1:3" x14ac:dyDescent="0.25">
      <c r="A83" s="4">
        <v>45671</v>
      </c>
      <c r="B83" s="19">
        <v>4794.7726899720992</v>
      </c>
      <c r="C83">
        <v>1712.6620712292797</v>
      </c>
    </row>
    <row r="84" spans="1:3" x14ac:dyDescent="0.25">
      <c r="A84" s="4">
        <v>45672</v>
      </c>
      <c r="B84" s="19">
        <v>4870.9864920180107</v>
      </c>
      <c r="C84">
        <v>1738.83749488334</v>
      </c>
    </row>
    <row r="85" spans="1:3" x14ac:dyDescent="0.25">
      <c r="A85" s="4">
        <v>45673</v>
      </c>
      <c r="B85" s="19">
        <v>4851.9571790471518</v>
      </c>
      <c r="C85">
        <v>1749.3503309634714</v>
      </c>
    </row>
    <row r="86" spans="1:3" x14ac:dyDescent="0.25">
      <c r="A86" s="4">
        <v>45674</v>
      </c>
      <c r="B86" s="19">
        <v>4926.1973219420024</v>
      </c>
      <c r="C86">
        <v>1772.0939784769571</v>
      </c>
    </row>
    <row r="87" spans="1:3" x14ac:dyDescent="0.25">
      <c r="A87" s="4">
        <v>45675</v>
      </c>
      <c r="B87" s="19" t="e">
        <v>#N/A</v>
      </c>
      <c r="C87" t="e">
        <v>#N/A</v>
      </c>
    </row>
    <row r="88" spans="1:3" x14ac:dyDescent="0.25">
      <c r="A88" s="4">
        <v>45676</v>
      </c>
      <c r="B88" s="19" t="e">
        <v>#N/A</v>
      </c>
      <c r="C88" t="e">
        <v>#N/A</v>
      </c>
    </row>
    <row r="89" spans="1:3" x14ac:dyDescent="0.25">
      <c r="A89" s="4">
        <v>45677</v>
      </c>
      <c r="B89" s="19" t="e">
        <v>#N/A</v>
      </c>
      <c r="C89">
        <v>1766.1130109102751</v>
      </c>
    </row>
    <row r="90" spans="1:3" x14ac:dyDescent="0.25">
      <c r="A90" s="4">
        <v>45678</v>
      </c>
      <c r="B90" s="19">
        <v>4907.7072854129483</v>
      </c>
      <c r="C90">
        <v>1766.0798312510142</v>
      </c>
    </row>
    <row r="91" spans="1:3" x14ac:dyDescent="0.25">
      <c r="A91" s="4">
        <v>45679</v>
      </c>
      <c r="B91" s="19">
        <v>4939.4335335172864</v>
      </c>
      <c r="C91">
        <v>1739.5471514364551</v>
      </c>
    </row>
    <row r="92" spans="1:3" x14ac:dyDescent="0.25">
      <c r="A92" s="4">
        <v>45680</v>
      </c>
      <c r="B92" s="19">
        <v>4945.611057225994</v>
      </c>
      <c r="C92">
        <v>1734.7963142580018</v>
      </c>
    </row>
    <row r="93" spans="1:3" x14ac:dyDescent="0.25">
      <c r="A93" s="4">
        <v>45681</v>
      </c>
      <c r="B93" s="19">
        <v>4885.6822549647668</v>
      </c>
      <c r="C93">
        <v>1730.1489429852661</v>
      </c>
    </row>
    <row r="94" spans="1:3" x14ac:dyDescent="0.25">
      <c r="A94" s="4">
        <v>45682</v>
      </c>
      <c r="B94" s="19" t="e">
        <v>#N/A</v>
      </c>
      <c r="C94" t="e">
        <v>#N/A</v>
      </c>
    </row>
    <row r="95" spans="1:3" x14ac:dyDescent="0.25">
      <c r="A95" s="4">
        <v>45683</v>
      </c>
      <c r="B95" s="19" t="e">
        <v>#N/A</v>
      </c>
      <c r="C95" t="e">
        <v>#N/A</v>
      </c>
    </row>
    <row r="96" spans="1:3" x14ac:dyDescent="0.25">
      <c r="A96" s="4">
        <v>45684</v>
      </c>
      <c r="B96" s="19">
        <v>4819.4629258517034</v>
      </c>
      <c r="C96">
        <v>1702.6533066132263</v>
      </c>
    </row>
    <row r="97" spans="1:3" x14ac:dyDescent="0.25">
      <c r="A97" s="4">
        <v>45685</v>
      </c>
      <c r="B97" s="19">
        <v>4881.8891302598768</v>
      </c>
      <c r="C97">
        <v>1696.5323034837879</v>
      </c>
    </row>
    <row r="98" spans="1:3" x14ac:dyDescent="0.25">
      <c r="A98" s="4">
        <v>45686</v>
      </c>
      <c r="B98" s="19">
        <v>4853.9704227616139</v>
      </c>
      <c r="C98">
        <v>1698.0228259122327</v>
      </c>
    </row>
    <row r="99" spans="1:3" x14ac:dyDescent="0.25">
      <c r="A99" s="4">
        <v>45687</v>
      </c>
      <c r="B99" s="19">
        <v>4878.4009642426681</v>
      </c>
      <c r="C99">
        <v>1721.7436721574932</v>
      </c>
    </row>
    <row r="100" spans="1:3" x14ac:dyDescent="0.25">
      <c r="A100" s="4">
        <v>45688</v>
      </c>
      <c r="B100" s="19">
        <v>4850.2730046571378</v>
      </c>
      <c r="C100">
        <v>1719.6964830576521</v>
      </c>
    </row>
    <row r="101" spans="1:3" x14ac:dyDescent="0.25">
      <c r="A101" s="4">
        <v>45689</v>
      </c>
      <c r="B101" s="19" t="e">
        <v>#N/A</v>
      </c>
      <c r="C101" t="e">
        <v>#N/A</v>
      </c>
    </row>
    <row r="102" spans="1:3" x14ac:dyDescent="0.25">
      <c r="A102" s="4">
        <v>45690</v>
      </c>
      <c r="B102" s="19" t="e">
        <v>#N/A</v>
      </c>
      <c r="C102" t="e">
        <v>#N/A</v>
      </c>
    </row>
    <row r="103" spans="1:3" x14ac:dyDescent="0.25">
      <c r="A103" s="4">
        <v>45691</v>
      </c>
      <c r="B103" s="19">
        <v>4836.6709698241084</v>
      </c>
      <c r="C103">
        <v>1709.3755042762625</v>
      </c>
    </row>
    <row r="104" spans="1:3" x14ac:dyDescent="0.25">
      <c r="A104" s="4">
        <v>45692</v>
      </c>
      <c r="B104" s="19">
        <v>4836.8821597372425</v>
      </c>
      <c r="C104">
        <v>1703.3966194023872</v>
      </c>
    </row>
    <row r="105" spans="1:3" x14ac:dyDescent="0.25">
      <c r="A105" s="4">
        <v>45693</v>
      </c>
      <c r="B105" s="19">
        <v>4845.6950995283396</v>
      </c>
      <c r="C105">
        <v>1707.5545607162844</v>
      </c>
    </row>
    <row r="106" spans="1:3" x14ac:dyDescent="0.25">
      <c r="A106" s="4">
        <v>45694</v>
      </c>
      <c r="B106" s="19">
        <v>4889.5434817553451</v>
      </c>
      <c r="C106">
        <v>1723.5974923645717</v>
      </c>
    </row>
    <row r="107" spans="1:3" x14ac:dyDescent="0.25">
      <c r="A107" s="4">
        <v>45695</v>
      </c>
      <c r="B107" s="19">
        <v>4858.4939127630414</v>
      </c>
      <c r="C107">
        <v>1728.4850439409822</v>
      </c>
    </row>
    <row r="108" spans="1:3" x14ac:dyDescent="0.25">
      <c r="A108" s="4">
        <v>45696</v>
      </c>
      <c r="B108" s="19" t="e">
        <v>#N/A</v>
      </c>
      <c r="C108" t="e">
        <v>#N/A</v>
      </c>
    </row>
    <row r="109" spans="1:3" x14ac:dyDescent="0.25">
      <c r="A109" s="4">
        <v>45697</v>
      </c>
      <c r="B109" s="19" t="e">
        <v>#N/A</v>
      </c>
      <c r="C109" t="e">
        <v>#N/A</v>
      </c>
    </row>
    <row r="110" spans="1:3" x14ac:dyDescent="0.25">
      <c r="A110" s="4">
        <v>45698</v>
      </c>
      <c r="B110" s="19">
        <v>4900.1938610662355</v>
      </c>
      <c r="C110">
        <v>1731.3408723747982</v>
      </c>
    </row>
    <row r="111" spans="1:3" x14ac:dyDescent="0.25">
      <c r="A111" s="4">
        <v>45699</v>
      </c>
      <c r="B111" s="19">
        <v>4884.4977462974894</v>
      </c>
      <c r="C111">
        <v>1711.9365743721828</v>
      </c>
    </row>
    <row r="112" spans="1:3" x14ac:dyDescent="0.25">
      <c r="A112" s="4">
        <v>45700</v>
      </c>
      <c r="B112" s="19">
        <v>4850.1121974675434</v>
      </c>
      <c r="C112">
        <v>1708.0942458727361</v>
      </c>
    </row>
    <row r="113" spans="1:3" x14ac:dyDescent="0.25">
      <c r="A113" s="4">
        <v>45701</v>
      </c>
      <c r="B113" s="19">
        <v>4883.4611084491298</v>
      </c>
      <c r="C113">
        <v>1716.8263855614118</v>
      </c>
    </row>
    <row r="114" spans="1:3" x14ac:dyDescent="0.25">
      <c r="A114" s="4">
        <v>45702</v>
      </c>
      <c r="B114" s="19">
        <v>4849.4170830359271</v>
      </c>
      <c r="C114">
        <v>1714.2041399000716</v>
      </c>
    </row>
    <row r="115" spans="1:3" x14ac:dyDescent="0.25">
      <c r="A115" s="4">
        <v>45703</v>
      </c>
      <c r="B115" s="19" t="e">
        <v>#N/A</v>
      </c>
      <c r="C115" t="e">
        <v>#N/A</v>
      </c>
    </row>
    <row r="116" spans="1:3" x14ac:dyDescent="0.25">
      <c r="A116" s="4">
        <v>45704</v>
      </c>
      <c r="B116" s="19" t="e">
        <v>#N/A</v>
      </c>
      <c r="C116" t="e">
        <v>#N/A</v>
      </c>
    </row>
    <row r="117" spans="1:3" x14ac:dyDescent="0.25">
      <c r="A117" s="4">
        <v>45705</v>
      </c>
      <c r="B117" s="19" t="e">
        <v>#N/A</v>
      </c>
      <c r="C117">
        <v>1709.1658084449023</v>
      </c>
    </row>
    <row r="118" spans="1:3" x14ac:dyDescent="0.25">
      <c r="A118" s="4">
        <v>45706</v>
      </c>
      <c r="B118" s="19">
        <v>4864.7460317460318</v>
      </c>
      <c r="C118">
        <v>1718.3730158730159</v>
      </c>
    </row>
    <row r="119" spans="1:3" x14ac:dyDescent="0.25">
      <c r="A119" s="4">
        <v>45707</v>
      </c>
      <c r="B119" s="19">
        <v>4886.7811978048194</v>
      </c>
      <c r="C119">
        <v>1732.7447705400459</v>
      </c>
    </row>
    <row r="120" spans="1:3" x14ac:dyDescent="0.25">
      <c r="A120" s="4">
        <v>45708</v>
      </c>
      <c r="B120" s="19">
        <v>4834.8375879238129</v>
      </c>
      <c r="C120">
        <v>1724.8083458468348</v>
      </c>
    </row>
    <row r="121" spans="1:3" x14ac:dyDescent="0.25">
      <c r="A121" s="4">
        <v>45709</v>
      </c>
      <c r="B121" s="19">
        <v>4755.3420324238832</v>
      </c>
      <c r="C121">
        <v>1726.3582443653618</v>
      </c>
    </row>
    <row r="122" spans="1:3" x14ac:dyDescent="0.25">
      <c r="A122" s="4">
        <v>45710</v>
      </c>
      <c r="B122" s="19" t="e">
        <v>#N/A</v>
      </c>
      <c r="C122" t="e">
        <v>#N/A</v>
      </c>
    </row>
    <row r="123" spans="1:3" x14ac:dyDescent="0.25">
      <c r="A123" s="4">
        <v>45711</v>
      </c>
      <c r="B123" s="19" t="e">
        <v>#N/A</v>
      </c>
      <c r="C123" t="e">
        <v>#N/A</v>
      </c>
    </row>
    <row r="124" spans="1:3" x14ac:dyDescent="0.25">
      <c r="A124" s="4">
        <v>45712</v>
      </c>
      <c r="B124" s="19">
        <v>4733.5838607594933</v>
      </c>
      <c r="C124">
        <v>1725.5379746835442</v>
      </c>
    </row>
    <row r="125" spans="1:3" x14ac:dyDescent="0.25">
      <c r="A125" s="4">
        <v>45713</v>
      </c>
      <c r="B125" s="19">
        <v>4702.8745163073518</v>
      </c>
      <c r="C125">
        <v>1710.6214956961226</v>
      </c>
    </row>
    <row r="126" spans="1:3" x14ac:dyDescent="0.25">
      <c r="A126" s="4">
        <v>45714</v>
      </c>
      <c r="B126" s="19">
        <v>4695.3567205360669</v>
      </c>
      <c r="C126">
        <v>1717.2093023255816</v>
      </c>
    </row>
    <row r="127" spans="1:3" x14ac:dyDescent="0.25">
      <c r="A127" s="4">
        <v>45715</v>
      </c>
      <c r="B127" s="19">
        <v>4647.2449060493136</v>
      </c>
      <c r="C127">
        <v>1702.1406485372233</v>
      </c>
    </row>
    <row r="128" spans="1:3" x14ac:dyDescent="0.25">
      <c r="A128" s="4">
        <v>45716</v>
      </c>
      <c r="B128" s="19">
        <v>4729.5472597299449</v>
      </c>
      <c r="C128">
        <v>1704.8689436060365</v>
      </c>
    </row>
    <row r="129" spans="1:3" x14ac:dyDescent="0.25">
      <c r="A129" s="4">
        <v>45717</v>
      </c>
      <c r="B129" s="19" t="e">
        <v>#N/A</v>
      </c>
      <c r="C129" t="e">
        <v>#N/A</v>
      </c>
    </row>
    <row r="130" spans="1:3" x14ac:dyDescent="0.25">
      <c r="A130" s="4">
        <v>45718</v>
      </c>
      <c r="B130" s="19" t="e">
        <v>#N/A</v>
      </c>
      <c r="C130" t="e">
        <v>#N/A</v>
      </c>
    </row>
    <row r="131" spans="1:3" x14ac:dyDescent="0.25">
      <c r="A131" s="4">
        <v>45719</v>
      </c>
      <c r="B131" s="19">
        <v>4600.2831078955642</v>
      </c>
      <c r="C131">
        <v>1686.6703365838314</v>
      </c>
    </row>
    <row r="132" spans="1:3" x14ac:dyDescent="0.25">
      <c r="A132" s="4">
        <v>45720</v>
      </c>
      <c r="B132" s="19">
        <v>4534.0160075329568</v>
      </c>
      <c r="C132">
        <v>1657.9174513496546</v>
      </c>
    </row>
    <row r="133" spans="1:3" x14ac:dyDescent="0.25">
      <c r="A133" s="4">
        <v>45721</v>
      </c>
      <c r="B133" s="19">
        <v>4536.2034161490683</v>
      </c>
      <c r="C133">
        <v>1651.8633540372671</v>
      </c>
    </row>
    <row r="134" spans="1:3" x14ac:dyDescent="0.25">
      <c r="A134" s="4">
        <v>45722</v>
      </c>
      <c r="B134" s="19">
        <v>4452.6070763500938</v>
      </c>
      <c r="C134">
        <v>1643.1098696461825</v>
      </c>
    </row>
    <row r="135" spans="1:3" x14ac:dyDescent="0.25">
      <c r="A135" s="4">
        <v>45723</v>
      </c>
      <c r="B135" s="19">
        <v>4470.2510071273628</v>
      </c>
      <c r="C135">
        <v>1658.8394793926248</v>
      </c>
    </row>
    <row r="136" spans="1:3" x14ac:dyDescent="0.25">
      <c r="A136" s="4">
        <v>45724</v>
      </c>
      <c r="B136" s="19" t="e">
        <v>#N/A</v>
      </c>
      <c r="C136" t="e">
        <v>#N/A</v>
      </c>
    </row>
    <row r="137" spans="1:3" x14ac:dyDescent="0.25">
      <c r="A137" s="4">
        <v>45725</v>
      </c>
      <c r="B137" s="19" t="e">
        <v>#N/A</v>
      </c>
      <c r="C137" t="e">
        <v>#N/A</v>
      </c>
    </row>
    <row r="138" spans="1:3" x14ac:dyDescent="0.25">
      <c r="A138" s="4">
        <v>45726</v>
      </c>
      <c r="B138" s="19">
        <v>4359.8074235129679</v>
      </c>
      <c r="C138">
        <v>1653.9136511880724</v>
      </c>
    </row>
    <row r="139" spans="1:3" x14ac:dyDescent="0.25">
      <c r="A139" s="4">
        <v>45727</v>
      </c>
      <c r="B139" s="19">
        <v>4302.7567567567567</v>
      </c>
      <c r="C139">
        <v>1648.5791505791506</v>
      </c>
    </row>
    <row r="140" spans="1:3" x14ac:dyDescent="0.25">
      <c r="A140" s="4">
        <v>45728</v>
      </c>
      <c r="B140" s="19">
        <v>4318.1152155471582</v>
      </c>
      <c r="C140">
        <v>1649.9652965219404</v>
      </c>
    </row>
    <row r="141" spans="1:3" x14ac:dyDescent="0.25">
      <c r="A141" s="4">
        <v>45729</v>
      </c>
      <c r="B141" s="19">
        <v>4267.0170015455951</v>
      </c>
      <c r="C141">
        <v>1653.2843894899536</v>
      </c>
    </row>
    <row r="142" spans="1:3" x14ac:dyDescent="0.25">
      <c r="A142" s="4">
        <v>45730</v>
      </c>
      <c r="B142" s="19">
        <v>4361.8038366336632</v>
      </c>
      <c r="C142">
        <v>1682.2323638613861</v>
      </c>
    </row>
    <row r="143" spans="1:3" x14ac:dyDescent="0.25">
      <c r="A143" s="4">
        <v>45731</v>
      </c>
      <c r="B143" s="19" t="e">
        <v>#N/A</v>
      </c>
      <c r="C143" t="e">
        <v>#N/A</v>
      </c>
    </row>
    <row r="144" spans="1:3" x14ac:dyDescent="0.25">
      <c r="A144" s="4">
        <v>45732</v>
      </c>
      <c r="B144" s="19" t="e">
        <v>#N/A</v>
      </c>
      <c r="C144" t="e">
        <v>#N/A</v>
      </c>
    </row>
    <row r="145" spans="1:3" x14ac:dyDescent="0.25">
      <c r="A145" s="4">
        <v>45733</v>
      </c>
      <c r="B145" s="19">
        <v>4368.5012701100768</v>
      </c>
      <c r="C145">
        <v>1687.6145023477793</v>
      </c>
    </row>
    <row r="146" spans="1:3" x14ac:dyDescent="0.25">
      <c r="A146" s="4">
        <v>45734</v>
      </c>
      <c r="B146" s="19">
        <v>4317.3087274125337</v>
      </c>
      <c r="C146">
        <v>1683.6678200692043</v>
      </c>
    </row>
    <row r="147" spans="1:3" x14ac:dyDescent="0.25">
      <c r="A147" s="4">
        <v>45735</v>
      </c>
      <c r="B147" s="19">
        <v>4377.3929811029693</v>
      </c>
      <c r="C147">
        <v>1702.1750867720787</v>
      </c>
    </row>
    <row r="148" spans="1:3" x14ac:dyDescent="0.25">
      <c r="A148" s="4">
        <v>45736</v>
      </c>
      <c r="B148" s="19">
        <v>4368.8396852337601</v>
      </c>
      <c r="C148">
        <v>1704.1891683382191</v>
      </c>
    </row>
    <row r="149" spans="1:3" x14ac:dyDescent="0.25">
      <c r="A149" s="4">
        <v>45737</v>
      </c>
      <c r="B149" s="19">
        <v>4385.6380097500587</v>
      </c>
      <c r="C149">
        <v>1694.7612783409425</v>
      </c>
    </row>
    <row r="150" spans="1:3" x14ac:dyDescent="0.25">
      <c r="A150" s="4">
        <v>45738</v>
      </c>
      <c r="B150" s="19" t="e">
        <v>#N/A</v>
      </c>
      <c r="C150" t="e">
        <v>#N/A</v>
      </c>
    </row>
    <row r="151" spans="1:3" x14ac:dyDescent="0.25">
      <c r="A151" s="4">
        <v>45739</v>
      </c>
      <c r="B151" s="19" t="e">
        <v>#N/A</v>
      </c>
      <c r="C151" t="e">
        <v>#N/A</v>
      </c>
    </row>
    <row r="152" spans="1:3" x14ac:dyDescent="0.25">
      <c r="A152" s="4">
        <v>45740</v>
      </c>
      <c r="B152" s="19">
        <v>4467.1752768956703</v>
      </c>
      <c r="C152">
        <v>1700.8364960111533</v>
      </c>
    </row>
    <row r="153" spans="1:3" x14ac:dyDescent="0.25">
      <c r="A153" s="4">
        <v>45741</v>
      </c>
      <c r="B153" s="19">
        <v>4457.6356200324099</v>
      </c>
      <c r="C153">
        <v>1688.0314839107955</v>
      </c>
    </row>
    <row r="154" spans="1:3" x14ac:dyDescent="0.25">
      <c r="A154" s="4">
        <v>45742</v>
      </c>
      <c r="B154" s="19">
        <v>4433.5610058987895</v>
      </c>
      <c r="C154">
        <v>1696.1657870226638</v>
      </c>
    </row>
    <row r="155" spans="1:3" x14ac:dyDescent="0.25">
      <c r="A155" s="4">
        <v>45743</v>
      </c>
      <c r="B155" s="19">
        <v>4396.3783783783792</v>
      </c>
      <c r="C155">
        <v>1689.0888030888032</v>
      </c>
    </row>
    <row r="156" spans="1:3" x14ac:dyDescent="0.25">
      <c r="A156" s="4">
        <v>45744</v>
      </c>
      <c r="B156" s="19">
        <v>4312.9366306027814</v>
      </c>
      <c r="C156">
        <v>1692.5270479134467</v>
      </c>
    </row>
    <row r="157" spans="1:3" x14ac:dyDescent="0.25">
      <c r="A157" s="4">
        <v>45745</v>
      </c>
      <c r="B157" s="19" t="e">
        <v>#N/A</v>
      </c>
      <c r="C157" t="e">
        <v>#N/A</v>
      </c>
    </row>
    <row r="158" spans="1:3" x14ac:dyDescent="0.25">
      <c r="A158" s="4">
        <v>45746</v>
      </c>
      <c r="B158" s="19" t="e">
        <v>#N/A</v>
      </c>
      <c r="C158" t="e">
        <v>#N/A</v>
      </c>
    </row>
    <row r="159" spans="1:3" x14ac:dyDescent="0.25">
      <c r="A159" s="4">
        <v>45747</v>
      </c>
      <c r="B159" s="19">
        <v>4347.9119857441701</v>
      </c>
      <c r="C159">
        <v>1687.9910126288062</v>
      </c>
    </row>
    <row r="160" spans="1:3" x14ac:dyDescent="0.25">
      <c r="A160" s="4">
        <v>45748</v>
      </c>
      <c r="B160" s="19">
        <v>4357.6003713158507</v>
      </c>
      <c r="C160">
        <v>1694.4766767231376</v>
      </c>
    </row>
    <row r="161" spans="1:3" x14ac:dyDescent="0.25">
      <c r="A161" s="4">
        <v>45749</v>
      </c>
      <c r="B161" s="19">
        <v>4372.037622388405</v>
      </c>
      <c r="C161">
        <v>1697.7796623236452</v>
      </c>
    </row>
    <row r="162" spans="1:3" x14ac:dyDescent="0.25">
      <c r="A162" s="4">
        <v>45750</v>
      </c>
      <c r="B162" s="19">
        <v>4117.909194963755</v>
      </c>
      <c r="C162">
        <v>1690.057230064861</v>
      </c>
    </row>
    <row r="163" spans="1:3" x14ac:dyDescent="0.25">
      <c r="A163" s="4">
        <v>45751</v>
      </c>
      <c r="B163" s="19">
        <v>3934.9205118262889</v>
      </c>
      <c r="C163">
        <v>1637.5727025979061</v>
      </c>
    </row>
    <row r="164" spans="1:3" x14ac:dyDescent="0.25">
      <c r="A164" s="4">
        <v>45752</v>
      </c>
      <c r="B164" s="19" t="e">
        <v>#N/A</v>
      </c>
      <c r="C164" t="e">
        <v>#N/A</v>
      </c>
    </row>
    <row r="165" spans="1:3" x14ac:dyDescent="0.25">
      <c r="A165" s="4">
        <v>45753</v>
      </c>
      <c r="B165" s="19" t="e">
        <v>#N/A</v>
      </c>
      <c r="C165" t="e">
        <v>#N/A</v>
      </c>
    </row>
    <row r="166" spans="1:3" x14ac:dyDescent="0.25">
      <c r="A166" s="4">
        <v>45754</v>
      </c>
      <c r="B166" s="19">
        <v>3976.63000785546</v>
      </c>
      <c r="C166">
        <v>1580.4791830322076</v>
      </c>
    </row>
    <row r="167" spans="1:3" x14ac:dyDescent="0.25">
      <c r="A167" s="4">
        <v>45755</v>
      </c>
      <c r="B167" s="19">
        <v>3901.0177718625227</v>
      </c>
      <c r="C167">
        <v>1579.0104125890548</v>
      </c>
    </row>
    <row r="168" spans="1:3" x14ac:dyDescent="0.25">
      <c r="A168" s="4">
        <v>45756</v>
      </c>
      <c r="B168" s="19">
        <v>4274.8922835879357</v>
      </c>
      <c r="C168">
        <v>1613.5996866431651</v>
      </c>
    </row>
    <row r="169" spans="1:3" x14ac:dyDescent="0.25">
      <c r="A169" s="4">
        <v>45757</v>
      </c>
      <c r="B169" s="19">
        <v>4066.7361432762077</v>
      </c>
      <c r="C169">
        <v>1609.8116411919095</v>
      </c>
    </row>
    <row r="170" spans="1:3" x14ac:dyDescent="0.25">
      <c r="A170" s="4">
        <v>45758</v>
      </c>
      <c r="B170" s="19">
        <v>4109.5394988889739</v>
      </c>
      <c r="C170">
        <v>1629.8904298521188</v>
      </c>
    </row>
    <row r="171" spans="1:3" x14ac:dyDescent="0.25">
      <c r="A171" s="4">
        <v>45759</v>
      </c>
      <c r="B171" s="19" t="e">
        <v>#N/A</v>
      </c>
      <c r="C171" t="e">
        <v>#N/A</v>
      </c>
    </row>
    <row r="172" spans="1:3" x14ac:dyDescent="0.25">
      <c r="A172" s="4">
        <v>45760</v>
      </c>
      <c r="B172" s="19" t="e">
        <v>#N/A</v>
      </c>
      <c r="C172" t="e">
        <v>#N/A</v>
      </c>
    </row>
    <row r="173" spans="1:3" x14ac:dyDescent="0.25">
      <c r="A173" s="4">
        <v>45761</v>
      </c>
      <c r="B173" s="19">
        <v>4105.6960583276377</v>
      </c>
      <c r="C173">
        <v>1643.3280170122275</v>
      </c>
    </row>
    <row r="174" spans="1:3" x14ac:dyDescent="0.25">
      <c r="A174" s="4">
        <v>45762</v>
      </c>
      <c r="B174" s="19">
        <v>4084.6427490160463</v>
      </c>
      <c r="C174">
        <v>1647.6687859521649</v>
      </c>
    </row>
    <row r="175" spans="1:3" x14ac:dyDescent="0.25">
      <c r="A175" s="4">
        <v>45763</v>
      </c>
      <c r="B175" s="19">
        <v>3986.4742330361191</v>
      </c>
      <c r="C175">
        <v>1637.7436904941817</v>
      </c>
    </row>
    <row r="176" spans="1:3" x14ac:dyDescent="0.25">
      <c r="A176" s="4">
        <v>45764</v>
      </c>
      <c r="B176" s="19">
        <v>3984.5376376527374</v>
      </c>
      <c r="C176">
        <v>1645.7082516216624</v>
      </c>
    </row>
    <row r="177" spans="1:3" x14ac:dyDescent="0.25">
      <c r="A177" s="4">
        <v>45765</v>
      </c>
      <c r="B177" s="19" t="e">
        <v>#N/A</v>
      </c>
      <c r="C177">
        <v>1642.9162902740136</v>
      </c>
    </row>
    <row r="178" spans="1:3" x14ac:dyDescent="0.25">
      <c r="A178" s="4">
        <v>45766</v>
      </c>
      <c r="B178" s="19" t="e">
        <v>#N/A</v>
      </c>
      <c r="C178" t="e">
        <v>#N/A</v>
      </c>
    </row>
    <row r="179" spans="1:3" x14ac:dyDescent="0.25">
      <c r="A179" s="4">
        <v>45767</v>
      </c>
      <c r="B179" s="19" t="e">
        <v>#N/A</v>
      </c>
      <c r="C179" t="e">
        <v>#N/A</v>
      </c>
    </row>
    <row r="180" spans="1:3" x14ac:dyDescent="0.25">
      <c r="A180" s="4">
        <v>45768</v>
      </c>
      <c r="B180" s="19">
        <v>3855.4451005306819</v>
      </c>
      <c r="C180">
        <v>1621.6084909186038</v>
      </c>
    </row>
    <row r="181" spans="1:3" x14ac:dyDescent="0.25">
      <c r="A181" s="4">
        <v>45769</v>
      </c>
      <c r="B181" s="19">
        <v>3962.0560467555824</v>
      </c>
      <c r="C181">
        <v>1653.6864978270644</v>
      </c>
    </row>
    <row r="182" spans="1:3" x14ac:dyDescent="0.25">
      <c r="A182" s="4">
        <v>45770</v>
      </c>
      <c r="B182" s="19">
        <v>4053.8873388130605</v>
      </c>
      <c r="C182">
        <v>1666.0357439107156</v>
      </c>
    </row>
    <row r="183" spans="1:3" x14ac:dyDescent="0.25">
      <c r="A183" s="4">
        <v>45771</v>
      </c>
      <c r="B183" s="19">
        <v>4114.9148473253808</v>
      </c>
      <c r="C183">
        <v>1669.4875834646261</v>
      </c>
    </row>
    <row r="184" spans="1:3" x14ac:dyDescent="0.25">
      <c r="A184" s="4">
        <v>45772</v>
      </c>
      <c r="B184" s="19">
        <v>4148.3669945191077</v>
      </c>
      <c r="C184">
        <v>1679.5104737592912</v>
      </c>
    </row>
    <row r="185" spans="1:3" x14ac:dyDescent="0.25">
      <c r="A185" s="4">
        <v>45773</v>
      </c>
      <c r="B185" s="19" t="e">
        <v>#N/A</v>
      </c>
      <c r="C185" t="e">
        <v>#N/A</v>
      </c>
    </row>
    <row r="186" spans="1:3" x14ac:dyDescent="0.25">
      <c r="A186" s="4">
        <v>45774</v>
      </c>
      <c r="B186" s="19" t="e">
        <v>#N/A</v>
      </c>
      <c r="C186" t="e">
        <v>#N/A</v>
      </c>
    </row>
    <row r="187" spans="1:3" x14ac:dyDescent="0.25">
      <c r="A187" s="4">
        <v>45775</v>
      </c>
      <c r="B187" s="19">
        <v>4121.9339446805343</v>
      </c>
      <c r="C187">
        <v>1672.3179005442482</v>
      </c>
    </row>
    <row r="188" spans="1:3" x14ac:dyDescent="0.25">
      <c r="A188" s="4">
        <v>45776</v>
      </c>
      <c r="B188" s="19">
        <v>4147.7064220183483</v>
      </c>
      <c r="C188">
        <v>1680.6817334228388</v>
      </c>
    </row>
    <row r="189" spans="1:3" x14ac:dyDescent="0.25">
      <c r="A189" s="4">
        <v>45777</v>
      </c>
      <c r="B189" s="19">
        <v>4172.5181688769017</v>
      </c>
      <c r="C189">
        <v>1678.6094253390274</v>
      </c>
    </row>
    <row r="190" spans="1:3" x14ac:dyDescent="0.25">
      <c r="A190" s="4">
        <v>45778</v>
      </c>
      <c r="B190" s="19">
        <v>4219.6671937354113</v>
      </c>
      <c r="C190">
        <v>1683.8340486409156</v>
      </c>
    </row>
    <row r="191" spans="1:3" x14ac:dyDescent="0.25">
      <c r="A191" s="4">
        <v>45779</v>
      </c>
      <c r="B191" s="19">
        <v>4280.8416139716956</v>
      </c>
      <c r="C191">
        <v>1700.6775067750675</v>
      </c>
    </row>
    <row r="192" spans="1:3" x14ac:dyDescent="0.25">
      <c r="A192" s="4">
        <v>45780</v>
      </c>
      <c r="B192" s="19" t="e">
        <v>#N/A</v>
      </c>
      <c r="C192" t="e">
        <v>#N/A</v>
      </c>
    </row>
    <row r="193" spans="1:3" x14ac:dyDescent="0.25">
      <c r="A193" s="4">
        <v>45781</v>
      </c>
      <c r="B193" s="19" t="e">
        <v>#N/A</v>
      </c>
      <c r="C193" t="e">
        <v>#N/A</v>
      </c>
    </row>
    <row r="194" spans="1:3" x14ac:dyDescent="0.25">
      <c r="A194" s="4">
        <v>45782</v>
      </c>
      <c r="B194" s="19">
        <v>4256.7274370950736</v>
      </c>
      <c r="C194">
        <v>1697.7248756968511</v>
      </c>
    </row>
    <row r="195" spans="1:3" x14ac:dyDescent="0.25">
      <c r="A195" s="4">
        <v>45783</v>
      </c>
      <c r="B195" s="19">
        <v>4197.4172780356339</v>
      </c>
      <c r="C195">
        <v>1693.8913010929778</v>
      </c>
    </row>
    <row r="196" spans="1:3" x14ac:dyDescent="0.25">
      <c r="A196" s="4">
        <v>45784</v>
      </c>
      <c r="B196" s="19">
        <v>4218.819298771351</v>
      </c>
      <c r="C196">
        <v>1702.6221156727599</v>
      </c>
    </row>
    <row r="197" spans="1:3" x14ac:dyDescent="0.25">
      <c r="A197" s="4">
        <v>45785</v>
      </c>
      <c r="B197" s="19">
        <v>4269.5160560832201</v>
      </c>
      <c r="C197">
        <v>1703.2564450474897</v>
      </c>
    </row>
    <row r="198" spans="1:3" x14ac:dyDescent="0.25">
      <c r="A198" s="4">
        <v>45786</v>
      </c>
      <c r="B198" s="19">
        <v>4253.3328323438791</v>
      </c>
      <c r="C198">
        <v>1709.7542646727286</v>
      </c>
    </row>
    <row r="199" spans="1:3" x14ac:dyDescent="0.25">
      <c r="A199" s="4">
        <v>45787</v>
      </c>
      <c r="B199" s="19" t="e">
        <v>#N/A</v>
      </c>
      <c r="C199" t="e">
        <v>#N/A</v>
      </c>
    </row>
    <row r="200" spans="1:3" x14ac:dyDescent="0.25">
      <c r="A200" s="4">
        <v>45788</v>
      </c>
      <c r="B200" s="19" t="e">
        <v>#N/A</v>
      </c>
      <c r="C200" t="e">
        <v>#N/A</v>
      </c>
    </row>
    <row r="201" spans="1:3" x14ac:dyDescent="0.25">
      <c r="A201" s="4">
        <v>45789</v>
      </c>
      <c r="B201" s="19">
        <v>4434.8080133555923</v>
      </c>
      <c r="C201">
        <v>1729.7010168462589</v>
      </c>
    </row>
    <row r="202" spans="1:3" x14ac:dyDescent="0.25">
      <c r="A202" s="4">
        <v>45790</v>
      </c>
      <c r="B202" s="19">
        <v>4428.6412879927775</v>
      </c>
      <c r="C202">
        <v>1726.7228408065</v>
      </c>
    </row>
    <row r="203" spans="1:3" x14ac:dyDescent="0.25">
      <c r="A203" s="4">
        <v>45791</v>
      </c>
      <c r="B203" s="19">
        <v>4436.1815854852066</v>
      </c>
      <c r="C203">
        <v>1739.7726417225024</v>
      </c>
    </row>
    <row r="204" spans="1:3" x14ac:dyDescent="0.25">
      <c r="A204" s="4">
        <v>45792</v>
      </c>
      <c r="B204" s="19">
        <v>4452.502069380691</v>
      </c>
      <c r="C204">
        <v>1756.8364813003236</v>
      </c>
    </row>
    <row r="205" spans="1:3" x14ac:dyDescent="0.25">
      <c r="A205" s="4">
        <v>45793</v>
      </c>
      <c r="B205" s="19">
        <v>4490.4514281407792</v>
      </c>
      <c r="C205">
        <v>1770.0881754465295</v>
      </c>
    </row>
    <row r="206" spans="1:3" x14ac:dyDescent="0.25">
      <c r="A206" s="4">
        <v>45794</v>
      </c>
      <c r="B206" s="19" t="e">
        <v>#N/A</v>
      </c>
      <c r="C206" t="e">
        <v>#N/A</v>
      </c>
    </row>
    <row r="207" spans="1:3" x14ac:dyDescent="0.25">
      <c r="A207" s="4">
        <v>45795</v>
      </c>
      <c r="B207" s="19" t="e">
        <v>#N/A</v>
      </c>
      <c r="C207" t="e">
        <v>#N/A</v>
      </c>
    </row>
    <row r="208" spans="1:3" x14ac:dyDescent="0.25">
      <c r="A208" s="4">
        <v>45796</v>
      </c>
      <c r="B208" s="19">
        <v>4465.44365406215</v>
      </c>
      <c r="C208">
        <v>1764.6424560089854</v>
      </c>
    </row>
    <row r="209" spans="1:3" x14ac:dyDescent="0.25">
      <c r="A209" s="4">
        <v>45797</v>
      </c>
      <c r="B209" s="19">
        <v>4442.4618606042477</v>
      </c>
      <c r="C209">
        <v>1779.3224648519295</v>
      </c>
    </row>
    <row r="210" spans="1:3" x14ac:dyDescent="0.25">
      <c r="A210" s="4">
        <v>45798</v>
      </c>
      <c r="B210" s="19">
        <v>4346.404402468952</v>
      </c>
      <c r="C210">
        <v>1763.7837435859301</v>
      </c>
    </row>
    <row r="211" spans="1:3" x14ac:dyDescent="0.25">
      <c r="A211" s="4">
        <v>45799</v>
      </c>
      <c r="B211" s="19">
        <v>4353.8604859144434</v>
      </c>
      <c r="C211">
        <v>1745.0737814875538</v>
      </c>
    </row>
    <row r="212" spans="1:3" x14ac:dyDescent="0.25">
      <c r="A212" s="4">
        <v>45800</v>
      </c>
      <c r="B212" s="19">
        <v>4291.3918059458656</v>
      </c>
      <c r="C212">
        <v>1743.7361337080313</v>
      </c>
    </row>
    <row r="213" spans="1:3" x14ac:dyDescent="0.25">
      <c r="A213" s="4">
        <v>45801</v>
      </c>
      <c r="B213" s="19" t="e">
        <v>#N/A</v>
      </c>
      <c r="C213" t="e">
        <v>#N/A</v>
      </c>
    </row>
    <row r="214" spans="1:3" x14ac:dyDescent="0.25">
      <c r="A214" s="4">
        <v>45802</v>
      </c>
      <c r="B214" s="19" t="e">
        <v>#N/A</v>
      </c>
      <c r="C214" t="e">
        <v>#N/A</v>
      </c>
    </row>
    <row r="215" spans="1:3" x14ac:dyDescent="0.25">
      <c r="A215" s="4">
        <v>45803</v>
      </c>
      <c r="B215" s="19" t="e">
        <v>#N/A</v>
      </c>
      <c r="C215">
        <v>1736.3830728398702</v>
      </c>
    </row>
    <row r="216" spans="1:3" x14ac:dyDescent="0.25">
      <c r="A216" s="4">
        <v>45804</v>
      </c>
      <c r="B216" s="19">
        <v>4384.0527134078629</v>
      </c>
      <c r="C216">
        <v>1748.8339379580959</v>
      </c>
    </row>
    <row r="217" spans="1:3" x14ac:dyDescent="0.25">
      <c r="A217" s="4">
        <v>45805</v>
      </c>
      <c r="B217" s="19">
        <v>4369.9814471243044</v>
      </c>
      <c r="C217">
        <v>1736.5491651205939</v>
      </c>
    </row>
    <row r="218" spans="1:3" x14ac:dyDescent="0.25">
      <c r="A218" s="4">
        <v>45806</v>
      </c>
      <c r="B218" s="19">
        <v>4381.657155562144</v>
      </c>
      <c r="C218">
        <v>1740.7322315274587</v>
      </c>
    </row>
    <row r="219" spans="1:3" x14ac:dyDescent="0.25">
      <c r="A219" s="4">
        <v>45807</v>
      </c>
      <c r="B219" s="19">
        <v>4391.7168115296035</v>
      </c>
      <c r="C219">
        <v>1747.6487630933809</v>
      </c>
    </row>
    <row r="220" spans="1:3" x14ac:dyDescent="0.25">
      <c r="A220" s="4">
        <v>45808</v>
      </c>
      <c r="B220" s="19" t="e">
        <v>#N/A</v>
      </c>
      <c r="C220" t="e">
        <v>#N/A</v>
      </c>
    </row>
    <row r="221" spans="1:3" x14ac:dyDescent="0.25">
      <c r="A221" s="4">
        <v>45809</v>
      </c>
      <c r="B221" s="19" t="e">
        <v>#N/A</v>
      </c>
      <c r="C221" t="e">
        <v>#N/A</v>
      </c>
    </row>
    <row r="222" spans="1:3" x14ac:dyDescent="0.25">
      <c r="A222" s="4">
        <v>45810</v>
      </c>
      <c r="B222" s="19">
        <v>4389.5141610589362</v>
      </c>
      <c r="C222">
        <v>1740.6048953634549</v>
      </c>
    </row>
    <row r="223" spans="1:3" x14ac:dyDescent="0.25">
      <c r="A223" s="4">
        <v>45811</v>
      </c>
      <c r="B223" s="19">
        <v>4416.2807899992595</v>
      </c>
      <c r="C223">
        <v>1747.5109105703084</v>
      </c>
    </row>
    <row r="224" spans="1:3" x14ac:dyDescent="0.25">
      <c r="A224" s="4">
        <v>45812</v>
      </c>
      <c r="B224" s="19">
        <v>4399.6831478888807</v>
      </c>
      <c r="C224">
        <v>1738.3759487141701</v>
      </c>
    </row>
    <row r="225" spans="1:3" x14ac:dyDescent="0.25">
      <c r="A225" s="4">
        <v>45813</v>
      </c>
      <c r="B225" s="19">
        <v>4371.6325629324301</v>
      </c>
      <c r="C225">
        <v>1727.9184454585604</v>
      </c>
    </row>
    <row r="226" spans="1:3" x14ac:dyDescent="0.25">
      <c r="A226" s="4">
        <v>45814</v>
      </c>
      <c r="B226" s="19">
        <v>4438.4643834603148</v>
      </c>
      <c r="C226">
        <v>1736.3340483763591</v>
      </c>
    </row>
    <row r="227" spans="1:3" x14ac:dyDescent="0.25">
      <c r="A227" s="4">
        <v>45815</v>
      </c>
      <c r="B227" s="19" t="e">
        <v>#N/A</v>
      </c>
      <c r="C227" t="e">
        <v>#N/A</v>
      </c>
    </row>
    <row r="228" spans="1:3" x14ac:dyDescent="0.25">
      <c r="A228" s="4">
        <v>45816</v>
      </c>
      <c r="B228" s="19" t="e">
        <v>#N/A</v>
      </c>
      <c r="C228" t="e">
        <v>#N/A</v>
      </c>
    </row>
    <row r="229" spans="1:3" x14ac:dyDescent="0.25">
      <c r="A229" s="4">
        <v>45817</v>
      </c>
      <c r="B229" s="19">
        <v>4429.4416992403567</v>
      </c>
      <c r="C229">
        <v>1725.6066081569436</v>
      </c>
    </row>
    <row r="230" spans="1:3" x14ac:dyDescent="0.25">
      <c r="A230" s="4">
        <v>45818</v>
      </c>
      <c r="B230" s="19">
        <v>4473.5239647381286</v>
      </c>
      <c r="C230">
        <v>1743.4921105267056</v>
      </c>
    </row>
    <row r="231" spans="1:3" x14ac:dyDescent="0.25">
      <c r="A231" s="4">
        <v>45819</v>
      </c>
      <c r="B231" s="19">
        <v>4444.4575645756458</v>
      </c>
      <c r="C231">
        <v>1751.5645756457563</v>
      </c>
    </row>
    <row r="232" spans="1:3" x14ac:dyDescent="0.25">
      <c r="A232" s="4">
        <v>45820</v>
      </c>
      <c r="B232" s="19">
        <v>4447.6603884638025</v>
      </c>
      <c r="C232">
        <v>1754.304002354326</v>
      </c>
    </row>
    <row r="233" spans="1:3" x14ac:dyDescent="0.25">
      <c r="A233" s="4">
        <v>45821</v>
      </c>
      <c r="B233" s="19">
        <v>4396.4472232438402</v>
      </c>
      <c r="C233">
        <v>1743.3468186833395</v>
      </c>
    </row>
    <row r="234" spans="1:3" x14ac:dyDescent="0.25">
      <c r="A234" s="4">
        <v>45822</v>
      </c>
      <c r="B234" s="19" t="e">
        <v>#N/A</v>
      </c>
      <c r="C234" t="e">
        <v>#N/A</v>
      </c>
    </row>
    <row r="235" spans="1:3" x14ac:dyDescent="0.25">
      <c r="A235" s="4">
        <v>45823</v>
      </c>
      <c r="B235" s="19" t="e">
        <v>#N/A</v>
      </c>
      <c r="C235" t="e">
        <v>#N/A</v>
      </c>
    </row>
    <row r="236" spans="1:3" x14ac:dyDescent="0.25">
      <c r="A236" s="4">
        <v>45824</v>
      </c>
      <c r="B236" s="19">
        <v>4433.1765743258138</v>
      </c>
      <c r="C236">
        <v>1747.0350503343375</v>
      </c>
    </row>
    <row r="237" spans="1:3" x14ac:dyDescent="0.25">
      <c r="A237" s="4">
        <v>45825</v>
      </c>
      <c r="B237" s="19">
        <v>4440.8551068883617</v>
      </c>
      <c r="C237">
        <v>1740.1350950118765</v>
      </c>
    </row>
    <row r="238" spans="1:3" x14ac:dyDescent="0.25">
      <c r="A238" s="4">
        <v>45826</v>
      </c>
      <c r="B238" s="19">
        <v>4444.4304079661142</v>
      </c>
      <c r="C238">
        <v>1741.66604741027</v>
      </c>
    </row>
    <row r="239" spans="1:3" x14ac:dyDescent="0.25">
      <c r="A239" s="4">
        <v>45827</v>
      </c>
      <c r="B239" s="19" t="e">
        <v>#N/A</v>
      </c>
      <c r="C239">
        <v>1736.5437616387337</v>
      </c>
    </row>
    <row r="240" spans="1:3" x14ac:dyDescent="0.25">
      <c r="A240" s="4">
        <v>45828</v>
      </c>
      <c r="B240" s="19">
        <v>4430.1388167173927</v>
      </c>
      <c r="C240">
        <v>1737.1761561873657</v>
      </c>
    </row>
    <row r="241" spans="1:3" x14ac:dyDescent="0.25">
      <c r="A241" s="4">
        <v>45829</v>
      </c>
      <c r="B241" s="19" t="e">
        <v>#N/A</v>
      </c>
      <c r="C241" t="e">
        <v>#N/A</v>
      </c>
    </row>
    <row r="242" spans="1:3" x14ac:dyDescent="0.25">
      <c r="A242" s="4">
        <v>45830</v>
      </c>
      <c r="B242" s="19" t="e">
        <v>#N/A</v>
      </c>
      <c r="C242" t="e">
        <v>#N/A</v>
      </c>
    </row>
    <row r="243" spans="1:3" x14ac:dyDescent="0.25">
      <c r="A243" s="4">
        <v>45831</v>
      </c>
      <c r="B243" s="19">
        <v>4465.7352505188264</v>
      </c>
      <c r="C243">
        <v>1753.0758968277498</v>
      </c>
    </row>
    <row r="244" spans="1:3" x14ac:dyDescent="0.25">
      <c r="A244" s="4">
        <v>45832</v>
      </c>
      <c r="B244" s="19">
        <v>4470.9966241009834</v>
      </c>
      <c r="C244">
        <v>1758.5424922941436</v>
      </c>
    </row>
    <row r="245" spans="1:3" x14ac:dyDescent="0.25">
      <c r="A245" s="4">
        <v>45833</v>
      </c>
      <c r="B245" s="19">
        <v>4466.3929618768325</v>
      </c>
      <c r="C245">
        <v>1743.5190615835775</v>
      </c>
    </row>
    <row r="246" spans="1:3" x14ac:dyDescent="0.25">
      <c r="A246" s="4">
        <v>45834</v>
      </c>
      <c r="B246" s="19">
        <v>4464.5728825881506</v>
      </c>
      <c r="C246">
        <v>1742.1010541621231</v>
      </c>
    </row>
    <row r="247" spans="1:3" x14ac:dyDescent="0.25">
      <c r="A247" s="4">
        <v>45835</v>
      </c>
      <c r="B247" s="19">
        <v>4503.589406872401</v>
      </c>
      <c r="C247">
        <v>1751.4262785438095</v>
      </c>
    </row>
    <row r="248" spans="1:3" x14ac:dyDescent="0.25">
      <c r="A248" s="4">
        <v>45836</v>
      </c>
      <c r="B248" s="19" t="e">
        <v>#N/A</v>
      </c>
      <c r="C248" t="e">
        <v>#N/A</v>
      </c>
    </row>
    <row r="249" spans="1:3" x14ac:dyDescent="0.25">
      <c r="A249" s="4">
        <v>45837</v>
      </c>
      <c r="B249" s="19" t="e">
        <v>#N/A</v>
      </c>
      <c r="C249" t="e">
        <v>#N/A</v>
      </c>
    </row>
    <row r="250" spans="1:3" x14ac:dyDescent="0.25">
      <c r="A250" s="4">
        <v>45838</v>
      </c>
      <c r="B250" s="19">
        <v>4524.536969520198</v>
      </c>
      <c r="C250">
        <v>1754.8271838996648</v>
      </c>
    </row>
    <row r="251" spans="1:3" x14ac:dyDescent="0.25">
      <c r="A251" s="4">
        <v>45839</v>
      </c>
      <c r="B251" s="19">
        <v>4515.8542805100178</v>
      </c>
      <c r="C251">
        <v>1758.1566484517305</v>
      </c>
    </row>
    <row r="252" spans="1:3" x14ac:dyDescent="0.25">
      <c r="A252" s="4">
        <v>45840</v>
      </c>
      <c r="B252" s="19">
        <v>4568.5716381776838</v>
      </c>
      <c r="C252">
        <v>1769.3199325067862</v>
      </c>
    </row>
    <row r="253" spans="1:3" x14ac:dyDescent="0.25">
      <c r="A253" s="4">
        <v>45841</v>
      </c>
      <c r="B253" s="19">
        <v>4599.9194198227242</v>
      </c>
      <c r="C253">
        <v>1786.2720679803679</v>
      </c>
    </row>
    <row r="254" spans="1:3" x14ac:dyDescent="0.25">
      <c r="A254" s="4">
        <v>45842</v>
      </c>
      <c r="B254" s="19" t="e">
        <v>#N/A</v>
      </c>
      <c r="C254">
        <v>1784.6193302557338</v>
      </c>
    </row>
    <row r="255" spans="1:3" x14ac:dyDescent="0.25">
      <c r="A255" s="4">
        <v>45843</v>
      </c>
      <c r="B255" s="19" t="e">
        <v>#N/A</v>
      </c>
      <c r="C255" t="e">
        <v>#N/A</v>
      </c>
    </row>
    <row r="256" spans="1:3" x14ac:dyDescent="0.25">
      <c r="A256" s="4">
        <v>45844</v>
      </c>
      <c r="B256" s="19" t="e">
        <v>#N/A</v>
      </c>
      <c r="C256" t="e">
        <v>#N/A</v>
      </c>
    </row>
    <row r="257" spans="1:3" x14ac:dyDescent="0.25">
      <c r="A257" s="4">
        <v>45845</v>
      </c>
      <c r="B257" s="19">
        <v>4582.5524089738874</v>
      </c>
      <c r="C257">
        <v>1776.7120264803239</v>
      </c>
    </row>
    <row r="258" spans="1:3" x14ac:dyDescent="0.25">
      <c r="A258" s="4">
        <v>45846</v>
      </c>
      <c r="B258" s="19">
        <v>4584.6675012887545</v>
      </c>
      <c r="C258">
        <v>1769.7179468296633</v>
      </c>
    </row>
    <row r="259" spans="1:3" x14ac:dyDescent="0.25">
      <c r="A259" s="4">
        <v>45847</v>
      </c>
      <c r="B259" s="19">
        <v>4610.7626619552411</v>
      </c>
      <c r="C259">
        <v>1782.7738515901058</v>
      </c>
    </row>
    <row r="260" spans="1:3" x14ac:dyDescent="0.25">
      <c r="A260" s="4">
        <v>45848</v>
      </c>
      <c r="B260" s="19">
        <v>4630.2418165732824</v>
      </c>
      <c r="C260">
        <v>1788.0050132704216</v>
      </c>
    </row>
    <row r="261" spans="1:3" x14ac:dyDescent="0.25">
      <c r="A261" s="4">
        <v>45849</v>
      </c>
      <c r="B261" s="19">
        <v>4634.4488043236843</v>
      </c>
      <c r="C261">
        <v>1793.7587917376175</v>
      </c>
    </row>
    <row r="262" spans="1:3" x14ac:dyDescent="0.25">
      <c r="A262" s="4">
        <v>45850</v>
      </c>
      <c r="B262" s="19" t="e">
        <v>#N/A</v>
      </c>
      <c r="C262" t="e">
        <v>#N/A</v>
      </c>
    </row>
    <row r="263" spans="1:3" x14ac:dyDescent="0.25">
      <c r="A263" s="4">
        <v>45851</v>
      </c>
      <c r="B263" s="19" t="e">
        <v>#N/A</v>
      </c>
      <c r="C263" t="e">
        <v>#N/A</v>
      </c>
    </row>
    <row r="264" spans="1:3" x14ac:dyDescent="0.25">
      <c r="A264" s="4">
        <v>45852</v>
      </c>
      <c r="B264" s="19">
        <v>4665.8429475251214</v>
      </c>
      <c r="C264">
        <v>1809.0137700037217</v>
      </c>
    </row>
    <row r="265" spans="1:3" x14ac:dyDescent="0.25">
      <c r="A265" s="4">
        <v>45853</v>
      </c>
      <c r="B265" s="19">
        <v>4664.0472099798317</v>
      </c>
      <c r="C265">
        <v>1809.090909090909</v>
      </c>
    </row>
    <row r="266" spans="1:3" x14ac:dyDescent="0.25">
      <c r="A266" s="4">
        <v>45854</v>
      </c>
      <c r="B266" s="19">
        <v>4666.7411712114435</v>
      </c>
      <c r="C266">
        <v>1804.626732230666</v>
      </c>
    </row>
    <row r="267" spans="1:3" x14ac:dyDescent="0.25">
      <c r="A267" s="4">
        <v>45855</v>
      </c>
      <c r="B267" s="19">
        <v>4699.1717036042082</v>
      </c>
      <c r="C267">
        <v>1819.7224087754646</v>
      </c>
    </row>
    <row r="268" spans="1:3" x14ac:dyDescent="0.25">
      <c r="A268" s="4">
        <v>45856</v>
      </c>
      <c r="B268" s="19">
        <v>4692.4435501900289</v>
      </c>
      <c r="C268">
        <v>1839.7198002831803</v>
      </c>
    </row>
    <row r="269" spans="1:3" x14ac:dyDescent="0.25">
      <c r="A269" s="4">
        <v>45857</v>
      </c>
      <c r="B269" s="19" t="e">
        <v>#N/A</v>
      </c>
      <c r="C269" t="e">
        <v>#N/A</v>
      </c>
    </row>
    <row r="270" spans="1:3" x14ac:dyDescent="0.25">
      <c r="A270" s="4">
        <v>45858</v>
      </c>
      <c r="B270" s="19" t="e">
        <v>#N/A</v>
      </c>
      <c r="C270" t="e">
        <v>#N/A</v>
      </c>
    </row>
    <row r="271" spans="1:3" x14ac:dyDescent="0.25">
      <c r="A271" s="4">
        <v>45859</v>
      </c>
      <c r="B271" s="19">
        <v>4672.5453871804375</v>
      </c>
      <c r="C271">
        <v>1840.9188588366064</v>
      </c>
    </row>
    <row r="272" spans="1:3" x14ac:dyDescent="0.25">
      <c r="A272" s="4">
        <v>45860</v>
      </c>
      <c r="B272" s="19">
        <v>4663.4294161123426</v>
      </c>
      <c r="C272">
        <v>1857.6274944567626</v>
      </c>
    </row>
    <row r="273" spans="1:3" x14ac:dyDescent="0.25">
      <c r="A273" s="4">
        <v>45861</v>
      </c>
      <c r="B273" s="19">
        <v>4688.7700929066505</v>
      </c>
      <c r="C273">
        <v>1848.267217224598</v>
      </c>
    </row>
    <row r="274" spans="1:3" x14ac:dyDescent="0.25">
      <c r="A274" s="4">
        <v>45862</v>
      </c>
      <c r="B274" s="19">
        <v>4709.7550144326851</v>
      </c>
      <c r="C274">
        <v>1852.0020723854636</v>
      </c>
    </row>
    <row r="275" spans="1:3" x14ac:dyDescent="0.25">
      <c r="A275" s="4">
        <v>45863</v>
      </c>
      <c r="B275" s="19">
        <v>4760.1818046345279</v>
      </c>
      <c r="C275">
        <v>1868.1990909768272</v>
      </c>
    </row>
    <row r="276" spans="1:3" x14ac:dyDescent="0.25">
      <c r="A276" s="4">
        <v>45864</v>
      </c>
      <c r="B276" s="19" t="e">
        <v>#N/A</v>
      </c>
      <c r="C276" t="e">
        <v>#N/A</v>
      </c>
    </row>
    <row r="277" spans="1:3" x14ac:dyDescent="0.25">
      <c r="A277" s="4">
        <v>45865</v>
      </c>
      <c r="B277" s="19" t="e">
        <v>#N/A</v>
      </c>
      <c r="C277" t="e">
        <v>#N/A</v>
      </c>
    </row>
    <row r="278" spans="1:3" x14ac:dyDescent="0.25">
      <c r="A278" s="4">
        <v>45866</v>
      </c>
      <c r="B278" s="19">
        <v>4775.9698034232752</v>
      </c>
      <c r="C278">
        <v>1858.8384782121234</v>
      </c>
    </row>
    <row r="279" spans="1:3" x14ac:dyDescent="0.25">
      <c r="A279" s="4">
        <v>45867</v>
      </c>
      <c r="B279" s="19">
        <v>4776.1151510607988</v>
      </c>
      <c r="C279">
        <v>1863.468026088912</v>
      </c>
    </row>
    <row r="280" spans="1:3" x14ac:dyDescent="0.25">
      <c r="A280" s="4">
        <v>45868</v>
      </c>
      <c r="B280" s="19">
        <v>4790.618882698388</v>
      </c>
      <c r="C280">
        <v>1867.6404156000601</v>
      </c>
    </row>
    <row r="281" spans="1:3" x14ac:dyDescent="0.25">
      <c r="A281" s="4">
        <v>45869</v>
      </c>
      <c r="B281" s="19">
        <v>4794.2146260304016</v>
      </c>
      <c r="C281">
        <v>1860.4023292747486</v>
      </c>
    </row>
    <row r="282" spans="1:3" x14ac:dyDescent="0.25">
      <c r="A282" s="4">
        <v>45870</v>
      </c>
      <c r="B282" s="19">
        <v>4709.7093242733108</v>
      </c>
      <c r="C282">
        <v>1853.9750849377124</v>
      </c>
    </row>
    <row r="283" spans="1:3" x14ac:dyDescent="0.25">
      <c r="A283" s="4">
        <v>45871</v>
      </c>
      <c r="B283" s="19" t="e">
        <v>#N/A</v>
      </c>
      <c r="C283" t="e">
        <v>#N/A</v>
      </c>
    </row>
    <row r="284" spans="1:3" x14ac:dyDescent="0.25">
      <c r="A284" s="4">
        <v>45872</v>
      </c>
      <c r="B284" s="19" t="e">
        <v>#N/A</v>
      </c>
      <c r="C284" t="e">
        <v>#N/A</v>
      </c>
    </row>
    <row r="285" spans="1:3" x14ac:dyDescent="0.25">
      <c r="A285" s="4">
        <v>45873</v>
      </c>
      <c r="B285" s="19">
        <v>4764.7271358675198</v>
      </c>
      <c r="C285">
        <v>1865.555137372977</v>
      </c>
    </row>
    <row r="286" spans="1:3" x14ac:dyDescent="0.25">
      <c r="A286" s="4">
        <v>45874</v>
      </c>
      <c r="B286" s="19">
        <v>4732.6746806912097</v>
      </c>
      <c r="C286">
        <v>1857.8211870773857</v>
      </c>
    </row>
    <row r="287" spans="1:3" x14ac:dyDescent="0.25">
      <c r="A287" s="4">
        <v>45875</v>
      </c>
      <c r="B287" s="19">
        <v>4753.9222297145425</v>
      </c>
      <c r="C287">
        <v>1858.0504982393047</v>
      </c>
    </row>
    <row r="288" spans="1:3" x14ac:dyDescent="0.25">
      <c r="A288" s="4">
        <v>45876</v>
      </c>
      <c r="B288" s="19">
        <v>4720.7743857036485</v>
      </c>
      <c r="C288">
        <v>1850.9679821295606</v>
      </c>
    </row>
    <row r="289" spans="1:3" x14ac:dyDescent="0.25">
      <c r="A289" s="4">
        <v>45877</v>
      </c>
      <c r="B289" s="19">
        <v>4751.226948245092</v>
      </c>
      <c r="C289">
        <v>1847.9179060083284</v>
      </c>
    </row>
    <row r="290" spans="1:3" x14ac:dyDescent="0.25">
      <c r="A290" s="4">
        <v>45878</v>
      </c>
      <c r="B290" s="19" t="e">
        <v>#N/A</v>
      </c>
      <c r="C290" t="e">
        <v>#N/A</v>
      </c>
    </row>
    <row r="291" spans="1:3" x14ac:dyDescent="0.25">
      <c r="A291" s="4">
        <v>45879</v>
      </c>
      <c r="B291" s="19" t="e">
        <v>#N/A</v>
      </c>
      <c r="C291" t="e">
        <v>#N/A</v>
      </c>
    </row>
    <row r="292" spans="1:3" x14ac:dyDescent="0.25">
      <c r="A292" s="4">
        <v>45880</v>
      </c>
      <c r="B292" s="19">
        <v>4747.4487895716948</v>
      </c>
      <c r="C292">
        <v>1850.1527001862196</v>
      </c>
    </row>
    <row r="293" spans="1:3" x14ac:dyDescent="0.25">
      <c r="A293" s="4">
        <v>45881</v>
      </c>
      <c r="B293" s="19">
        <v>4768.9849067771538</v>
      </c>
      <c r="C293">
        <v>1848.9789878662327</v>
      </c>
    </row>
    <row r="294" spans="1:3" x14ac:dyDescent="0.25">
      <c r="A294" s="4">
        <v>45882</v>
      </c>
      <c r="B294" s="19">
        <v>4764.2967656376632</v>
      </c>
      <c r="C294">
        <v>1849.3406026670598</v>
      </c>
    </row>
    <row r="295" spans="1:3" x14ac:dyDescent="0.25">
      <c r="A295" s="4">
        <v>45883</v>
      </c>
      <c r="B295" s="19">
        <v>4783.3616801005692</v>
      </c>
      <c r="C295">
        <v>1847.5782001035273</v>
      </c>
    </row>
    <row r="296" spans="1:3" x14ac:dyDescent="0.25">
      <c r="A296" s="4">
        <v>45884</v>
      </c>
      <c r="B296" s="19">
        <v>4757.5422291067352</v>
      </c>
      <c r="C296">
        <v>1852.4231024562957</v>
      </c>
    </row>
    <row r="297" spans="1:3" x14ac:dyDescent="0.25">
      <c r="A297" s="4">
        <v>45885</v>
      </c>
      <c r="B297" s="19" t="e">
        <v>#N/A</v>
      </c>
      <c r="C297" t="e">
        <v>#N/A</v>
      </c>
    </row>
    <row r="298" spans="1:3" x14ac:dyDescent="0.25">
      <c r="A298" s="4">
        <v>45886</v>
      </c>
      <c r="B298" s="19" t="e">
        <v>#N/A</v>
      </c>
      <c r="C298" t="e">
        <v>#N/A</v>
      </c>
    </row>
    <row r="299" spans="1:3" x14ac:dyDescent="0.25">
      <c r="A299" s="4">
        <v>45887</v>
      </c>
      <c r="B299" s="19">
        <v>4773.9655044784959</v>
      </c>
      <c r="C299">
        <v>1863.4762010511511</v>
      </c>
    </row>
    <row r="300" spans="1:3" x14ac:dyDescent="0.25">
      <c r="A300" s="4">
        <v>45888</v>
      </c>
      <c r="B300" s="19">
        <v>4753.0358069538142</v>
      </c>
      <c r="C300">
        <v>1867.2548002075764</v>
      </c>
    </row>
    <row r="301" spans="1:3" x14ac:dyDescent="0.25">
      <c r="A301" s="4">
        <v>45889</v>
      </c>
      <c r="B301" s="19">
        <v>4751.3409107792877</v>
      </c>
      <c r="C301">
        <v>1871.0571279994056</v>
      </c>
    </row>
    <row r="302" spans="1:3" x14ac:dyDescent="0.25">
      <c r="A302" s="4">
        <v>45890</v>
      </c>
      <c r="B302" s="19">
        <v>4747.127207690588</v>
      </c>
      <c r="C302">
        <v>1864.6396899918025</v>
      </c>
    </row>
    <row r="303" spans="1:3" x14ac:dyDescent="0.25">
      <c r="A303" s="4">
        <v>45891</v>
      </c>
      <c r="B303" s="19">
        <v>4781.0956676031346</v>
      </c>
      <c r="C303">
        <v>1878.2049386366996</v>
      </c>
    </row>
    <row r="304" spans="1:3" x14ac:dyDescent="0.25">
      <c r="A304" s="4">
        <v>45892</v>
      </c>
      <c r="B304" s="19" t="e">
        <v>#N/A</v>
      </c>
      <c r="C304" t="e">
        <v>#N/A</v>
      </c>
    </row>
    <row r="305" spans="1:3" x14ac:dyDescent="0.25">
      <c r="A305" s="4">
        <v>45893</v>
      </c>
      <c r="B305" s="19" t="e">
        <v>#N/A</v>
      </c>
      <c r="C305" t="e">
        <v>#N/A</v>
      </c>
    </row>
    <row r="306" spans="1:3" x14ac:dyDescent="0.25">
      <c r="A306" s="4">
        <v>45894</v>
      </c>
      <c r="B306" s="19">
        <v>4774.1103202846971</v>
      </c>
      <c r="C306">
        <v>1873.4282325029658</v>
      </c>
    </row>
    <row r="307" spans="1:3" x14ac:dyDescent="0.25">
      <c r="A307" s="4">
        <v>45895</v>
      </c>
      <c r="B307" s="19">
        <v>4797.4031755453325</v>
      </c>
      <c r="C307">
        <v>1874.3656328832169</v>
      </c>
    </row>
    <row r="308" spans="1:3" x14ac:dyDescent="0.25">
      <c r="A308" s="4">
        <v>45896</v>
      </c>
      <c r="B308" s="19">
        <v>4802.4599881446356</v>
      </c>
      <c r="C308">
        <v>1860.8402489626556</v>
      </c>
    </row>
    <row r="309" spans="1:3" x14ac:dyDescent="0.25">
      <c r="A309" s="4">
        <v>45897</v>
      </c>
      <c r="B309" s="19">
        <v>4808.3567519597691</v>
      </c>
      <c r="C309">
        <v>1857.9352166839226</v>
      </c>
    </row>
    <row r="310" spans="1:3" x14ac:dyDescent="0.25">
      <c r="A310" s="4">
        <v>45898</v>
      </c>
      <c r="B310" s="19">
        <v>4782.5436778205512</v>
      </c>
      <c r="C310">
        <v>1855.9964465501923</v>
      </c>
    </row>
    <row r="311" spans="1:3" x14ac:dyDescent="0.25">
      <c r="A311" s="4">
        <v>45899</v>
      </c>
      <c r="B311" s="19" t="e">
        <v>#N/A</v>
      </c>
      <c r="C311" t="e">
        <v>#N/A</v>
      </c>
    </row>
    <row r="312" spans="1:3" x14ac:dyDescent="0.25">
      <c r="A312" s="4">
        <v>45900</v>
      </c>
      <c r="B312" s="19" t="e">
        <v>#N/A</v>
      </c>
      <c r="C312" t="e">
        <v>#N/A</v>
      </c>
    </row>
    <row r="313" spans="1:3" x14ac:dyDescent="0.25">
      <c r="A313" s="4">
        <v>45901</v>
      </c>
      <c r="B313" s="19" t="e">
        <v>#N/A</v>
      </c>
      <c r="C313">
        <v>1844.0924531088465</v>
      </c>
    </row>
    <row r="314" spans="1:3" x14ac:dyDescent="0.25">
      <c r="A314" s="4">
        <v>45902</v>
      </c>
      <c r="B314" s="19">
        <v>4790.5764635603346</v>
      </c>
      <c r="C314">
        <v>1842.5179211469535</v>
      </c>
    </row>
    <row r="315" spans="1:3" x14ac:dyDescent="0.25">
      <c r="A315" s="4">
        <v>45903</v>
      </c>
      <c r="B315" s="19">
        <v>4794.2453531598512</v>
      </c>
      <c r="C315">
        <v>1838.5278810408925</v>
      </c>
    </row>
    <row r="316" spans="1:3" x14ac:dyDescent="0.25">
      <c r="A316" s="4">
        <v>45904</v>
      </c>
      <c r="B316" s="19">
        <v>4844.3451050514077</v>
      </c>
      <c r="C316">
        <v>1846.7441513932347</v>
      </c>
    </row>
    <row r="317" spans="1:3" x14ac:dyDescent="0.25">
      <c r="A317" s="4">
        <v>45905</v>
      </c>
      <c r="B317" s="19">
        <v>4791.8823007541032</v>
      </c>
      <c r="C317">
        <v>1859.411503770516</v>
      </c>
    </row>
    <row r="318" spans="1:3" x14ac:dyDescent="0.25">
      <c r="A318" s="4">
        <v>45906</v>
      </c>
      <c r="B318" s="19" t="e">
        <v>#N/A</v>
      </c>
      <c r="C318" t="e">
        <v>#N/A</v>
      </c>
    </row>
    <row r="319" spans="1:3" x14ac:dyDescent="0.25">
      <c r="A319" s="4">
        <v>45907</v>
      </c>
      <c r="B319" s="19" t="e">
        <v>#N/A</v>
      </c>
      <c r="C319" t="e">
        <v>#N/A</v>
      </c>
    </row>
    <row r="320" spans="1:3" x14ac:dyDescent="0.25">
      <c r="A320" s="4">
        <v>45908</v>
      </c>
      <c r="B320" s="19">
        <v>4797.7175358250852</v>
      </c>
      <c r="C320">
        <v>1854.8899394297534</v>
      </c>
    </row>
    <row r="321" spans="1:3" x14ac:dyDescent="0.25">
      <c r="A321" s="4">
        <v>45909</v>
      </c>
      <c r="B321" s="19">
        <v>4811.6808274842997</v>
      </c>
      <c r="C321">
        <v>1854.2223864056152</v>
      </c>
    </row>
    <row r="322" spans="1:3" x14ac:dyDescent="0.25">
      <c r="A322" s="4">
        <v>45910</v>
      </c>
      <c r="B322" s="19">
        <v>4825.6796690307328</v>
      </c>
      <c r="C322">
        <v>1871.2839834515366</v>
      </c>
    </row>
    <row r="323" spans="1:3" x14ac:dyDescent="0.25">
      <c r="A323" s="4">
        <v>45911</v>
      </c>
      <c r="B323" s="19">
        <v>4851.5760789512451</v>
      </c>
      <c r="C323">
        <v>1879.7908381204893</v>
      </c>
    </row>
    <row r="324" spans="1:3" x14ac:dyDescent="0.25">
      <c r="A324" s="4">
        <v>45912</v>
      </c>
      <c r="B324" s="19">
        <v>4855.671091445427</v>
      </c>
      <c r="C324">
        <v>1891.8805309734512</v>
      </c>
    </row>
    <row r="325" spans="1:3" x14ac:dyDescent="0.25">
      <c r="A325" s="4">
        <v>45913</v>
      </c>
      <c r="B325" s="19" t="e">
        <v>#N/A</v>
      </c>
      <c r="C325" t="e">
        <v>#N/A</v>
      </c>
    </row>
    <row r="326" spans="1:3" x14ac:dyDescent="0.25">
      <c r="A326" s="4">
        <v>45914</v>
      </c>
      <c r="B326" s="19" t="e">
        <v>#N/A</v>
      </c>
      <c r="C326" t="e">
        <v>#N/A</v>
      </c>
    </row>
    <row r="327" spans="1:3" x14ac:dyDescent="0.25">
      <c r="A327" s="4">
        <v>45915</v>
      </c>
      <c r="B327" s="19">
        <v>4864.5341569233024</v>
      </c>
      <c r="C327">
        <v>1910.0522097213029</v>
      </c>
    </row>
    <row r="328" spans="1:3" x14ac:dyDescent="0.25">
      <c r="A328" s="4">
        <v>45916</v>
      </c>
      <c r="B328" s="19">
        <v>4837.2821789427444</v>
      </c>
      <c r="C328">
        <v>1895.0724849904818</v>
      </c>
    </row>
    <row r="329" spans="1:3" x14ac:dyDescent="0.25">
      <c r="A329" s="4">
        <v>45917</v>
      </c>
      <c r="B329" s="19">
        <v>4830.113428466886</v>
      </c>
      <c r="C329">
        <v>1907.1862422246616</v>
      </c>
    </row>
    <row r="330" spans="1:3" x14ac:dyDescent="0.25">
      <c r="A330" s="4">
        <v>45918</v>
      </c>
      <c r="B330" s="19">
        <v>4893.3520253818342</v>
      </c>
      <c r="C330">
        <v>1915.8562679849481</v>
      </c>
    </row>
    <row r="331" spans="1:3" x14ac:dyDescent="0.25">
      <c r="A331" s="4">
        <v>45919</v>
      </c>
      <c r="B331" s="19">
        <v>4942.7872135281459</v>
      </c>
      <c r="C331">
        <v>1933.3605280723873</v>
      </c>
    </row>
    <row r="332" spans="1:3" x14ac:dyDescent="0.25">
      <c r="A332" s="4">
        <v>45920</v>
      </c>
      <c r="B332" s="19" t="e">
        <v>#N/A</v>
      </c>
      <c r="C332" t="e">
        <v>#N/A</v>
      </c>
    </row>
    <row r="333" spans="1:3" x14ac:dyDescent="0.25">
      <c r="A333" s="4">
        <v>45921</v>
      </c>
      <c r="B333" s="19" t="e">
        <v>#N/A</v>
      </c>
      <c r="C333" t="e">
        <v>#N/A</v>
      </c>
    </row>
    <row r="334" spans="1:3" x14ac:dyDescent="0.25">
      <c r="A334" s="4">
        <v>45922</v>
      </c>
      <c r="B334" s="19">
        <v>4955.3968018951737</v>
      </c>
      <c r="C334">
        <v>1943.9887474089428</v>
      </c>
    </row>
    <row r="335" spans="1:3" x14ac:dyDescent="0.25">
      <c r="A335" s="4">
        <v>45923</v>
      </c>
      <c r="B335" s="19">
        <v>4923.3932401449592</v>
      </c>
      <c r="C335">
        <v>1941.1138229420899</v>
      </c>
    </row>
    <row r="336" spans="1:3" x14ac:dyDescent="0.25">
      <c r="A336" s="4">
        <v>45924</v>
      </c>
      <c r="B336" s="19">
        <v>4937.8635721193186</v>
      </c>
      <c r="C336">
        <v>1969.582682436956</v>
      </c>
    </row>
    <row r="337" spans="1:3" x14ac:dyDescent="0.25">
      <c r="A337" s="4">
        <v>45925</v>
      </c>
      <c r="B337" s="19">
        <v>4951.4356398530626</v>
      </c>
      <c r="C337">
        <v>1977.307144463603</v>
      </c>
    </row>
    <row r="338" spans="1:3" x14ac:dyDescent="0.25">
      <c r="A338" s="4">
        <v>45926</v>
      </c>
      <c r="B338" s="19">
        <v>4958.7251828631133</v>
      </c>
      <c r="C338">
        <v>1980.7583221376324</v>
      </c>
    </row>
    <row r="339" spans="1:3" x14ac:dyDescent="0.25">
      <c r="A339" s="4">
        <v>45927</v>
      </c>
      <c r="B339" s="19" t="e">
        <v>#N/A</v>
      </c>
      <c r="C339" t="e">
        <v>#N/A</v>
      </c>
    </row>
    <row r="340" spans="1:3" x14ac:dyDescent="0.25">
      <c r="A340" s="4">
        <v>45928</v>
      </c>
      <c r="B340" s="19" t="e">
        <v>#N/A</v>
      </c>
      <c r="C340" t="e">
        <v>#N/A</v>
      </c>
    </row>
    <row r="341" spans="1:3" x14ac:dyDescent="0.25">
      <c r="A341" s="4">
        <v>45929</v>
      </c>
      <c r="B341" s="19">
        <v>4959.578586851314</v>
      </c>
      <c r="C341">
        <v>1995.8156503611049</v>
      </c>
    </row>
    <row r="342" spans="1:3" x14ac:dyDescent="0.25">
      <c r="A342" s="4">
        <v>45930</v>
      </c>
      <c r="B342" s="19">
        <v>4969.5073928226466</v>
      </c>
      <c r="C342">
        <v>2007.1550635262647</v>
      </c>
    </row>
    <row r="343" spans="1:3" x14ac:dyDescent="0.25">
      <c r="A343" s="4">
        <v>45931</v>
      </c>
      <c r="B343" s="19">
        <v>4980.8520112809856</v>
      </c>
      <c r="C343">
        <v>2028.6997179753598</v>
      </c>
    </row>
    <row r="344" spans="1:3" x14ac:dyDescent="0.25">
      <c r="A344" s="4">
        <v>45932</v>
      </c>
      <c r="B344" s="19">
        <v>4996.9119726170102</v>
      </c>
      <c r="C344">
        <v>2027.0109383138624</v>
      </c>
    </row>
    <row r="345" spans="1:3" x14ac:dyDescent="0.25">
      <c r="A345" s="4">
        <v>45933</v>
      </c>
      <c r="B345" s="19">
        <v>4982.7793441163376</v>
      </c>
      <c r="C345">
        <v>2031.5922243656325</v>
      </c>
    </row>
    <row r="346" spans="1:3" x14ac:dyDescent="0.25">
      <c r="A346" s="4">
        <v>45934</v>
      </c>
      <c r="B346" s="19" t="e">
        <v>#N/A</v>
      </c>
      <c r="C346" t="e">
        <v>#N/A</v>
      </c>
    </row>
    <row r="347" spans="1:3" x14ac:dyDescent="0.25">
      <c r="A347" s="4">
        <v>45935</v>
      </c>
      <c r="B347" s="19" t="e">
        <v>#N/A</v>
      </c>
      <c r="C347" t="e">
        <v>#N/A</v>
      </c>
    </row>
    <row r="348" spans="1:3" x14ac:dyDescent="0.25">
      <c r="A348" s="4">
        <v>45936</v>
      </c>
      <c r="B348" s="19">
        <v>5002.0630797773656</v>
      </c>
      <c r="C348">
        <v>2047.4211502782932</v>
      </c>
    </row>
    <row r="349" spans="1:3" x14ac:dyDescent="0.25">
      <c r="A349" s="4">
        <v>45937</v>
      </c>
      <c r="B349" s="19">
        <v>4994.8597783232908</v>
      </c>
      <c r="C349">
        <v>2043.889012869151</v>
      </c>
    </row>
    <row r="350" spans="1:3" x14ac:dyDescent="0.25">
      <c r="A350" s="4">
        <v>45938</v>
      </c>
      <c r="B350" s="19">
        <v>5044.983939642937</v>
      </c>
      <c r="C350">
        <v>2064.4879360573691</v>
      </c>
    </row>
    <row r="351" spans="1:3" x14ac:dyDescent="0.25">
      <c r="A351" s="4">
        <v>45939</v>
      </c>
      <c r="B351" s="19">
        <v>5066.2780201594705</v>
      </c>
      <c r="C351">
        <v>2083.007371746653</v>
      </c>
    </row>
    <row r="352" spans="1:3" x14ac:dyDescent="0.25">
      <c r="A352" s="4">
        <v>45940</v>
      </c>
      <c r="B352" s="19">
        <v>4910.0861745972279</v>
      </c>
      <c r="C352">
        <v>2042.4353690520795</v>
      </c>
    </row>
    <row r="353" spans="1:12" x14ac:dyDescent="0.25">
      <c r="A353" s="4">
        <v>45941</v>
      </c>
      <c r="B353" s="19" t="e">
        <v>#N/A</v>
      </c>
      <c r="C353" t="e">
        <v>#N/A</v>
      </c>
    </row>
    <row r="354" spans="1:12" x14ac:dyDescent="0.25">
      <c r="A354" s="4">
        <v>45942</v>
      </c>
      <c r="B354" s="19" t="e">
        <v>#N/A</v>
      </c>
      <c r="C354" t="e">
        <v>#N/A</v>
      </c>
    </row>
    <row r="355" spans="1:12" x14ac:dyDescent="0.25">
      <c r="A355" s="4">
        <v>45943</v>
      </c>
      <c r="B355" s="19">
        <v>4992.2880720180046</v>
      </c>
      <c r="C355">
        <v>2069.197299324831</v>
      </c>
    </row>
    <row r="356" spans="1:12" x14ac:dyDescent="0.25">
      <c r="A356" s="4">
        <v>45944</v>
      </c>
      <c r="B356" s="19">
        <v>4988.9698152875808</v>
      </c>
      <c r="C356">
        <v>2071.474695900285</v>
      </c>
    </row>
    <row r="357" spans="1:12" x14ac:dyDescent="0.25">
      <c r="A357" s="4">
        <v>45945</v>
      </c>
      <c r="B357" s="19">
        <v>4981.748935852439</v>
      </c>
      <c r="C357">
        <v>2089.7020386826975</v>
      </c>
    </row>
    <row r="358" spans="1:12" x14ac:dyDescent="0.25">
      <c r="A358" s="4">
        <v>45946</v>
      </c>
      <c r="B358" s="19">
        <v>4937.1192373575632</v>
      </c>
      <c r="C358">
        <v>2084.0172786177104</v>
      </c>
    </row>
    <row r="359" spans="1:12" x14ac:dyDescent="0.25">
      <c r="A359" s="4">
        <v>45947</v>
      </c>
      <c r="B359" s="19">
        <v>4966.8405753894322</v>
      </c>
      <c r="C359">
        <v>2070.4852053365134</v>
      </c>
    </row>
    <row r="360" spans="1:12" x14ac:dyDescent="0.25">
      <c r="A360" s="4">
        <v>45948</v>
      </c>
      <c r="B360" s="19" t="e">
        <v>#N/A</v>
      </c>
      <c r="C360" t="e">
        <v>#N/A</v>
      </c>
    </row>
    <row r="361" spans="1:12" x14ac:dyDescent="0.25">
      <c r="A361" s="4">
        <v>45949</v>
      </c>
      <c r="B361" s="19" t="e">
        <v>#N/A</v>
      </c>
      <c r="C361" t="e">
        <v>#N/A</v>
      </c>
    </row>
    <row r="362" spans="1:12" x14ac:dyDescent="0.25">
      <c r="A362" s="4">
        <v>45950</v>
      </c>
      <c r="B362" s="19">
        <v>5020.2221228384024</v>
      </c>
      <c r="C362">
        <v>2085.2713178294575</v>
      </c>
    </row>
    <row r="363" spans="1:12" x14ac:dyDescent="0.25">
      <c r="A363" s="4">
        <v>45951</v>
      </c>
      <c r="B363" s="19">
        <v>5036.5288267404476</v>
      </c>
      <c r="C363">
        <v>2082.7563000074779</v>
      </c>
    </row>
    <row r="364" spans="1:12" x14ac:dyDescent="0.25">
      <c r="A364" s="4">
        <v>45952</v>
      </c>
      <c r="B364" s="19">
        <v>5010.3956323386428</v>
      </c>
      <c r="C364">
        <v>2065.873906214943</v>
      </c>
    </row>
    <row r="365" spans="1:12" x14ac:dyDescent="0.25">
      <c r="A365" s="4">
        <v>45953</v>
      </c>
      <c r="B365" s="19">
        <v>5061.5488620145725</v>
      </c>
      <c r="C365">
        <v>2086.5169383309549</v>
      </c>
    </row>
    <row r="366" spans="1:12" x14ac:dyDescent="0.25">
      <c r="A366" s="4">
        <v>45954</v>
      </c>
      <c r="B366" s="19">
        <v>5108.4546390873193</v>
      </c>
      <c r="C366">
        <v>2109.2141276955604</v>
      </c>
    </row>
    <row r="367" spans="1:12" x14ac:dyDescent="0.25">
      <c r="A367" s="4">
        <v>45955</v>
      </c>
      <c r="B367" s="19" t="e">
        <v>#N/A</v>
      </c>
      <c r="C367" t="e">
        <v>#N/A</v>
      </c>
      <c r="L367" s="4"/>
    </row>
    <row r="368" spans="1:12" x14ac:dyDescent="0.25">
      <c r="L368" s="4"/>
    </row>
    <row r="369" spans="12:12" x14ac:dyDescent="0.25">
      <c r="L369" s="4"/>
    </row>
    <row r="370" spans="12:12" x14ac:dyDescent="0.25">
      <c r="L370" s="4"/>
    </row>
    <row r="371" spans="12:12" x14ac:dyDescent="0.25">
      <c r="L371" s="4"/>
    </row>
    <row r="372" spans="12:12" x14ac:dyDescent="0.25">
      <c r="L372" s="4"/>
    </row>
    <row r="373" spans="12:12" x14ac:dyDescent="0.25">
      <c r="L373" s="4"/>
    </row>
    <row r="374" spans="12:12" x14ac:dyDescent="0.25">
      <c r="L374" s="4"/>
    </row>
    <row r="375" spans="12:12" x14ac:dyDescent="0.25">
      <c r="L375" s="4"/>
    </row>
    <row r="376" spans="12:12" x14ac:dyDescent="0.25">
      <c r="L376" s="4"/>
    </row>
    <row r="377" spans="12:12" x14ac:dyDescent="0.25">
      <c r="L377" s="4"/>
    </row>
    <row r="378" spans="12:12" x14ac:dyDescent="0.25">
      <c r="L378" s="4"/>
    </row>
    <row r="379" spans="12:12" x14ac:dyDescent="0.25">
      <c r="L379" s="4"/>
    </row>
    <row r="380" spans="12:12" x14ac:dyDescent="0.25">
      <c r="L380" s="4"/>
    </row>
    <row r="381" spans="12:12" x14ac:dyDescent="0.25">
      <c r="L381" s="4"/>
    </row>
    <row r="382" spans="12:12" x14ac:dyDescent="0.25">
      <c r="L382" s="4"/>
    </row>
    <row r="383" spans="12:12" x14ac:dyDescent="0.25">
      <c r="L383" s="4"/>
    </row>
    <row r="384" spans="12:12" x14ac:dyDescent="0.25">
      <c r="L38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EA5A-4255-4B12-B21D-B0EF930CDEC9}">
  <dimension ref="A1:AP384"/>
  <sheetViews>
    <sheetView zoomScale="145" zoomScaleNormal="145" workbookViewId="0">
      <selection sqref="A1:C1048576"/>
    </sheetView>
  </sheetViews>
  <sheetFormatPr defaultRowHeight="15" x14ac:dyDescent="0.25"/>
  <cols>
    <col min="1" max="1" width="11.28515625" style="4" bestFit="1" customWidth="1"/>
    <col min="2" max="2" width="11.28515625" style="19" bestFit="1" customWidth="1"/>
    <col min="11" max="13" width="12.7109375" bestFit="1" customWidth="1"/>
  </cols>
  <sheetData>
    <row r="1" spans="1:3" x14ac:dyDescent="0.25">
      <c r="A1" t="str" cm="1">
        <f t="array" ref="A1:C367">_xll.BQL("['SPX Index', 'BGSCE Index']", "px_last(end=0D, fill=NA, per=D, start=-1Y)", "showdates", "true", "showids", "true", "showheaders", "false", "transpose", "false")</f>
        <v/>
      </c>
      <c r="B1" s="19" t="str">
        <v>SPX Index</v>
      </c>
      <c r="C1" t="str">
        <v>BGSCE Index</v>
      </c>
    </row>
    <row r="2" spans="1:3" x14ac:dyDescent="0.25">
      <c r="A2" s="4">
        <v>45590</v>
      </c>
      <c r="B2" s="19">
        <v>5808.12</v>
      </c>
      <c r="C2">
        <v>2258.7800000000002</v>
      </c>
    </row>
    <row r="3" spans="1:3" x14ac:dyDescent="0.25">
      <c r="A3" s="4">
        <v>45591</v>
      </c>
      <c r="B3" s="19" t="e">
        <v>#N/A</v>
      </c>
      <c r="C3" t="e">
        <v>#N/A</v>
      </c>
    </row>
    <row r="4" spans="1:3" x14ac:dyDescent="0.25">
      <c r="A4" s="4">
        <v>45592</v>
      </c>
      <c r="B4" s="19" t="e">
        <v>#N/A</v>
      </c>
      <c r="C4" t="e">
        <v>#N/A</v>
      </c>
    </row>
    <row r="5" spans="1:3" x14ac:dyDescent="0.25">
      <c r="A5" s="4">
        <v>45593</v>
      </c>
      <c r="B5" s="19">
        <v>5823.52</v>
      </c>
      <c r="C5">
        <v>2268.21</v>
      </c>
    </row>
    <row r="6" spans="1:3" x14ac:dyDescent="0.25">
      <c r="A6" s="4">
        <v>45594</v>
      </c>
      <c r="B6" s="19">
        <v>5832.92</v>
      </c>
      <c r="C6">
        <v>2233.08</v>
      </c>
    </row>
    <row r="7" spans="1:3" x14ac:dyDescent="0.25">
      <c r="A7" s="4">
        <v>45595</v>
      </c>
      <c r="B7" s="19">
        <v>5813.67</v>
      </c>
      <c r="C7">
        <v>2230.0300000000002</v>
      </c>
    </row>
    <row r="8" spans="1:3" x14ac:dyDescent="0.25">
      <c r="A8" s="4">
        <v>45596</v>
      </c>
      <c r="B8" s="19">
        <v>5705.45</v>
      </c>
      <c r="C8">
        <v>2220.02</v>
      </c>
    </row>
    <row r="9" spans="1:3" x14ac:dyDescent="0.25">
      <c r="A9" s="4">
        <v>45597</v>
      </c>
      <c r="B9" s="19">
        <v>5728.8</v>
      </c>
      <c r="C9">
        <v>2201.91</v>
      </c>
    </row>
    <row r="10" spans="1:3" x14ac:dyDescent="0.25">
      <c r="A10" s="4">
        <v>45598</v>
      </c>
      <c r="B10" s="19" t="e">
        <v>#N/A</v>
      </c>
      <c r="C10" t="e">
        <v>#N/A</v>
      </c>
    </row>
    <row r="11" spans="1:3" x14ac:dyDescent="0.25">
      <c r="A11" s="4">
        <v>45599</v>
      </c>
      <c r="B11" s="19" t="e">
        <v>#N/A</v>
      </c>
      <c r="C11" t="e">
        <v>#N/A</v>
      </c>
    </row>
    <row r="12" spans="1:3" x14ac:dyDescent="0.25">
      <c r="A12" s="4">
        <v>45600</v>
      </c>
      <c r="B12" s="19">
        <v>5712.69</v>
      </c>
      <c r="C12">
        <v>2210.04</v>
      </c>
    </row>
    <row r="13" spans="1:3" x14ac:dyDescent="0.25">
      <c r="A13" s="4">
        <v>45601</v>
      </c>
      <c r="B13" s="19">
        <v>5782.76</v>
      </c>
      <c r="C13">
        <v>2233.42</v>
      </c>
    </row>
    <row r="14" spans="1:3" x14ac:dyDescent="0.25">
      <c r="A14" s="4">
        <v>45602</v>
      </c>
      <c r="B14" s="19">
        <v>5929.04</v>
      </c>
      <c r="C14">
        <v>2195.2800000000002</v>
      </c>
    </row>
    <row r="15" spans="1:3" x14ac:dyDescent="0.25">
      <c r="A15" s="4">
        <v>45603</v>
      </c>
      <c r="B15" s="19">
        <v>5973.1</v>
      </c>
      <c r="C15">
        <v>2207.79</v>
      </c>
    </row>
    <row r="16" spans="1:3" x14ac:dyDescent="0.25">
      <c r="A16" s="4">
        <v>45604</v>
      </c>
      <c r="B16" s="19">
        <v>5995.54</v>
      </c>
      <c r="C16">
        <v>2225.3200000000002</v>
      </c>
    </row>
    <row r="17" spans="1:42" x14ac:dyDescent="0.25">
      <c r="A17" s="4">
        <v>45605</v>
      </c>
      <c r="B17" s="19" t="e">
        <v>#N/A</v>
      </c>
      <c r="C17" t="e">
        <v>#N/A</v>
      </c>
    </row>
    <row r="18" spans="1:42" x14ac:dyDescent="0.25">
      <c r="A18" s="4">
        <v>45606</v>
      </c>
      <c r="B18" s="19" t="e">
        <v>#N/A</v>
      </c>
      <c r="C18" t="e">
        <v>#N/A</v>
      </c>
    </row>
    <row r="19" spans="1:42" x14ac:dyDescent="0.25">
      <c r="A19" s="4">
        <v>45607</v>
      </c>
      <c r="B19" s="19">
        <v>6001.35</v>
      </c>
      <c r="C19">
        <v>2245.41</v>
      </c>
      <c r="R19" s="4"/>
      <c r="S19" s="4"/>
      <c r="T19" s="4"/>
      <c r="U19" s="4"/>
      <c r="V19" s="4"/>
      <c r="W19" s="4"/>
      <c r="X19" s="4"/>
      <c r="Y19" s="4"/>
      <c r="Z19" s="4"/>
      <c r="AA19" s="4"/>
      <c r="AB19" s="4"/>
      <c r="AC19" s="4"/>
      <c r="AD19" s="4"/>
      <c r="AE19" s="4"/>
      <c r="AF19" s="4"/>
      <c r="AG19" s="4"/>
      <c r="AH19" s="4"/>
      <c r="AI19" s="4"/>
      <c r="AJ19" s="4"/>
      <c r="AK19" s="4"/>
      <c r="AL19" s="4"/>
      <c r="AM19" s="4"/>
      <c r="AN19" s="4"/>
      <c r="AO19" s="4"/>
      <c r="AP19" s="4"/>
    </row>
    <row r="20" spans="1:42" x14ac:dyDescent="0.25">
      <c r="A20" s="4">
        <v>45608</v>
      </c>
      <c r="B20" s="19">
        <v>5983.99</v>
      </c>
      <c r="C20">
        <v>2203.86</v>
      </c>
    </row>
    <row r="21" spans="1:42" x14ac:dyDescent="0.25">
      <c r="A21" s="4">
        <v>45609</v>
      </c>
      <c r="B21" s="19">
        <v>5985.38</v>
      </c>
      <c r="C21">
        <v>2200.2199999999998</v>
      </c>
    </row>
    <row r="22" spans="1:42" x14ac:dyDescent="0.25">
      <c r="A22" s="4">
        <v>45610</v>
      </c>
      <c r="B22" s="19">
        <v>5949.17</v>
      </c>
      <c r="C22">
        <v>2190.02</v>
      </c>
    </row>
    <row r="23" spans="1:42" x14ac:dyDescent="0.25">
      <c r="A23" s="4">
        <v>45611</v>
      </c>
      <c r="B23" s="19">
        <v>5870.62</v>
      </c>
      <c r="C23">
        <v>2195.13</v>
      </c>
    </row>
    <row r="24" spans="1:42" x14ac:dyDescent="0.25">
      <c r="A24" s="4">
        <v>45612</v>
      </c>
      <c r="B24" s="19" t="e">
        <v>#N/A</v>
      </c>
      <c r="C24" t="e">
        <v>#N/A</v>
      </c>
    </row>
    <row r="25" spans="1:42" x14ac:dyDescent="0.25">
      <c r="A25" s="4">
        <v>45613</v>
      </c>
      <c r="B25" s="19" t="e">
        <v>#N/A</v>
      </c>
      <c r="C25" t="e">
        <v>#N/A</v>
      </c>
    </row>
    <row r="26" spans="1:42" x14ac:dyDescent="0.25">
      <c r="A26" s="4">
        <v>45614</v>
      </c>
      <c r="B26" s="19">
        <v>5893.62</v>
      </c>
      <c r="C26">
        <v>2205.86</v>
      </c>
    </row>
    <row r="27" spans="1:42" x14ac:dyDescent="0.25">
      <c r="A27" s="4">
        <v>45615</v>
      </c>
      <c r="B27" s="19">
        <v>5916.98</v>
      </c>
      <c r="C27">
        <v>2218.12</v>
      </c>
    </row>
    <row r="28" spans="1:42" x14ac:dyDescent="0.25">
      <c r="A28" s="4">
        <v>45616</v>
      </c>
      <c r="B28" s="19">
        <v>5917.11</v>
      </c>
      <c r="C28">
        <v>2208.81</v>
      </c>
    </row>
    <row r="29" spans="1:42" x14ac:dyDescent="0.25">
      <c r="A29" s="4">
        <v>45617</v>
      </c>
      <c r="B29" s="19">
        <v>5948.71</v>
      </c>
      <c r="C29">
        <v>2215.2199999999998</v>
      </c>
    </row>
    <row r="30" spans="1:42" x14ac:dyDescent="0.25">
      <c r="A30" s="4">
        <v>45618</v>
      </c>
      <c r="B30" s="19">
        <v>5969.34</v>
      </c>
      <c r="C30">
        <v>2217.27</v>
      </c>
    </row>
    <row r="31" spans="1:42" x14ac:dyDescent="0.25">
      <c r="A31" s="4">
        <v>45619</v>
      </c>
      <c r="B31" s="19" t="e">
        <v>#N/A</v>
      </c>
      <c r="C31" t="e">
        <v>#N/A</v>
      </c>
    </row>
    <row r="32" spans="1:42" x14ac:dyDescent="0.25">
      <c r="A32" s="4">
        <v>45620</v>
      </c>
      <c r="B32" s="19" t="e">
        <v>#N/A</v>
      </c>
      <c r="C32" t="e">
        <v>#N/A</v>
      </c>
    </row>
    <row r="33" spans="1:3" x14ac:dyDescent="0.25">
      <c r="A33" s="4">
        <v>45621</v>
      </c>
      <c r="B33" s="19">
        <v>5987.37</v>
      </c>
      <c r="C33">
        <v>2229.5100000000002</v>
      </c>
    </row>
    <row r="34" spans="1:3" x14ac:dyDescent="0.25">
      <c r="A34" s="4">
        <v>45622</v>
      </c>
      <c r="B34" s="19">
        <v>6021.63</v>
      </c>
      <c r="C34">
        <v>2224.04</v>
      </c>
    </row>
    <row r="35" spans="1:3" x14ac:dyDescent="0.25">
      <c r="A35" s="4">
        <v>45623</v>
      </c>
      <c r="B35" s="19">
        <v>5998.74</v>
      </c>
      <c r="C35">
        <v>2238.5500000000002</v>
      </c>
    </row>
    <row r="36" spans="1:3" x14ac:dyDescent="0.25">
      <c r="A36" s="4">
        <v>45624</v>
      </c>
      <c r="B36" s="19" t="e">
        <v>#N/A</v>
      </c>
      <c r="C36">
        <v>2239.21</v>
      </c>
    </row>
    <row r="37" spans="1:3" x14ac:dyDescent="0.25">
      <c r="A37" s="4">
        <v>45625</v>
      </c>
      <c r="B37" s="19">
        <v>6032.38</v>
      </c>
      <c r="C37">
        <v>2250.0100000000002</v>
      </c>
    </row>
    <row r="38" spans="1:3" x14ac:dyDescent="0.25">
      <c r="A38" s="4">
        <v>45626</v>
      </c>
      <c r="B38" s="19" t="e">
        <v>#N/A</v>
      </c>
      <c r="C38" t="e">
        <v>#N/A</v>
      </c>
    </row>
    <row r="39" spans="1:3" x14ac:dyDescent="0.25">
      <c r="A39" s="4">
        <v>45627</v>
      </c>
      <c r="B39" s="19" t="e">
        <v>#N/A</v>
      </c>
      <c r="C39" t="e">
        <v>#N/A</v>
      </c>
    </row>
    <row r="40" spans="1:3" x14ac:dyDescent="0.25">
      <c r="A40" s="4">
        <v>45628</v>
      </c>
      <c r="B40" s="19">
        <v>6047.15</v>
      </c>
      <c r="C40">
        <v>2245.75</v>
      </c>
    </row>
    <row r="41" spans="1:3" x14ac:dyDescent="0.25">
      <c r="A41" s="4">
        <v>45629</v>
      </c>
      <c r="B41" s="19">
        <v>6049.88</v>
      </c>
      <c r="C41">
        <v>2235.7800000000002</v>
      </c>
    </row>
    <row r="42" spans="1:3" x14ac:dyDescent="0.25">
      <c r="A42" s="4">
        <v>45630</v>
      </c>
      <c r="B42" s="19">
        <v>6086.49</v>
      </c>
      <c r="C42">
        <v>2224.34</v>
      </c>
    </row>
    <row r="43" spans="1:3" x14ac:dyDescent="0.25">
      <c r="A43" s="4">
        <v>45631</v>
      </c>
      <c r="B43" s="19">
        <v>6075.11</v>
      </c>
      <c r="C43">
        <v>2231.4699999999998</v>
      </c>
    </row>
    <row r="44" spans="1:3" x14ac:dyDescent="0.25">
      <c r="A44" s="4">
        <v>45632</v>
      </c>
      <c r="B44" s="19">
        <v>6090.27</v>
      </c>
      <c r="C44">
        <v>2232.94</v>
      </c>
    </row>
    <row r="45" spans="1:3" x14ac:dyDescent="0.25">
      <c r="A45" s="4">
        <v>45633</v>
      </c>
      <c r="B45" s="19" t="e">
        <v>#N/A</v>
      </c>
      <c r="C45" t="e">
        <v>#N/A</v>
      </c>
    </row>
    <row r="46" spans="1:3" x14ac:dyDescent="0.25">
      <c r="A46" s="4">
        <v>45634</v>
      </c>
      <c r="B46" s="19" t="e">
        <v>#N/A</v>
      </c>
      <c r="C46" t="e">
        <v>#N/A</v>
      </c>
    </row>
    <row r="47" spans="1:3" x14ac:dyDescent="0.25">
      <c r="A47" s="4">
        <v>45635</v>
      </c>
      <c r="B47" s="19">
        <v>6052.85</v>
      </c>
      <c r="C47">
        <v>2227.84</v>
      </c>
    </row>
    <row r="48" spans="1:3" x14ac:dyDescent="0.25">
      <c r="A48" s="4">
        <v>45636</v>
      </c>
      <c r="B48" s="19">
        <v>6034.91</v>
      </c>
      <c r="C48">
        <v>2216.2600000000002</v>
      </c>
    </row>
    <row r="49" spans="1:3" x14ac:dyDescent="0.25">
      <c r="A49" s="4">
        <v>45637</v>
      </c>
      <c r="B49" s="19">
        <v>6084.19</v>
      </c>
      <c r="C49">
        <v>2217.44</v>
      </c>
    </row>
    <row r="50" spans="1:3" x14ac:dyDescent="0.25">
      <c r="A50" s="4">
        <v>45638</v>
      </c>
      <c r="B50" s="19">
        <v>6051.25</v>
      </c>
      <c r="C50">
        <v>2210.1999999999998</v>
      </c>
    </row>
    <row r="51" spans="1:3" x14ac:dyDescent="0.25">
      <c r="A51" s="4">
        <v>45639</v>
      </c>
      <c r="B51" s="19">
        <v>6051.09</v>
      </c>
      <c r="C51">
        <v>2207.1</v>
      </c>
    </row>
    <row r="52" spans="1:3" x14ac:dyDescent="0.25">
      <c r="A52" s="4">
        <v>45640</v>
      </c>
      <c r="B52" s="19" t="e">
        <v>#N/A</v>
      </c>
      <c r="C52" t="e">
        <v>#N/A</v>
      </c>
    </row>
    <row r="53" spans="1:3" x14ac:dyDescent="0.25">
      <c r="A53" s="4">
        <v>45641</v>
      </c>
      <c r="B53" s="19" t="e">
        <v>#N/A</v>
      </c>
      <c r="C53" t="e">
        <v>#N/A</v>
      </c>
    </row>
    <row r="54" spans="1:3" x14ac:dyDescent="0.25">
      <c r="A54" s="4">
        <v>45642</v>
      </c>
      <c r="B54" s="19">
        <v>6074.08</v>
      </c>
      <c r="C54">
        <v>2202.5100000000002</v>
      </c>
    </row>
    <row r="55" spans="1:3" x14ac:dyDescent="0.25">
      <c r="A55" s="4">
        <v>45643</v>
      </c>
      <c r="B55" s="19">
        <v>6050.61</v>
      </c>
      <c r="C55">
        <v>2201</v>
      </c>
    </row>
    <row r="56" spans="1:3" x14ac:dyDescent="0.25">
      <c r="A56" s="4">
        <v>45644</v>
      </c>
      <c r="B56" s="19">
        <v>5872.16</v>
      </c>
      <c r="C56">
        <v>2158.9</v>
      </c>
    </row>
    <row r="57" spans="1:3" x14ac:dyDescent="0.25">
      <c r="A57" s="4">
        <v>45645</v>
      </c>
      <c r="B57" s="19">
        <v>5867.08</v>
      </c>
      <c r="C57">
        <v>2141.9</v>
      </c>
    </row>
    <row r="58" spans="1:3" x14ac:dyDescent="0.25">
      <c r="A58" s="4">
        <v>45646</v>
      </c>
      <c r="B58" s="19">
        <v>5930.85</v>
      </c>
      <c r="C58">
        <v>2151.92</v>
      </c>
    </row>
    <row r="59" spans="1:3" x14ac:dyDescent="0.25">
      <c r="A59" s="4">
        <v>45647</v>
      </c>
      <c r="B59" s="19" t="e">
        <v>#N/A</v>
      </c>
      <c r="C59" t="e">
        <v>#N/A</v>
      </c>
    </row>
    <row r="60" spans="1:3" x14ac:dyDescent="0.25">
      <c r="A60" s="4">
        <v>45648</v>
      </c>
      <c r="B60" s="19" t="e">
        <v>#N/A</v>
      </c>
      <c r="C60" t="e">
        <v>#N/A</v>
      </c>
    </row>
    <row r="61" spans="1:3" x14ac:dyDescent="0.25">
      <c r="A61" s="4">
        <v>45649</v>
      </c>
      <c r="B61" s="19">
        <v>5974.07</v>
      </c>
      <c r="C61">
        <v>2162.06</v>
      </c>
    </row>
    <row r="62" spans="1:3" x14ac:dyDescent="0.25">
      <c r="A62" s="4">
        <v>45650</v>
      </c>
      <c r="B62" s="19">
        <v>6040.04</v>
      </c>
      <c r="C62">
        <v>2184.13</v>
      </c>
    </row>
    <row r="63" spans="1:3" x14ac:dyDescent="0.25">
      <c r="A63" s="4">
        <v>45651</v>
      </c>
      <c r="B63" s="19" t="e">
        <v>#N/A</v>
      </c>
      <c r="C63">
        <v>2184.12</v>
      </c>
    </row>
    <row r="64" spans="1:3" x14ac:dyDescent="0.25">
      <c r="A64" s="4">
        <v>45652</v>
      </c>
      <c r="B64" s="19">
        <v>6037.59</v>
      </c>
      <c r="C64">
        <v>2178.96</v>
      </c>
    </row>
    <row r="65" spans="1:3" x14ac:dyDescent="0.25">
      <c r="A65" s="4">
        <v>45653</v>
      </c>
      <c r="B65" s="19">
        <v>5970.84</v>
      </c>
      <c r="C65">
        <v>2164.64</v>
      </c>
    </row>
    <row r="66" spans="1:3" x14ac:dyDescent="0.25">
      <c r="A66" s="4">
        <v>45654</v>
      </c>
      <c r="B66" s="19" t="e">
        <v>#N/A</v>
      </c>
      <c r="C66" t="e">
        <v>#N/A</v>
      </c>
    </row>
    <row r="67" spans="1:3" x14ac:dyDescent="0.25">
      <c r="A67" s="4">
        <v>45655</v>
      </c>
      <c r="B67" s="19" t="e">
        <v>#N/A</v>
      </c>
      <c r="C67" t="e">
        <v>#N/A</v>
      </c>
    </row>
    <row r="68" spans="1:3" x14ac:dyDescent="0.25">
      <c r="A68" s="4">
        <v>45656</v>
      </c>
      <c r="B68" s="19">
        <v>5906.94</v>
      </c>
      <c r="C68">
        <v>2150.13</v>
      </c>
    </row>
    <row r="69" spans="1:3" x14ac:dyDescent="0.25">
      <c r="A69" s="4">
        <v>45657</v>
      </c>
      <c r="B69" s="19">
        <v>5881.63</v>
      </c>
      <c r="C69">
        <v>2141.37</v>
      </c>
    </row>
    <row r="70" spans="1:3" x14ac:dyDescent="0.25">
      <c r="A70" s="4">
        <v>45658</v>
      </c>
      <c r="B70" s="19" t="e">
        <v>#N/A</v>
      </c>
      <c r="C70">
        <v>2142.33</v>
      </c>
    </row>
    <row r="71" spans="1:3" x14ac:dyDescent="0.25">
      <c r="A71" s="4">
        <v>45659</v>
      </c>
      <c r="B71" s="19">
        <v>5868.55</v>
      </c>
      <c r="C71">
        <v>2136.4299999999998</v>
      </c>
    </row>
    <row r="72" spans="1:3" x14ac:dyDescent="0.25">
      <c r="A72" s="4">
        <v>45660</v>
      </c>
      <c r="B72" s="19">
        <v>5942.47</v>
      </c>
      <c r="C72">
        <v>2159.86</v>
      </c>
    </row>
    <row r="73" spans="1:3" x14ac:dyDescent="0.25">
      <c r="A73" s="4">
        <v>45661</v>
      </c>
      <c r="B73" s="19" t="e">
        <v>#N/A</v>
      </c>
      <c r="C73" t="e">
        <v>#N/A</v>
      </c>
    </row>
    <row r="74" spans="1:3" x14ac:dyDescent="0.25">
      <c r="A74" s="4">
        <v>45662</v>
      </c>
      <c r="B74" s="19" t="e">
        <v>#N/A</v>
      </c>
      <c r="C74" t="e">
        <v>#N/A</v>
      </c>
    </row>
    <row r="75" spans="1:3" x14ac:dyDescent="0.25">
      <c r="A75" s="4">
        <v>45663</v>
      </c>
      <c r="B75" s="19">
        <v>5975.38</v>
      </c>
      <c r="C75">
        <v>2161.3000000000002</v>
      </c>
    </row>
    <row r="76" spans="1:3" x14ac:dyDescent="0.25">
      <c r="A76" s="4">
        <v>45664</v>
      </c>
      <c r="B76" s="19">
        <v>5909.03</v>
      </c>
      <c r="C76">
        <v>2153.9699999999998</v>
      </c>
    </row>
    <row r="77" spans="1:3" x14ac:dyDescent="0.25">
      <c r="A77" s="4">
        <v>45665</v>
      </c>
      <c r="B77" s="19">
        <v>5918.25</v>
      </c>
      <c r="C77">
        <v>2128.0300000000002</v>
      </c>
    </row>
    <row r="78" spans="1:3" x14ac:dyDescent="0.25">
      <c r="A78" s="4">
        <v>45666</v>
      </c>
      <c r="B78" s="19" t="e">
        <v>#N/A</v>
      </c>
      <c r="C78">
        <v>2125.21</v>
      </c>
    </row>
    <row r="79" spans="1:3" x14ac:dyDescent="0.25">
      <c r="A79" s="4">
        <v>45667</v>
      </c>
      <c r="B79" s="19">
        <v>5827.04</v>
      </c>
      <c r="C79">
        <v>2074.67</v>
      </c>
    </row>
    <row r="80" spans="1:3" x14ac:dyDescent="0.25">
      <c r="A80" s="4">
        <v>45668</v>
      </c>
      <c r="B80" s="19" t="e">
        <v>#N/A</v>
      </c>
      <c r="C80" t="e">
        <v>#N/A</v>
      </c>
    </row>
    <row r="81" spans="1:3" x14ac:dyDescent="0.25">
      <c r="A81" s="4">
        <v>45669</v>
      </c>
      <c r="B81" s="19" t="e">
        <v>#N/A</v>
      </c>
      <c r="C81" t="e">
        <v>#N/A</v>
      </c>
    </row>
    <row r="82" spans="1:3" x14ac:dyDescent="0.25">
      <c r="A82" s="4">
        <v>45670</v>
      </c>
      <c r="B82" s="19">
        <v>5836.22</v>
      </c>
      <c r="C82">
        <v>2062.73</v>
      </c>
    </row>
    <row r="83" spans="1:3" x14ac:dyDescent="0.25">
      <c r="A83" s="4">
        <v>45671</v>
      </c>
      <c r="B83" s="19">
        <v>5842.91</v>
      </c>
      <c r="C83">
        <v>2087.0500000000002</v>
      </c>
    </row>
    <row r="84" spans="1:3" x14ac:dyDescent="0.25">
      <c r="A84" s="4">
        <v>45672</v>
      </c>
      <c r="B84" s="19">
        <v>5949.91</v>
      </c>
      <c r="C84">
        <v>2123.9899999999998</v>
      </c>
    </row>
    <row r="85" spans="1:3" x14ac:dyDescent="0.25">
      <c r="A85" s="4">
        <v>45673</v>
      </c>
      <c r="B85" s="19">
        <v>5937.34</v>
      </c>
      <c r="C85">
        <v>2140.6799999999998</v>
      </c>
    </row>
    <row r="86" spans="1:3" x14ac:dyDescent="0.25">
      <c r="A86" s="4">
        <v>45674</v>
      </c>
      <c r="B86" s="19">
        <v>5996.66</v>
      </c>
      <c r="C86">
        <v>2157.17</v>
      </c>
    </row>
    <row r="87" spans="1:3" x14ac:dyDescent="0.25">
      <c r="A87" s="4">
        <v>45675</v>
      </c>
      <c r="B87" s="19" t="e">
        <v>#N/A</v>
      </c>
      <c r="C87" t="e">
        <v>#N/A</v>
      </c>
    </row>
    <row r="88" spans="1:3" x14ac:dyDescent="0.25">
      <c r="A88" s="4">
        <v>45676</v>
      </c>
      <c r="B88" s="19" t="e">
        <v>#N/A</v>
      </c>
      <c r="C88" t="e">
        <v>#N/A</v>
      </c>
    </row>
    <row r="89" spans="1:3" x14ac:dyDescent="0.25">
      <c r="A89" s="4">
        <v>45677</v>
      </c>
      <c r="B89" s="19" t="e">
        <v>#N/A</v>
      </c>
      <c r="C89">
        <v>2169.14</v>
      </c>
    </row>
    <row r="90" spans="1:3" x14ac:dyDescent="0.25">
      <c r="A90" s="4">
        <v>45678</v>
      </c>
      <c r="B90" s="19">
        <v>6049.24</v>
      </c>
      <c r="C90">
        <v>2176.87</v>
      </c>
    </row>
    <row r="91" spans="1:3" x14ac:dyDescent="0.25">
      <c r="A91" s="4">
        <v>45679</v>
      </c>
      <c r="B91" s="19">
        <v>6086.37</v>
      </c>
      <c r="C91">
        <v>2143.4699999999998</v>
      </c>
    </row>
    <row r="92" spans="1:3" x14ac:dyDescent="0.25">
      <c r="A92" s="4">
        <v>45680</v>
      </c>
      <c r="B92" s="19">
        <v>6118.71</v>
      </c>
      <c r="C92">
        <v>2146.29</v>
      </c>
    </row>
    <row r="93" spans="1:3" x14ac:dyDescent="0.25">
      <c r="A93" s="4">
        <v>45681</v>
      </c>
      <c r="B93" s="19">
        <v>6101.24</v>
      </c>
      <c r="C93">
        <v>2160.61</v>
      </c>
    </row>
    <row r="94" spans="1:3" x14ac:dyDescent="0.25">
      <c r="A94" s="4">
        <v>45682</v>
      </c>
      <c r="B94" s="19" t="e">
        <v>#N/A</v>
      </c>
      <c r="C94" t="e">
        <v>#N/A</v>
      </c>
    </row>
    <row r="95" spans="1:3" x14ac:dyDescent="0.25">
      <c r="A95" s="4">
        <v>45683</v>
      </c>
      <c r="B95" s="19" t="e">
        <v>#N/A</v>
      </c>
      <c r="C95" t="e">
        <v>#N/A</v>
      </c>
    </row>
    <row r="96" spans="1:3" x14ac:dyDescent="0.25">
      <c r="A96" s="4">
        <v>45684</v>
      </c>
      <c r="B96" s="19">
        <v>6012.28</v>
      </c>
      <c r="C96">
        <v>2124.06</v>
      </c>
    </row>
    <row r="97" spans="1:3" x14ac:dyDescent="0.25">
      <c r="A97" s="4">
        <v>45685</v>
      </c>
      <c r="B97" s="19">
        <v>6067.7</v>
      </c>
      <c r="C97">
        <v>2108.62</v>
      </c>
    </row>
    <row r="98" spans="1:3" x14ac:dyDescent="0.25">
      <c r="A98" s="4">
        <v>45686</v>
      </c>
      <c r="B98" s="19">
        <v>6039.31</v>
      </c>
      <c r="C98">
        <v>2112.6799999999998</v>
      </c>
    </row>
    <row r="99" spans="1:3" x14ac:dyDescent="0.25">
      <c r="A99" s="4">
        <v>45687</v>
      </c>
      <c r="B99" s="19">
        <v>6071.17</v>
      </c>
      <c r="C99">
        <v>2142.71</v>
      </c>
    </row>
    <row r="100" spans="1:3" x14ac:dyDescent="0.25">
      <c r="A100" s="4">
        <v>45688</v>
      </c>
      <c r="B100" s="19">
        <v>6040.53</v>
      </c>
      <c r="C100">
        <v>2141.71</v>
      </c>
    </row>
    <row r="101" spans="1:3" x14ac:dyDescent="0.25">
      <c r="A101" s="4">
        <v>45689</v>
      </c>
      <c r="B101" s="19" t="e">
        <v>#N/A</v>
      </c>
      <c r="C101" t="e">
        <v>#N/A</v>
      </c>
    </row>
    <row r="102" spans="1:3" x14ac:dyDescent="0.25">
      <c r="A102" s="4">
        <v>45690</v>
      </c>
      <c r="B102" s="19" t="e">
        <v>#N/A</v>
      </c>
      <c r="C102" t="e">
        <v>#N/A</v>
      </c>
    </row>
    <row r="103" spans="1:3" x14ac:dyDescent="0.25">
      <c r="A103" s="4">
        <v>45691</v>
      </c>
      <c r="B103" s="19">
        <v>5994.57</v>
      </c>
      <c r="C103">
        <v>2118.6</v>
      </c>
    </row>
    <row r="104" spans="1:3" x14ac:dyDescent="0.25">
      <c r="A104" s="4">
        <v>45692</v>
      </c>
      <c r="B104" s="19">
        <v>6037.88</v>
      </c>
      <c r="C104">
        <v>2126.35</v>
      </c>
    </row>
    <row r="105" spans="1:3" x14ac:dyDescent="0.25">
      <c r="A105" s="4">
        <v>45693</v>
      </c>
      <c r="B105" s="19">
        <v>6061.48</v>
      </c>
      <c r="C105">
        <v>2135.98</v>
      </c>
    </row>
    <row r="106" spans="1:3" x14ac:dyDescent="0.25">
      <c r="A106" s="4">
        <v>45694</v>
      </c>
      <c r="B106" s="19">
        <v>6083.57</v>
      </c>
      <c r="C106">
        <v>2144.5</v>
      </c>
    </row>
    <row r="107" spans="1:3" x14ac:dyDescent="0.25">
      <c r="A107" s="4">
        <v>45695</v>
      </c>
      <c r="B107" s="19">
        <v>6025.99</v>
      </c>
      <c r="C107">
        <v>2143.84</v>
      </c>
    </row>
    <row r="108" spans="1:3" x14ac:dyDescent="0.25">
      <c r="A108" s="4">
        <v>45696</v>
      </c>
      <c r="B108" s="19" t="e">
        <v>#N/A</v>
      </c>
      <c r="C108" t="e">
        <v>#N/A</v>
      </c>
    </row>
    <row r="109" spans="1:3" x14ac:dyDescent="0.25">
      <c r="A109" s="4">
        <v>45697</v>
      </c>
      <c r="B109" s="19" t="e">
        <v>#N/A</v>
      </c>
      <c r="C109" t="e">
        <v>#N/A</v>
      </c>
    </row>
    <row r="110" spans="1:3" x14ac:dyDescent="0.25">
      <c r="A110" s="4">
        <v>45698</v>
      </c>
      <c r="B110" s="19">
        <v>6066.44</v>
      </c>
      <c r="C110">
        <v>2143.4</v>
      </c>
    </row>
    <row r="111" spans="1:3" x14ac:dyDescent="0.25">
      <c r="A111" s="4">
        <v>45699</v>
      </c>
      <c r="B111" s="19">
        <v>6068.5</v>
      </c>
      <c r="C111">
        <v>2126.91</v>
      </c>
    </row>
    <row r="112" spans="1:3" x14ac:dyDescent="0.25">
      <c r="A112" s="4">
        <v>45700</v>
      </c>
      <c r="B112" s="19">
        <v>6051.97</v>
      </c>
      <c r="C112">
        <v>2131.36</v>
      </c>
    </row>
    <row r="113" spans="1:3" x14ac:dyDescent="0.25">
      <c r="A113" s="4">
        <v>45701</v>
      </c>
      <c r="B113" s="19">
        <v>6115.07</v>
      </c>
      <c r="C113">
        <v>2149.81</v>
      </c>
    </row>
    <row r="114" spans="1:3" x14ac:dyDescent="0.25">
      <c r="A114" s="4">
        <v>45702</v>
      </c>
      <c r="B114" s="19">
        <v>6114.63</v>
      </c>
      <c r="C114">
        <v>2161.44</v>
      </c>
    </row>
    <row r="115" spans="1:3" x14ac:dyDescent="0.25">
      <c r="A115" s="4">
        <v>45703</v>
      </c>
      <c r="B115" s="19" t="e">
        <v>#N/A</v>
      </c>
      <c r="C115" t="e">
        <v>#N/A</v>
      </c>
    </row>
    <row r="116" spans="1:3" x14ac:dyDescent="0.25">
      <c r="A116" s="4">
        <v>45704</v>
      </c>
      <c r="B116" s="19" t="e">
        <v>#N/A</v>
      </c>
      <c r="C116" t="e">
        <v>#N/A</v>
      </c>
    </row>
    <row r="117" spans="1:3" x14ac:dyDescent="0.25">
      <c r="A117" s="4">
        <v>45705</v>
      </c>
      <c r="B117" s="19" t="e">
        <v>#N/A</v>
      </c>
      <c r="C117">
        <v>2157.48</v>
      </c>
    </row>
    <row r="118" spans="1:3" x14ac:dyDescent="0.25">
      <c r="A118" s="4">
        <v>45706</v>
      </c>
      <c r="B118" s="19">
        <v>6129.58</v>
      </c>
      <c r="C118">
        <v>2165.15</v>
      </c>
    </row>
    <row r="119" spans="1:3" x14ac:dyDescent="0.25">
      <c r="A119" s="4">
        <v>45707</v>
      </c>
      <c r="B119" s="19">
        <v>6144.15</v>
      </c>
      <c r="C119">
        <v>2178.58</v>
      </c>
    </row>
    <row r="120" spans="1:3" x14ac:dyDescent="0.25">
      <c r="A120" s="4">
        <v>45708</v>
      </c>
      <c r="B120" s="19">
        <v>6117.52</v>
      </c>
      <c r="C120">
        <v>2182.4</v>
      </c>
    </row>
    <row r="121" spans="1:3" x14ac:dyDescent="0.25">
      <c r="A121" s="4">
        <v>45709</v>
      </c>
      <c r="B121" s="19">
        <v>6013.13</v>
      </c>
      <c r="C121">
        <v>2182.98</v>
      </c>
    </row>
    <row r="122" spans="1:3" x14ac:dyDescent="0.25">
      <c r="A122" s="4">
        <v>45710</v>
      </c>
      <c r="B122" s="19" t="e">
        <v>#N/A</v>
      </c>
      <c r="C122" t="e">
        <v>#N/A</v>
      </c>
    </row>
    <row r="123" spans="1:3" x14ac:dyDescent="0.25">
      <c r="A123" s="4">
        <v>45711</v>
      </c>
      <c r="B123" s="19" t="e">
        <v>#N/A</v>
      </c>
      <c r="C123" t="e">
        <v>#N/A</v>
      </c>
    </row>
    <row r="124" spans="1:3" x14ac:dyDescent="0.25">
      <c r="A124" s="4">
        <v>45712</v>
      </c>
      <c r="B124" s="19">
        <v>5983.25</v>
      </c>
      <c r="C124">
        <v>2181.08</v>
      </c>
    </row>
    <row r="125" spans="1:3" x14ac:dyDescent="0.25">
      <c r="A125" s="4">
        <v>45713</v>
      </c>
      <c r="B125" s="19">
        <v>5955.25</v>
      </c>
      <c r="C125">
        <v>2166.16</v>
      </c>
    </row>
    <row r="126" spans="1:3" x14ac:dyDescent="0.25">
      <c r="A126" s="4">
        <v>45714</v>
      </c>
      <c r="B126" s="19">
        <v>5956.06</v>
      </c>
      <c r="C126">
        <v>2178.2800000000002</v>
      </c>
    </row>
    <row r="127" spans="1:3" x14ac:dyDescent="0.25">
      <c r="A127" s="4">
        <v>45715</v>
      </c>
      <c r="B127" s="19">
        <v>5861.57</v>
      </c>
      <c r="C127">
        <v>2146.91</v>
      </c>
    </row>
    <row r="128" spans="1:3" x14ac:dyDescent="0.25">
      <c r="A128" s="4">
        <v>45716</v>
      </c>
      <c r="B128" s="19">
        <v>5954.5</v>
      </c>
      <c r="C128">
        <v>2146.4299999999998</v>
      </c>
    </row>
    <row r="129" spans="1:3" x14ac:dyDescent="0.25">
      <c r="A129" s="4">
        <v>45717</v>
      </c>
      <c r="B129" s="19" t="e">
        <v>#N/A</v>
      </c>
      <c r="C129" t="e">
        <v>#N/A</v>
      </c>
    </row>
    <row r="130" spans="1:3" x14ac:dyDescent="0.25">
      <c r="A130" s="4">
        <v>45718</v>
      </c>
      <c r="B130" s="19" t="e">
        <v>#N/A</v>
      </c>
      <c r="C130" t="e">
        <v>#N/A</v>
      </c>
    </row>
    <row r="131" spans="1:3" x14ac:dyDescent="0.25">
      <c r="A131" s="4">
        <v>45719</v>
      </c>
      <c r="B131" s="19">
        <v>5849.72</v>
      </c>
      <c r="C131">
        <v>2144.77</v>
      </c>
    </row>
    <row r="132" spans="1:3" x14ac:dyDescent="0.25">
      <c r="A132" s="4">
        <v>45720</v>
      </c>
      <c r="B132" s="19">
        <v>5778.15</v>
      </c>
      <c r="C132">
        <v>2112.85</v>
      </c>
    </row>
    <row r="133" spans="1:3" x14ac:dyDescent="0.25">
      <c r="A133" s="4">
        <v>45721</v>
      </c>
      <c r="B133" s="19">
        <v>5842.63</v>
      </c>
      <c r="C133">
        <v>2127.6</v>
      </c>
    </row>
    <row r="134" spans="1:3" x14ac:dyDescent="0.25">
      <c r="A134" s="4">
        <v>45722</v>
      </c>
      <c r="B134" s="19">
        <v>5738.52</v>
      </c>
      <c r="C134">
        <v>2117.64</v>
      </c>
    </row>
    <row r="135" spans="1:3" x14ac:dyDescent="0.25">
      <c r="A135" s="4">
        <v>45723</v>
      </c>
      <c r="B135" s="19">
        <v>5770.2</v>
      </c>
      <c r="C135">
        <v>2141.23</v>
      </c>
    </row>
    <row r="136" spans="1:3" x14ac:dyDescent="0.25">
      <c r="A136" s="4">
        <v>45724</v>
      </c>
      <c r="B136" s="19" t="e">
        <v>#N/A</v>
      </c>
      <c r="C136" t="e">
        <v>#N/A</v>
      </c>
    </row>
    <row r="137" spans="1:3" x14ac:dyDescent="0.25">
      <c r="A137" s="4">
        <v>45725</v>
      </c>
      <c r="B137" s="19" t="e">
        <v>#N/A</v>
      </c>
      <c r="C137" t="e">
        <v>#N/A</v>
      </c>
    </row>
    <row r="138" spans="1:3" x14ac:dyDescent="0.25">
      <c r="A138" s="4">
        <v>45726</v>
      </c>
      <c r="B138" s="19">
        <v>5614.56</v>
      </c>
      <c r="C138">
        <v>2129.91</v>
      </c>
    </row>
    <row r="139" spans="1:3" x14ac:dyDescent="0.25">
      <c r="A139" s="4">
        <v>45727</v>
      </c>
      <c r="B139" s="19">
        <v>5572.07</v>
      </c>
      <c r="C139">
        <v>2134.91</v>
      </c>
    </row>
    <row r="140" spans="1:3" x14ac:dyDescent="0.25">
      <c r="A140" s="4">
        <v>45728</v>
      </c>
      <c r="B140" s="19">
        <v>5599.3</v>
      </c>
      <c r="C140">
        <v>2139.5100000000002</v>
      </c>
    </row>
    <row r="141" spans="1:3" x14ac:dyDescent="0.25">
      <c r="A141" s="4">
        <v>45729</v>
      </c>
      <c r="B141" s="19">
        <v>5521.52</v>
      </c>
      <c r="C141">
        <v>2139.35</v>
      </c>
    </row>
    <row r="142" spans="1:3" x14ac:dyDescent="0.25">
      <c r="A142" s="4">
        <v>45730</v>
      </c>
      <c r="B142" s="19">
        <v>5638.94</v>
      </c>
      <c r="C142">
        <v>2174.79</v>
      </c>
    </row>
    <row r="143" spans="1:3" x14ac:dyDescent="0.25">
      <c r="A143" s="4">
        <v>45731</v>
      </c>
      <c r="B143" s="19" t="e">
        <v>#N/A</v>
      </c>
      <c r="C143" t="e">
        <v>#N/A</v>
      </c>
    </row>
    <row r="144" spans="1:3" x14ac:dyDescent="0.25">
      <c r="A144" s="4">
        <v>45732</v>
      </c>
      <c r="B144" s="19" t="e">
        <v>#N/A</v>
      </c>
      <c r="C144" t="e">
        <v>#N/A</v>
      </c>
    </row>
    <row r="145" spans="1:3" x14ac:dyDescent="0.25">
      <c r="A145" s="4">
        <v>45733</v>
      </c>
      <c r="B145" s="19">
        <v>5675.12</v>
      </c>
      <c r="C145">
        <v>2192.38</v>
      </c>
    </row>
    <row r="146" spans="1:3" x14ac:dyDescent="0.25">
      <c r="A146" s="4">
        <v>45734</v>
      </c>
      <c r="B146" s="19">
        <v>5614.66</v>
      </c>
      <c r="C146">
        <v>2189.61</v>
      </c>
    </row>
    <row r="147" spans="1:3" x14ac:dyDescent="0.25">
      <c r="A147" s="4">
        <v>45735</v>
      </c>
      <c r="B147" s="19">
        <v>5675.29</v>
      </c>
      <c r="C147">
        <v>2206.87</v>
      </c>
    </row>
    <row r="148" spans="1:3" x14ac:dyDescent="0.25">
      <c r="A148" s="4">
        <v>45736</v>
      </c>
      <c r="B148" s="19">
        <v>5662.89</v>
      </c>
      <c r="C148">
        <v>2208.9699999999998</v>
      </c>
    </row>
    <row r="149" spans="1:3" x14ac:dyDescent="0.25">
      <c r="A149" s="4">
        <v>45737</v>
      </c>
      <c r="B149" s="19">
        <v>5667.56</v>
      </c>
      <c r="C149">
        <v>2190.14</v>
      </c>
    </row>
    <row r="150" spans="1:3" x14ac:dyDescent="0.25">
      <c r="A150" s="4">
        <v>45738</v>
      </c>
      <c r="B150" s="19" t="e">
        <v>#N/A</v>
      </c>
      <c r="C150" t="e">
        <v>#N/A</v>
      </c>
    </row>
    <row r="151" spans="1:3" x14ac:dyDescent="0.25">
      <c r="A151" s="4">
        <v>45739</v>
      </c>
      <c r="B151" s="19" t="e">
        <v>#N/A</v>
      </c>
      <c r="C151" t="e">
        <v>#N/A</v>
      </c>
    </row>
    <row r="152" spans="1:3" x14ac:dyDescent="0.25">
      <c r="A152" s="4">
        <v>45740</v>
      </c>
      <c r="B152" s="19">
        <v>5767.57</v>
      </c>
      <c r="C152">
        <v>2195.9499999999998</v>
      </c>
    </row>
    <row r="153" spans="1:3" x14ac:dyDescent="0.25">
      <c r="A153" s="4">
        <v>45741</v>
      </c>
      <c r="B153" s="19">
        <v>5776.65</v>
      </c>
      <c r="C153">
        <v>2187.52</v>
      </c>
    </row>
    <row r="154" spans="1:3" x14ac:dyDescent="0.25">
      <c r="A154" s="4">
        <v>45742</v>
      </c>
      <c r="B154" s="19">
        <v>5712.2</v>
      </c>
      <c r="C154">
        <v>2185.34</v>
      </c>
    </row>
    <row r="155" spans="1:3" x14ac:dyDescent="0.25">
      <c r="A155" s="4">
        <v>45743</v>
      </c>
      <c r="B155" s="19">
        <v>5693.31</v>
      </c>
      <c r="C155">
        <v>2187.37</v>
      </c>
    </row>
    <row r="156" spans="1:3" x14ac:dyDescent="0.25">
      <c r="A156" s="4">
        <v>45744</v>
      </c>
      <c r="B156" s="19">
        <v>5580.94</v>
      </c>
      <c r="C156">
        <v>2190.13</v>
      </c>
    </row>
    <row r="157" spans="1:3" x14ac:dyDescent="0.25">
      <c r="A157" s="4">
        <v>45745</v>
      </c>
      <c r="B157" s="19" t="e">
        <v>#N/A</v>
      </c>
      <c r="C157" t="e">
        <v>#N/A</v>
      </c>
    </row>
    <row r="158" spans="1:3" x14ac:dyDescent="0.25">
      <c r="A158" s="4">
        <v>45746</v>
      </c>
      <c r="B158" s="19" t="e">
        <v>#N/A</v>
      </c>
      <c r="C158" t="e">
        <v>#N/A</v>
      </c>
    </row>
    <row r="159" spans="1:3" x14ac:dyDescent="0.25">
      <c r="A159" s="4">
        <v>45747</v>
      </c>
      <c r="B159" s="19">
        <v>5611.85</v>
      </c>
      <c r="C159">
        <v>2178.69</v>
      </c>
    </row>
    <row r="160" spans="1:3" x14ac:dyDescent="0.25">
      <c r="A160" s="4">
        <v>45748</v>
      </c>
      <c r="B160" s="19">
        <v>5633.07</v>
      </c>
      <c r="C160">
        <v>2190.4499999999998</v>
      </c>
    </row>
    <row r="161" spans="1:3" x14ac:dyDescent="0.25">
      <c r="A161" s="4">
        <v>45749</v>
      </c>
      <c r="B161" s="19">
        <v>5670.97</v>
      </c>
      <c r="C161">
        <v>2202.19</v>
      </c>
    </row>
    <row r="162" spans="1:3" x14ac:dyDescent="0.25">
      <c r="A162" s="4">
        <v>45750</v>
      </c>
      <c r="B162" s="19">
        <v>5396.52</v>
      </c>
      <c r="C162">
        <v>2214.8200000000002</v>
      </c>
    </row>
    <row r="163" spans="1:3" x14ac:dyDescent="0.25">
      <c r="A163" s="4">
        <v>45751</v>
      </c>
      <c r="B163" s="19">
        <v>5074.08</v>
      </c>
      <c r="C163">
        <v>2111.65</v>
      </c>
    </row>
    <row r="164" spans="1:3" x14ac:dyDescent="0.25">
      <c r="A164" s="4">
        <v>45752</v>
      </c>
      <c r="B164" s="19" t="e">
        <v>#N/A</v>
      </c>
      <c r="C164" t="e">
        <v>#N/A</v>
      </c>
    </row>
    <row r="165" spans="1:3" x14ac:dyDescent="0.25">
      <c r="A165" s="4">
        <v>45753</v>
      </c>
      <c r="B165" s="19" t="e">
        <v>#N/A</v>
      </c>
      <c r="C165" t="e">
        <v>#N/A</v>
      </c>
    </row>
    <row r="166" spans="1:3" x14ac:dyDescent="0.25">
      <c r="A166" s="4">
        <v>45754</v>
      </c>
      <c r="B166" s="19">
        <v>5062.25</v>
      </c>
      <c r="C166">
        <v>2011.95</v>
      </c>
    </row>
    <row r="167" spans="1:3" x14ac:dyDescent="0.25">
      <c r="A167" s="4">
        <v>45755</v>
      </c>
      <c r="B167" s="19">
        <v>4982.7700000000004</v>
      </c>
      <c r="C167">
        <v>2016.87</v>
      </c>
    </row>
    <row r="168" spans="1:3" x14ac:dyDescent="0.25">
      <c r="A168" s="4">
        <v>45756</v>
      </c>
      <c r="B168" s="19">
        <v>5456.9</v>
      </c>
      <c r="C168">
        <v>2059.7600000000002</v>
      </c>
    </row>
    <row r="169" spans="1:3" x14ac:dyDescent="0.25">
      <c r="A169" s="4">
        <v>45757</v>
      </c>
      <c r="B169" s="19">
        <v>5268.05</v>
      </c>
      <c r="C169">
        <v>2085.35</v>
      </c>
    </row>
    <row r="170" spans="1:3" x14ac:dyDescent="0.25">
      <c r="A170" s="4">
        <v>45758</v>
      </c>
      <c r="B170" s="19">
        <v>5363.36</v>
      </c>
      <c r="C170">
        <v>2127.17</v>
      </c>
    </row>
    <row r="171" spans="1:3" x14ac:dyDescent="0.25">
      <c r="A171" s="4">
        <v>45759</v>
      </c>
      <c r="B171" s="19" t="e">
        <v>#N/A</v>
      </c>
      <c r="C171" t="e">
        <v>#N/A</v>
      </c>
    </row>
    <row r="172" spans="1:3" x14ac:dyDescent="0.25">
      <c r="A172" s="4">
        <v>45760</v>
      </c>
      <c r="B172" s="19" t="e">
        <v>#N/A</v>
      </c>
      <c r="C172" t="e">
        <v>#N/A</v>
      </c>
    </row>
    <row r="173" spans="1:3" x14ac:dyDescent="0.25">
      <c r="A173" s="4">
        <v>45761</v>
      </c>
      <c r="B173" s="19">
        <v>5405.97</v>
      </c>
      <c r="C173">
        <v>2163.77</v>
      </c>
    </row>
    <row r="174" spans="1:3" x14ac:dyDescent="0.25">
      <c r="A174" s="4">
        <v>45762</v>
      </c>
      <c r="B174" s="19">
        <v>5396.63</v>
      </c>
      <c r="C174">
        <v>2176.9</v>
      </c>
    </row>
    <row r="175" spans="1:3" x14ac:dyDescent="0.25">
      <c r="A175" s="4">
        <v>45763</v>
      </c>
      <c r="B175" s="19">
        <v>5275.7</v>
      </c>
      <c r="C175">
        <v>2167.39</v>
      </c>
    </row>
    <row r="176" spans="1:3" x14ac:dyDescent="0.25">
      <c r="A176" s="4">
        <v>45764</v>
      </c>
      <c r="B176" s="19">
        <v>5282.7</v>
      </c>
      <c r="C176">
        <v>2181.88</v>
      </c>
    </row>
    <row r="177" spans="1:3" x14ac:dyDescent="0.25">
      <c r="A177" s="4">
        <v>45765</v>
      </c>
      <c r="B177" s="19" t="e">
        <v>#N/A</v>
      </c>
      <c r="C177">
        <v>2182.4499999999998</v>
      </c>
    </row>
    <row r="178" spans="1:3" x14ac:dyDescent="0.25">
      <c r="A178" s="4">
        <v>45766</v>
      </c>
      <c r="B178" s="19" t="e">
        <v>#N/A</v>
      </c>
      <c r="C178" t="e">
        <v>#N/A</v>
      </c>
    </row>
    <row r="179" spans="1:3" x14ac:dyDescent="0.25">
      <c r="A179" s="4">
        <v>45767</v>
      </c>
      <c r="B179" s="19" t="e">
        <v>#N/A</v>
      </c>
      <c r="C179" t="e">
        <v>#N/A</v>
      </c>
    </row>
    <row r="180" spans="1:3" x14ac:dyDescent="0.25">
      <c r="A180" s="4">
        <v>45768</v>
      </c>
      <c r="B180" s="19">
        <v>5158.2</v>
      </c>
      <c r="C180">
        <v>2169.5500000000002</v>
      </c>
    </row>
    <row r="181" spans="1:3" x14ac:dyDescent="0.25">
      <c r="A181" s="4">
        <v>45769</v>
      </c>
      <c r="B181" s="19">
        <v>5287.76</v>
      </c>
      <c r="C181">
        <v>2207.0100000000002</v>
      </c>
    </row>
    <row r="182" spans="1:3" x14ac:dyDescent="0.25">
      <c r="A182" s="4">
        <v>45770</v>
      </c>
      <c r="B182" s="19">
        <v>5375.86</v>
      </c>
      <c r="C182">
        <v>2209.33</v>
      </c>
    </row>
    <row r="183" spans="1:3" x14ac:dyDescent="0.25">
      <c r="A183" s="4">
        <v>45771</v>
      </c>
      <c r="B183" s="19">
        <v>5484.77</v>
      </c>
      <c r="C183">
        <v>2225.2600000000002</v>
      </c>
    </row>
    <row r="184" spans="1:3" x14ac:dyDescent="0.25">
      <c r="A184" s="4">
        <v>45772</v>
      </c>
      <c r="B184" s="19">
        <v>5525.21</v>
      </c>
      <c r="C184">
        <v>2236.94</v>
      </c>
    </row>
    <row r="185" spans="1:3" x14ac:dyDescent="0.25">
      <c r="A185" s="4">
        <v>45773</v>
      </c>
      <c r="B185" s="19" t="e">
        <v>#N/A</v>
      </c>
      <c r="C185" t="e">
        <v>#N/A</v>
      </c>
    </row>
    <row r="186" spans="1:3" x14ac:dyDescent="0.25">
      <c r="A186" s="4">
        <v>45774</v>
      </c>
      <c r="B186" s="19" t="e">
        <v>#N/A</v>
      </c>
      <c r="C186" t="e">
        <v>#N/A</v>
      </c>
    </row>
    <row r="187" spans="1:3" x14ac:dyDescent="0.25">
      <c r="A187" s="4">
        <v>45775</v>
      </c>
      <c r="B187" s="19">
        <v>5528.75</v>
      </c>
      <c r="C187">
        <v>2243.08</v>
      </c>
    </row>
    <row r="188" spans="1:3" x14ac:dyDescent="0.25">
      <c r="A188" s="4">
        <v>45776</v>
      </c>
      <c r="B188" s="19">
        <v>5560.83</v>
      </c>
      <c r="C188">
        <v>2253.29</v>
      </c>
    </row>
    <row r="189" spans="1:3" x14ac:dyDescent="0.25">
      <c r="A189" s="4">
        <v>45777</v>
      </c>
      <c r="B189" s="19">
        <v>5569.06</v>
      </c>
      <c r="C189">
        <v>2240.44</v>
      </c>
    </row>
    <row r="190" spans="1:3" x14ac:dyDescent="0.25">
      <c r="A190" s="4">
        <v>45778</v>
      </c>
      <c r="B190" s="19">
        <v>5604.14</v>
      </c>
      <c r="C190">
        <v>2236.3000000000002</v>
      </c>
    </row>
    <row r="191" spans="1:3" x14ac:dyDescent="0.25">
      <c r="A191" s="4">
        <v>45779</v>
      </c>
      <c r="B191" s="19">
        <v>5686.67</v>
      </c>
      <c r="C191">
        <v>2259.1799999999998</v>
      </c>
    </row>
    <row r="192" spans="1:3" x14ac:dyDescent="0.25">
      <c r="A192" s="4">
        <v>45780</v>
      </c>
      <c r="B192" s="19" t="e">
        <v>#N/A</v>
      </c>
      <c r="C192" t="e">
        <v>#N/A</v>
      </c>
    </row>
    <row r="193" spans="1:3" x14ac:dyDescent="0.25">
      <c r="A193" s="4">
        <v>45781</v>
      </c>
      <c r="B193" s="19" t="e">
        <v>#N/A</v>
      </c>
      <c r="C193" t="e">
        <v>#N/A</v>
      </c>
    </row>
    <row r="194" spans="1:3" x14ac:dyDescent="0.25">
      <c r="A194" s="4">
        <v>45782</v>
      </c>
      <c r="B194" s="19">
        <v>5650.38</v>
      </c>
      <c r="C194">
        <v>2253.56</v>
      </c>
    </row>
    <row r="195" spans="1:3" x14ac:dyDescent="0.25">
      <c r="A195" s="4">
        <v>45783</v>
      </c>
      <c r="B195" s="19">
        <v>5606.91</v>
      </c>
      <c r="C195">
        <v>2262.6999999999998</v>
      </c>
    </row>
    <row r="196" spans="1:3" x14ac:dyDescent="0.25">
      <c r="A196" s="4">
        <v>45784</v>
      </c>
      <c r="B196" s="19">
        <v>5631.28</v>
      </c>
      <c r="C196">
        <v>2272.66</v>
      </c>
    </row>
    <row r="197" spans="1:3" x14ac:dyDescent="0.25">
      <c r="A197" s="4">
        <v>45785</v>
      </c>
      <c r="B197" s="19">
        <v>5663.94</v>
      </c>
      <c r="C197">
        <v>2259.54</v>
      </c>
    </row>
    <row r="198" spans="1:3" x14ac:dyDescent="0.25">
      <c r="A198" s="4">
        <v>45786</v>
      </c>
      <c r="B198" s="19">
        <v>5659.91</v>
      </c>
      <c r="C198">
        <v>2275.17</v>
      </c>
    </row>
    <row r="199" spans="1:3" x14ac:dyDescent="0.25">
      <c r="A199" s="4">
        <v>45787</v>
      </c>
      <c r="B199" s="19" t="e">
        <v>#N/A</v>
      </c>
      <c r="C199" t="e">
        <v>#N/A</v>
      </c>
    </row>
    <row r="200" spans="1:3" x14ac:dyDescent="0.25">
      <c r="A200" s="4">
        <v>45788</v>
      </c>
      <c r="B200" s="19" t="e">
        <v>#N/A</v>
      </c>
      <c r="C200" t="e">
        <v>#N/A</v>
      </c>
    </row>
    <row r="201" spans="1:3" x14ac:dyDescent="0.25">
      <c r="A201" s="4">
        <v>45789</v>
      </c>
      <c r="B201" s="19">
        <v>5844.19</v>
      </c>
      <c r="C201">
        <v>2279.4</v>
      </c>
    </row>
    <row r="202" spans="1:3" x14ac:dyDescent="0.25">
      <c r="A202" s="4">
        <v>45790</v>
      </c>
      <c r="B202" s="19">
        <v>5886.55</v>
      </c>
      <c r="C202">
        <v>2295.16</v>
      </c>
    </row>
    <row r="203" spans="1:3" x14ac:dyDescent="0.25">
      <c r="A203" s="4">
        <v>45791</v>
      </c>
      <c r="B203" s="19">
        <v>5892.58</v>
      </c>
      <c r="C203">
        <v>2310.94</v>
      </c>
    </row>
    <row r="204" spans="1:3" x14ac:dyDescent="0.25">
      <c r="A204" s="4">
        <v>45792</v>
      </c>
      <c r="B204" s="19">
        <v>5916.93</v>
      </c>
      <c r="C204">
        <v>2334.66</v>
      </c>
    </row>
    <row r="205" spans="1:3" x14ac:dyDescent="0.25">
      <c r="A205" s="4">
        <v>45793</v>
      </c>
      <c r="B205" s="19">
        <v>5958.38</v>
      </c>
      <c r="C205">
        <v>2348.73</v>
      </c>
    </row>
    <row r="206" spans="1:3" x14ac:dyDescent="0.25">
      <c r="A206" s="4">
        <v>45794</v>
      </c>
      <c r="B206" s="19" t="e">
        <v>#N/A</v>
      </c>
      <c r="C206" t="e">
        <v>#N/A</v>
      </c>
    </row>
    <row r="207" spans="1:3" x14ac:dyDescent="0.25">
      <c r="A207" s="4">
        <v>45795</v>
      </c>
      <c r="B207" s="19" t="e">
        <v>#N/A</v>
      </c>
      <c r="C207" t="e">
        <v>#N/A</v>
      </c>
    </row>
    <row r="208" spans="1:3" x14ac:dyDescent="0.25">
      <c r="A208" s="4">
        <v>45796</v>
      </c>
      <c r="B208" s="19">
        <v>5963.6</v>
      </c>
      <c r="C208">
        <v>2356.6799999999998</v>
      </c>
    </row>
    <row r="209" spans="1:3" x14ac:dyDescent="0.25">
      <c r="A209" s="4">
        <v>45797</v>
      </c>
      <c r="B209" s="19">
        <v>5940.46</v>
      </c>
      <c r="C209">
        <v>2379.31</v>
      </c>
    </row>
    <row r="210" spans="1:3" x14ac:dyDescent="0.25">
      <c r="A210" s="4">
        <v>45798</v>
      </c>
      <c r="B210" s="19">
        <v>5844.61</v>
      </c>
      <c r="C210">
        <v>2371.7600000000002</v>
      </c>
    </row>
    <row r="211" spans="1:3" x14ac:dyDescent="0.25">
      <c r="A211" s="4">
        <v>45799</v>
      </c>
      <c r="B211" s="19">
        <v>5842.01</v>
      </c>
      <c r="C211">
        <v>2341.54</v>
      </c>
    </row>
    <row r="212" spans="1:3" x14ac:dyDescent="0.25">
      <c r="A212" s="4">
        <v>45800</v>
      </c>
      <c r="B212" s="19">
        <v>5802.82</v>
      </c>
      <c r="C212">
        <v>2357.88</v>
      </c>
    </row>
    <row r="213" spans="1:3" x14ac:dyDescent="0.25">
      <c r="A213" s="4">
        <v>45801</v>
      </c>
      <c r="B213" s="19" t="e">
        <v>#N/A</v>
      </c>
      <c r="C213" t="e">
        <v>#N/A</v>
      </c>
    </row>
    <row r="214" spans="1:3" x14ac:dyDescent="0.25">
      <c r="A214" s="4">
        <v>45802</v>
      </c>
      <c r="B214" s="19" t="e">
        <v>#N/A</v>
      </c>
      <c r="C214" t="e">
        <v>#N/A</v>
      </c>
    </row>
    <row r="215" spans="1:3" x14ac:dyDescent="0.25">
      <c r="A215" s="4">
        <v>45803</v>
      </c>
      <c r="B215" s="19" t="e">
        <v>#N/A</v>
      </c>
      <c r="C215">
        <v>2355.23</v>
      </c>
    </row>
    <row r="216" spans="1:3" x14ac:dyDescent="0.25">
      <c r="A216" s="4">
        <v>45804</v>
      </c>
      <c r="B216" s="19">
        <v>5921.54</v>
      </c>
      <c r="C216">
        <v>2362.15</v>
      </c>
    </row>
    <row r="217" spans="1:3" x14ac:dyDescent="0.25">
      <c r="A217" s="4">
        <v>45805</v>
      </c>
      <c r="B217" s="19">
        <v>5888.55</v>
      </c>
      <c r="C217">
        <v>2340</v>
      </c>
    </row>
    <row r="218" spans="1:3" x14ac:dyDescent="0.25">
      <c r="A218" s="4">
        <v>45806</v>
      </c>
      <c r="B218" s="19">
        <v>5912.17</v>
      </c>
      <c r="C218">
        <v>2348.77</v>
      </c>
    </row>
    <row r="219" spans="1:3" x14ac:dyDescent="0.25">
      <c r="A219" s="4">
        <v>45807</v>
      </c>
      <c r="B219" s="19">
        <v>5911.69</v>
      </c>
      <c r="C219">
        <v>2352.5100000000002</v>
      </c>
    </row>
    <row r="220" spans="1:3" x14ac:dyDescent="0.25">
      <c r="A220" s="4">
        <v>45808</v>
      </c>
      <c r="B220" s="19" t="e">
        <v>#N/A</v>
      </c>
      <c r="C220" t="e">
        <v>#N/A</v>
      </c>
    </row>
    <row r="221" spans="1:3" x14ac:dyDescent="0.25">
      <c r="A221" s="4">
        <v>45809</v>
      </c>
      <c r="B221" s="19" t="e">
        <v>#N/A</v>
      </c>
      <c r="C221" t="e">
        <v>#N/A</v>
      </c>
    </row>
    <row r="222" spans="1:3" x14ac:dyDescent="0.25">
      <c r="A222" s="4">
        <v>45810</v>
      </c>
      <c r="B222" s="19">
        <v>5935.94</v>
      </c>
      <c r="C222">
        <v>2353.8200000000002</v>
      </c>
    </row>
    <row r="223" spans="1:3" x14ac:dyDescent="0.25">
      <c r="A223" s="4">
        <v>45811</v>
      </c>
      <c r="B223" s="19">
        <v>5970.37</v>
      </c>
      <c r="C223">
        <v>2362.46</v>
      </c>
    </row>
    <row r="224" spans="1:3" x14ac:dyDescent="0.25">
      <c r="A224" s="4">
        <v>45812</v>
      </c>
      <c r="B224" s="19">
        <v>5970.81</v>
      </c>
      <c r="C224">
        <v>2359.15</v>
      </c>
    </row>
    <row r="225" spans="1:3" x14ac:dyDescent="0.25">
      <c r="A225" s="4">
        <v>45813</v>
      </c>
      <c r="B225" s="19">
        <v>5939.3</v>
      </c>
      <c r="C225">
        <v>2347.5500000000002</v>
      </c>
    </row>
    <row r="226" spans="1:3" x14ac:dyDescent="0.25">
      <c r="A226" s="4">
        <v>45814</v>
      </c>
      <c r="B226" s="19">
        <v>6000.36</v>
      </c>
      <c r="C226">
        <v>2347.35</v>
      </c>
    </row>
    <row r="227" spans="1:3" x14ac:dyDescent="0.25">
      <c r="A227" s="4">
        <v>45815</v>
      </c>
      <c r="B227" s="19" t="e">
        <v>#N/A</v>
      </c>
      <c r="C227" t="e">
        <v>#N/A</v>
      </c>
    </row>
    <row r="228" spans="1:3" x14ac:dyDescent="0.25">
      <c r="A228" s="4">
        <v>45816</v>
      </c>
      <c r="B228" s="19" t="e">
        <v>#N/A</v>
      </c>
      <c r="C228" t="e">
        <v>#N/A</v>
      </c>
    </row>
    <row r="229" spans="1:3" x14ac:dyDescent="0.25">
      <c r="A229" s="4">
        <v>45817</v>
      </c>
      <c r="B229" s="19">
        <v>6005.88</v>
      </c>
      <c r="C229">
        <v>2339.75</v>
      </c>
    </row>
    <row r="230" spans="1:3" x14ac:dyDescent="0.25">
      <c r="A230" s="4">
        <v>45818</v>
      </c>
      <c r="B230" s="19">
        <v>6038.81</v>
      </c>
      <c r="C230">
        <v>2353.54</v>
      </c>
    </row>
    <row r="231" spans="1:3" x14ac:dyDescent="0.25">
      <c r="A231" s="4">
        <v>45819</v>
      </c>
      <c r="B231" s="19">
        <v>6022.24</v>
      </c>
      <c r="C231">
        <v>2373.37</v>
      </c>
    </row>
    <row r="232" spans="1:3" x14ac:dyDescent="0.25">
      <c r="A232" s="4">
        <v>45820</v>
      </c>
      <c r="B232" s="19">
        <v>6045.26</v>
      </c>
      <c r="C232">
        <v>2384.4499999999998</v>
      </c>
    </row>
    <row r="233" spans="1:3" x14ac:dyDescent="0.25">
      <c r="A233" s="4">
        <v>45821</v>
      </c>
      <c r="B233" s="19">
        <v>5976.97</v>
      </c>
      <c r="C233">
        <v>2370.08</v>
      </c>
    </row>
    <row r="234" spans="1:3" x14ac:dyDescent="0.25">
      <c r="A234" s="4">
        <v>45822</v>
      </c>
      <c r="B234" s="19" t="e">
        <v>#N/A</v>
      </c>
      <c r="C234" t="e">
        <v>#N/A</v>
      </c>
    </row>
    <row r="235" spans="1:3" x14ac:dyDescent="0.25">
      <c r="A235" s="4">
        <v>45823</v>
      </c>
      <c r="B235" s="19" t="e">
        <v>#N/A</v>
      </c>
      <c r="C235" t="e">
        <v>#N/A</v>
      </c>
    </row>
    <row r="236" spans="1:3" x14ac:dyDescent="0.25">
      <c r="A236" s="4">
        <v>45824</v>
      </c>
      <c r="B236" s="19">
        <v>6033.11</v>
      </c>
      <c r="C236">
        <v>2377.54</v>
      </c>
    </row>
    <row r="237" spans="1:3" x14ac:dyDescent="0.25">
      <c r="A237" s="4">
        <v>45825</v>
      </c>
      <c r="B237" s="19">
        <v>5982.72</v>
      </c>
      <c r="C237">
        <v>2344.31</v>
      </c>
    </row>
    <row r="238" spans="1:3" x14ac:dyDescent="0.25">
      <c r="A238" s="4">
        <v>45826</v>
      </c>
      <c r="B238" s="19">
        <v>5980.87</v>
      </c>
      <c r="C238">
        <v>2343.7600000000002</v>
      </c>
    </row>
    <row r="239" spans="1:3" x14ac:dyDescent="0.25">
      <c r="A239" s="4">
        <v>45827</v>
      </c>
      <c r="B239" s="19" t="e">
        <v>#N/A</v>
      </c>
      <c r="C239">
        <v>2331.31</v>
      </c>
    </row>
    <row r="240" spans="1:3" x14ac:dyDescent="0.25">
      <c r="A240" s="4">
        <v>45828</v>
      </c>
      <c r="B240" s="19">
        <v>5967.84</v>
      </c>
      <c r="C240">
        <v>2340.15</v>
      </c>
    </row>
    <row r="241" spans="1:3" x14ac:dyDescent="0.25">
      <c r="A241" s="4">
        <v>45829</v>
      </c>
      <c r="B241" s="19" t="e">
        <v>#N/A</v>
      </c>
      <c r="C241" t="e">
        <v>#N/A</v>
      </c>
    </row>
    <row r="242" spans="1:3" x14ac:dyDescent="0.25">
      <c r="A242" s="4">
        <v>45830</v>
      </c>
      <c r="B242" s="19" t="e">
        <v>#N/A</v>
      </c>
      <c r="C242" t="e">
        <v>#N/A</v>
      </c>
    </row>
    <row r="243" spans="1:3" x14ac:dyDescent="0.25">
      <c r="A243" s="4">
        <v>45831</v>
      </c>
      <c r="B243" s="19">
        <v>6025.17</v>
      </c>
      <c r="C243">
        <v>2365.25</v>
      </c>
    </row>
    <row r="244" spans="1:3" x14ac:dyDescent="0.25">
      <c r="A244" s="4">
        <v>45832</v>
      </c>
      <c r="B244" s="19">
        <v>6092.18</v>
      </c>
      <c r="C244">
        <v>2396.19</v>
      </c>
    </row>
    <row r="245" spans="1:3" x14ac:dyDescent="0.25">
      <c r="A245" s="4">
        <v>45833</v>
      </c>
      <c r="B245" s="19">
        <v>6092.16</v>
      </c>
      <c r="C245">
        <v>2378.16</v>
      </c>
    </row>
    <row r="246" spans="1:3" x14ac:dyDescent="0.25">
      <c r="A246" s="4">
        <v>45834</v>
      </c>
      <c r="B246" s="19">
        <v>6141.02</v>
      </c>
      <c r="C246">
        <v>2396.2600000000002</v>
      </c>
    </row>
    <row r="247" spans="1:3" x14ac:dyDescent="0.25">
      <c r="A247" s="4">
        <v>45835</v>
      </c>
      <c r="B247" s="19">
        <v>6173.07</v>
      </c>
      <c r="C247">
        <v>2400.6799999999998</v>
      </c>
    </row>
    <row r="248" spans="1:3" x14ac:dyDescent="0.25">
      <c r="A248" s="4">
        <v>45836</v>
      </c>
      <c r="B248" s="19" t="e">
        <v>#N/A</v>
      </c>
      <c r="C248" t="e">
        <v>#N/A</v>
      </c>
    </row>
    <row r="249" spans="1:3" x14ac:dyDescent="0.25">
      <c r="A249" s="4">
        <v>45837</v>
      </c>
      <c r="B249" s="19" t="e">
        <v>#N/A</v>
      </c>
      <c r="C249" t="e">
        <v>#N/A</v>
      </c>
    </row>
    <row r="250" spans="1:3" x14ac:dyDescent="0.25">
      <c r="A250" s="4">
        <v>45838</v>
      </c>
      <c r="B250" s="19">
        <v>6204.95</v>
      </c>
      <c r="C250">
        <v>2406.5700000000002</v>
      </c>
    </row>
    <row r="251" spans="1:3" x14ac:dyDescent="0.25">
      <c r="A251" s="4">
        <v>45839</v>
      </c>
      <c r="B251" s="19">
        <v>6198.01</v>
      </c>
      <c r="C251">
        <v>2413.0700000000002</v>
      </c>
    </row>
    <row r="252" spans="1:3" x14ac:dyDescent="0.25">
      <c r="A252" s="4">
        <v>45840</v>
      </c>
      <c r="B252" s="19">
        <v>6227.42</v>
      </c>
      <c r="C252">
        <v>2411.7600000000002</v>
      </c>
    </row>
    <row r="253" spans="1:3" x14ac:dyDescent="0.25">
      <c r="A253" s="4">
        <v>45841</v>
      </c>
      <c r="B253" s="19">
        <v>6279.35</v>
      </c>
      <c r="C253">
        <v>2438.44</v>
      </c>
    </row>
    <row r="254" spans="1:3" x14ac:dyDescent="0.25">
      <c r="A254" s="4">
        <v>45842</v>
      </c>
      <c r="B254" s="19" t="e">
        <v>#N/A</v>
      </c>
      <c r="C254">
        <v>2435.4699999999998</v>
      </c>
    </row>
    <row r="255" spans="1:3" x14ac:dyDescent="0.25">
      <c r="A255" s="4">
        <v>45843</v>
      </c>
      <c r="B255" s="19" t="e">
        <v>#N/A</v>
      </c>
      <c r="C255" t="e">
        <v>#N/A</v>
      </c>
    </row>
    <row r="256" spans="1:3" x14ac:dyDescent="0.25">
      <c r="A256" s="4">
        <v>45844</v>
      </c>
      <c r="B256" s="19" t="e">
        <v>#N/A</v>
      </c>
      <c r="C256" t="e">
        <v>#N/A</v>
      </c>
    </row>
    <row r="257" spans="1:3" x14ac:dyDescent="0.25">
      <c r="A257" s="4">
        <v>45845</v>
      </c>
      <c r="B257" s="19">
        <v>6229.98</v>
      </c>
      <c r="C257">
        <v>2415.44</v>
      </c>
    </row>
    <row r="258" spans="1:3" x14ac:dyDescent="0.25">
      <c r="A258" s="4">
        <v>45846</v>
      </c>
      <c r="B258" s="19">
        <v>6225.52</v>
      </c>
      <c r="C258">
        <v>2403.1</v>
      </c>
    </row>
    <row r="259" spans="1:3" x14ac:dyDescent="0.25">
      <c r="A259" s="4">
        <v>45847</v>
      </c>
      <c r="B259" s="19">
        <v>6263.26</v>
      </c>
      <c r="C259">
        <v>2421.7199999999998</v>
      </c>
    </row>
    <row r="260" spans="1:3" x14ac:dyDescent="0.25">
      <c r="A260" s="4">
        <v>45848</v>
      </c>
      <c r="B260" s="19">
        <v>6280.46</v>
      </c>
      <c r="C260">
        <v>2425.25</v>
      </c>
    </row>
    <row r="261" spans="1:3" x14ac:dyDescent="0.25">
      <c r="A261" s="4">
        <v>45849</v>
      </c>
      <c r="B261" s="19">
        <v>6259.75</v>
      </c>
      <c r="C261">
        <v>2422.83</v>
      </c>
    </row>
    <row r="262" spans="1:3" x14ac:dyDescent="0.25">
      <c r="A262" s="4">
        <v>45850</v>
      </c>
      <c r="B262" s="19" t="e">
        <v>#N/A</v>
      </c>
      <c r="C262" t="e">
        <v>#N/A</v>
      </c>
    </row>
    <row r="263" spans="1:3" x14ac:dyDescent="0.25">
      <c r="A263" s="4">
        <v>45851</v>
      </c>
      <c r="B263" s="19" t="e">
        <v>#N/A</v>
      </c>
      <c r="C263" t="e">
        <v>#N/A</v>
      </c>
    </row>
    <row r="264" spans="1:3" x14ac:dyDescent="0.25">
      <c r="A264" s="4">
        <v>45852</v>
      </c>
      <c r="B264" s="19">
        <v>6268.56</v>
      </c>
      <c r="C264">
        <v>2430.41</v>
      </c>
    </row>
    <row r="265" spans="1:3" x14ac:dyDescent="0.25">
      <c r="A265" s="4">
        <v>45853</v>
      </c>
      <c r="B265" s="19">
        <v>6243.76</v>
      </c>
      <c r="C265">
        <v>2421.83</v>
      </c>
    </row>
    <row r="266" spans="1:3" x14ac:dyDescent="0.25">
      <c r="A266" s="4">
        <v>45854</v>
      </c>
      <c r="B266" s="19">
        <v>6263.7</v>
      </c>
      <c r="C266">
        <v>2422.17</v>
      </c>
    </row>
    <row r="267" spans="1:3" x14ac:dyDescent="0.25">
      <c r="A267" s="4">
        <v>45855</v>
      </c>
      <c r="B267" s="19">
        <v>6297.36</v>
      </c>
      <c r="C267">
        <v>2438.61</v>
      </c>
    </row>
    <row r="268" spans="1:3" x14ac:dyDescent="0.25">
      <c r="A268" s="4">
        <v>45856</v>
      </c>
      <c r="B268" s="19">
        <v>6296.79</v>
      </c>
      <c r="C268">
        <v>2468.7199999999998</v>
      </c>
    </row>
    <row r="269" spans="1:3" x14ac:dyDescent="0.25">
      <c r="A269" s="4">
        <v>45857</v>
      </c>
      <c r="B269" s="19" t="e">
        <v>#N/A</v>
      </c>
      <c r="C269" t="e">
        <v>#N/A</v>
      </c>
    </row>
    <row r="270" spans="1:3" x14ac:dyDescent="0.25">
      <c r="A270" s="4">
        <v>45858</v>
      </c>
      <c r="B270" s="19" t="e">
        <v>#N/A</v>
      </c>
      <c r="C270" t="e">
        <v>#N/A</v>
      </c>
    </row>
    <row r="271" spans="1:3" x14ac:dyDescent="0.25">
      <c r="A271" s="4">
        <v>45859</v>
      </c>
      <c r="B271" s="19">
        <v>6305.6</v>
      </c>
      <c r="C271">
        <v>2484.3200000000002</v>
      </c>
    </row>
    <row r="272" spans="1:3" x14ac:dyDescent="0.25">
      <c r="A272" s="4">
        <v>45860</v>
      </c>
      <c r="B272" s="19">
        <v>6309.62</v>
      </c>
      <c r="C272">
        <v>2513.37</v>
      </c>
    </row>
    <row r="273" spans="1:3" x14ac:dyDescent="0.25">
      <c r="A273" s="4">
        <v>45861</v>
      </c>
      <c r="B273" s="19">
        <v>6358.91</v>
      </c>
      <c r="C273">
        <v>2506.62</v>
      </c>
    </row>
    <row r="274" spans="1:3" x14ac:dyDescent="0.25">
      <c r="A274" s="4">
        <v>45862</v>
      </c>
      <c r="B274" s="19">
        <v>6363.35</v>
      </c>
      <c r="C274">
        <v>2502.2399999999998</v>
      </c>
    </row>
    <row r="275" spans="1:3" x14ac:dyDescent="0.25">
      <c r="A275" s="4">
        <v>45863</v>
      </c>
      <c r="B275" s="19">
        <v>6388.64</v>
      </c>
      <c r="C275">
        <v>2507.31</v>
      </c>
    </row>
    <row r="276" spans="1:3" x14ac:dyDescent="0.25">
      <c r="A276" s="4">
        <v>45864</v>
      </c>
      <c r="B276" s="19" t="e">
        <v>#N/A</v>
      </c>
      <c r="C276" t="e">
        <v>#N/A</v>
      </c>
    </row>
    <row r="277" spans="1:3" x14ac:dyDescent="0.25">
      <c r="A277" s="4">
        <v>45865</v>
      </c>
      <c r="B277" s="19" t="e">
        <v>#N/A</v>
      </c>
      <c r="C277" t="e">
        <v>#N/A</v>
      </c>
    </row>
    <row r="278" spans="1:3" x14ac:dyDescent="0.25">
      <c r="A278" s="4">
        <v>45866</v>
      </c>
      <c r="B278" s="19">
        <v>6389.77</v>
      </c>
      <c r="C278">
        <v>2486.94</v>
      </c>
    </row>
    <row r="279" spans="1:3" x14ac:dyDescent="0.25">
      <c r="A279" s="4">
        <v>45867</v>
      </c>
      <c r="B279" s="19">
        <v>6370.86</v>
      </c>
      <c r="C279">
        <v>2485.6799999999998</v>
      </c>
    </row>
    <row r="280" spans="1:3" x14ac:dyDescent="0.25">
      <c r="A280" s="4">
        <v>45868</v>
      </c>
      <c r="B280" s="19">
        <v>6362.9</v>
      </c>
      <c r="C280">
        <v>2480.6</v>
      </c>
    </row>
    <row r="281" spans="1:3" x14ac:dyDescent="0.25">
      <c r="A281" s="4">
        <v>45869</v>
      </c>
      <c r="B281" s="19">
        <v>6339.39</v>
      </c>
      <c r="C281">
        <v>2460.0100000000002</v>
      </c>
    </row>
    <row r="282" spans="1:3" x14ac:dyDescent="0.25">
      <c r="A282" s="4">
        <v>45870</v>
      </c>
      <c r="B282" s="19">
        <v>6238.01</v>
      </c>
      <c r="C282">
        <v>2455.59</v>
      </c>
    </row>
    <row r="283" spans="1:3" x14ac:dyDescent="0.25">
      <c r="A283" s="4">
        <v>45871</v>
      </c>
      <c r="B283" s="19" t="e">
        <v>#N/A</v>
      </c>
      <c r="C283" t="e">
        <v>#N/A</v>
      </c>
    </row>
    <row r="284" spans="1:3" x14ac:dyDescent="0.25">
      <c r="A284" s="4">
        <v>45872</v>
      </c>
      <c r="B284" s="19" t="e">
        <v>#N/A</v>
      </c>
      <c r="C284" t="e">
        <v>#N/A</v>
      </c>
    </row>
    <row r="285" spans="1:3" x14ac:dyDescent="0.25">
      <c r="A285" s="4">
        <v>45873</v>
      </c>
      <c r="B285" s="19">
        <v>6329.94</v>
      </c>
      <c r="C285">
        <v>2478.39</v>
      </c>
    </row>
    <row r="286" spans="1:3" x14ac:dyDescent="0.25">
      <c r="A286" s="4">
        <v>45874</v>
      </c>
      <c r="B286" s="19">
        <v>6299.19</v>
      </c>
      <c r="C286">
        <v>2472.7600000000002</v>
      </c>
    </row>
    <row r="287" spans="1:3" x14ac:dyDescent="0.25">
      <c r="A287" s="4">
        <v>45875</v>
      </c>
      <c r="B287" s="19">
        <v>6345.06</v>
      </c>
      <c r="C287">
        <v>2479.94</v>
      </c>
    </row>
    <row r="288" spans="1:3" x14ac:dyDescent="0.25">
      <c r="A288" s="4">
        <v>45876</v>
      </c>
      <c r="B288" s="19">
        <v>6340</v>
      </c>
      <c r="C288">
        <v>2485.85</v>
      </c>
    </row>
    <row r="289" spans="1:3" x14ac:dyDescent="0.25">
      <c r="A289" s="4">
        <v>45877</v>
      </c>
      <c r="B289" s="19">
        <v>6389.45</v>
      </c>
      <c r="C289">
        <v>2485.08</v>
      </c>
    </row>
    <row r="290" spans="1:3" x14ac:dyDescent="0.25">
      <c r="A290" s="4">
        <v>45878</v>
      </c>
      <c r="B290" s="19" t="e">
        <v>#N/A</v>
      </c>
      <c r="C290" t="e">
        <v>#N/A</v>
      </c>
    </row>
    <row r="291" spans="1:3" x14ac:dyDescent="0.25">
      <c r="A291" s="4">
        <v>45879</v>
      </c>
      <c r="B291" s="19" t="e">
        <v>#N/A</v>
      </c>
      <c r="C291" t="e">
        <v>#N/A</v>
      </c>
    </row>
    <row r="292" spans="1:3" x14ac:dyDescent="0.25">
      <c r="A292" s="4">
        <v>45880</v>
      </c>
      <c r="B292" s="19">
        <v>6373.45</v>
      </c>
      <c r="C292">
        <v>2483.83</v>
      </c>
    </row>
    <row r="293" spans="1:3" x14ac:dyDescent="0.25">
      <c r="A293" s="4">
        <v>45881</v>
      </c>
      <c r="B293" s="19">
        <v>6445.76</v>
      </c>
      <c r="C293">
        <v>2499.08</v>
      </c>
    </row>
    <row r="294" spans="1:3" x14ac:dyDescent="0.25">
      <c r="A294" s="4">
        <v>45882</v>
      </c>
      <c r="B294" s="19">
        <v>6466.58</v>
      </c>
      <c r="C294">
        <v>2510.11</v>
      </c>
    </row>
    <row r="295" spans="1:3" x14ac:dyDescent="0.25">
      <c r="A295" s="4">
        <v>45883</v>
      </c>
      <c r="B295" s="19">
        <v>6468.54</v>
      </c>
      <c r="C295">
        <v>2498.48</v>
      </c>
    </row>
    <row r="296" spans="1:3" x14ac:dyDescent="0.25">
      <c r="A296" s="4">
        <v>45884</v>
      </c>
      <c r="B296" s="19">
        <v>6449.8</v>
      </c>
      <c r="C296">
        <v>2511.33</v>
      </c>
    </row>
    <row r="297" spans="1:3" x14ac:dyDescent="0.25">
      <c r="A297" s="4">
        <v>45885</v>
      </c>
      <c r="B297" s="19" t="e">
        <v>#N/A</v>
      </c>
      <c r="C297" t="e">
        <v>#N/A</v>
      </c>
    </row>
    <row r="298" spans="1:3" x14ac:dyDescent="0.25">
      <c r="A298" s="4">
        <v>45886</v>
      </c>
      <c r="B298" s="19" t="e">
        <v>#N/A</v>
      </c>
      <c r="C298" t="e">
        <v>#N/A</v>
      </c>
    </row>
    <row r="299" spans="1:3" x14ac:dyDescent="0.25">
      <c r="A299" s="4">
        <v>45887</v>
      </c>
      <c r="B299" s="19">
        <v>6449.15</v>
      </c>
      <c r="C299">
        <v>2517.37</v>
      </c>
    </row>
    <row r="300" spans="1:3" x14ac:dyDescent="0.25">
      <c r="A300" s="4">
        <v>45888</v>
      </c>
      <c r="B300" s="19">
        <v>6411.37</v>
      </c>
      <c r="C300">
        <v>2518.7399999999998</v>
      </c>
    </row>
    <row r="301" spans="1:3" x14ac:dyDescent="0.25">
      <c r="A301" s="4">
        <v>45889</v>
      </c>
      <c r="B301" s="19">
        <v>6395.78</v>
      </c>
      <c r="C301">
        <v>2518.63</v>
      </c>
    </row>
    <row r="302" spans="1:3" x14ac:dyDescent="0.25">
      <c r="A302" s="4">
        <v>45890</v>
      </c>
      <c r="B302" s="19">
        <v>6370.17</v>
      </c>
      <c r="C302">
        <v>2502.16</v>
      </c>
    </row>
    <row r="303" spans="1:3" x14ac:dyDescent="0.25">
      <c r="A303" s="4">
        <v>45891</v>
      </c>
      <c r="B303" s="19">
        <v>6466.91</v>
      </c>
      <c r="C303">
        <v>2540.46</v>
      </c>
    </row>
    <row r="304" spans="1:3" x14ac:dyDescent="0.25">
      <c r="A304" s="4">
        <v>45892</v>
      </c>
      <c r="B304" s="19" t="e">
        <v>#N/A</v>
      </c>
      <c r="C304" t="e">
        <v>#N/A</v>
      </c>
    </row>
    <row r="305" spans="1:3" x14ac:dyDescent="0.25">
      <c r="A305" s="4">
        <v>45893</v>
      </c>
      <c r="B305" s="19" t="e">
        <v>#N/A</v>
      </c>
      <c r="C305" t="e">
        <v>#N/A</v>
      </c>
    </row>
    <row r="306" spans="1:3" x14ac:dyDescent="0.25">
      <c r="A306" s="4">
        <v>45894</v>
      </c>
      <c r="B306" s="19">
        <v>6439.32</v>
      </c>
      <c r="C306">
        <v>2526.88</v>
      </c>
    </row>
    <row r="307" spans="1:3" x14ac:dyDescent="0.25">
      <c r="A307" s="4">
        <v>45895</v>
      </c>
      <c r="B307" s="19">
        <v>6465.94</v>
      </c>
      <c r="C307">
        <v>2526.27</v>
      </c>
    </row>
    <row r="308" spans="1:3" x14ac:dyDescent="0.25">
      <c r="A308" s="4">
        <v>45896</v>
      </c>
      <c r="B308" s="19">
        <v>6481.4</v>
      </c>
      <c r="C308">
        <v>2511.39</v>
      </c>
    </row>
    <row r="309" spans="1:3" x14ac:dyDescent="0.25">
      <c r="A309" s="4">
        <v>45897</v>
      </c>
      <c r="B309" s="19">
        <v>6501.86</v>
      </c>
      <c r="C309">
        <v>2512.3000000000002</v>
      </c>
    </row>
    <row r="310" spans="1:3" x14ac:dyDescent="0.25">
      <c r="A310" s="4">
        <v>45898</v>
      </c>
      <c r="B310" s="19">
        <v>6460.26</v>
      </c>
      <c r="C310">
        <v>2507.08</v>
      </c>
    </row>
    <row r="311" spans="1:3" x14ac:dyDescent="0.25">
      <c r="A311" s="4">
        <v>45899</v>
      </c>
      <c r="B311" s="19" t="e">
        <v>#N/A</v>
      </c>
      <c r="C311" t="e">
        <v>#N/A</v>
      </c>
    </row>
    <row r="312" spans="1:3" x14ac:dyDescent="0.25">
      <c r="A312" s="4">
        <v>45900</v>
      </c>
      <c r="B312" s="19" t="e">
        <v>#N/A</v>
      </c>
      <c r="C312" t="e">
        <v>#N/A</v>
      </c>
    </row>
    <row r="313" spans="1:3" x14ac:dyDescent="0.25">
      <c r="A313" s="4">
        <v>45901</v>
      </c>
      <c r="B313" s="19" t="e">
        <v>#N/A</v>
      </c>
      <c r="C313">
        <v>2497.27</v>
      </c>
    </row>
    <row r="314" spans="1:3" x14ac:dyDescent="0.25">
      <c r="A314" s="4">
        <v>45902</v>
      </c>
      <c r="B314" s="19">
        <v>6415.54</v>
      </c>
      <c r="C314">
        <v>2467.5</v>
      </c>
    </row>
    <row r="315" spans="1:3" x14ac:dyDescent="0.25">
      <c r="A315" s="4">
        <v>45903</v>
      </c>
      <c r="B315" s="19">
        <v>6448.26</v>
      </c>
      <c r="C315">
        <v>2472.8200000000002</v>
      </c>
    </row>
    <row r="316" spans="1:3" x14ac:dyDescent="0.25">
      <c r="A316" s="4">
        <v>45904</v>
      </c>
      <c r="B316" s="19">
        <v>6502.08</v>
      </c>
      <c r="C316">
        <v>2478.6999999999998</v>
      </c>
    </row>
    <row r="317" spans="1:3" x14ac:dyDescent="0.25">
      <c r="A317" s="4">
        <v>45905</v>
      </c>
      <c r="B317" s="19">
        <v>6481.5</v>
      </c>
      <c r="C317">
        <v>2515.04</v>
      </c>
    </row>
    <row r="318" spans="1:3" x14ac:dyDescent="0.25">
      <c r="A318" s="4">
        <v>45906</v>
      </c>
      <c r="B318" s="19" t="e">
        <v>#N/A</v>
      </c>
      <c r="C318" t="e">
        <v>#N/A</v>
      </c>
    </row>
    <row r="319" spans="1:3" x14ac:dyDescent="0.25">
      <c r="A319" s="4">
        <v>45907</v>
      </c>
      <c r="B319" s="19" t="e">
        <v>#N/A</v>
      </c>
      <c r="C319" t="e">
        <v>#N/A</v>
      </c>
    </row>
    <row r="320" spans="1:3" x14ac:dyDescent="0.25">
      <c r="A320" s="4">
        <v>45908</v>
      </c>
      <c r="B320" s="19">
        <v>6495.15</v>
      </c>
      <c r="C320">
        <v>2511.15</v>
      </c>
    </row>
    <row r="321" spans="1:3" x14ac:dyDescent="0.25">
      <c r="A321" s="4">
        <v>45909</v>
      </c>
      <c r="B321" s="19">
        <v>6512.61</v>
      </c>
      <c r="C321">
        <v>2509.69</v>
      </c>
    </row>
    <row r="322" spans="1:3" x14ac:dyDescent="0.25">
      <c r="A322" s="4">
        <v>45910</v>
      </c>
      <c r="B322" s="19">
        <v>6532.04</v>
      </c>
      <c r="C322">
        <v>2532.9699999999998</v>
      </c>
    </row>
    <row r="323" spans="1:3" x14ac:dyDescent="0.25">
      <c r="A323" s="4">
        <v>45911</v>
      </c>
      <c r="B323" s="19">
        <v>6587.47</v>
      </c>
      <c r="C323">
        <v>2552.38</v>
      </c>
    </row>
    <row r="324" spans="1:3" x14ac:dyDescent="0.25">
      <c r="A324" s="4">
        <v>45912</v>
      </c>
      <c r="B324" s="19">
        <v>6584.29</v>
      </c>
      <c r="C324">
        <v>2565.39</v>
      </c>
    </row>
    <row r="325" spans="1:3" x14ac:dyDescent="0.25">
      <c r="A325" s="4">
        <v>45913</v>
      </c>
      <c r="B325" s="19" t="e">
        <v>#N/A</v>
      </c>
      <c r="C325" t="e">
        <v>#N/A</v>
      </c>
    </row>
    <row r="326" spans="1:3" x14ac:dyDescent="0.25">
      <c r="A326" s="4">
        <v>45914</v>
      </c>
      <c r="B326" s="19" t="e">
        <v>#N/A</v>
      </c>
      <c r="C326" t="e">
        <v>#N/A</v>
      </c>
    </row>
    <row r="327" spans="1:3" x14ac:dyDescent="0.25">
      <c r="A327" s="4">
        <v>45915</v>
      </c>
      <c r="B327" s="19">
        <v>6615.28</v>
      </c>
      <c r="C327">
        <v>2597.48</v>
      </c>
    </row>
    <row r="328" spans="1:3" x14ac:dyDescent="0.25">
      <c r="A328" s="4">
        <v>45916</v>
      </c>
      <c r="B328" s="19">
        <v>6606.76</v>
      </c>
      <c r="C328">
        <v>2588.29</v>
      </c>
    </row>
    <row r="329" spans="1:3" x14ac:dyDescent="0.25">
      <c r="A329" s="4">
        <v>45917</v>
      </c>
      <c r="B329" s="19">
        <v>6600.35</v>
      </c>
      <c r="C329">
        <v>2606.17</v>
      </c>
    </row>
    <row r="330" spans="1:3" x14ac:dyDescent="0.25">
      <c r="A330" s="4">
        <v>45918</v>
      </c>
      <c r="B330" s="19">
        <v>6631.96</v>
      </c>
      <c r="C330">
        <v>2596.56</v>
      </c>
    </row>
    <row r="331" spans="1:3" x14ac:dyDescent="0.25">
      <c r="A331" s="4">
        <v>45919</v>
      </c>
      <c r="B331" s="19">
        <v>6664.36</v>
      </c>
      <c r="C331">
        <v>2606.75</v>
      </c>
    </row>
    <row r="332" spans="1:3" x14ac:dyDescent="0.25">
      <c r="A332" s="4">
        <v>45920</v>
      </c>
      <c r="B332" s="19" t="e">
        <v>#N/A</v>
      </c>
      <c r="C332" t="e">
        <v>#N/A</v>
      </c>
    </row>
    <row r="333" spans="1:3" x14ac:dyDescent="0.25">
      <c r="A333" s="4">
        <v>45921</v>
      </c>
      <c r="B333" s="19" t="e">
        <v>#N/A</v>
      </c>
      <c r="C333" t="e">
        <v>#N/A</v>
      </c>
    </row>
    <row r="334" spans="1:3" x14ac:dyDescent="0.25">
      <c r="A334" s="4">
        <v>45922</v>
      </c>
      <c r="B334" s="19">
        <v>6693.75</v>
      </c>
      <c r="C334">
        <v>2625.94</v>
      </c>
    </row>
    <row r="335" spans="1:3" x14ac:dyDescent="0.25">
      <c r="A335" s="4">
        <v>45923</v>
      </c>
      <c r="B335" s="19">
        <v>6656.92</v>
      </c>
      <c r="C335">
        <v>2624.58</v>
      </c>
    </row>
    <row r="336" spans="1:3" x14ac:dyDescent="0.25">
      <c r="A336" s="4">
        <v>45924</v>
      </c>
      <c r="B336" s="19">
        <v>6637.97</v>
      </c>
      <c r="C336">
        <v>2647.71</v>
      </c>
    </row>
    <row r="337" spans="1:3" x14ac:dyDescent="0.25">
      <c r="A337" s="4">
        <v>45925</v>
      </c>
      <c r="B337" s="19">
        <v>6604.72</v>
      </c>
      <c r="C337">
        <v>2637.53</v>
      </c>
    </row>
    <row r="338" spans="1:3" x14ac:dyDescent="0.25">
      <c r="A338" s="4">
        <v>45926</v>
      </c>
      <c r="B338" s="19">
        <v>6643.7</v>
      </c>
      <c r="C338">
        <v>2653.82</v>
      </c>
    </row>
    <row r="339" spans="1:3" x14ac:dyDescent="0.25">
      <c r="A339" s="4">
        <v>45927</v>
      </c>
      <c r="B339" s="19" t="e">
        <v>#N/A</v>
      </c>
      <c r="C339" t="e">
        <v>#N/A</v>
      </c>
    </row>
    <row r="340" spans="1:3" x14ac:dyDescent="0.25">
      <c r="A340" s="4">
        <v>45928</v>
      </c>
      <c r="B340" s="19" t="e">
        <v>#N/A</v>
      </c>
      <c r="C340" t="e">
        <v>#N/A</v>
      </c>
    </row>
    <row r="341" spans="1:3" x14ac:dyDescent="0.25">
      <c r="A341" s="4">
        <v>45929</v>
      </c>
      <c r="B341" s="19">
        <v>6661.21</v>
      </c>
      <c r="C341">
        <v>2680.58</v>
      </c>
    </row>
    <row r="342" spans="1:3" x14ac:dyDescent="0.25">
      <c r="A342" s="4">
        <v>45930</v>
      </c>
      <c r="B342" s="19">
        <v>6688.46</v>
      </c>
      <c r="C342">
        <v>2701.43</v>
      </c>
    </row>
    <row r="343" spans="1:3" x14ac:dyDescent="0.25">
      <c r="A343" s="4">
        <v>45931</v>
      </c>
      <c r="B343" s="19">
        <v>6711.2</v>
      </c>
      <c r="C343">
        <v>2733.47</v>
      </c>
    </row>
    <row r="344" spans="1:3" x14ac:dyDescent="0.25">
      <c r="A344" s="4">
        <v>45932</v>
      </c>
      <c r="B344" s="19">
        <v>6715.35</v>
      </c>
      <c r="C344">
        <v>2724.1</v>
      </c>
    </row>
    <row r="345" spans="1:3" x14ac:dyDescent="0.25">
      <c r="A345" s="4">
        <v>45933</v>
      </c>
      <c r="B345" s="19">
        <v>6715.79</v>
      </c>
      <c r="C345">
        <v>2738.18</v>
      </c>
    </row>
    <row r="346" spans="1:3" x14ac:dyDescent="0.25">
      <c r="A346" s="4">
        <v>45934</v>
      </c>
      <c r="B346" s="19" t="e">
        <v>#N/A</v>
      </c>
      <c r="C346" t="e">
        <v>#N/A</v>
      </c>
    </row>
    <row r="347" spans="1:3" x14ac:dyDescent="0.25">
      <c r="A347" s="4">
        <v>45935</v>
      </c>
      <c r="B347" s="19" t="e">
        <v>#N/A</v>
      </c>
      <c r="C347" t="e">
        <v>#N/A</v>
      </c>
    </row>
    <row r="348" spans="1:3" x14ac:dyDescent="0.25">
      <c r="A348" s="4">
        <v>45936</v>
      </c>
      <c r="B348" s="19">
        <v>6740.28</v>
      </c>
      <c r="C348">
        <v>2758.9</v>
      </c>
    </row>
    <row r="349" spans="1:3" x14ac:dyDescent="0.25">
      <c r="A349" s="4">
        <v>45937</v>
      </c>
      <c r="B349" s="19">
        <v>6714.59</v>
      </c>
      <c r="C349">
        <v>2747.6</v>
      </c>
    </row>
    <row r="350" spans="1:3" x14ac:dyDescent="0.25">
      <c r="A350" s="4">
        <v>45938</v>
      </c>
      <c r="B350" s="19">
        <v>6753.72</v>
      </c>
      <c r="C350">
        <v>2763.73</v>
      </c>
    </row>
    <row r="351" spans="1:3" x14ac:dyDescent="0.25">
      <c r="A351" s="4">
        <v>45939</v>
      </c>
      <c r="B351" s="19">
        <v>6735.11</v>
      </c>
      <c r="C351">
        <v>2769.15</v>
      </c>
    </row>
    <row r="352" spans="1:3" x14ac:dyDescent="0.25">
      <c r="A352" s="4">
        <v>45940</v>
      </c>
      <c r="B352" s="19">
        <v>6552.51</v>
      </c>
      <c r="C352">
        <v>2725.63</v>
      </c>
    </row>
    <row r="353" spans="1:12" x14ac:dyDescent="0.25">
      <c r="A353" s="4">
        <v>45941</v>
      </c>
      <c r="B353" s="19" t="e">
        <v>#N/A</v>
      </c>
      <c r="C353" t="e">
        <v>#N/A</v>
      </c>
    </row>
    <row r="354" spans="1:12" x14ac:dyDescent="0.25">
      <c r="A354" s="4">
        <v>45942</v>
      </c>
      <c r="B354" s="19" t="e">
        <v>#N/A</v>
      </c>
      <c r="C354" t="e">
        <v>#N/A</v>
      </c>
    </row>
    <row r="355" spans="1:12" x14ac:dyDescent="0.25">
      <c r="A355" s="4">
        <v>45943</v>
      </c>
      <c r="B355" s="19">
        <v>6654.72</v>
      </c>
      <c r="C355">
        <v>2758.24</v>
      </c>
    </row>
    <row r="356" spans="1:12" x14ac:dyDescent="0.25">
      <c r="A356" s="4">
        <v>45944</v>
      </c>
      <c r="B356" s="19">
        <v>6644.31</v>
      </c>
      <c r="C356">
        <v>2758.79</v>
      </c>
    </row>
    <row r="357" spans="1:12" x14ac:dyDescent="0.25">
      <c r="A357" s="4">
        <v>45945</v>
      </c>
      <c r="B357" s="19">
        <v>6671.06</v>
      </c>
      <c r="C357">
        <v>2798.32</v>
      </c>
    </row>
    <row r="358" spans="1:12" x14ac:dyDescent="0.25">
      <c r="A358" s="4">
        <v>45946</v>
      </c>
      <c r="B358" s="19">
        <v>6629.07</v>
      </c>
      <c r="C358">
        <v>2798.21</v>
      </c>
    </row>
    <row r="359" spans="1:12" x14ac:dyDescent="0.25">
      <c r="A359" s="4">
        <v>45947</v>
      </c>
      <c r="B359" s="19">
        <v>6664.01</v>
      </c>
      <c r="C359">
        <v>2777.97</v>
      </c>
    </row>
    <row r="360" spans="1:12" x14ac:dyDescent="0.25">
      <c r="A360" s="4">
        <v>45948</v>
      </c>
      <c r="B360" s="19" t="e">
        <v>#N/A</v>
      </c>
      <c r="C360" t="e">
        <v>#N/A</v>
      </c>
    </row>
    <row r="361" spans="1:12" x14ac:dyDescent="0.25">
      <c r="A361" s="4">
        <v>45949</v>
      </c>
      <c r="B361" s="19" t="e">
        <v>#N/A</v>
      </c>
      <c r="C361" t="e">
        <v>#N/A</v>
      </c>
    </row>
    <row r="362" spans="1:12" x14ac:dyDescent="0.25">
      <c r="A362" s="4">
        <v>45950</v>
      </c>
      <c r="B362" s="19">
        <v>6735.13</v>
      </c>
      <c r="C362">
        <v>2797.6</v>
      </c>
    </row>
    <row r="363" spans="1:12" x14ac:dyDescent="0.25">
      <c r="A363" s="4">
        <v>45951</v>
      </c>
      <c r="B363" s="19">
        <v>6735.35</v>
      </c>
      <c r="C363">
        <v>2785.27</v>
      </c>
    </row>
    <row r="364" spans="1:12" x14ac:dyDescent="0.25">
      <c r="A364" s="4">
        <v>45952</v>
      </c>
      <c r="B364" s="19">
        <v>6699.4</v>
      </c>
      <c r="C364">
        <v>2762.28</v>
      </c>
    </row>
    <row r="365" spans="1:12" x14ac:dyDescent="0.25">
      <c r="A365" s="4">
        <v>45953</v>
      </c>
      <c r="B365" s="19">
        <v>6738.44</v>
      </c>
      <c r="C365">
        <v>2777.78</v>
      </c>
    </row>
    <row r="366" spans="1:12" x14ac:dyDescent="0.25">
      <c r="A366" s="4">
        <v>45954</v>
      </c>
      <c r="B366" s="19">
        <v>6791.69</v>
      </c>
      <c r="C366">
        <v>2804.2</v>
      </c>
    </row>
    <row r="367" spans="1:12" x14ac:dyDescent="0.25">
      <c r="A367" s="4">
        <v>45955</v>
      </c>
      <c r="B367" s="19" t="e">
        <v>#N/A</v>
      </c>
      <c r="C367" t="e">
        <v>#N/A</v>
      </c>
      <c r="L367" s="4"/>
    </row>
    <row r="368" spans="1:12" x14ac:dyDescent="0.25">
      <c r="L368" s="4"/>
    </row>
    <row r="369" spans="12:12" x14ac:dyDescent="0.25">
      <c r="L369" s="4"/>
    </row>
    <row r="370" spans="12:12" x14ac:dyDescent="0.25">
      <c r="L370" s="4"/>
    </row>
    <row r="371" spans="12:12" x14ac:dyDescent="0.25">
      <c r="L371" s="4"/>
    </row>
    <row r="372" spans="12:12" x14ac:dyDescent="0.25">
      <c r="L372" s="4"/>
    </row>
    <row r="373" spans="12:12" x14ac:dyDescent="0.25">
      <c r="L373" s="4"/>
    </row>
    <row r="374" spans="12:12" x14ac:dyDescent="0.25">
      <c r="L374" s="4"/>
    </row>
    <row r="375" spans="12:12" x14ac:dyDescent="0.25">
      <c r="L375" s="4"/>
    </row>
    <row r="376" spans="12:12" x14ac:dyDescent="0.25">
      <c r="L376" s="4"/>
    </row>
    <row r="377" spans="12:12" x14ac:dyDescent="0.25">
      <c r="L377" s="4"/>
    </row>
    <row r="378" spans="12:12" x14ac:dyDescent="0.25">
      <c r="L378" s="4"/>
    </row>
    <row r="379" spans="12:12" x14ac:dyDescent="0.25">
      <c r="L379" s="4"/>
    </row>
    <row r="380" spans="12:12" x14ac:dyDescent="0.25">
      <c r="L380" s="4"/>
    </row>
    <row r="381" spans="12:12" x14ac:dyDescent="0.25">
      <c r="L381" s="4"/>
    </row>
    <row r="382" spans="12:12" x14ac:dyDescent="0.25">
      <c r="L382" s="4"/>
    </row>
    <row r="383" spans="12:12" x14ac:dyDescent="0.25">
      <c r="L383" s="4"/>
    </row>
    <row r="384" spans="12:12" x14ac:dyDescent="0.25">
      <c r="L384"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51CE-07F2-4E74-96E9-4FFC444404EC}">
  <sheetPr codeName="Sheet2"/>
  <dimension ref="A1:BD98"/>
  <sheetViews>
    <sheetView tabSelected="1" zoomScale="55" zoomScaleNormal="55" workbookViewId="0">
      <selection activeCell="N9" sqref="N9"/>
    </sheetView>
  </sheetViews>
  <sheetFormatPr defaultRowHeight="15" x14ac:dyDescent="0.25"/>
  <cols>
    <col min="1" max="1" width="16.85546875" style="5" customWidth="1"/>
    <col min="2" max="2" width="14.140625" style="3" customWidth="1"/>
    <col min="3" max="3" width="12" style="2" bestFit="1" customWidth="1"/>
    <col min="4" max="4" width="13.5703125" style="2" bestFit="1" customWidth="1"/>
    <col min="5" max="5" width="12.28515625" style="2" bestFit="1" customWidth="1"/>
    <col min="6" max="6" width="15.42578125" style="2" customWidth="1"/>
    <col min="7" max="7" width="13.7109375" style="2" bestFit="1" customWidth="1"/>
    <col min="8" max="8" width="14.28515625" style="2" customWidth="1"/>
    <col min="9" max="9" width="15" style="2" customWidth="1"/>
    <col min="10" max="10" width="12.85546875" style="2" bestFit="1" customWidth="1"/>
    <col min="11" max="11" width="12.5703125" bestFit="1" customWidth="1"/>
    <col min="12" max="12" width="12.85546875" bestFit="1" customWidth="1"/>
    <col min="13" max="13" width="13.7109375" bestFit="1" customWidth="1"/>
    <col min="14" max="15" width="13.7109375" customWidth="1"/>
    <col min="17" max="17" width="12.85546875" bestFit="1" customWidth="1"/>
    <col min="18" max="18" width="11.140625" style="4" bestFit="1" customWidth="1"/>
  </cols>
  <sheetData>
    <row r="1" spans="1:32" x14ac:dyDescent="0.25">
      <c r="B1" s="4"/>
      <c r="C1">
        <f>+COUNT(C2:C60)</f>
        <v>48</v>
      </c>
      <c r="D1">
        <f>+COUNT(D2:D60)</f>
        <v>45</v>
      </c>
      <c r="E1">
        <f>+COUNT(E2:E60)</f>
        <v>46</v>
      </c>
      <c r="F1">
        <f>+COUNT(F2:F60)</f>
        <v>48</v>
      </c>
      <c r="G1">
        <f>+COUNT(G2:G60)</f>
        <v>48</v>
      </c>
      <c r="H1">
        <f>+COUNT(H2:H60)</f>
        <v>48</v>
      </c>
      <c r="I1">
        <f>+COUNT(I2:I60)</f>
        <v>44</v>
      </c>
      <c r="J1">
        <f>+COUNT(J2:J60)</f>
        <v>48</v>
      </c>
      <c r="K1">
        <f>+COUNT(K2:K60)</f>
        <v>48</v>
      </c>
      <c r="L1">
        <f>+COUNT(L2:L60)</f>
        <v>48</v>
      </c>
      <c r="M1">
        <f>+COUNT(M2:M60)</f>
        <v>46</v>
      </c>
      <c r="N1">
        <f t="shared" ref="N1:O1" si="0">+COUNT(N2:N60)</f>
        <v>32</v>
      </c>
      <c r="O1">
        <f t="shared" si="0"/>
        <v>47</v>
      </c>
    </row>
    <row r="2" spans="1:32" ht="29.25" customHeight="1" x14ac:dyDescent="0.25">
      <c r="C2" s="2" t="s">
        <v>0</v>
      </c>
      <c r="D2" s="2" t="s">
        <v>1</v>
      </c>
      <c r="E2" s="2" t="s">
        <v>2</v>
      </c>
      <c r="F2" s="2" t="s">
        <v>20</v>
      </c>
      <c r="G2" s="2" t="s">
        <v>4</v>
      </c>
      <c r="H2" s="2" t="s">
        <v>21</v>
      </c>
      <c r="I2" s="2" t="s">
        <v>22</v>
      </c>
      <c r="J2" s="2" t="s">
        <v>7</v>
      </c>
      <c r="K2" s="2" t="s">
        <v>24</v>
      </c>
      <c r="L2" s="2" t="s">
        <v>9</v>
      </c>
      <c r="M2" s="2" t="s">
        <v>23</v>
      </c>
      <c r="N2" s="2" t="s">
        <v>26</v>
      </c>
      <c r="O2" s="2" t="s">
        <v>25</v>
      </c>
      <c r="P2" s="8"/>
    </row>
    <row r="3" spans="1:32" x14ac:dyDescent="0.25">
      <c r="A3" s="11" t="str">
        <f ca="1">UPPER(_xlfn.TEXTBEFORE(_xlfn.TEXTAFTER(_xlfn.FORMULATEXT(B3),""""),"("))</f>
        <v>CUR_MKT_CAP</v>
      </c>
      <c r="B3" s="3" cm="1">
        <f t="array" ref="B3:O11">_xll.BQL(Companies, "cur_mkt_cap(currency=GBP, end=0d, per=Q, start=-2y)", "showdates", "true", "showids", "false", "showheaders", "false", "transpose", "false")</f>
        <v>45289</v>
      </c>
      <c r="C3" s="2">
        <v>117840312152.31529</v>
      </c>
      <c r="D3" s="2">
        <v>14422252482.457104</v>
      </c>
      <c r="E3" s="2">
        <v>44916471978.80098</v>
      </c>
      <c r="F3" s="2">
        <v>3195719083.0995841</v>
      </c>
      <c r="G3" s="2">
        <v>167708782822.185</v>
      </c>
      <c r="H3" s="2">
        <v>13562171187.675493</v>
      </c>
      <c r="I3" s="2">
        <v>87314558.222988322</v>
      </c>
      <c r="J3" s="2">
        <v>128813907782.67682</v>
      </c>
      <c r="K3">
        <v>1296143075.0998983</v>
      </c>
      <c r="L3">
        <v>96309949210.828186</v>
      </c>
      <c r="M3">
        <v>47124109.041157417</v>
      </c>
      <c r="N3" s="2">
        <v>79393029339.183578</v>
      </c>
      <c r="O3">
        <v>102263151.66262734</v>
      </c>
      <c r="P3" s="12" t="b" cm="1">
        <f t="array" ref="P3">NOT(OR(ISNA(_xlfn.ANCHORARRAY(B3))))</f>
        <v>1</v>
      </c>
      <c r="R3" s="4" cm="1">
        <f t="array" ref="R3:AE11">_xlfn._xlws.SORT(_xlfn.ANCHORARRAY(B3),,1)</f>
        <v>45289</v>
      </c>
      <c r="S3">
        <v>117840312152.31529</v>
      </c>
      <c r="T3">
        <v>14422252482.457104</v>
      </c>
      <c r="U3">
        <v>44916471978.80098</v>
      </c>
      <c r="V3">
        <v>3195719083.0995841</v>
      </c>
      <c r="W3">
        <v>167708782822.185</v>
      </c>
      <c r="X3">
        <v>13562171187.675493</v>
      </c>
      <c r="Y3">
        <v>87314558.222988322</v>
      </c>
      <c r="Z3">
        <v>128813907782.67682</v>
      </c>
      <c r="AA3">
        <v>1296143075.0998983</v>
      </c>
      <c r="AB3">
        <v>96309949210.828186</v>
      </c>
      <c r="AC3">
        <v>47124109.041157417</v>
      </c>
      <c r="AD3">
        <v>79393029339.183578</v>
      </c>
      <c r="AE3">
        <v>102263151.66262734</v>
      </c>
      <c r="AF3" s="13" t="str">
        <f>"Q"&amp;ROUNDUP(MONTH(R3)/3,0)&amp;"-"&amp;RIGHT(YEAR(R3),2)</f>
        <v>Q4-23</v>
      </c>
    </row>
    <row r="4" spans="1:32" x14ac:dyDescent="0.25">
      <c r="A4" s="11"/>
      <c r="B4" s="3">
        <v>45380</v>
      </c>
      <c r="C4" s="2">
        <v>121058861623.76237</v>
      </c>
      <c r="D4" s="2">
        <v>14309633130.455448</v>
      </c>
      <c r="E4" s="2">
        <v>42286746155.955994</v>
      </c>
      <c r="F4" s="2">
        <v>3023915246.3366342</v>
      </c>
      <c r="G4" s="2">
        <v>168924395062.5</v>
      </c>
      <c r="H4" s="2">
        <v>12576475270.059286</v>
      </c>
      <c r="I4" s="2">
        <v>114769576.17425746</v>
      </c>
      <c r="J4" s="2">
        <v>129546138695.35089</v>
      </c>
      <c r="K4">
        <v>999277198.29702961</v>
      </c>
      <c r="L4">
        <v>102444009147.14455</v>
      </c>
      <c r="M4">
        <v>48349260.646151863</v>
      </c>
      <c r="N4">
        <v>83986682086.526733</v>
      </c>
      <c r="O4">
        <v>98857081.239446819</v>
      </c>
      <c r="P4" s="12"/>
      <c r="R4" s="4">
        <v>45380</v>
      </c>
      <c r="S4">
        <v>121058861623.76237</v>
      </c>
      <c r="T4">
        <v>14309633130.455448</v>
      </c>
      <c r="U4">
        <v>42286746155.955994</v>
      </c>
      <c r="V4">
        <v>3023915246.3366342</v>
      </c>
      <c r="W4">
        <v>168924395062.5</v>
      </c>
      <c r="X4">
        <v>12576475270.059286</v>
      </c>
      <c r="Y4">
        <v>114769576.17425746</v>
      </c>
      <c r="Z4">
        <v>129546138695.35089</v>
      </c>
      <c r="AA4">
        <v>999277198.29702961</v>
      </c>
      <c r="AB4">
        <v>102444009147.14455</v>
      </c>
      <c r="AC4">
        <v>48349260.646151863</v>
      </c>
      <c r="AD4">
        <v>83986682086.526733</v>
      </c>
      <c r="AE4">
        <v>98857081.239446819</v>
      </c>
      <c r="AF4" s="13" t="str">
        <f t="shared" ref="AF4:AF11" si="1">"Q"&amp;ROUNDUP(MONTH(R4)/3,0)&amp;"-"&amp;RIGHT(YEAR(R4),2)</f>
        <v>Q1-24</v>
      </c>
    </row>
    <row r="5" spans="1:32" x14ac:dyDescent="0.25">
      <c r="A5" s="11"/>
      <c r="B5" s="3">
        <v>45471</v>
      </c>
      <c r="C5" s="2">
        <v>117803102040.81635</v>
      </c>
      <c r="D5" s="2">
        <v>19089984617.307388</v>
      </c>
      <c r="E5" s="2">
        <v>39962980785.281502</v>
      </c>
      <c r="F5" s="2">
        <v>3293698673.2479038</v>
      </c>
      <c r="G5" s="2">
        <v>179225432873.23999</v>
      </c>
      <c r="H5" s="2">
        <v>11768530918.669436</v>
      </c>
      <c r="I5" s="2">
        <v>139635770.43189365</v>
      </c>
      <c r="J5" s="2">
        <v>126106807467.40111</v>
      </c>
      <c r="K5">
        <v>1192750453.7414966</v>
      </c>
      <c r="L5">
        <v>115104057902.23068</v>
      </c>
      <c r="M5">
        <v>41259465.872289918</v>
      </c>
      <c r="N5">
        <v>79065194939.329224</v>
      </c>
      <c r="O5">
        <v>110294935.50211793</v>
      </c>
      <c r="P5" s="12"/>
      <c r="R5" s="4">
        <v>45471</v>
      </c>
      <c r="S5">
        <v>117803102040.81635</v>
      </c>
      <c r="T5">
        <v>19089984617.307388</v>
      </c>
      <c r="U5">
        <v>39962980785.281502</v>
      </c>
      <c r="V5">
        <v>3293698673.2479038</v>
      </c>
      <c r="W5">
        <v>179225432873.23999</v>
      </c>
      <c r="X5">
        <v>11768530918.669436</v>
      </c>
      <c r="Y5">
        <v>139635770.43189365</v>
      </c>
      <c r="Z5">
        <v>126106807467.40111</v>
      </c>
      <c r="AA5">
        <v>1192750453.7414966</v>
      </c>
      <c r="AB5">
        <v>115104057902.23068</v>
      </c>
      <c r="AC5">
        <v>41259465.872289918</v>
      </c>
      <c r="AD5">
        <v>79065194939.329224</v>
      </c>
      <c r="AE5">
        <v>110294935.50211793</v>
      </c>
      <c r="AF5" s="13" t="str">
        <f t="shared" si="1"/>
        <v>Q2-24</v>
      </c>
    </row>
    <row r="6" spans="1:32" x14ac:dyDescent="0.25">
      <c r="A6" s="11"/>
      <c r="B6" s="3">
        <v>45565</v>
      </c>
      <c r="C6" s="2">
        <v>120673232054.91718</v>
      </c>
      <c r="D6" s="2">
        <v>19923729278.256977</v>
      </c>
      <c r="E6" s="2">
        <v>37380486203.498093</v>
      </c>
      <c r="F6" s="2">
        <v>3064450708.5136542</v>
      </c>
      <c r="G6" s="2">
        <v>150968701501.99997</v>
      </c>
      <c r="H6" s="2">
        <v>12778759788.761375</v>
      </c>
      <c r="I6" s="2">
        <v>112128829.18967314</v>
      </c>
      <c r="J6" s="2">
        <v>116674076433.25162</v>
      </c>
      <c r="K6">
        <v>1483473674.8992686</v>
      </c>
      <c r="L6">
        <v>129614348604.68585</v>
      </c>
      <c r="M6">
        <v>36627490.011902995</v>
      </c>
      <c r="N6">
        <v>63500661091.80719</v>
      </c>
      <c r="O6">
        <v>153808305.27895656</v>
      </c>
      <c r="P6" s="12"/>
      <c r="R6" s="4">
        <v>45565</v>
      </c>
      <c r="S6">
        <v>120673232054.91718</v>
      </c>
      <c r="T6">
        <v>19923729278.256977</v>
      </c>
      <c r="U6">
        <v>37380486203.498093</v>
      </c>
      <c r="V6">
        <v>3064450708.5136542</v>
      </c>
      <c r="W6">
        <v>150968701501.99997</v>
      </c>
      <c r="X6">
        <v>12778759788.761375</v>
      </c>
      <c r="Y6">
        <v>112128829.18967314</v>
      </c>
      <c r="Z6">
        <v>116674076433.25162</v>
      </c>
      <c r="AA6">
        <v>1483473674.8992686</v>
      </c>
      <c r="AB6">
        <v>129614348604.68585</v>
      </c>
      <c r="AC6">
        <v>36627490.011902995</v>
      </c>
      <c r="AD6">
        <v>63500661091.80719</v>
      </c>
      <c r="AE6">
        <v>153808305.27895656</v>
      </c>
      <c r="AF6" s="13" t="str">
        <f t="shared" si="1"/>
        <v>Q3-24</v>
      </c>
    </row>
    <row r="7" spans="1:32" x14ac:dyDescent="0.25">
      <c r="A7" s="11"/>
      <c r="B7" s="3">
        <v>45657</v>
      </c>
      <c r="C7" s="2">
        <v>124983189477.87964</v>
      </c>
      <c r="D7" s="2">
        <v>15071375259.749184</v>
      </c>
      <c r="E7" s="2">
        <v>35622115442.452492</v>
      </c>
      <c r="F7" s="2">
        <v>2939993047.6635513</v>
      </c>
      <c r="G7" s="2">
        <v>151408171472.07999</v>
      </c>
      <c r="H7" s="2">
        <v>11909716835.191124</v>
      </c>
      <c r="I7" s="2">
        <v>98946104.720824346</v>
      </c>
      <c r="J7" s="2">
        <v>105783299635.74103</v>
      </c>
      <c r="K7">
        <v>983589578.62449086</v>
      </c>
      <c r="L7">
        <v>117759918102.5641</v>
      </c>
      <c r="M7">
        <v>27640973.064742733</v>
      </c>
      <c r="N7">
        <v>63672586389.647728</v>
      </c>
      <c r="O7">
        <v>105777522.72844906</v>
      </c>
      <c r="P7" s="12"/>
      <c r="R7" s="14">
        <v>45657</v>
      </c>
      <c r="S7" s="17">
        <v>124983189477.87964</v>
      </c>
      <c r="T7" s="17">
        <v>15071375259.749184</v>
      </c>
      <c r="U7" s="17">
        <v>35622115442.452492</v>
      </c>
      <c r="V7" s="17">
        <v>2939993047.6635513</v>
      </c>
      <c r="W7" s="17">
        <v>151408171472.07999</v>
      </c>
      <c r="X7" s="17">
        <v>11909716835.191124</v>
      </c>
      <c r="Y7" s="17">
        <v>98946104.720824346</v>
      </c>
      <c r="Z7" s="17">
        <v>105783299635.74103</v>
      </c>
      <c r="AA7" s="17">
        <v>983589578.62449086</v>
      </c>
      <c r="AB7" s="17">
        <v>117759918102.5641</v>
      </c>
      <c r="AC7" s="17">
        <v>27640973.064742733</v>
      </c>
      <c r="AD7" s="17">
        <v>63672586389.647728</v>
      </c>
      <c r="AE7" s="17">
        <v>105777522.72844906</v>
      </c>
      <c r="AF7" s="18" t="str">
        <f t="shared" si="1"/>
        <v>Q4-24</v>
      </c>
    </row>
    <row r="8" spans="1:32" x14ac:dyDescent="0.25">
      <c r="A8" s="11"/>
      <c r="B8" s="3">
        <v>45747</v>
      </c>
      <c r="C8" s="2">
        <v>142004357325.4823</v>
      </c>
      <c r="D8" s="2">
        <v>10487225486.286514</v>
      </c>
      <c r="E8" s="2">
        <v>37689497439.443497</v>
      </c>
      <c r="F8" s="2">
        <v>2797598711.0095301</v>
      </c>
      <c r="G8" s="2">
        <v>169983439396.75</v>
      </c>
      <c r="H8" s="2">
        <v>13499555764.717119</v>
      </c>
      <c r="I8" s="2">
        <v>69305712.71403116</v>
      </c>
      <c r="J8" s="2">
        <v>113449027315.19858</v>
      </c>
      <c r="K8">
        <v>491747000.10846823</v>
      </c>
      <c r="L8">
        <v>112979463073.68095</v>
      </c>
      <c r="M8">
        <v>31448655.532856163</v>
      </c>
      <c r="N8">
        <v>70295490480.917343</v>
      </c>
      <c r="O8">
        <v>118008822.63904899</v>
      </c>
      <c r="P8" s="12"/>
      <c r="R8" s="14">
        <v>45747</v>
      </c>
      <c r="S8" s="17">
        <v>142004357325.4823</v>
      </c>
      <c r="T8" s="17">
        <v>10487225486.286514</v>
      </c>
      <c r="U8" s="17">
        <v>37689497439.443497</v>
      </c>
      <c r="V8" s="17">
        <v>2797598711.0095301</v>
      </c>
      <c r="W8" s="17">
        <v>169983439396.75</v>
      </c>
      <c r="X8" s="17">
        <v>13499555764.717119</v>
      </c>
      <c r="Y8" s="17">
        <v>69305712.71403116</v>
      </c>
      <c r="Z8" s="17">
        <v>113449027315.19858</v>
      </c>
      <c r="AA8" s="17">
        <v>491747000.10846823</v>
      </c>
      <c r="AB8" s="17">
        <v>112979463073.68095</v>
      </c>
      <c r="AC8" s="17">
        <v>31448655.532856163</v>
      </c>
      <c r="AD8" s="17">
        <v>70295490480.917343</v>
      </c>
      <c r="AE8" s="17">
        <v>118008822.63904899</v>
      </c>
      <c r="AF8" s="18" t="str">
        <f t="shared" si="1"/>
        <v>Q1-25</v>
      </c>
    </row>
    <row r="9" spans="1:32" x14ac:dyDescent="0.25">
      <c r="A9" s="11"/>
      <c r="B9" s="3">
        <v>45838</v>
      </c>
      <c r="C9" s="2">
        <v>149349100189.58728</v>
      </c>
      <c r="D9" s="2">
        <v>12945348588.056</v>
      </c>
      <c r="E9" s="2">
        <v>37139556436.861038</v>
      </c>
      <c r="F9" s="2">
        <v>2413693947.0686884</v>
      </c>
      <c r="G9" s="2">
        <v>150971706746.70999</v>
      </c>
      <c r="H9" s="2">
        <v>14823001854.613308</v>
      </c>
      <c r="I9" s="2">
        <v>108913537.77162023</v>
      </c>
      <c r="J9" s="2">
        <v>101444492982.67554</v>
      </c>
      <c r="K9">
        <v>582651593.54674053</v>
      </c>
      <c r="L9">
        <v>104207504337.12996</v>
      </c>
      <c r="M9">
        <v>31336739.526763521</v>
      </c>
      <c r="N9">
        <v>57835326660.573143</v>
      </c>
      <c r="O9">
        <v>131904110.23061253</v>
      </c>
      <c r="P9" s="12"/>
      <c r="R9" s="14">
        <v>45838</v>
      </c>
      <c r="S9" s="17">
        <v>149349100189.58728</v>
      </c>
      <c r="T9" s="17">
        <v>12945348588.056</v>
      </c>
      <c r="U9" s="17">
        <v>37139556436.861038</v>
      </c>
      <c r="V9" s="17">
        <v>2413693947.0686884</v>
      </c>
      <c r="W9" s="17">
        <v>150971706746.70999</v>
      </c>
      <c r="X9" s="17">
        <v>14823001854.613308</v>
      </c>
      <c r="Y9" s="17">
        <v>108913537.77162023</v>
      </c>
      <c r="Z9" s="17">
        <v>101444492982.67554</v>
      </c>
      <c r="AA9" s="17">
        <v>582651593.54674053</v>
      </c>
      <c r="AB9" s="17">
        <v>104207504337.12996</v>
      </c>
      <c r="AC9" s="17">
        <v>31336739.526763521</v>
      </c>
      <c r="AD9" s="17">
        <v>57835326660.573143</v>
      </c>
      <c r="AE9" s="17">
        <v>131904110.23061253</v>
      </c>
      <c r="AF9" s="18" t="str">
        <f t="shared" si="1"/>
        <v>Q2-25</v>
      </c>
    </row>
    <row r="10" spans="1:32" x14ac:dyDescent="0.25">
      <c r="A10" s="11"/>
      <c r="B10" s="3">
        <v>45930</v>
      </c>
      <c r="C10" s="2">
        <v>160172636897.24347</v>
      </c>
      <c r="D10" s="2">
        <v>17572869065.331745</v>
      </c>
      <c r="E10" s="2">
        <v>40864122768.541489</v>
      </c>
      <c r="F10" s="2">
        <v>3144560739.9063821</v>
      </c>
      <c r="G10" s="2">
        <v>153793559168.07999</v>
      </c>
      <c r="H10" s="2">
        <v>15025680341.986309</v>
      </c>
      <c r="I10" s="2">
        <v>84337207.429972515</v>
      </c>
      <c r="J10" s="2">
        <v>99711895447.567276</v>
      </c>
      <c r="K10">
        <v>1314948264.5218811</v>
      </c>
      <c r="L10">
        <v>115503378756.31174</v>
      </c>
      <c r="M10">
        <v>28484498.84382866</v>
      </c>
      <c r="N10">
        <v>67271227695.163078</v>
      </c>
      <c r="O10">
        <v>165494269.93651828</v>
      </c>
      <c r="P10" s="12"/>
      <c r="R10" s="14">
        <v>45930</v>
      </c>
      <c r="S10" s="17">
        <v>160172636897.24347</v>
      </c>
      <c r="T10" s="17">
        <v>17572869065.331745</v>
      </c>
      <c r="U10" s="17">
        <v>40864122768.541489</v>
      </c>
      <c r="V10" s="17">
        <v>3144560739.9063821</v>
      </c>
      <c r="W10" s="17">
        <v>153793559168.07999</v>
      </c>
      <c r="X10" s="17">
        <v>15025680341.986309</v>
      </c>
      <c r="Y10" s="17">
        <v>84337207.429972515</v>
      </c>
      <c r="Z10" s="17">
        <v>99711895447.567276</v>
      </c>
      <c r="AA10" s="17">
        <v>1314948264.5218811</v>
      </c>
      <c r="AB10" s="17">
        <v>115503378756.31174</v>
      </c>
      <c r="AC10" s="17">
        <v>28484498.84382866</v>
      </c>
      <c r="AD10" s="17">
        <v>67271227695.163078</v>
      </c>
      <c r="AE10" s="17">
        <v>165494269.93651828</v>
      </c>
      <c r="AF10" s="18" t="str">
        <f t="shared" si="1"/>
        <v>Q3-25</v>
      </c>
    </row>
    <row r="11" spans="1:32" x14ac:dyDescent="0.25">
      <c r="A11" s="11"/>
      <c r="B11" s="3">
        <v>45954</v>
      </c>
      <c r="C11" s="2">
        <v>170415576646.90427</v>
      </c>
      <c r="D11" s="2">
        <v>19473980530.577534</v>
      </c>
      <c r="E11" s="2">
        <v>43576449023.978325</v>
      </c>
      <c r="F11" s="2">
        <v>3422890931.1366887</v>
      </c>
      <c r="G11" s="2">
        <v>164901773429.14999</v>
      </c>
      <c r="H11" s="2">
        <v>15752770502.373594</v>
      </c>
      <c r="I11" s="2">
        <v>87004982.955475986</v>
      </c>
      <c r="J11" s="2">
        <v>104023657061.68845</v>
      </c>
      <c r="K11">
        <v>1683583710.88288</v>
      </c>
      <c r="L11">
        <v>130744564635.26341</v>
      </c>
      <c r="M11">
        <v>25173253.220173962</v>
      </c>
      <c r="N11">
        <v>68017841680.390312</v>
      </c>
      <c r="O11">
        <v>152072606.59677622</v>
      </c>
      <c r="P11" s="12"/>
      <c r="R11" s="4">
        <v>45954</v>
      </c>
      <c r="S11">
        <v>170415576646.90427</v>
      </c>
      <c r="T11">
        <v>19473980530.577534</v>
      </c>
      <c r="U11">
        <v>43576449023.978325</v>
      </c>
      <c r="V11">
        <v>3422890931.1366887</v>
      </c>
      <c r="W11">
        <v>164901773429.14999</v>
      </c>
      <c r="X11">
        <v>15752770502.373594</v>
      </c>
      <c r="Y11">
        <v>87004982.955475986</v>
      </c>
      <c r="Z11">
        <v>104023657061.68845</v>
      </c>
      <c r="AA11">
        <v>1683583710.88288</v>
      </c>
      <c r="AB11">
        <v>130744564635.26341</v>
      </c>
      <c r="AC11">
        <v>25173253.220173962</v>
      </c>
      <c r="AD11">
        <v>68017841680.390312</v>
      </c>
      <c r="AE11">
        <v>152072606.59677622</v>
      </c>
      <c r="AF11" s="13" t="str">
        <f t="shared" si="1"/>
        <v>Q4-25</v>
      </c>
    </row>
    <row r="12" spans="1:32" x14ac:dyDescent="0.25">
      <c r="P12" s="8"/>
    </row>
    <row r="13" spans="1:32" x14ac:dyDescent="0.25">
      <c r="A13" s="11" t="str">
        <f ca="1">UPPER(_xlfn.TEXTBEFORE(_xlfn.TEXTAFTER(_xlfn.FORMULATEXT(B13),""""),"("))</f>
        <v>PE_RATIO</v>
      </c>
      <c r="B13" s="3" cm="1">
        <f t="array" ref="B13:O21">_xll.BQL(Companies, "pe_ratio(as_of_date=range(-2Y, 0D, frq=Q), fa_period_offset=-4Q, fa_period_type=Q, fill=PREV)", "showdates", "true", "showids", "false", "showheaders", "false")</f>
        <v>45224</v>
      </c>
      <c r="C13" s="2">
        <v>45.022569797217585</v>
      </c>
      <c r="D13" s="2">
        <v>209.31982121520559</v>
      </c>
      <c r="E13" s="2">
        <v>4.3097352503363666</v>
      </c>
      <c r="F13" s="2">
        <v>27.261354702520357</v>
      </c>
      <c r="G13" s="2">
        <v>7.1339292922318922</v>
      </c>
      <c r="H13" s="2">
        <v>14.196547187680812</v>
      </c>
      <c r="I13" s="2" t="e">
        <v>#N/A</v>
      </c>
      <c r="J13" s="2">
        <v>5.3088107784439851</v>
      </c>
      <c r="K13">
        <v>15.760370323672976</v>
      </c>
      <c r="L13">
        <v>21.932388730807705</v>
      </c>
      <c r="M13">
        <v>13.95311292796273</v>
      </c>
      <c r="N13" t="e">
        <v>#N/A</v>
      </c>
      <c r="O13">
        <v>34.507675062762281</v>
      </c>
      <c r="P13" s="12" t="b" cm="1">
        <f t="array" ref="P13">NOT(OR(ISNA(_xlfn.ANCHORARRAY(B13))))</f>
        <v>0</v>
      </c>
      <c r="R13" s="4" cm="1">
        <f t="array" ref="R13:AE21">_xlfn._xlws.SORT(_xlfn.ANCHORARRAY(B13),,1)</f>
        <v>45224</v>
      </c>
      <c r="S13">
        <v>45.022569797217585</v>
      </c>
      <c r="T13">
        <v>209.31982121520559</v>
      </c>
      <c r="U13">
        <v>4.3097352503363666</v>
      </c>
      <c r="V13">
        <v>27.261354702520357</v>
      </c>
      <c r="W13">
        <v>7.1339292922318922</v>
      </c>
      <c r="X13">
        <v>14.196547187680812</v>
      </c>
      <c r="Y13" t="e">
        <v>#N/A</v>
      </c>
      <c r="Z13">
        <v>5.3088107784439851</v>
      </c>
      <c r="AA13">
        <v>15.760370323672976</v>
      </c>
      <c r="AB13">
        <v>21.932388730807705</v>
      </c>
      <c r="AC13">
        <v>13.95311292796273</v>
      </c>
      <c r="AD13" t="e">
        <v>#N/A</v>
      </c>
      <c r="AE13">
        <v>34.507675062762281</v>
      </c>
      <c r="AF13" s="13" t="str">
        <f>"Q"&amp;ROUNDUP(MONTH(R13)/3,0)&amp;"-"&amp;RIGHT(YEAR(R13),2)</f>
        <v>Q4-23</v>
      </c>
    </row>
    <row r="14" spans="1:32" x14ac:dyDescent="0.25">
      <c r="A14" s="11"/>
      <c r="B14" s="3">
        <v>45316</v>
      </c>
      <c r="C14" s="2">
        <v>25.227758984371462</v>
      </c>
      <c r="D14" s="2" t="e">
        <v>#N/A</v>
      </c>
      <c r="E14" s="2">
        <v>3.6227162164178734</v>
      </c>
      <c r="F14" s="2">
        <v>24.069498724477775</v>
      </c>
      <c r="G14" s="2">
        <v>5.9187682353728333</v>
      </c>
      <c r="H14" s="2">
        <v>12.304963859642404</v>
      </c>
      <c r="I14" s="2" t="e">
        <v>#N/A</v>
      </c>
      <c r="J14" s="2">
        <v>4.5772972429165444</v>
      </c>
      <c r="K14">
        <v>11.859985284356654</v>
      </c>
      <c r="L14">
        <v>23.595281106560893</v>
      </c>
      <c r="M14">
        <v>10.59268961272268</v>
      </c>
      <c r="N14" t="e">
        <v>#N/A</v>
      </c>
      <c r="O14">
        <v>155.0458066927265</v>
      </c>
      <c r="P14" s="12"/>
      <c r="R14" s="4">
        <v>45316</v>
      </c>
      <c r="S14">
        <v>25.227758984371462</v>
      </c>
      <c r="T14" t="e">
        <v>#N/A</v>
      </c>
      <c r="U14">
        <v>3.6227162164178734</v>
      </c>
      <c r="V14">
        <v>24.069498724477775</v>
      </c>
      <c r="W14">
        <v>5.9187682353728333</v>
      </c>
      <c r="X14">
        <v>12.304963859642404</v>
      </c>
      <c r="Y14" t="e">
        <v>#N/A</v>
      </c>
      <c r="Z14">
        <v>4.5772972429165444</v>
      </c>
      <c r="AA14">
        <v>11.859985284356654</v>
      </c>
      <c r="AB14">
        <v>23.595281106560893</v>
      </c>
      <c r="AC14">
        <v>10.59268961272268</v>
      </c>
      <c r="AD14" t="e">
        <v>#N/A</v>
      </c>
      <c r="AE14">
        <v>155.0458066927265</v>
      </c>
      <c r="AF14" s="13" t="str">
        <f t="shared" ref="AF14:AF21" si="2">"Q"&amp;ROUNDUP(MONTH(R14)/3,0)&amp;"-"&amp;RIGHT(YEAR(R14),2)</f>
        <v>Q1-24</v>
      </c>
    </row>
    <row r="15" spans="1:32" x14ac:dyDescent="0.25">
      <c r="A15" s="11"/>
      <c r="B15" s="3">
        <v>45407</v>
      </c>
      <c r="C15" s="2">
        <v>27.25713648167644</v>
      </c>
      <c r="D15" s="2" t="e">
        <v>#N/A</v>
      </c>
      <c r="E15" s="2">
        <v>5.0405301048915341</v>
      </c>
      <c r="F15" s="2">
        <v>21.429525265007559</v>
      </c>
      <c r="G15" s="2">
        <v>6.5509136378973425</v>
      </c>
      <c r="H15" s="2">
        <v>19.957311064094121</v>
      </c>
      <c r="I15" s="2" t="e">
        <v>#N/A</v>
      </c>
      <c r="J15" s="2">
        <v>4.6708634728022895</v>
      </c>
      <c r="K15">
        <v>11.555205019519375</v>
      </c>
      <c r="L15">
        <v>26.249767518875114</v>
      </c>
      <c r="M15">
        <v>5.8534695275110478</v>
      </c>
      <c r="N15" t="e">
        <v>#N/A</v>
      </c>
      <c r="O15">
        <v>103.32345228594232</v>
      </c>
      <c r="P15" s="12"/>
      <c r="R15" s="4">
        <v>45407</v>
      </c>
      <c r="S15">
        <v>27.25713648167644</v>
      </c>
      <c r="T15" t="e">
        <v>#N/A</v>
      </c>
      <c r="U15">
        <v>5.0405301048915341</v>
      </c>
      <c r="V15">
        <v>21.429525265007559</v>
      </c>
      <c r="W15">
        <v>6.5509136378973425</v>
      </c>
      <c r="X15">
        <v>19.957311064094121</v>
      </c>
      <c r="Y15" t="e">
        <v>#N/A</v>
      </c>
      <c r="Z15">
        <v>4.6708634728022895</v>
      </c>
      <c r="AA15">
        <v>11.555205019519375</v>
      </c>
      <c r="AB15">
        <v>26.249767518875114</v>
      </c>
      <c r="AC15">
        <v>5.8534695275110478</v>
      </c>
      <c r="AD15" t="e">
        <v>#N/A</v>
      </c>
      <c r="AE15">
        <v>103.32345228594232</v>
      </c>
      <c r="AF15" s="13" t="str">
        <f t="shared" si="2"/>
        <v>Q2-24</v>
      </c>
    </row>
    <row r="16" spans="1:32" x14ac:dyDescent="0.25">
      <c r="A16" s="11"/>
      <c r="B16" s="3">
        <v>45498</v>
      </c>
      <c r="C16" s="2">
        <v>17.933422196651946</v>
      </c>
      <c r="D16" s="2" t="e">
        <v>#N/A</v>
      </c>
      <c r="E16" s="2">
        <v>4.6327672787845362</v>
      </c>
      <c r="F16" s="2">
        <v>23.443839655478808</v>
      </c>
      <c r="G16" s="2">
        <v>6.629713534694309</v>
      </c>
      <c r="H16" s="2">
        <v>21.078791899206358</v>
      </c>
      <c r="I16" s="2">
        <v>64.176470588235304</v>
      </c>
      <c r="J16" s="2">
        <v>5.6952014715239132</v>
      </c>
      <c r="K16">
        <v>21.276721843903537</v>
      </c>
      <c r="L16">
        <v>28.451486032272911</v>
      </c>
      <c r="M16">
        <v>4.5429345090183375</v>
      </c>
      <c r="N16" t="e">
        <v>#N/A</v>
      </c>
      <c r="O16">
        <v>31.301069597322986</v>
      </c>
      <c r="P16" s="12"/>
      <c r="R16" s="4">
        <v>45498</v>
      </c>
      <c r="S16">
        <v>17.933422196651946</v>
      </c>
      <c r="T16" t="e">
        <v>#N/A</v>
      </c>
      <c r="U16">
        <v>4.6327672787845362</v>
      </c>
      <c r="V16">
        <v>23.443839655478808</v>
      </c>
      <c r="W16">
        <v>6.629713534694309</v>
      </c>
      <c r="X16">
        <v>21.078791899206358</v>
      </c>
      <c r="Y16">
        <v>64.176470588235304</v>
      </c>
      <c r="Z16">
        <v>5.6952014715239132</v>
      </c>
      <c r="AA16">
        <v>21.276721843903537</v>
      </c>
      <c r="AB16">
        <v>28.451486032272911</v>
      </c>
      <c r="AC16">
        <v>4.5429345090183375</v>
      </c>
      <c r="AD16" t="e">
        <v>#N/A</v>
      </c>
      <c r="AE16">
        <v>31.301069597322986</v>
      </c>
      <c r="AF16" s="13" t="str">
        <f t="shared" si="2"/>
        <v>Q3-24</v>
      </c>
    </row>
    <row r="17" spans="1:32" x14ac:dyDescent="0.25">
      <c r="A17" s="11"/>
      <c r="B17" s="3">
        <v>45590</v>
      </c>
      <c r="C17" s="2">
        <v>13.893760706501043</v>
      </c>
      <c r="D17" s="2">
        <v>83.245042501235218</v>
      </c>
      <c r="E17" s="2">
        <v>7.5174336936088277</v>
      </c>
      <c r="F17" s="2">
        <v>18.890881817236277</v>
      </c>
      <c r="G17" s="2">
        <v>7.6000588985624393</v>
      </c>
      <c r="H17" s="2">
        <v>21.596289264341848</v>
      </c>
      <c r="I17" s="2">
        <v>51.882352941176478</v>
      </c>
      <c r="J17" s="2">
        <v>5.509900550298501</v>
      </c>
      <c r="K17">
        <v>29.857465100234382</v>
      </c>
      <c r="L17">
        <v>26.336216097336948</v>
      </c>
      <c r="M17">
        <v>3.9438516452182513</v>
      </c>
      <c r="N17" t="e">
        <v>#N/A</v>
      </c>
      <c r="O17">
        <v>34.99757995457761</v>
      </c>
      <c r="P17" s="12"/>
      <c r="R17" s="14">
        <v>45590</v>
      </c>
      <c r="S17" s="17">
        <v>13.893760706501043</v>
      </c>
      <c r="T17" s="17">
        <v>83.245042501235218</v>
      </c>
      <c r="U17" s="17">
        <v>7.5174336936088277</v>
      </c>
      <c r="V17" s="17">
        <v>18.890881817236277</v>
      </c>
      <c r="W17" s="17">
        <v>7.6000588985624393</v>
      </c>
      <c r="X17" s="17">
        <v>21.596289264341848</v>
      </c>
      <c r="Y17" s="17">
        <v>51.882352941176478</v>
      </c>
      <c r="Z17" s="17">
        <v>5.509900550298501</v>
      </c>
      <c r="AA17" s="17">
        <v>29.857465100234382</v>
      </c>
      <c r="AB17" s="17">
        <v>26.336216097336948</v>
      </c>
      <c r="AC17" s="17">
        <v>3.9438516452182513</v>
      </c>
      <c r="AD17" s="17" t="e">
        <v>#N/A</v>
      </c>
      <c r="AE17" s="17">
        <v>34.99757995457761</v>
      </c>
      <c r="AF17" s="18" t="str">
        <f t="shared" si="2"/>
        <v>Q4-24</v>
      </c>
    </row>
    <row r="18" spans="1:32" x14ac:dyDescent="0.25">
      <c r="A18" s="11"/>
      <c r="B18" s="3">
        <v>45682</v>
      </c>
      <c r="C18" s="2">
        <v>25.326246277303017</v>
      </c>
      <c r="D18" s="2">
        <v>31.566000050280461</v>
      </c>
      <c r="E18" s="2">
        <v>6.9859821849117791</v>
      </c>
      <c r="F18" s="2">
        <v>16.87475991195247</v>
      </c>
      <c r="G18" s="2">
        <v>7.5688787873530305</v>
      </c>
      <c r="H18" s="2">
        <v>20.355048153463493</v>
      </c>
      <c r="I18" s="2">
        <v>30.84615384615385</v>
      </c>
      <c r="J18" s="2">
        <v>5.0796648188000848</v>
      </c>
      <c r="K18">
        <v>25.067899144039149</v>
      </c>
      <c r="L18">
        <v>23.316709945955047</v>
      </c>
      <c r="M18">
        <v>4.6093960299913199</v>
      </c>
      <c r="N18" t="e">
        <v>#N/A</v>
      </c>
      <c r="O18">
        <v>27.881281867862857</v>
      </c>
      <c r="P18" s="12"/>
      <c r="R18" s="14">
        <v>45682</v>
      </c>
      <c r="S18" s="17">
        <v>25.326246277303017</v>
      </c>
      <c r="T18" s="17">
        <v>31.566000050280461</v>
      </c>
      <c r="U18" s="17">
        <v>6.9859821849117791</v>
      </c>
      <c r="V18" s="17">
        <v>16.87475991195247</v>
      </c>
      <c r="W18" s="17">
        <v>7.5688787873530305</v>
      </c>
      <c r="X18" s="17">
        <v>20.355048153463493</v>
      </c>
      <c r="Y18" s="17">
        <v>30.84615384615385</v>
      </c>
      <c r="Z18" s="17">
        <v>5.0796648188000848</v>
      </c>
      <c r="AA18" s="17">
        <v>25.067899144039149</v>
      </c>
      <c r="AB18" s="17">
        <v>23.316709945955047</v>
      </c>
      <c r="AC18" s="17">
        <v>4.6093960299913199</v>
      </c>
      <c r="AD18" s="17" t="e">
        <v>#N/A</v>
      </c>
      <c r="AE18" s="17">
        <v>27.881281867862857</v>
      </c>
      <c r="AF18" s="18" t="str">
        <f t="shared" si="2"/>
        <v>Q1-25</v>
      </c>
    </row>
    <row r="19" spans="1:32" x14ac:dyDescent="0.25">
      <c r="A19" s="11"/>
      <c r="B19" s="3">
        <v>45772</v>
      </c>
      <c r="C19" s="2">
        <v>18.524558342012618</v>
      </c>
      <c r="D19" s="2">
        <v>16.809210015710796</v>
      </c>
      <c r="E19" s="2">
        <v>6.4155977775218727</v>
      </c>
      <c r="F19" s="2">
        <v>12.446948142565596</v>
      </c>
      <c r="G19" s="2">
        <v>8.0793806516924036</v>
      </c>
      <c r="H19" s="2">
        <v>12.500917138729566</v>
      </c>
      <c r="I19" s="2">
        <v>10.431818181818182</v>
      </c>
      <c r="J19" s="2">
        <v>6.1937735185470864</v>
      </c>
      <c r="K19">
        <v>8.648299020368956</v>
      </c>
      <c r="L19">
        <v>19.212583500899584</v>
      </c>
      <c r="M19">
        <v>4.3855802122620826</v>
      </c>
      <c r="N19" t="e">
        <v>#N/A</v>
      </c>
      <c r="O19">
        <v>30.637604400081486</v>
      </c>
      <c r="P19" s="12"/>
      <c r="R19" s="14">
        <v>45772</v>
      </c>
      <c r="S19" s="17">
        <v>18.524558342012618</v>
      </c>
      <c r="T19" s="17">
        <v>16.809210015710796</v>
      </c>
      <c r="U19" s="17">
        <v>6.4155977775218727</v>
      </c>
      <c r="V19" s="17">
        <v>12.446948142565596</v>
      </c>
      <c r="W19" s="17">
        <v>8.0793806516924036</v>
      </c>
      <c r="X19" s="17">
        <v>12.500917138729566</v>
      </c>
      <c r="Y19" s="17">
        <v>10.431818181818182</v>
      </c>
      <c r="Z19" s="17">
        <v>6.1937735185470864</v>
      </c>
      <c r="AA19" s="17">
        <v>8.648299020368956</v>
      </c>
      <c r="AB19" s="17">
        <v>19.212583500899584</v>
      </c>
      <c r="AC19" s="17">
        <v>4.3855802122620826</v>
      </c>
      <c r="AD19" s="17" t="e">
        <v>#N/A</v>
      </c>
      <c r="AE19" s="17">
        <v>30.637604400081486</v>
      </c>
      <c r="AF19" s="18" t="str">
        <f t="shared" si="2"/>
        <v>Q2-25</v>
      </c>
    </row>
    <row r="20" spans="1:32" x14ac:dyDescent="0.25">
      <c r="A20" s="11"/>
      <c r="B20" s="3">
        <v>45863</v>
      </c>
      <c r="C20" s="2">
        <v>24.940860096478225</v>
      </c>
      <c r="D20" s="2">
        <v>18.166465285406225</v>
      </c>
      <c r="E20" s="2">
        <v>7.8212224940962107</v>
      </c>
      <c r="F20" s="2">
        <v>12.14530511317991</v>
      </c>
      <c r="G20" s="2">
        <v>8.8856462402346157</v>
      </c>
      <c r="H20" s="2">
        <v>12.50283706839555</v>
      </c>
      <c r="I20" s="2">
        <v>13.468749999999998</v>
      </c>
      <c r="J20" s="2">
        <v>5.7612156465561295</v>
      </c>
      <c r="K20">
        <v>15.900232185509731</v>
      </c>
      <c r="L20">
        <v>20.543468377926622</v>
      </c>
      <c r="M20">
        <v>27.359578262110695</v>
      </c>
      <c r="N20" t="e">
        <v>#N/A</v>
      </c>
      <c r="O20">
        <v>34.927908796244552</v>
      </c>
      <c r="P20" s="12"/>
      <c r="R20" s="14">
        <v>45863</v>
      </c>
      <c r="S20" s="17">
        <v>24.940860096478225</v>
      </c>
      <c r="T20" s="17">
        <v>18.166465285406225</v>
      </c>
      <c r="U20" s="17">
        <v>7.8212224940962107</v>
      </c>
      <c r="V20" s="17">
        <v>12.14530511317991</v>
      </c>
      <c r="W20" s="17">
        <v>8.8856462402346157</v>
      </c>
      <c r="X20" s="17">
        <v>12.50283706839555</v>
      </c>
      <c r="Y20" s="17">
        <v>13.468749999999998</v>
      </c>
      <c r="Z20" s="17">
        <v>5.7612156465561295</v>
      </c>
      <c r="AA20" s="17">
        <v>15.900232185509731</v>
      </c>
      <c r="AB20" s="17">
        <v>20.543468377926622</v>
      </c>
      <c r="AC20" s="17">
        <v>27.359578262110695</v>
      </c>
      <c r="AD20" s="17" t="e">
        <v>#N/A</v>
      </c>
      <c r="AE20" s="17">
        <v>34.927908796244552</v>
      </c>
      <c r="AF20" s="18" t="str">
        <f t="shared" si="2"/>
        <v>Q3-25</v>
      </c>
    </row>
    <row r="21" spans="1:32" x14ac:dyDescent="0.25">
      <c r="A21" s="11"/>
      <c r="B21" s="3">
        <v>45955</v>
      </c>
      <c r="C21" s="2">
        <v>28.452206949860344</v>
      </c>
      <c r="D21" s="2">
        <v>20.755517695452301</v>
      </c>
      <c r="E21" s="2">
        <v>10.043768658444002</v>
      </c>
      <c r="F21" s="2">
        <v>15.891879741412188</v>
      </c>
      <c r="G21" s="2">
        <v>8.815723929696281</v>
      </c>
      <c r="H21" s="2">
        <v>13.050316762352757</v>
      </c>
      <c r="I21" s="2">
        <v>11.39344262295082</v>
      </c>
      <c r="J21" s="2">
        <v>5.9976558726710216</v>
      </c>
      <c r="K21">
        <v>38.308059214680277</v>
      </c>
      <c r="L21">
        <v>24.134643921792431</v>
      </c>
      <c r="M21" t="e">
        <v>#N/A</v>
      </c>
      <c r="N21" t="e">
        <v>#N/A</v>
      </c>
      <c r="O21">
        <v>16.288241331196161</v>
      </c>
      <c r="P21" s="12"/>
      <c r="R21" s="4">
        <v>45955</v>
      </c>
      <c r="S21">
        <v>28.452206949860344</v>
      </c>
      <c r="T21">
        <v>20.755517695452301</v>
      </c>
      <c r="U21">
        <v>10.043768658444002</v>
      </c>
      <c r="V21">
        <v>15.891879741412188</v>
      </c>
      <c r="W21">
        <v>8.815723929696281</v>
      </c>
      <c r="X21">
        <v>13.050316762352757</v>
      </c>
      <c r="Y21">
        <v>11.39344262295082</v>
      </c>
      <c r="Z21">
        <v>5.9976558726710216</v>
      </c>
      <c r="AA21">
        <v>38.308059214680277</v>
      </c>
      <c r="AB21">
        <v>24.134643921792431</v>
      </c>
      <c r="AC21" t="e">
        <v>#N/A</v>
      </c>
      <c r="AD21" t="e">
        <v>#N/A</v>
      </c>
      <c r="AE21">
        <v>16.288241331196161</v>
      </c>
      <c r="AF21" s="13" t="str">
        <f t="shared" si="2"/>
        <v>Q4-25</v>
      </c>
    </row>
    <row r="22" spans="1:32" x14ac:dyDescent="0.25">
      <c r="P22" s="8"/>
    </row>
    <row r="23" spans="1:32" x14ac:dyDescent="0.25">
      <c r="A23" s="11" t="str">
        <f ca="1">UPPER(_xlfn.TEXTBEFORE(_xlfn.TEXTAFTER(_xlfn.FORMULATEXT(B23),""""),"("))</f>
        <v>IS_EPS</v>
      </c>
      <c r="B23" s="3" cm="1">
        <f t="array" ref="B23:O34">_xll.BQL(Companies, "is_eps(fa_period_offset=range(-5, +1), fa_period_type=Q)", "showdates", "true", "showids", "false", "showheaders", "false")</f>
        <v>45382</v>
      </c>
      <c r="C23" s="2">
        <v>2.5412499999999998</v>
      </c>
      <c r="D23" s="2">
        <v>2.21</v>
      </c>
      <c r="E23" s="2" t="str">
        <v/>
      </c>
      <c r="F23" s="2">
        <v>1.51</v>
      </c>
      <c r="G23" s="2">
        <v>1.1399999999999999</v>
      </c>
      <c r="H23" s="2">
        <v>0.100272</v>
      </c>
      <c r="I23" s="2">
        <v>0.18</v>
      </c>
      <c r="J23" s="2">
        <v>2.42</v>
      </c>
      <c r="K23">
        <v>-0.06</v>
      </c>
      <c r="L23">
        <v>1.1100000000000001</v>
      </c>
      <c r="M23">
        <v>-0.44</v>
      </c>
      <c r="N23" t="e">
        <v>#N/A</v>
      </c>
      <c r="O23">
        <v>0.36664799999999997</v>
      </c>
      <c r="P23" s="12" t="b" cm="1">
        <f t="array" ref="P23">NOT(OR(ISNA(_xlfn.ANCHORARRAY(B23))))</f>
        <v>0</v>
      </c>
      <c r="R23" s="4" cm="1">
        <f t="array" ref="R23:AE34">_xlfn._xlws.SORT(_xlfn.ANCHORARRAY(B23),,1)</f>
        <v>45382</v>
      </c>
      <c r="S23">
        <v>2.5412499999999998</v>
      </c>
      <c r="T23">
        <v>2.21</v>
      </c>
      <c r="U23" t="str">
        <v/>
      </c>
      <c r="V23">
        <v>1.51</v>
      </c>
      <c r="W23">
        <v>1.1399999999999999</v>
      </c>
      <c r="X23">
        <v>0.100272</v>
      </c>
      <c r="Y23">
        <v>0.18</v>
      </c>
      <c r="Z23">
        <v>2.42</v>
      </c>
      <c r="AA23">
        <v>-0.06</v>
      </c>
      <c r="AB23">
        <v>1.1100000000000001</v>
      </c>
      <c r="AC23">
        <v>-0.44</v>
      </c>
      <c r="AD23" t="e">
        <v>#N/A</v>
      </c>
      <c r="AE23">
        <v>0.36664799999999997</v>
      </c>
      <c r="AF23" s="13" t="str">
        <f>"Q"&amp;ROUNDUP(MONTH(R23)/3,0)&amp;"-"&amp;RIGHT(YEAR(R23),2)</f>
        <v>Q1-24</v>
      </c>
    </row>
    <row r="24" spans="1:32" x14ac:dyDescent="0.25">
      <c r="A24" s="11"/>
      <c r="B24" s="3">
        <v>45473</v>
      </c>
      <c r="C24" s="2">
        <v>2.5099999999999998</v>
      </c>
      <c r="D24" s="2">
        <v>3.26</v>
      </c>
      <c r="E24" s="2">
        <v>0.2</v>
      </c>
      <c r="F24" s="2">
        <v>1.74</v>
      </c>
      <c r="G24" s="2">
        <v>0.55000000000000004</v>
      </c>
      <c r="H24" s="2">
        <v>8.8752999999999999E-2</v>
      </c>
      <c r="I24" s="2">
        <v>0.18</v>
      </c>
      <c r="J24" s="2">
        <v>1.5794440000000001</v>
      </c>
      <c r="K24">
        <v>0.1</v>
      </c>
      <c r="L24">
        <v>0.79</v>
      </c>
      <c r="M24">
        <v>-0.241338</v>
      </c>
      <c r="N24" t="e">
        <v>#N/A</v>
      </c>
      <c r="O24">
        <v>0.91</v>
      </c>
      <c r="P24" s="12"/>
      <c r="R24" s="4">
        <v>45473</v>
      </c>
      <c r="S24">
        <v>2.5099999999999998</v>
      </c>
      <c r="T24">
        <v>3.26</v>
      </c>
      <c r="U24">
        <v>0.2</v>
      </c>
      <c r="V24">
        <v>1.74</v>
      </c>
      <c r="W24">
        <v>0.55000000000000004</v>
      </c>
      <c r="X24">
        <v>8.8752999999999999E-2</v>
      </c>
      <c r="Y24">
        <v>0.18</v>
      </c>
      <c r="Z24">
        <v>1.5794440000000001</v>
      </c>
      <c r="AA24">
        <v>0.1</v>
      </c>
      <c r="AB24">
        <v>0.79</v>
      </c>
      <c r="AC24">
        <v>-0.241338</v>
      </c>
      <c r="AD24" t="e">
        <v>#N/A</v>
      </c>
      <c r="AE24">
        <v>0.91</v>
      </c>
      <c r="AF24" s="13" t="str">
        <f t="shared" ref="AF24:AF34" si="3">"Q"&amp;ROUNDUP(MONTH(R24)/3,0)&amp;"-"&amp;RIGHT(YEAR(R24),2)</f>
        <v>Q2-24</v>
      </c>
    </row>
    <row r="25" spans="1:32" x14ac:dyDescent="0.25">
      <c r="A25" s="11"/>
      <c r="B25" s="3">
        <v>45565</v>
      </c>
      <c r="C25" s="2">
        <v>2.42</v>
      </c>
      <c r="D25" s="2">
        <v>2.92</v>
      </c>
      <c r="E25" s="2">
        <v>0.16</v>
      </c>
      <c r="F25" s="2" t="str">
        <v/>
      </c>
      <c r="G25" s="2">
        <v>0.69</v>
      </c>
      <c r="H25" s="2">
        <v>9.4618999999999995E-2</v>
      </c>
      <c r="I25" s="2">
        <v>0.02</v>
      </c>
      <c r="J25" s="2">
        <v>0.956758</v>
      </c>
      <c r="K25">
        <v>0.34</v>
      </c>
      <c r="L25">
        <v>0.9</v>
      </c>
      <c r="M25">
        <v>-0.09</v>
      </c>
      <c r="N25" t="e">
        <v>#N/A</v>
      </c>
      <c r="O25">
        <v>0.53318699999999997</v>
      </c>
      <c r="P25" s="12"/>
      <c r="R25" s="4">
        <v>45564</v>
      </c>
      <c r="S25" t="str">
        <v/>
      </c>
      <c r="T25" t="str">
        <v/>
      </c>
      <c r="U25" t="str">
        <v/>
      </c>
      <c r="V25">
        <v>2.0499999999999998</v>
      </c>
      <c r="W25" t="str">
        <v/>
      </c>
      <c r="X25" t="str">
        <v/>
      </c>
      <c r="Y25" t="str">
        <v/>
      </c>
      <c r="Z25" t="str">
        <v/>
      </c>
      <c r="AA25" t="str">
        <v/>
      </c>
      <c r="AB25" t="str">
        <v/>
      </c>
      <c r="AC25" t="str">
        <v/>
      </c>
      <c r="AD25" t="str">
        <v/>
      </c>
      <c r="AE25" t="str">
        <v/>
      </c>
      <c r="AF25" s="13" t="str">
        <f t="shared" si="3"/>
        <v>Q3-24</v>
      </c>
    </row>
    <row r="26" spans="1:32" x14ac:dyDescent="0.25">
      <c r="A26" s="11"/>
      <c r="B26" s="3">
        <v>45657</v>
      </c>
      <c r="C26" s="2">
        <v>4.71</v>
      </c>
      <c r="D26" s="2">
        <v>3.67</v>
      </c>
      <c r="E26" s="2">
        <v>4.1410000000000002E-2</v>
      </c>
      <c r="F26" s="2" t="str">
        <v/>
      </c>
      <c r="G26" s="2">
        <v>0.15</v>
      </c>
      <c r="H26" s="2">
        <v>9.2104000000000005E-2</v>
      </c>
      <c r="I26" s="2">
        <v>0.01</v>
      </c>
      <c r="J26" s="2">
        <v>1.721481</v>
      </c>
      <c r="K26">
        <v>0.71</v>
      </c>
      <c r="L26">
        <v>0.57999999999999996</v>
      </c>
      <c r="M26">
        <v>-0.21013399999999999</v>
      </c>
      <c r="N26" t="e">
        <v>#N/A</v>
      </c>
      <c r="O26">
        <v>0.68082500000000001</v>
      </c>
      <c r="P26" s="12"/>
      <c r="R26" s="4">
        <v>45565</v>
      </c>
      <c r="S26">
        <v>2.42</v>
      </c>
      <c r="T26">
        <v>2.92</v>
      </c>
      <c r="U26">
        <v>0.16</v>
      </c>
      <c r="V26" t="str">
        <v/>
      </c>
      <c r="W26">
        <v>0.69</v>
      </c>
      <c r="X26">
        <v>9.4618999999999995E-2</v>
      </c>
      <c r="Y26">
        <v>0.02</v>
      </c>
      <c r="Z26">
        <v>0.956758</v>
      </c>
      <c r="AA26">
        <v>0.34</v>
      </c>
      <c r="AB26">
        <v>0.9</v>
      </c>
      <c r="AC26">
        <v>-0.09</v>
      </c>
      <c r="AD26" t="e">
        <v>#N/A</v>
      </c>
      <c r="AE26">
        <v>0.53318699999999997</v>
      </c>
      <c r="AF26" s="13" t="str">
        <f t="shared" si="3"/>
        <v>Q3-24</v>
      </c>
    </row>
    <row r="27" spans="1:32" x14ac:dyDescent="0.25">
      <c r="A27" s="11"/>
      <c r="B27" s="3">
        <v>45747</v>
      </c>
      <c r="C27" s="2">
        <v>2.86</v>
      </c>
      <c r="D27" s="2">
        <v>1.96</v>
      </c>
      <c r="E27" s="2">
        <v>0.36</v>
      </c>
      <c r="F27" s="2">
        <v>2.4523239999999999</v>
      </c>
      <c r="G27" s="2">
        <v>0.79</v>
      </c>
      <c r="H27" s="2">
        <v>0.146094</v>
      </c>
      <c r="I27" s="2">
        <v>0.11</v>
      </c>
      <c r="J27" s="2">
        <v>1.69</v>
      </c>
      <c r="K27">
        <v>-0.1</v>
      </c>
      <c r="L27">
        <v>0.41</v>
      </c>
      <c r="M27">
        <v>-0.32</v>
      </c>
      <c r="N27" t="e">
        <v>#N/A</v>
      </c>
      <c r="O27">
        <v>0.41412100000000002</v>
      </c>
      <c r="P27" s="12"/>
      <c r="R27" s="4">
        <v>45655</v>
      </c>
      <c r="S27" t="str">
        <v/>
      </c>
      <c r="T27" t="str">
        <v/>
      </c>
      <c r="U27" t="str">
        <v/>
      </c>
      <c r="V27">
        <v>2.92</v>
      </c>
      <c r="W27" t="str">
        <v/>
      </c>
      <c r="X27" t="str">
        <v/>
      </c>
      <c r="Y27" t="str">
        <v/>
      </c>
      <c r="Z27" t="str">
        <v/>
      </c>
      <c r="AA27" t="str">
        <v/>
      </c>
      <c r="AB27" t="str">
        <v/>
      </c>
      <c r="AC27" t="str">
        <v/>
      </c>
      <c r="AD27" t="str">
        <v/>
      </c>
      <c r="AE27" t="str">
        <v/>
      </c>
      <c r="AF27" s="13" t="str">
        <f t="shared" si="3"/>
        <v>Q4-24</v>
      </c>
    </row>
    <row r="28" spans="1:32" x14ac:dyDescent="0.25">
      <c r="A28" s="11"/>
      <c r="B28" s="3">
        <v>45838</v>
      </c>
      <c r="C28" s="2">
        <v>2.61</v>
      </c>
      <c r="D28" s="2">
        <v>3.19</v>
      </c>
      <c r="E28" s="2">
        <v>0.16</v>
      </c>
      <c r="F28" s="2" t="str">
        <v/>
      </c>
      <c r="G28" s="2">
        <v>0.61</v>
      </c>
      <c r="H28" s="2">
        <v>8.4253999999999996E-2</v>
      </c>
      <c r="I28" s="2">
        <v>0.05</v>
      </c>
      <c r="J28" s="2">
        <v>1.18</v>
      </c>
      <c r="K28">
        <v>0.24</v>
      </c>
      <c r="L28">
        <v>0.99</v>
      </c>
      <c r="M28">
        <v>-0.11969399999999999</v>
      </c>
      <c r="N28" t="e">
        <v>#N/A</v>
      </c>
      <c r="O28">
        <v>0.61</v>
      </c>
      <c r="P28" s="12"/>
      <c r="R28" s="14">
        <v>45657</v>
      </c>
      <c r="S28" s="17">
        <v>4.71</v>
      </c>
      <c r="T28" s="17">
        <v>3.67</v>
      </c>
      <c r="U28" s="17">
        <v>4.1410000000000002E-2</v>
      </c>
      <c r="V28" s="17" t="str">
        <v/>
      </c>
      <c r="W28" s="17">
        <v>0.15</v>
      </c>
      <c r="X28" s="17">
        <v>9.2104000000000005E-2</v>
      </c>
      <c r="Y28" s="17">
        <v>0.01</v>
      </c>
      <c r="Z28" s="17">
        <v>1.721481</v>
      </c>
      <c r="AA28" s="17">
        <v>0.71</v>
      </c>
      <c r="AB28" s="17">
        <v>0.57999999999999996</v>
      </c>
      <c r="AC28" s="17">
        <v>-0.21013399999999999</v>
      </c>
      <c r="AD28" s="17" t="e">
        <v>#N/A</v>
      </c>
      <c r="AE28" s="17">
        <v>0.68082500000000001</v>
      </c>
      <c r="AF28" s="18" t="str">
        <f t="shared" si="3"/>
        <v>Q4-24</v>
      </c>
    </row>
    <row r="29" spans="1:32" x14ac:dyDescent="0.25">
      <c r="A29" s="11"/>
      <c r="B29" s="3">
        <v>45930</v>
      </c>
      <c r="C29" s="2">
        <v>2.4016666666666664</v>
      </c>
      <c r="D29" s="2">
        <v>4.3086363636363636</v>
      </c>
      <c r="E29" s="2">
        <v>0.25</v>
      </c>
      <c r="F29" s="2" t="str">
        <v/>
      </c>
      <c r="G29" s="2">
        <v>0.78874999999999995</v>
      </c>
      <c r="H29" s="2">
        <v>0.10200000000000001</v>
      </c>
      <c r="I29" s="2" t="e">
        <v>#N/A</v>
      </c>
      <c r="J29" s="2">
        <v>1.7277777777777781</v>
      </c>
      <c r="K29">
        <v>0.24099999999999996</v>
      </c>
      <c r="L29">
        <v>1.0653333333333335</v>
      </c>
      <c r="M29" t="e">
        <v>#N/A</v>
      </c>
      <c r="N29" t="e">
        <v>#N/A</v>
      </c>
      <c r="O29" t="e">
        <v>#N/A</v>
      </c>
      <c r="P29" s="12"/>
      <c r="R29" s="14">
        <v>45747</v>
      </c>
      <c r="S29" s="17">
        <v>2.86</v>
      </c>
      <c r="T29" s="17">
        <v>1.96</v>
      </c>
      <c r="U29" s="17">
        <v>0.36</v>
      </c>
      <c r="V29" s="17">
        <v>2.4523239999999999</v>
      </c>
      <c r="W29" s="17">
        <v>0.79</v>
      </c>
      <c r="X29" s="17">
        <v>0.146094</v>
      </c>
      <c r="Y29" s="17">
        <v>0.11</v>
      </c>
      <c r="Z29" s="17">
        <v>1.69</v>
      </c>
      <c r="AA29" s="17">
        <v>-0.1</v>
      </c>
      <c r="AB29" s="17">
        <v>0.41</v>
      </c>
      <c r="AC29" s="17">
        <v>-0.32</v>
      </c>
      <c r="AD29" s="17" t="e">
        <v>#N/A</v>
      </c>
      <c r="AE29" s="17">
        <v>0.41412100000000002</v>
      </c>
      <c r="AF29" s="18" t="str">
        <f t="shared" si="3"/>
        <v>Q1-25</v>
      </c>
    </row>
    <row r="30" spans="1:32" x14ac:dyDescent="0.25">
      <c r="A30" s="11"/>
      <c r="B30" s="3">
        <v>46022</v>
      </c>
      <c r="C30" s="2" t="str">
        <v/>
      </c>
      <c r="D30" s="2" t="str">
        <v/>
      </c>
      <c r="E30" s="2">
        <v>0.30166666666666669</v>
      </c>
      <c r="F30" s="2" t="str">
        <v/>
      </c>
      <c r="G30" s="2" t="str">
        <v/>
      </c>
      <c r="H30" s="2" t="str">
        <v/>
      </c>
      <c r="I30" s="2" t="str">
        <v/>
      </c>
      <c r="J30" s="2" t="str">
        <v/>
      </c>
      <c r="K30" t="str">
        <v/>
      </c>
      <c r="L30" t="str">
        <v/>
      </c>
      <c r="M30" t="str">
        <v/>
      </c>
      <c r="N30" t="str">
        <v/>
      </c>
      <c r="O30" t="str">
        <v/>
      </c>
      <c r="P30" s="12"/>
      <c r="R30" s="14">
        <v>45837</v>
      </c>
      <c r="S30" s="17" t="str">
        <v/>
      </c>
      <c r="T30" s="17" t="str">
        <v/>
      </c>
      <c r="U30" s="17" t="str">
        <v/>
      </c>
      <c r="V30" s="17">
        <v>1.48</v>
      </c>
      <c r="W30" s="17" t="str">
        <v/>
      </c>
      <c r="X30" s="17" t="str">
        <v/>
      </c>
      <c r="Y30" s="17" t="str">
        <v/>
      </c>
      <c r="Z30" s="17" t="str">
        <v/>
      </c>
      <c r="AA30" s="17" t="str">
        <v/>
      </c>
      <c r="AB30" s="17" t="str">
        <v/>
      </c>
      <c r="AC30" s="17" t="str">
        <v/>
      </c>
      <c r="AD30" s="17" t="str">
        <v/>
      </c>
      <c r="AE30" s="17" t="str">
        <v/>
      </c>
      <c r="AF30" s="18" t="str">
        <f t="shared" si="3"/>
        <v>Q2-25</v>
      </c>
    </row>
    <row r="31" spans="1:32" x14ac:dyDescent="0.25">
      <c r="A31" s="11"/>
      <c r="B31" s="3">
        <v>45564</v>
      </c>
      <c r="C31" s="2" t="str">
        <v/>
      </c>
      <c r="D31" s="2" t="str">
        <v/>
      </c>
      <c r="E31" s="2" t="str">
        <v/>
      </c>
      <c r="F31" s="2">
        <v>2.0499999999999998</v>
      </c>
      <c r="G31" s="2" t="str">
        <v/>
      </c>
      <c r="H31" s="2" t="str">
        <v/>
      </c>
      <c r="I31" s="2" t="str">
        <v/>
      </c>
      <c r="J31" s="2" t="str">
        <v/>
      </c>
      <c r="K31" t="str">
        <v/>
      </c>
      <c r="L31" t="str">
        <v/>
      </c>
      <c r="M31" t="str">
        <v/>
      </c>
      <c r="N31" t="str">
        <v/>
      </c>
      <c r="O31" t="str">
        <v/>
      </c>
      <c r="P31" s="12"/>
      <c r="R31" s="14">
        <v>45838</v>
      </c>
      <c r="S31" s="17">
        <v>2.61</v>
      </c>
      <c r="T31" s="17">
        <v>3.19</v>
      </c>
      <c r="U31" s="17">
        <v>0.16</v>
      </c>
      <c r="V31" s="17" t="str">
        <v/>
      </c>
      <c r="W31" s="17">
        <v>0.61</v>
      </c>
      <c r="X31" s="17">
        <v>8.4253999999999996E-2</v>
      </c>
      <c r="Y31" s="17">
        <v>0.05</v>
      </c>
      <c r="Z31" s="17">
        <v>1.18</v>
      </c>
      <c r="AA31" s="17">
        <v>0.24</v>
      </c>
      <c r="AB31" s="17">
        <v>0.99</v>
      </c>
      <c r="AC31" s="17">
        <v>-0.11969399999999999</v>
      </c>
      <c r="AD31" s="17" t="e">
        <v>#N/A</v>
      </c>
      <c r="AE31" s="17">
        <v>0.61</v>
      </c>
      <c r="AF31" s="18" t="str">
        <f t="shared" si="3"/>
        <v>Q2-25</v>
      </c>
    </row>
    <row r="32" spans="1:32" x14ac:dyDescent="0.25">
      <c r="A32" s="11"/>
      <c r="B32" s="3">
        <v>45655</v>
      </c>
      <c r="C32" s="2" t="str">
        <v/>
      </c>
      <c r="D32" s="2" t="str">
        <v/>
      </c>
      <c r="E32" s="2" t="str">
        <v/>
      </c>
      <c r="F32" s="2">
        <v>2.92</v>
      </c>
      <c r="G32" s="2" t="str">
        <v/>
      </c>
      <c r="H32" s="2" t="str">
        <v/>
      </c>
      <c r="I32" s="2" t="str">
        <v/>
      </c>
      <c r="J32" s="2" t="str">
        <v/>
      </c>
      <c r="K32" t="str">
        <v/>
      </c>
      <c r="L32" t="str">
        <v/>
      </c>
      <c r="M32" t="str">
        <v/>
      </c>
      <c r="N32" t="str">
        <v/>
      </c>
      <c r="O32" t="str">
        <v/>
      </c>
      <c r="P32" s="12"/>
      <c r="R32" s="14">
        <v>45930</v>
      </c>
      <c r="S32" s="17">
        <v>2.4016666666666664</v>
      </c>
      <c r="T32" s="17">
        <v>4.3086363636363636</v>
      </c>
      <c r="U32" s="17">
        <v>0.25</v>
      </c>
      <c r="V32" s="17" t="str">
        <v/>
      </c>
      <c r="W32" s="17">
        <v>0.78874999999999995</v>
      </c>
      <c r="X32" s="17">
        <v>0.10200000000000001</v>
      </c>
      <c r="Y32" s="17" t="e">
        <v>#N/A</v>
      </c>
      <c r="Z32" s="17">
        <v>1.7277777777777781</v>
      </c>
      <c r="AA32" s="17">
        <v>0.24099999999999996</v>
      </c>
      <c r="AB32" s="17">
        <v>1.0653333333333335</v>
      </c>
      <c r="AC32" s="17" t="e">
        <v>#N/A</v>
      </c>
      <c r="AD32" s="17" t="e">
        <v>#N/A</v>
      </c>
      <c r="AE32" s="17" t="e">
        <v>#N/A</v>
      </c>
      <c r="AF32" s="18" t="str">
        <f t="shared" si="3"/>
        <v>Q3-25</v>
      </c>
    </row>
    <row r="33" spans="1:39" x14ac:dyDescent="0.25">
      <c r="A33" s="11"/>
      <c r="B33" s="3">
        <v>45837</v>
      </c>
      <c r="C33" s="2" t="str">
        <v/>
      </c>
      <c r="D33" s="2" t="str">
        <v/>
      </c>
      <c r="E33" s="2" t="str">
        <v/>
      </c>
      <c r="F33" s="2">
        <v>1.48</v>
      </c>
      <c r="G33" s="2" t="str">
        <v/>
      </c>
      <c r="H33" s="2" t="str">
        <v/>
      </c>
      <c r="I33" s="2" t="str">
        <v/>
      </c>
      <c r="J33" s="2" t="str">
        <v/>
      </c>
      <c r="K33" t="str">
        <v/>
      </c>
      <c r="L33" t="str">
        <v/>
      </c>
      <c r="M33" t="str">
        <v/>
      </c>
      <c r="N33" t="str">
        <v/>
      </c>
      <c r="O33" t="str">
        <v/>
      </c>
      <c r="P33" s="12"/>
      <c r="R33" s="14">
        <v>45935</v>
      </c>
      <c r="S33" s="17" t="str">
        <v/>
      </c>
      <c r="T33" s="17" t="str">
        <v/>
      </c>
      <c r="U33" s="17" t="str">
        <v/>
      </c>
      <c r="V33" s="17">
        <v>1.9474999999999998</v>
      </c>
      <c r="W33" s="17" t="str">
        <v/>
      </c>
      <c r="X33" s="17" t="str">
        <v/>
      </c>
      <c r="Y33" s="17" t="str">
        <v/>
      </c>
      <c r="Z33" s="17" t="str">
        <v/>
      </c>
      <c r="AA33" s="17" t="str">
        <v/>
      </c>
      <c r="AB33" s="17" t="str">
        <v/>
      </c>
      <c r="AC33" s="17" t="str">
        <v/>
      </c>
      <c r="AD33" s="17" t="str">
        <v/>
      </c>
      <c r="AE33" s="17" t="str">
        <v/>
      </c>
      <c r="AF33" s="18" t="str">
        <f t="shared" si="3"/>
        <v>Q4-25</v>
      </c>
    </row>
    <row r="34" spans="1:39" x14ac:dyDescent="0.25">
      <c r="A34" s="11"/>
      <c r="B34" s="3">
        <v>45935</v>
      </c>
      <c r="C34" s="2" t="str">
        <v/>
      </c>
      <c r="D34" s="2" t="str">
        <v/>
      </c>
      <c r="E34" s="2" t="str">
        <v/>
      </c>
      <c r="F34" s="2">
        <v>1.9474999999999998</v>
      </c>
      <c r="G34" s="2" t="str">
        <v/>
      </c>
      <c r="H34" s="2" t="str">
        <v/>
      </c>
      <c r="I34" s="2" t="str">
        <v/>
      </c>
      <c r="J34" s="2" t="str">
        <v/>
      </c>
      <c r="K34" t="str">
        <v/>
      </c>
      <c r="L34" t="str">
        <v/>
      </c>
      <c r="M34" t="str">
        <v/>
      </c>
      <c r="N34" t="str">
        <v/>
      </c>
      <c r="O34" t="str">
        <v/>
      </c>
      <c r="P34" s="12"/>
      <c r="R34" s="14">
        <v>46022</v>
      </c>
      <c r="S34" s="17" t="str">
        <v/>
      </c>
      <c r="T34" s="17" t="str">
        <v/>
      </c>
      <c r="U34" s="17">
        <v>0.30166666666666669</v>
      </c>
      <c r="V34" s="17" t="str">
        <v/>
      </c>
      <c r="W34" s="17" t="str">
        <v/>
      </c>
      <c r="X34" s="17" t="str">
        <v/>
      </c>
      <c r="Y34" s="17" t="str">
        <v/>
      </c>
      <c r="Z34" s="17" t="str">
        <v/>
      </c>
      <c r="AA34" s="17" t="str">
        <v/>
      </c>
      <c r="AB34" s="17" t="str">
        <v/>
      </c>
      <c r="AC34" s="17" t="str">
        <v/>
      </c>
      <c r="AD34" s="17" t="str">
        <v/>
      </c>
      <c r="AE34" s="17" t="str">
        <v/>
      </c>
      <c r="AF34" s="18" t="str">
        <f t="shared" si="3"/>
        <v>Q4-25</v>
      </c>
    </row>
    <row r="36" spans="1:39" x14ac:dyDescent="0.25">
      <c r="A36" s="11" t="str">
        <f ca="1">UPPER(_xlfn.TEXTBEFORE(_xlfn.TEXTAFTER(_xlfn.FORMULATEXT(B36),""""),"("))</f>
        <v>HEADLINE_ROA</v>
      </c>
      <c r="B36" s="3" cm="1">
        <f t="array" ref="B36:O44">_xll.BQL(Companies, "headline_roa(as_of_date=range(-8Q, 2025-10-25), fa_period_offset=range(0Q, 0Q), fa_period_type=Q, fill=PREV)", "showdates", "true", "showids", "false", "showheaders", "false", "transpose", "false")</f>
        <v>45224</v>
      </c>
      <c r="C36" s="2">
        <v>6.166284625369383</v>
      </c>
      <c r="D36" s="2">
        <v>1.9056883806479259</v>
      </c>
      <c r="E36" s="2">
        <v>6.0375843079424749</v>
      </c>
      <c r="F36" s="2">
        <v>5.8762263136675177</v>
      </c>
      <c r="G36" s="2">
        <v>6.7201201486561501</v>
      </c>
      <c r="H36" s="2">
        <v>2.2870728481256384</v>
      </c>
      <c r="I36" s="2">
        <v>1.4993409653007124</v>
      </c>
      <c r="J36" s="2">
        <v>6.3587907393091099</v>
      </c>
      <c r="K36">
        <v>1.7819070752808153</v>
      </c>
      <c r="L36">
        <v>4.6463852134978039</v>
      </c>
      <c r="M36">
        <v>20.802432388498069</v>
      </c>
      <c r="N36">
        <v>6.4847009735744088</v>
      </c>
      <c r="O36">
        <v>1.7120830011160604</v>
      </c>
      <c r="P36" s="12" t="b" cm="1">
        <f t="array" ref="P36">NOT(OR(ISNA(_xlfn.ANCHORARRAY(B36))))</f>
        <v>0</v>
      </c>
      <c r="R36" s="4" cm="1">
        <f t="array" ref="R36:AE44">_xlfn._xlws.SORT(_xlfn.ANCHORARRAY(B36),,1)</f>
        <v>45224</v>
      </c>
      <c r="S36">
        <v>6.166284625369383</v>
      </c>
      <c r="T36">
        <v>1.9056883806479259</v>
      </c>
      <c r="U36">
        <v>6.0375843079424749</v>
      </c>
      <c r="V36">
        <v>5.8762263136675177</v>
      </c>
      <c r="W36">
        <v>6.7201201486561501</v>
      </c>
      <c r="X36">
        <v>2.2870728481256384</v>
      </c>
      <c r="Y36">
        <v>1.4993409653007124</v>
      </c>
      <c r="Z36">
        <v>6.3587907393091099</v>
      </c>
      <c r="AA36">
        <v>1.7819070752808153</v>
      </c>
      <c r="AB36">
        <v>4.6463852134978039</v>
      </c>
      <c r="AC36">
        <v>20.802432388498069</v>
      </c>
      <c r="AD36">
        <v>6.4847009735744088</v>
      </c>
      <c r="AE36">
        <v>1.7120830011160604</v>
      </c>
      <c r="AF36" s="13" t="str">
        <f>"Q"&amp;ROUNDUP(MONTH(R36)/3,0)&amp;"-"&amp;RIGHT(YEAR(R36),2)</f>
        <v>Q4-23</v>
      </c>
    </row>
    <row r="37" spans="1:39" x14ac:dyDescent="0.25">
      <c r="A37" s="11"/>
      <c r="B37" s="3">
        <v>45316</v>
      </c>
      <c r="C37" s="2">
        <v>5.3606411998556824</v>
      </c>
      <c r="D37" s="2">
        <v>5.5517092304735298</v>
      </c>
      <c r="E37" s="2" t="e">
        <v>#N/A</v>
      </c>
      <c r="F37" s="2">
        <v>6.8113162055180458</v>
      </c>
      <c r="G37" s="2">
        <v>6.8862416202036538</v>
      </c>
      <c r="H37" s="2">
        <v>3.2896042332708633</v>
      </c>
      <c r="I37" s="2">
        <v>2.3833814369464816</v>
      </c>
      <c r="J37" s="2">
        <v>6.1230008800739073</v>
      </c>
      <c r="K37">
        <v>1.4362130014359054</v>
      </c>
      <c r="L37">
        <v>4.3457066083275864</v>
      </c>
      <c r="M37">
        <v>14.53266893477007</v>
      </c>
      <c r="N37">
        <v>9.1077453620427242</v>
      </c>
      <c r="O37">
        <v>3.94</v>
      </c>
      <c r="P37" s="12"/>
      <c r="R37" s="4">
        <v>45316</v>
      </c>
      <c r="S37">
        <v>5.3606411998556824</v>
      </c>
      <c r="T37">
        <v>5.5517092304735298</v>
      </c>
      <c r="U37" t="e">
        <v>#N/A</v>
      </c>
      <c r="V37">
        <v>6.8113162055180458</v>
      </c>
      <c r="W37">
        <v>6.8862416202036538</v>
      </c>
      <c r="X37">
        <v>3.2896042332708633</v>
      </c>
      <c r="Y37">
        <v>2.3833814369464816</v>
      </c>
      <c r="Z37">
        <v>6.1230008800739073</v>
      </c>
      <c r="AA37">
        <v>1.4362130014359054</v>
      </c>
      <c r="AB37">
        <v>4.3457066083275864</v>
      </c>
      <c r="AC37">
        <v>14.53266893477007</v>
      </c>
      <c r="AD37">
        <v>9.1077453620427242</v>
      </c>
      <c r="AE37">
        <v>3.94</v>
      </c>
      <c r="AF37" s="13" t="str">
        <f t="shared" ref="AF37:AF44" si="4">"Q"&amp;ROUNDUP(MONTH(R37)/3,0)&amp;"-"&amp;RIGHT(YEAR(R37),2)</f>
        <v>Q1-24</v>
      </c>
    </row>
    <row r="38" spans="1:39" x14ac:dyDescent="0.25">
      <c r="A38" s="11"/>
      <c r="B38" s="3">
        <v>45407</v>
      </c>
      <c r="C38" s="2">
        <v>6.1375829976481828</v>
      </c>
      <c r="D38" s="2">
        <v>8.9252356529418204</v>
      </c>
      <c r="E38" s="2">
        <v>2.4923889902149114</v>
      </c>
      <c r="F38" s="2">
        <v>7.7542976067480325</v>
      </c>
      <c r="G38" s="2">
        <v>4.5588453468410233</v>
      </c>
      <c r="H38" s="2">
        <v>3.4436724415182502</v>
      </c>
      <c r="I38" s="2">
        <v>5.9333816692967121</v>
      </c>
      <c r="J38" s="2">
        <v>7.2794365449228788</v>
      </c>
      <c r="K38">
        <v>1.8957311454485839</v>
      </c>
      <c r="L38">
        <v>4.3393270336251515</v>
      </c>
      <c r="M38">
        <v>10.409694056080248</v>
      </c>
      <c r="N38">
        <v>5.3619368981059585</v>
      </c>
      <c r="O38">
        <v>1.7701650742881392</v>
      </c>
      <c r="P38" s="12"/>
      <c r="R38" s="4">
        <v>45407</v>
      </c>
      <c r="S38">
        <v>6.1375829976481828</v>
      </c>
      <c r="T38">
        <v>8.9252356529418204</v>
      </c>
      <c r="U38">
        <v>2.4923889902149114</v>
      </c>
      <c r="V38">
        <v>7.7542976067480325</v>
      </c>
      <c r="W38">
        <v>4.5588453468410233</v>
      </c>
      <c r="X38">
        <v>3.4436724415182502</v>
      </c>
      <c r="Y38">
        <v>5.9333816692967121</v>
      </c>
      <c r="Z38">
        <v>7.2794365449228788</v>
      </c>
      <c r="AA38">
        <v>1.8957311454485839</v>
      </c>
      <c r="AB38">
        <v>4.3393270336251515</v>
      </c>
      <c r="AC38">
        <v>10.409694056080248</v>
      </c>
      <c r="AD38">
        <v>5.3619368981059585</v>
      </c>
      <c r="AE38">
        <v>1.7701650742881392</v>
      </c>
      <c r="AF38" s="13" t="str">
        <f>"Q"&amp;ROUNDUP(MONTH(R38)/3,0)&amp;"-"&amp;RIGHT(YEAR(R38),2)</f>
        <v>Q2-24</v>
      </c>
    </row>
    <row r="39" spans="1:39" x14ac:dyDescent="0.25">
      <c r="A39" s="11"/>
      <c r="B39" s="3">
        <v>45498</v>
      </c>
      <c r="C39" s="2">
        <v>5.1559003016528351</v>
      </c>
      <c r="D39" s="2">
        <v>10.606184325960671</v>
      </c>
      <c r="E39" s="2">
        <v>2.4923889902149114</v>
      </c>
      <c r="F39" s="2">
        <v>7.598705574725952</v>
      </c>
      <c r="G39" s="2">
        <v>4.3335302390660173</v>
      </c>
      <c r="H39" s="2">
        <v>4.9593444154300146</v>
      </c>
      <c r="I39" s="2">
        <v>5.8300913359732798</v>
      </c>
      <c r="J39" s="2">
        <v>7.5813504559265095</v>
      </c>
      <c r="K39">
        <v>1.726017758507574</v>
      </c>
      <c r="L39">
        <v>3.5801801138246852</v>
      </c>
      <c r="M39">
        <v>2.1334323734713228</v>
      </c>
      <c r="N39">
        <v>3.3510438624353904</v>
      </c>
      <c r="O39">
        <v>3.99</v>
      </c>
      <c r="P39" s="12"/>
      <c r="R39" s="4">
        <v>45498</v>
      </c>
      <c r="S39">
        <v>5.1559003016528351</v>
      </c>
      <c r="T39">
        <v>10.606184325960671</v>
      </c>
      <c r="U39">
        <v>2.4923889902149114</v>
      </c>
      <c r="V39">
        <v>7.598705574725952</v>
      </c>
      <c r="W39">
        <v>4.3335302390660173</v>
      </c>
      <c r="X39">
        <v>4.9593444154300146</v>
      </c>
      <c r="Y39">
        <v>5.8300913359732798</v>
      </c>
      <c r="Z39">
        <v>7.5813504559265095</v>
      </c>
      <c r="AA39">
        <v>1.726017758507574</v>
      </c>
      <c r="AB39">
        <v>3.5801801138246852</v>
      </c>
      <c r="AC39">
        <v>2.1334323734713228</v>
      </c>
      <c r="AD39">
        <v>3.3510438624353904</v>
      </c>
      <c r="AE39">
        <v>3.99</v>
      </c>
      <c r="AF39" s="13" t="str">
        <f t="shared" si="4"/>
        <v>Q3-24</v>
      </c>
    </row>
    <row r="40" spans="1:39" x14ac:dyDescent="0.25">
      <c r="A40" s="11"/>
      <c r="B40" s="3">
        <v>45590</v>
      </c>
      <c r="C40" s="2">
        <v>5.5653604290536487</v>
      </c>
      <c r="D40" s="2">
        <v>12.029220713511549</v>
      </c>
      <c r="E40" s="2">
        <v>1.8312366019040009</v>
      </c>
      <c r="F40" s="2">
        <v>7.7405322706410029</v>
      </c>
      <c r="G40" s="2">
        <v>4.5425189703821243</v>
      </c>
      <c r="H40" s="2">
        <v>3.3773769354482672</v>
      </c>
      <c r="I40" s="2">
        <v>5.8300913359732798</v>
      </c>
      <c r="J40" s="2">
        <v>7.5813504559265095</v>
      </c>
      <c r="K40">
        <v>1.6292345883137465</v>
      </c>
      <c r="L40">
        <v>3.8871974659408925</v>
      </c>
      <c r="M40">
        <v>-3.1189932743860265</v>
      </c>
      <c r="N40">
        <v>2.6801298022935618</v>
      </c>
      <c r="O40">
        <v>1.18</v>
      </c>
      <c r="P40" s="12"/>
      <c r="R40" s="14">
        <v>45590</v>
      </c>
      <c r="S40" s="17">
        <v>5.5653604290536487</v>
      </c>
      <c r="T40" s="17">
        <v>12.029220713511549</v>
      </c>
      <c r="U40" s="17">
        <v>1.8312366019040009</v>
      </c>
      <c r="V40" s="17">
        <v>7.7405322706410029</v>
      </c>
      <c r="W40" s="17">
        <v>4.5425189703821243</v>
      </c>
      <c r="X40" s="17">
        <v>3.3773769354482672</v>
      </c>
      <c r="Y40" s="17">
        <v>5.8300913359732798</v>
      </c>
      <c r="Z40" s="17">
        <v>7.5813504559265095</v>
      </c>
      <c r="AA40" s="17">
        <v>1.6292345883137465</v>
      </c>
      <c r="AB40" s="17">
        <v>3.8871974659408925</v>
      </c>
      <c r="AC40" s="17">
        <v>-3.1189932743860265</v>
      </c>
      <c r="AD40" s="17">
        <v>2.6801298022935618</v>
      </c>
      <c r="AE40" s="17">
        <v>1.18</v>
      </c>
      <c r="AF40" s="18" t="str">
        <f t="shared" si="4"/>
        <v>Q4-24</v>
      </c>
    </row>
    <row r="41" spans="1:39" x14ac:dyDescent="0.25">
      <c r="A41" s="11"/>
      <c r="B41" s="3">
        <v>45682</v>
      </c>
      <c r="C41" s="2">
        <v>5.668475124879218</v>
      </c>
      <c r="D41" s="2">
        <v>11.876399399541841</v>
      </c>
      <c r="E41" s="2">
        <v>1.8312366019040009</v>
      </c>
      <c r="F41" s="6">
        <v>7.7763038141328105</v>
      </c>
      <c r="G41" s="2">
        <v>3.8691466478322014</v>
      </c>
      <c r="H41" s="2">
        <v>4.2327180969048248</v>
      </c>
      <c r="I41" s="2">
        <v>5.1591024504445571</v>
      </c>
      <c r="J41" s="2">
        <v>5.8762144844418813</v>
      </c>
      <c r="K41">
        <v>1.4350488383337827</v>
      </c>
      <c r="L41">
        <v>3.7787685001074443</v>
      </c>
      <c r="M41">
        <v>-4.5845294346864289</v>
      </c>
      <c r="N41">
        <v>0.98591856625401852</v>
      </c>
      <c r="O41">
        <v>6.1</v>
      </c>
      <c r="P41" s="12"/>
      <c r="R41" s="14">
        <v>45682</v>
      </c>
      <c r="S41" s="17">
        <v>5.668475124879218</v>
      </c>
      <c r="T41" s="17">
        <v>11.876399399541841</v>
      </c>
      <c r="U41" s="17">
        <v>1.8312366019040009</v>
      </c>
      <c r="V41" s="17">
        <v>7.7763038141328105</v>
      </c>
      <c r="W41" s="17">
        <v>3.8691466478322014</v>
      </c>
      <c r="X41" s="17">
        <v>4.2327180969048248</v>
      </c>
      <c r="Y41" s="17">
        <v>5.1591024504445571</v>
      </c>
      <c r="Z41" s="17">
        <v>5.8762144844418813</v>
      </c>
      <c r="AA41" s="17">
        <v>1.4350488383337827</v>
      </c>
      <c r="AB41" s="17">
        <v>3.7787685001074443</v>
      </c>
      <c r="AC41" s="17">
        <v>-4.5845294346864289</v>
      </c>
      <c r="AD41" s="17">
        <v>0.98591856625401852</v>
      </c>
      <c r="AE41" s="17">
        <v>6.1</v>
      </c>
      <c r="AF41" s="18" t="str">
        <f t="shared" si="4"/>
        <v>Q1-25</v>
      </c>
    </row>
    <row r="42" spans="1:39" x14ac:dyDescent="0.25">
      <c r="A42" s="11"/>
      <c r="B42" s="3">
        <v>45772</v>
      </c>
      <c r="C42" s="2">
        <v>6.3560876159384616</v>
      </c>
      <c r="D42" s="2">
        <v>11.490201224189448</v>
      </c>
      <c r="E42" s="2">
        <v>1.776699462866294</v>
      </c>
      <c r="F42" s="6">
        <v>8.7138384164876346</v>
      </c>
      <c r="G42" s="2">
        <v>4.0545221626973387</v>
      </c>
      <c r="H42" s="2">
        <v>3.6327437458522085</v>
      </c>
      <c r="I42" s="2">
        <v>3.1660760369877132</v>
      </c>
      <c r="J42" s="2">
        <v>5.5374678682435459</v>
      </c>
      <c r="K42">
        <v>1.4419449298323079</v>
      </c>
      <c r="L42">
        <v>2.9448390493140288</v>
      </c>
      <c r="M42">
        <v>-4.5845294346864289</v>
      </c>
      <c r="N42">
        <v>0.13546136862202721</v>
      </c>
      <c r="O42">
        <v>7.5339859487965315</v>
      </c>
      <c r="P42" s="12"/>
      <c r="R42" s="14">
        <v>45772</v>
      </c>
      <c r="S42" s="17">
        <v>6.3560876159384616</v>
      </c>
      <c r="T42" s="17">
        <v>11.490201224189448</v>
      </c>
      <c r="U42" s="17">
        <v>1.776699462866294</v>
      </c>
      <c r="V42" s="17">
        <v>8.7138384164876346</v>
      </c>
      <c r="W42" s="17">
        <v>4.0545221626973387</v>
      </c>
      <c r="X42" s="17">
        <v>3.6327437458522085</v>
      </c>
      <c r="Y42" s="17">
        <v>3.1660760369877132</v>
      </c>
      <c r="Z42" s="17">
        <v>5.5374678682435459</v>
      </c>
      <c r="AA42" s="17">
        <v>1.4419449298323079</v>
      </c>
      <c r="AB42" s="17">
        <v>2.9448390493140288</v>
      </c>
      <c r="AC42" s="17">
        <v>-4.5845294346864289</v>
      </c>
      <c r="AD42" s="17">
        <v>0.13546136862202721</v>
      </c>
      <c r="AE42" s="17">
        <v>7.5339859487965315</v>
      </c>
      <c r="AF42" s="18" t="str">
        <f t="shared" si="4"/>
        <v>Q2-25</v>
      </c>
    </row>
    <row r="43" spans="1:39" x14ac:dyDescent="0.25">
      <c r="A43" s="11"/>
      <c r="B43" s="3">
        <v>45863</v>
      </c>
      <c r="C43" s="2">
        <v>6.3999947941069291</v>
      </c>
      <c r="D43" s="2">
        <v>11.058699501736376</v>
      </c>
      <c r="E43" s="2">
        <v>1.7404923752041568</v>
      </c>
      <c r="F43" s="6">
        <v>9.7814327707511399</v>
      </c>
      <c r="G43" s="2">
        <v>3.4162067618954941</v>
      </c>
      <c r="H43" s="2">
        <v>5.4950610562339586</v>
      </c>
      <c r="I43" s="2">
        <v>2.6148640626855042</v>
      </c>
      <c r="J43" s="2">
        <v>4.4689457544491136</v>
      </c>
      <c r="K43">
        <v>1.3598292380970418</v>
      </c>
      <c r="L43">
        <v>3.0848329048843186</v>
      </c>
      <c r="M43">
        <v>-6.5291680203080693</v>
      </c>
      <c r="N43">
        <v>-0.42921460910042719</v>
      </c>
      <c r="O43">
        <v>6.52</v>
      </c>
      <c r="P43" s="12"/>
      <c r="R43" s="14">
        <v>45863</v>
      </c>
      <c r="S43" s="17">
        <v>6.3999947941069291</v>
      </c>
      <c r="T43" s="17">
        <v>11.058699501736376</v>
      </c>
      <c r="U43" s="17">
        <v>1.7404923752041568</v>
      </c>
      <c r="V43" s="17">
        <v>9.7814327707511399</v>
      </c>
      <c r="W43" s="17">
        <v>3.4162067618954941</v>
      </c>
      <c r="X43" s="17">
        <v>5.4950610562339586</v>
      </c>
      <c r="Y43" s="17">
        <v>2.6148640626855042</v>
      </c>
      <c r="Z43" s="17">
        <v>4.4689457544491136</v>
      </c>
      <c r="AA43" s="17">
        <v>1.3598292380970418</v>
      </c>
      <c r="AB43" s="17">
        <v>3.0848329048843186</v>
      </c>
      <c r="AC43" s="17">
        <v>-6.5291680203080693</v>
      </c>
      <c r="AD43" s="17">
        <v>-0.42921460910042719</v>
      </c>
      <c r="AE43" s="17">
        <v>6.52</v>
      </c>
      <c r="AF43" s="18" t="str">
        <f t="shared" si="4"/>
        <v>Q3-25</v>
      </c>
    </row>
    <row r="44" spans="1:39" x14ac:dyDescent="0.25">
      <c r="A44" s="11"/>
      <c r="B44" s="3">
        <v>45955</v>
      </c>
      <c r="C44" s="2">
        <v>6.3758745818267295</v>
      </c>
      <c r="D44" s="2">
        <v>10.535013825019535</v>
      </c>
      <c r="E44" s="2">
        <v>2.0032877830792164</v>
      </c>
      <c r="F44" s="6">
        <v>9.1567889034163539</v>
      </c>
      <c r="G44" s="2">
        <v>3.4748857164029223</v>
      </c>
      <c r="H44" s="2">
        <v>4.072002796225096</v>
      </c>
      <c r="I44" s="2">
        <v>1.6357113245883852</v>
      </c>
      <c r="J44" s="2">
        <v>4.4689457544491136</v>
      </c>
      <c r="K44">
        <v>1.5027150076110281</v>
      </c>
      <c r="L44">
        <v>3.0848329048843186</v>
      </c>
      <c r="M44">
        <v>-5.563246901388025</v>
      </c>
      <c r="N44">
        <v>0.20174836639366731</v>
      </c>
      <c r="O44">
        <v>6.544865395696883</v>
      </c>
      <c r="P44" s="12"/>
      <c r="R44" s="15">
        <v>45955</v>
      </c>
      <c r="S44" s="16">
        <v>6.3758745818267295</v>
      </c>
      <c r="T44" s="16">
        <v>10.535013825019535</v>
      </c>
      <c r="U44" s="16">
        <v>2.0032877830792164</v>
      </c>
      <c r="V44" s="16">
        <v>9.1567889034163539</v>
      </c>
      <c r="W44" s="16">
        <v>3.4748857164029223</v>
      </c>
      <c r="X44" s="16">
        <v>4.072002796225096</v>
      </c>
      <c r="Y44" s="16">
        <v>1.6357113245883852</v>
      </c>
      <c r="Z44" s="16">
        <v>4.4689457544491136</v>
      </c>
      <c r="AA44" s="16">
        <v>1.5027150076110281</v>
      </c>
      <c r="AB44" s="16">
        <v>3.0848329048843186</v>
      </c>
      <c r="AC44" s="16">
        <v>-5.563246901388025</v>
      </c>
      <c r="AD44" s="16">
        <v>0.20174836639366731</v>
      </c>
      <c r="AE44" s="16">
        <v>6.544865395696883</v>
      </c>
      <c r="AF44" s="13" t="str">
        <f t="shared" si="4"/>
        <v>Q4-25</v>
      </c>
    </row>
    <row r="45" spans="1:39" ht="15" customHeight="1" x14ac:dyDescent="0.25">
      <c r="AJ45" t="s">
        <v>13</v>
      </c>
      <c r="AK45" t="s">
        <v>13</v>
      </c>
      <c r="AL45" t="s">
        <v>13</v>
      </c>
      <c r="AM45" t="s">
        <v>13</v>
      </c>
    </row>
    <row r="46" spans="1:39" x14ac:dyDescent="0.25">
      <c r="A46" s="11" t="str">
        <f ca="1">UPPER(_xlfn.TEXTBEFORE(_xlfn.TEXTAFTER(_xlfn.FORMULATEXT(B46),""""),"("))</f>
        <v>HEADLINE_ROE</v>
      </c>
      <c r="B46" s="3" cm="1">
        <f t="array" ref="B46:O54">_xll.BQL(Companies, "headline_roe(as_of_date=range(-8Q, 2025-10-25), fa_period_offset=range(0Q, 0Q), fa_period_type=Q, fill=PREV)", "showdates", "true", "showids", "false", "showheaders", "false", "transpose", "false")</f>
        <v>45224</v>
      </c>
      <c r="C46" s="2">
        <v>19.610254158203873</v>
      </c>
      <c r="D46" s="2">
        <v>2.6211630631902483</v>
      </c>
      <c r="E46" s="2">
        <v>17.138211989834058</v>
      </c>
      <c r="F46" s="2">
        <v>13.588412906581226</v>
      </c>
      <c r="G46" s="2">
        <v>15.222030601557639</v>
      </c>
      <c r="H46" s="2">
        <v>8.8586251621271082</v>
      </c>
      <c r="I46" s="2">
        <v>2.140679249112984</v>
      </c>
      <c r="J46" s="2">
        <v>16.959673568607023</v>
      </c>
      <c r="K46">
        <v>6.5588922583057636</v>
      </c>
      <c r="L46">
        <v>17.78265129951939</v>
      </c>
      <c r="M46">
        <v>59.245491464585328</v>
      </c>
      <c r="N46">
        <v>27.235154949323832</v>
      </c>
      <c r="O46">
        <v>3.3769011206753805</v>
      </c>
      <c r="P46" s="12" t="b" cm="1">
        <f t="array" ref="P46">NOT(OR(ISNA(_xlfn.ANCHORARRAY(B46))))</f>
        <v>0</v>
      </c>
      <c r="R46" s="4" cm="1">
        <f t="array" ref="R46:AE54">_xlfn._xlws.SORT(_xlfn.ANCHORARRAY(B46),,1)</f>
        <v>45224</v>
      </c>
      <c r="S46">
        <v>19.610254158203873</v>
      </c>
      <c r="T46">
        <v>2.6211630631902483</v>
      </c>
      <c r="U46">
        <v>17.138211989834058</v>
      </c>
      <c r="V46">
        <v>13.588412906581226</v>
      </c>
      <c r="W46">
        <v>15.222030601557639</v>
      </c>
      <c r="X46">
        <v>8.8586251621271082</v>
      </c>
      <c r="Y46">
        <v>2.140679249112984</v>
      </c>
      <c r="Z46">
        <v>16.959673568607023</v>
      </c>
      <c r="AA46">
        <v>6.5588922583057636</v>
      </c>
      <c r="AB46">
        <v>17.78265129951939</v>
      </c>
      <c r="AC46">
        <v>59.245491464585328</v>
      </c>
      <c r="AD46">
        <v>27.235154949323832</v>
      </c>
      <c r="AE46">
        <v>3.3769011206753805</v>
      </c>
      <c r="AF46" s="13" t="str">
        <f>"Q"&amp;ROUNDUP(MONTH(R46)/3,0)&amp;"-"&amp;RIGHT(YEAR(R46),2)</f>
        <v>Q4-23</v>
      </c>
      <c r="AJ46" t="s">
        <v>13</v>
      </c>
      <c r="AK46" t="s">
        <v>13</v>
      </c>
      <c r="AL46" t="s">
        <v>13</v>
      </c>
      <c r="AM46" t="s">
        <v>13</v>
      </c>
    </row>
    <row r="47" spans="1:39" x14ac:dyDescent="0.25">
      <c r="A47" s="11"/>
      <c r="B47" s="3">
        <v>45316</v>
      </c>
      <c r="C47" s="2">
        <v>16.443088379790037</v>
      </c>
      <c r="D47" s="2">
        <v>7.8147096547416455</v>
      </c>
      <c r="E47" s="2" t="e">
        <v>#N/A</v>
      </c>
      <c r="F47" s="2">
        <v>15.785857425415006</v>
      </c>
      <c r="G47" s="2">
        <v>15.511855217036777</v>
      </c>
      <c r="H47" s="2">
        <v>9.3331665207056176</v>
      </c>
      <c r="I47" s="2">
        <v>3.4624138091196603</v>
      </c>
      <c r="J47" s="2">
        <v>16.768840865112931</v>
      </c>
      <c r="K47">
        <v>5.6019618269573561</v>
      </c>
      <c r="L47">
        <v>16.863328604219294</v>
      </c>
      <c r="M47">
        <v>40.437952638916713</v>
      </c>
      <c r="N47">
        <v>39.311173898728171</v>
      </c>
      <c r="O47">
        <v>7.55</v>
      </c>
      <c r="P47" s="12"/>
      <c r="R47" s="4">
        <v>45316</v>
      </c>
      <c r="S47">
        <v>16.443088379790037</v>
      </c>
      <c r="T47">
        <v>7.8147096547416455</v>
      </c>
      <c r="U47" t="e">
        <v>#N/A</v>
      </c>
      <c r="V47">
        <v>15.785857425415006</v>
      </c>
      <c r="W47">
        <v>15.511855217036777</v>
      </c>
      <c r="X47">
        <v>9.3331665207056176</v>
      </c>
      <c r="Y47">
        <v>3.4624138091196603</v>
      </c>
      <c r="Z47">
        <v>16.768840865112931</v>
      </c>
      <c r="AA47">
        <v>5.6019618269573561</v>
      </c>
      <c r="AB47">
        <v>16.863328604219294</v>
      </c>
      <c r="AC47">
        <v>40.437952638916713</v>
      </c>
      <c r="AD47">
        <v>39.311173898728171</v>
      </c>
      <c r="AE47">
        <v>7.55</v>
      </c>
      <c r="AF47" s="13" t="str">
        <f>"Q"&amp;ROUNDUP(MONTH(R47)/3,0)&amp;"-"&amp;RIGHT(YEAR(R47),2)</f>
        <v>Q1-24</v>
      </c>
    </row>
    <row r="48" spans="1:39" ht="18" customHeight="1" x14ac:dyDescent="0.25">
      <c r="A48" s="11"/>
      <c r="B48" s="3">
        <v>45407</v>
      </c>
      <c r="C48" s="2">
        <v>19.319879196240691</v>
      </c>
      <c r="D48" s="2">
        <v>13.267463694723624</v>
      </c>
      <c r="E48" s="2">
        <v>6.5748312386806438</v>
      </c>
      <c r="F48" s="2">
        <v>16.847530323790757</v>
      </c>
      <c r="G48" s="2">
        <v>10.267874901545831</v>
      </c>
      <c r="H48" s="2">
        <v>15.030126464940741</v>
      </c>
      <c r="I48" s="2">
        <v>8.5139369410535934</v>
      </c>
      <c r="J48" s="2">
        <v>20.864779950921321</v>
      </c>
      <c r="K48">
        <v>7.2386854259897424</v>
      </c>
      <c r="L48">
        <v>16.369336989414116</v>
      </c>
      <c r="M48">
        <v>27.240814226241795</v>
      </c>
      <c r="N48">
        <v>22.131849936820089</v>
      </c>
      <c r="O48">
        <v>3.2944545623970138</v>
      </c>
      <c r="P48" s="12"/>
      <c r="R48" s="4">
        <v>45407</v>
      </c>
      <c r="S48">
        <v>19.319879196240691</v>
      </c>
      <c r="T48">
        <v>13.267463694723624</v>
      </c>
      <c r="U48">
        <v>6.5748312386806438</v>
      </c>
      <c r="V48">
        <v>16.847530323790757</v>
      </c>
      <c r="W48">
        <v>10.267874901545831</v>
      </c>
      <c r="X48">
        <v>15.030126464940741</v>
      </c>
      <c r="Y48">
        <v>8.5139369410535934</v>
      </c>
      <c r="Z48">
        <v>20.864779950921321</v>
      </c>
      <c r="AA48">
        <v>7.2386854259897424</v>
      </c>
      <c r="AB48">
        <v>16.369336989414116</v>
      </c>
      <c r="AC48">
        <v>27.240814226241795</v>
      </c>
      <c r="AD48">
        <v>22.131849936820089</v>
      </c>
      <c r="AE48">
        <v>3.2944545623970138</v>
      </c>
      <c r="AF48" s="13" t="str">
        <f>"Q"&amp;ROUNDUP(MONTH(R48)/3,0)&amp;"-"&amp;RIGHT(YEAR(R48),2)</f>
        <v>Q2-24</v>
      </c>
    </row>
    <row r="49" spans="1:32" ht="18" customHeight="1" x14ac:dyDescent="0.25">
      <c r="A49" s="11"/>
      <c r="B49" s="3">
        <v>45498</v>
      </c>
      <c r="C49" s="2">
        <v>16.232657884371307</v>
      </c>
      <c r="D49" s="2">
        <v>16.049057718896879</v>
      </c>
      <c r="E49" s="2">
        <v>6.5748312386806438</v>
      </c>
      <c r="F49" s="2">
        <v>16.046636715679902</v>
      </c>
      <c r="G49" s="2">
        <v>9.4819167054946156</v>
      </c>
      <c r="H49" s="2">
        <v>14.830804393371851</v>
      </c>
      <c r="I49" s="2">
        <v>7.9630296388030537</v>
      </c>
      <c r="J49" s="2">
        <v>18.390814546807984</v>
      </c>
      <c r="K49">
        <v>6.7399866540628102</v>
      </c>
      <c r="L49">
        <v>13.45427059712774</v>
      </c>
      <c r="M49">
        <v>6.515303509428569</v>
      </c>
      <c r="N49">
        <v>13.116676675262283</v>
      </c>
      <c r="O49">
        <v>7.18</v>
      </c>
      <c r="P49" s="12"/>
      <c r="R49" s="4">
        <v>45498</v>
      </c>
      <c r="S49">
        <v>16.232657884371307</v>
      </c>
      <c r="T49">
        <v>16.049057718896879</v>
      </c>
      <c r="U49">
        <v>6.5748312386806438</v>
      </c>
      <c r="V49">
        <v>16.046636715679902</v>
      </c>
      <c r="W49">
        <v>9.4819167054946156</v>
      </c>
      <c r="X49">
        <v>14.830804393371851</v>
      </c>
      <c r="Y49">
        <v>7.9630296388030537</v>
      </c>
      <c r="Z49">
        <v>18.390814546807984</v>
      </c>
      <c r="AA49">
        <v>6.7399866540628102</v>
      </c>
      <c r="AB49">
        <v>13.45427059712774</v>
      </c>
      <c r="AC49">
        <v>6.515303509428569</v>
      </c>
      <c r="AD49">
        <v>13.116676675262283</v>
      </c>
      <c r="AE49">
        <v>7.18</v>
      </c>
      <c r="AF49" s="13" t="str">
        <f>"Q"&amp;ROUNDUP(MONTH(R49)/3,0)&amp;"-"&amp;RIGHT(YEAR(R49),2)</f>
        <v>Q3-24</v>
      </c>
    </row>
    <row r="50" spans="1:32" ht="18" customHeight="1" x14ac:dyDescent="0.25">
      <c r="A50" s="11"/>
      <c r="B50" s="3">
        <v>45590</v>
      </c>
      <c r="C50" s="2">
        <v>17.065456112144425</v>
      </c>
      <c r="D50" s="2">
        <v>18.106142631440985</v>
      </c>
      <c r="E50" s="2">
        <v>4.7588150235438063</v>
      </c>
      <c r="F50" s="2">
        <v>15.621162242501976</v>
      </c>
      <c r="G50" s="2">
        <v>9.7869464812114888</v>
      </c>
      <c r="H50" s="2">
        <v>13.959854014598541</v>
      </c>
      <c r="I50" s="2">
        <v>7.9630296388030537</v>
      </c>
      <c r="J50" s="2">
        <v>18.390814546807984</v>
      </c>
      <c r="K50">
        <v>6.4921045507181097</v>
      </c>
      <c r="L50">
        <v>14.312478125707697</v>
      </c>
      <c r="M50">
        <v>-9.9058968342277449</v>
      </c>
      <c r="N50">
        <v>10.719043701724628</v>
      </c>
      <c r="O50">
        <v>1.91</v>
      </c>
      <c r="P50" s="12"/>
      <c r="R50" s="14">
        <v>45590</v>
      </c>
      <c r="S50" s="17">
        <v>17.065456112144425</v>
      </c>
      <c r="T50" s="17">
        <v>18.106142631440985</v>
      </c>
      <c r="U50" s="17">
        <v>4.7588150235438063</v>
      </c>
      <c r="V50" s="17">
        <v>15.621162242501976</v>
      </c>
      <c r="W50" s="17">
        <v>9.7869464812114888</v>
      </c>
      <c r="X50" s="17">
        <v>13.959854014598541</v>
      </c>
      <c r="Y50" s="17">
        <v>7.9630296388030537</v>
      </c>
      <c r="Z50" s="17">
        <v>18.390814546807984</v>
      </c>
      <c r="AA50" s="17">
        <v>6.4921045507181097</v>
      </c>
      <c r="AB50" s="17">
        <v>14.312478125707697</v>
      </c>
      <c r="AC50" s="17">
        <v>-9.9058968342277449</v>
      </c>
      <c r="AD50" s="17">
        <v>10.719043701724628</v>
      </c>
      <c r="AE50" s="17">
        <v>1.91</v>
      </c>
      <c r="AF50" s="18" t="str">
        <f>"Q"&amp;ROUNDUP(MONTH(R50)/3,0)&amp;"-"&amp;RIGHT(YEAR(R50),2)</f>
        <v>Q4-24</v>
      </c>
    </row>
    <row r="51" spans="1:32" ht="18" customHeight="1" x14ac:dyDescent="0.25">
      <c r="A51" s="11"/>
      <c r="B51" s="3">
        <v>45682</v>
      </c>
      <c r="C51" s="2">
        <v>16.76190860812148</v>
      </c>
      <c r="D51" s="2">
        <v>17.964375997047789</v>
      </c>
      <c r="E51" s="2">
        <v>4.7588150235438063</v>
      </c>
      <c r="F51" s="2">
        <v>16.548348466990063</v>
      </c>
      <c r="G51" s="2">
        <v>8.2560429060848719</v>
      </c>
      <c r="H51" s="2">
        <v>12.256923983500295</v>
      </c>
      <c r="I51" s="2">
        <v>7.0210373424542007</v>
      </c>
      <c r="J51" s="2">
        <v>14.54970538248514</v>
      </c>
      <c r="K51">
        <v>5.9148942768162103</v>
      </c>
      <c r="L51">
        <v>14.238128913896833</v>
      </c>
      <c r="M51">
        <v>-12.924304911998485</v>
      </c>
      <c r="N51">
        <v>3.9491708198536908</v>
      </c>
      <c r="O51">
        <v>10.58</v>
      </c>
      <c r="P51" s="12"/>
      <c r="R51" s="14">
        <v>45682</v>
      </c>
      <c r="S51" s="17">
        <v>16.76190860812148</v>
      </c>
      <c r="T51" s="17">
        <v>17.964375997047789</v>
      </c>
      <c r="U51" s="17">
        <v>4.7588150235438063</v>
      </c>
      <c r="V51" s="17">
        <v>16.548348466990063</v>
      </c>
      <c r="W51" s="17">
        <v>8.2560429060848719</v>
      </c>
      <c r="X51" s="17">
        <v>12.256923983500295</v>
      </c>
      <c r="Y51" s="17">
        <v>7.0210373424542007</v>
      </c>
      <c r="Z51" s="17">
        <v>14.54970538248514</v>
      </c>
      <c r="AA51" s="17">
        <v>5.9148942768162103</v>
      </c>
      <c r="AB51" s="17">
        <v>14.238128913896833</v>
      </c>
      <c r="AC51" s="17">
        <v>-12.924304911998485</v>
      </c>
      <c r="AD51" s="17">
        <v>3.9491708198536908</v>
      </c>
      <c r="AE51" s="17">
        <v>10.58</v>
      </c>
      <c r="AF51" s="18" t="str">
        <f>"Q"&amp;ROUNDUP(MONTH(R51)/3,0)&amp;"-"&amp;RIGHT(YEAR(R51),2)</f>
        <v>Q1-25</v>
      </c>
    </row>
    <row r="52" spans="1:32" ht="18" customHeight="1" x14ac:dyDescent="0.25">
      <c r="A52" s="11"/>
      <c r="B52" s="3">
        <v>45772</v>
      </c>
      <c r="C52" s="2">
        <v>18.24787743679742</v>
      </c>
      <c r="D52" s="2">
        <v>17.620728908726235</v>
      </c>
      <c r="E52" s="2">
        <v>4.6087480866459485</v>
      </c>
      <c r="F52" s="2">
        <v>18.373125840531486</v>
      </c>
      <c r="G52" s="2">
        <v>8.8207084408929237</v>
      </c>
      <c r="H52" s="2">
        <v>16.178360318684142</v>
      </c>
      <c r="I52" s="2">
        <v>4.8679852078649732</v>
      </c>
      <c r="J52" s="2">
        <v>14.829035096386848</v>
      </c>
      <c r="K52">
        <v>5.9270050125313283</v>
      </c>
      <c r="L52">
        <v>11.1931581566839</v>
      </c>
      <c r="M52">
        <v>-12.924304911998485</v>
      </c>
      <c r="N52">
        <v>0.60297778258785695</v>
      </c>
      <c r="O52">
        <v>12.962461909683256</v>
      </c>
      <c r="P52" s="12"/>
      <c r="R52" s="14">
        <v>45772</v>
      </c>
      <c r="S52" s="17">
        <v>18.24787743679742</v>
      </c>
      <c r="T52" s="17">
        <v>17.620728908726235</v>
      </c>
      <c r="U52" s="17">
        <v>4.6087480866459485</v>
      </c>
      <c r="V52" s="17">
        <v>18.373125840531486</v>
      </c>
      <c r="W52" s="17">
        <v>8.8207084408929237</v>
      </c>
      <c r="X52" s="17">
        <v>16.178360318684142</v>
      </c>
      <c r="Y52" s="17">
        <v>4.8679852078649732</v>
      </c>
      <c r="Z52" s="17">
        <v>14.829035096386848</v>
      </c>
      <c r="AA52" s="17">
        <v>5.9270050125313283</v>
      </c>
      <c r="AB52" s="17">
        <v>11.1931581566839</v>
      </c>
      <c r="AC52" s="17">
        <v>-12.924304911998485</v>
      </c>
      <c r="AD52" s="17">
        <v>0.60297778258785695</v>
      </c>
      <c r="AE52" s="17">
        <v>12.962461909683256</v>
      </c>
      <c r="AF52" s="18" t="str">
        <f>"Q"&amp;ROUNDUP(MONTH(R52)/3,0)&amp;"-"&amp;RIGHT(YEAR(R52),2)</f>
        <v>Q2-25</v>
      </c>
    </row>
    <row r="53" spans="1:32" ht="18" customHeight="1" x14ac:dyDescent="0.25">
      <c r="A53" s="11"/>
      <c r="B53" s="3">
        <v>45863</v>
      </c>
      <c r="C53" s="2">
        <v>18.954651454121457</v>
      </c>
      <c r="D53" s="2">
        <v>16.765748733850732</v>
      </c>
      <c r="E53" s="2">
        <v>4.5458038733476789</v>
      </c>
      <c r="F53" s="2">
        <v>19.82356706487111</v>
      </c>
      <c r="G53" s="2">
        <v>7.3983250314740818</v>
      </c>
      <c r="H53" s="2">
        <v>16.275051831375258</v>
      </c>
      <c r="I53" s="2">
        <v>3.9858992968499631</v>
      </c>
      <c r="J53" s="2">
        <v>10.928933728169694</v>
      </c>
      <c r="K53">
        <v>5.656208803219001</v>
      </c>
      <c r="L53">
        <v>11.839458859081221</v>
      </c>
      <c r="M53">
        <v>-20.014752654338221</v>
      </c>
      <c r="N53">
        <v>-1.8689690198070086</v>
      </c>
      <c r="O53">
        <v>10.63</v>
      </c>
      <c r="P53" s="12"/>
      <c r="R53" s="14">
        <v>45863</v>
      </c>
      <c r="S53" s="17">
        <v>18.954651454121457</v>
      </c>
      <c r="T53" s="17">
        <v>16.765748733850732</v>
      </c>
      <c r="U53" s="17">
        <v>4.5458038733476789</v>
      </c>
      <c r="V53" s="17">
        <v>19.82356706487111</v>
      </c>
      <c r="W53" s="17">
        <v>7.3983250314740818</v>
      </c>
      <c r="X53" s="17">
        <v>16.275051831375258</v>
      </c>
      <c r="Y53" s="17">
        <v>3.9858992968499631</v>
      </c>
      <c r="Z53" s="17">
        <v>10.928933728169694</v>
      </c>
      <c r="AA53" s="17">
        <v>5.656208803219001</v>
      </c>
      <c r="AB53" s="17">
        <v>11.839458859081221</v>
      </c>
      <c r="AC53" s="17">
        <v>-20.014752654338221</v>
      </c>
      <c r="AD53" s="17">
        <v>-1.8689690198070086</v>
      </c>
      <c r="AE53" s="17">
        <v>10.63</v>
      </c>
      <c r="AF53" s="18" t="str">
        <f>"Q"&amp;ROUNDUP(MONTH(R53)/3,0)&amp;"-"&amp;RIGHT(YEAR(R53),2)</f>
        <v>Q3-25</v>
      </c>
    </row>
    <row r="54" spans="1:32" ht="18" customHeight="1" x14ac:dyDescent="0.25">
      <c r="A54" s="11"/>
      <c r="B54" s="3">
        <v>45955</v>
      </c>
      <c r="C54" s="2">
        <v>17.93838154163911</v>
      </c>
      <c r="D54" s="2">
        <v>15.915866865271944</v>
      </c>
      <c r="E54" s="2">
        <v>5.279218189070602</v>
      </c>
      <c r="F54" s="2">
        <v>19.130016403835683</v>
      </c>
      <c r="G54" s="2">
        <v>7.4201389741449155</v>
      </c>
      <c r="H54" s="2">
        <v>16.574782144762583</v>
      </c>
      <c r="I54" s="2">
        <v>2.3529325151567586</v>
      </c>
      <c r="J54" s="2">
        <v>10.928933728169694</v>
      </c>
      <c r="K54">
        <v>6.3680510880528116</v>
      </c>
      <c r="L54">
        <v>11.839458859081221</v>
      </c>
      <c r="M54">
        <v>-18.363002636258802</v>
      </c>
      <c r="N54">
        <v>0.89019831464233667</v>
      </c>
      <c r="O54">
        <v>11.072750474787965</v>
      </c>
      <c r="P54" s="12"/>
      <c r="R54" s="4">
        <v>45955</v>
      </c>
      <c r="S54">
        <v>17.93838154163911</v>
      </c>
      <c r="T54">
        <v>15.915866865271944</v>
      </c>
      <c r="U54">
        <v>5.279218189070602</v>
      </c>
      <c r="V54">
        <v>19.130016403835683</v>
      </c>
      <c r="W54">
        <v>7.4201389741449155</v>
      </c>
      <c r="X54">
        <v>16.574782144762583</v>
      </c>
      <c r="Y54">
        <v>2.3529325151567586</v>
      </c>
      <c r="Z54">
        <v>10.928933728169694</v>
      </c>
      <c r="AA54">
        <v>6.3680510880528116</v>
      </c>
      <c r="AB54">
        <v>11.839458859081221</v>
      </c>
      <c r="AC54">
        <v>-18.363002636258802</v>
      </c>
      <c r="AD54">
        <v>0.89019831464233667</v>
      </c>
      <c r="AE54">
        <v>11.072750474787965</v>
      </c>
      <c r="AF54" s="13" t="str">
        <f>"Q"&amp;ROUNDUP(MONTH(R54)/3,0)&amp;"-"&amp;RIGHT(YEAR(R54),2)</f>
        <v>Q4-25</v>
      </c>
    </row>
    <row r="56" spans="1:32" x14ac:dyDescent="0.25">
      <c r="A56" s="11" t="str">
        <f ca="1">UPPER(_xlfn.TEXTBEFORE(_xlfn.TEXTAFTER(_xlfn.FORMULATEXT(B56),""""),"("))</f>
        <v>ESG_SCORE</v>
      </c>
      <c r="B56" s="3" cm="1">
        <f t="array" ref="B56:O64">_xll.BQL(Companies, "esg_score(DATES=range(-2y, 0d, frq=Q))", "showdates", "true", "showids", "false", "showheaders", "false", "transpose", "false")</f>
        <v>45224</v>
      </c>
      <c r="C56" s="2">
        <v>6.4000000953674316</v>
      </c>
      <c r="D56" s="2">
        <v>6.0399999618530273</v>
      </c>
      <c r="E56" s="2">
        <v>6.6500000953674316</v>
      </c>
      <c r="F56" s="2">
        <v>3.2200000286102295</v>
      </c>
      <c r="G56" s="2">
        <v>7.0300002098083496</v>
      </c>
      <c r="H56" s="2">
        <v>4.070000171661377</v>
      </c>
      <c r="I56" s="2">
        <v>1.8300000429153442</v>
      </c>
      <c r="J56" s="2">
        <v>6.4499998092651367</v>
      </c>
      <c r="K56">
        <v>1.6599999666213989</v>
      </c>
      <c r="L56">
        <v>6.3499999046325684</v>
      </c>
      <c r="M56">
        <v>0.63999998569488525</v>
      </c>
      <c r="N56">
        <v>6.320000171661377</v>
      </c>
      <c r="O56">
        <v>2.0199999809265137</v>
      </c>
      <c r="P56" s="12" t="b" cm="1">
        <f t="array" ref="P56">NOT(OR(ISNA(_xlfn.ANCHORARRAY(B56))))</f>
        <v>1</v>
      </c>
      <c r="S56" t="str" cm="1">
        <f t="array" ref="S56:AE56">Companies</f>
        <v>SIE GY Equity</v>
      </c>
      <c r="T56" t="str">
        <v>FSLR US Equity</v>
      </c>
      <c r="U56" t="str">
        <v>ENI IM Equity</v>
      </c>
      <c r="V56" t="str">
        <v>ENS US Equity</v>
      </c>
      <c r="W56" t="str">
        <v>SHEL LN Equity</v>
      </c>
      <c r="X56" t="str">
        <v>SRG IM Equity</v>
      </c>
      <c r="Y56" t="str">
        <v>ULBI US Equity</v>
      </c>
      <c r="Z56" t="str">
        <v>TTE FP Equity</v>
      </c>
      <c r="AA56" t="str">
        <v>AMRC US equity</v>
      </c>
      <c r="AB56" t="str">
        <v>NEE US Equity</v>
      </c>
      <c r="AC56" t="str">
        <v>SNX PW Equity</v>
      </c>
      <c r="AD56" t="str">
        <v>BP US Equity</v>
      </c>
      <c r="AE56" t="str">
        <v>APT PW Equity</v>
      </c>
    </row>
    <row r="57" spans="1:32" x14ac:dyDescent="0.25">
      <c r="A57" s="11"/>
      <c r="B57" s="3">
        <v>45316</v>
      </c>
      <c r="C57" s="2">
        <v>6.5399999618530273</v>
      </c>
      <c r="D57" s="2">
        <v>6.0399999618530273</v>
      </c>
      <c r="E57" s="2">
        <v>6.6500000953674316</v>
      </c>
      <c r="F57" s="2">
        <v>3.2200000286102295</v>
      </c>
      <c r="G57" s="2">
        <v>7.0300002098083496</v>
      </c>
      <c r="H57" s="2">
        <v>4.070000171661377</v>
      </c>
      <c r="I57" s="2">
        <v>1.8300000429153442</v>
      </c>
      <c r="J57" s="2">
        <v>6.4499998092651367</v>
      </c>
      <c r="K57">
        <v>1.6599999666213989</v>
      </c>
      <c r="L57">
        <v>6.3499999046325684</v>
      </c>
      <c r="M57">
        <v>0.63999998569488525</v>
      </c>
      <c r="N57">
        <v>6.320000171661377</v>
      </c>
      <c r="O57">
        <v>2.0199999809265137</v>
      </c>
      <c r="P57" s="12"/>
      <c r="S57" s="19">
        <f>COUNT(_xlfn.UNIQUE(C56:C64))</f>
        <v>4</v>
      </c>
      <c r="T57" s="19">
        <f>COUNT(_xlfn.UNIQUE(D56:D64))</f>
        <v>5</v>
      </c>
      <c r="U57" s="19">
        <f>COUNT(_xlfn.UNIQUE(E56:E64))</f>
        <v>4</v>
      </c>
      <c r="V57" s="19">
        <f>COUNT(_xlfn.UNIQUE(F56:F64))</f>
        <v>5</v>
      </c>
      <c r="W57" s="19">
        <f>COUNT(_xlfn.UNIQUE(G56:G64))</f>
        <v>5</v>
      </c>
      <c r="X57" s="19">
        <f>COUNT(_xlfn.UNIQUE(H56:H64))</f>
        <v>5</v>
      </c>
      <c r="Y57" s="19">
        <f>COUNT(_xlfn.UNIQUE(I56:I64))</f>
        <v>3</v>
      </c>
      <c r="Z57" s="19">
        <f>COUNT(_xlfn.UNIQUE(J56:J64))</f>
        <v>5</v>
      </c>
      <c r="AA57" s="19">
        <f>COUNT(_xlfn.UNIQUE(K56:K64))</f>
        <v>4</v>
      </c>
      <c r="AB57" s="19">
        <f>COUNT(_xlfn.UNIQUE(L56:L64))</f>
        <v>5</v>
      </c>
      <c r="AC57" s="19">
        <f>COUNT(_xlfn.UNIQUE(M56:M64))</f>
        <v>4</v>
      </c>
      <c r="AD57" s="19">
        <f>COUNT(_xlfn.UNIQUE(N56:N64))</f>
        <v>5</v>
      </c>
      <c r="AE57" s="19">
        <f>COUNT(_xlfn.UNIQUE(O56:O64))</f>
        <v>5</v>
      </c>
    </row>
    <row r="58" spans="1:32" x14ac:dyDescent="0.25">
      <c r="A58" s="11"/>
      <c r="B58" s="3">
        <v>45407</v>
      </c>
      <c r="C58" s="2">
        <v>6.5399999618530273</v>
      </c>
      <c r="D58" s="2">
        <v>6.190000057220459</v>
      </c>
      <c r="E58" s="2">
        <v>6.7199997901916504</v>
      </c>
      <c r="F58" s="2">
        <v>3.2200000286102295</v>
      </c>
      <c r="G58" s="2">
        <v>7.1100001335144043</v>
      </c>
      <c r="H58" s="2">
        <v>4.2100000381469727</v>
      </c>
      <c r="I58" s="2">
        <v>1.8999999761581421</v>
      </c>
      <c r="J58" s="2">
        <v>6.7800002098083496</v>
      </c>
      <c r="K58">
        <v>1.6799999475479126</v>
      </c>
      <c r="L58">
        <v>6.4099998474121094</v>
      </c>
      <c r="M58">
        <v>0.62999999523162842</v>
      </c>
      <c r="N58">
        <v>6.369999885559082</v>
      </c>
      <c r="O58">
        <v>1.9800000190734863</v>
      </c>
      <c r="P58" s="12"/>
    </row>
    <row r="59" spans="1:32" x14ac:dyDescent="0.25">
      <c r="A59" s="11"/>
      <c r="B59" s="3">
        <v>45498</v>
      </c>
      <c r="C59" s="2">
        <v>6.5399999618530273</v>
      </c>
      <c r="D59" s="2">
        <v>6.190000057220459</v>
      </c>
      <c r="E59" s="2">
        <v>6.7199997901916504</v>
      </c>
      <c r="F59" s="2">
        <v>3.380000114440918</v>
      </c>
      <c r="G59" s="2">
        <v>7.1100001335144043</v>
      </c>
      <c r="H59" s="2">
        <v>4.2100000381469727</v>
      </c>
      <c r="I59" s="2">
        <v>1.8999999761581421</v>
      </c>
      <c r="J59" s="2">
        <v>6.7800002098083496</v>
      </c>
      <c r="K59">
        <v>1.6799999475479126</v>
      </c>
      <c r="L59">
        <v>6.4099998474121094</v>
      </c>
      <c r="M59">
        <v>0.62999999523162842</v>
      </c>
      <c r="N59">
        <v>6.369999885559082</v>
      </c>
      <c r="O59">
        <v>1.9800000190734863</v>
      </c>
      <c r="P59" s="12"/>
    </row>
    <row r="60" spans="1:32" x14ac:dyDescent="0.25">
      <c r="A60" s="11"/>
      <c r="B60" s="3">
        <v>45590</v>
      </c>
      <c r="C60" s="2">
        <v>6.5399999618530273</v>
      </c>
      <c r="D60" s="2">
        <v>6.190000057220459</v>
      </c>
      <c r="E60" s="2">
        <v>6.7199997901916504</v>
      </c>
      <c r="F60" s="2">
        <v>3.380000114440918</v>
      </c>
      <c r="G60" s="2">
        <v>7.1100001335144043</v>
      </c>
      <c r="H60" s="2">
        <v>4.2100000381469727</v>
      </c>
      <c r="I60" s="2">
        <v>1.8999999761581421</v>
      </c>
      <c r="J60" s="2">
        <v>6.7800002098083496</v>
      </c>
      <c r="K60">
        <v>1.6799999475479126</v>
      </c>
      <c r="L60">
        <v>6.4099998474121094</v>
      </c>
      <c r="M60">
        <v>0.62999999523162842</v>
      </c>
      <c r="N60">
        <v>6.369999885559082</v>
      </c>
      <c r="O60">
        <v>1.9800000190734863</v>
      </c>
      <c r="P60" s="12"/>
    </row>
    <row r="61" spans="1:32" x14ac:dyDescent="0.25">
      <c r="A61" s="11"/>
      <c r="B61" s="3">
        <v>45682</v>
      </c>
      <c r="C61" s="2">
        <v>6.5399999618530273</v>
      </c>
      <c r="D61" s="2">
        <v>6.190000057220459</v>
      </c>
      <c r="E61" s="2">
        <v>6.7199997901916504</v>
      </c>
      <c r="F61" s="2">
        <v>3.380000114440918</v>
      </c>
      <c r="G61" s="2">
        <v>7.1100001335144043</v>
      </c>
      <c r="H61" s="2">
        <v>4.2100000381469727</v>
      </c>
      <c r="I61" s="2">
        <v>1.8999999761581421</v>
      </c>
      <c r="J61" s="2">
        <v>6.7800002098083496</v>
      </c>
      <c r="K61">
        <v>1.6799999475479126</v>
      </c>
      <c r="L61">
        <v>6.4099998474121094</v>
      </c>
      <c r="M61">
        <v>0.62999999523162842</v>
      </c>
      <c r="N61">
        <v>6.369999885559082</v>
      </c>
      <c r="O61">
        <v>1.9800000190734863</v>
      </c>
      <c r="P61" s="12"/>
    </row>
    <row r="62" spans="1:32" x14ac:dyDescent="0.25">
      <c r="A62" s="11"/>
      <c r="B62" s="3">
        <v>45772</v>
      </c>
      <c r="C62" s="2">
        <v>6.6500000953674316</v>
      </c>
      <c r="D62" s="2">
        <v>6.0999999046325684</v>
      </c>
      <c r="E62" s="2">
        <v>6.8299999237060547</v>
      </c>
      <c r="F62" s="2">
        <v>3.4000000953674316</v>
      </c>
      <c r="G62" s="2">
        <v>7.320000171661377</v>
      </c>
      <c r="H62" s="2">
        <v>5.2100000381469727</v>
      </c>
      <c r="I62" s="2">
        <v>2.190000057220459</v>
      </c>
      <c r="J62" s="2">
        <v>6.809999942779541</v>
      </c>
      <c r="K62">
        <v>1.6399999856948853</v>
      </c>
      <c r="L62">
        <v>6.809999942779541</v>
      </c>
      <c r="M62">
        <v>0.6600000262260437</v>
      </c>
      <c r="N62">
        <v>6.4899997711181641</v>
      </c>
      <c r="O62">
        <v>2</v>
      </c>
      <c r="P62" s="12"/>
    </row>
    <row r="63" spans="1:32" x14ac:dyDescent="0.25">
      <c r="A63" s="11"/>
      <c r="B63" s="3">
        <v>45863</v>
      </c>
      <c r="C63" s="2">
        <v>6.6500000953674316</v>
      </c>
      <c r="D63" s="2">
        <v>5.5399999618530273</v>
      </c>
      <c r="E63" s="2">
        <v>7.0799999237060547</v>
      </c>
      <c r="F63" s="2">
        <v>3.4600000381469727</v>
      </c>
      <c r="G63" s="2">
        <v>7.25</v>
      </c>
      <c r="H63" s="2">
        <v>4.809999942779541</v>
      </c>
      <c r="I63" s="2">
        <v>2.190000057220459</v>
      </c>
      <c r="J63" s="2">
        <v>6.9200000762939453</v>
      </c>
      <c r="K63">
        <v>1.6599999666213989</v>
      </c>
      <c r="L63">
        <v>6.880000114440918</v>
      </c>
      <c r="M63">
        <v>1.8799999952316284</v>
      </c>
      <c r="N63">
        <v>6.3899998664855957</v>
      </c>
      <c r="O63">
        <v>2.6700000762939453</v>
      </c>
      <c r="P63" s="12"/>
    </row>
    <row r="64" spans="1:32" x14ac:dyDescent="0.25">
      <c r="A64" s="11"/>
      <c r="B64" s="3">
        <v>45955</v>
      </c>
      <c r="C64" s="2">
        <v>6.5500001907348633</v>
      </c>
      <c r="D64" s="2">
        <v>5.5300002098083496</v>
      </c>
      <c r="E64" s="2">
        <v>7.0799999237060547</v>
      </c>
      <c r="F64" s="2">
        <v>3.4800000190734863</v>
      </c>
      <c r="G64" s="2">
        <v>7.1700000762939453</v>
      </c>
      <c r="H64" s="2">
        <v>5.059999942779541</v>
      </c>
      <c r="I64" s="2">
        <v>2.190000057220459</v>
      </c>
      <c r="J64" s="2">
        <v>6.9000000953674316</v>
      </c>
      <c r="K64">
        <v>1.5700000524520874</v>
      </c>
      <c r="L64">
        <v>6.8899998664855957</v>
      </c>
      <c r="M64">
        <v>1.8799999952316284</v>
      </c>
      <c r="N64">
        <v>6.559999942779541</v>
      </c>
      <c r="O64">
        <v>2.8299999237060547</v>
      </c>
      <c r="P64" s="12"/>
    </row>
    <row r="65" spans="1:16" x14ac:dyDescent="0.25">
      <c r="P65" s="10"/>
    </row>
    <row r="67" spans="1:16" ht="15.75" customHeight="1" x14ac:dyDescent="0.25">
      <c r="A67" s="11" t="s">
        <v>10</v>
      </c>
      <c r="B67" s="4" t="str" cm="1">
        <f t="array" ref="B67:B79">_xll.BQL(Companies, "cie_des", "showdates", "true", "showids", "false", "showheaders", "false", "transpose", "false")</f>
        <v>Siemens AG is an engineering and manufacturing company. The Company focuses on areas of electrification, automation, and digitalization. Siemens also provides engineering solutions in automation and control, power, transportation, and medical diagnosis.</v>
      </c>
      <c r="C67"/>
      <c r="D67"/>
      <c r="E67"/>
      <c r="F67"/>
      <c r="G67"/>
      <c r="H67"/>
      <c r="I67"/>
      <c r="J67"/>
    </row>
    <row r="68" spans="1:16" x14ac:dyDescent="0.25">
      <c r="A68" s="11"/>
      <c r="B68" s="4" t="str">
        <v>First Solar, Inc. designs and manufactures solar modules. The Company uses a thin film semiconductor technology to manufacture electricity-producing solar modules.</v>
      </c>
      <c r="K68" s="2"/>
      <c r="L68" s="7"/>
    </row>
    <row r="69" spans="1:16" x14ac:dyDescent="0.25">
      <c r="A69" s="11"/>
      <c r="B69" s="4" t="str">
        <v>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v>
      </c>
    </row>
    <row r="70" spans="1:16" x14ac:dyDescent="0.25">
      <c r="A70" s="11"/>
      <c r="B70" s="4" t="str">
        <v>EnerSys manufactures, markets, and distributes industrial batteries. The Company also manufactures, markets, and distributes related products such as chargers, power equipment, and battery accessories. EnerSys provides related after-market and customer-support services for lead-acid industrial batteries.</v>
      </c>
    </row>
    <row r="71" spans="1:16" x14ac:dyDescent="0.25">
      <c r="A71" s="11"/>
      <c r="B71" s="4" t="str">
        <v>Shell PLC explores and refines petroleum products. The Company produces and imports fuels, chemicals, and lubricants, as well as operates service station networks. Shell serves clients worldwide.</v>
      </c>
    </row>
    <row r="72" spans="1:16" x14ac:dyDescent="0.25">
      <c r="A72" s="11"/>
      <c r="B72" s="4" t="str">
        <v>Snam S.p.A. owns and operates Italy's natural-gas distribution network. The Company transports gas on behalf of importers, distributors, and companies supplying Italian households. Snam owns a network of high-and medium-pressure pipes, including trunk lines connected to production and importation sites in Italy.</v>
      </c>
    </row>
    <row r="73" spans="1:16" x14ac:dyDescent="0.25">
      <c r="A73" s="11"/>
      <c r="B73" s="4" t="str">
        <v>Ultralife Corporation is a battery, energy and communication product company that serves government, defense and commercial customers.  The Company's energy services provides back-up/stationary power services and solutions to the communications, power utility and data processing industries. The battery and energy product segment provides non-rechargeable and rechargeable batteries.</v>
      </c>
    </row>
    <row r="74" spans="1:16" x14ac:dyDescent="0.25">
      <c r="A74" s="11"/>
      <c r="B74" s="4" t="str">
        <v>TotalEnergies SE operates as an energy company. The Company produces, transports, and supplies crude oil, natural gas, and low carbon electricity, as well as refines petrochemical products. TotalEnergies owns and manages gasoline filling stations worldwide.</v>
      </c>
    </row>
    <row r="75" spans="1:16" x14ac:dyDescent="0.25">
      <c r="A75" s="11"/>
      <c r="B75" s="4" t="str">
        <v>Ameresco Inc. is an integrated electric energy corporation. The Company supplies a range of energy solutions, including energy cogeneration, hydro electric, and renewable energy facilities.</v>
      </c>
    </row>
    <row r="76" spans="1:16" x14ac:dyDescent="0.25">
      <c r="A76" s="11"/>
      <c r="B76" s="4" t="str">
        <v>NextEra Energy, Inc. is a clean energy company. The Company generates and sells electricity through renewable energy from the wind and sun, as well as providing battery storage solutions. NextEra Energy serves customers in the State of Florida.</v>
      </c>
    </row>
    <row r="77" spans="1:16" x14ac:dyDescent="0.25">
      <c r="A77" s="11"/>
      <c r="B77" s="4" t="str">
        <v>Sunex S.A. manufactures solar technology solutions. The Company offers flat solar collectors, fixing systems, solar heaters, heat exchanging stations, and solar equipment.</v>
      </c>
    </row>
    <row r="78" spans="1:16" x14ac:dyDescent="0.25">
      <c r="A78" s="11"/>
      <c r="B78" s="4" t="str">
        <v>BP P.L.C is an energy company. The Company explores and produces oil and natural gas, refines, markets, and supplies petroleum products, as well as generates solar energy, and manufactures and markets chemicals such as terephthalic acid, acetic acid, acrylonitrile, ethylene, and polyethylene. BP serves customers worldwide.</v>
      </c>
    </row>
    <row r="79" spans="1:16" x14ac:dyDescent="0.25">
      <c r="A79" s="11"/>
      <c r="B79" s="4" t="str">
        <v>Apator S.A. manufactures switchgear and metering equipment. The Company's switchgear and surge protective devices includes switchgear and surge protective devices and its metering equipment includes  electricity meters, gas meters, and heat meters. Apator also offers some mining equipment.</v>
      </c>
    </row>
    <row r="80" spans="1:16" x14ac:dyDescent="0.25">
      <c r="B80" s="4"/>
    </row>
    <row r="81" spans="1:56" x14ac:dyDescent="0.25">
      <c r="B81" s="4"/>
    </row>
    <row r="82" spans="1:56" x14ac:dyDescent="0.25">
      <c r="A82" s="11" t="str">
        <f ca="1">UPPER(_xlfn.TEXTBEFORE(_xlfn.TEXTAFTER(_xlfn.FORMULATEXT(B82),""""),""""))</f>
        <v>PRIMARY_EXCHANGE_NAME</v>
      </c>
      <c r="B82" s="4" t="str" cm="1">
        <f t="array" ref="B82:O83">_xll.BQL(Companies, "primary_exchange_name", "transpose", "true")</f>
        <v>ID</v>
      </c>
      <c r="C82" s="2" t="str">
        <v>SIE GY Equity</v>
      </c>
      <c r="D82" s="2" t="str">
        <v>FSLR US Equity</v>
      </c>
      <c r="E82" s="2" t="str">
        <v>ENI IM Equity</v>
      </c>
      <c r="F82" s="2" t="str">
        <v>ENS US Equity</v>
      </c>
      <c r="G82" s="2" t="str">
        <v>SHEL LN Equity</v>
      </c>
      <c r="H82" s="2" t="str">
        <v>SRG IM Equity</v>
      </c>
      <c r="I82" s="2" t="str">
        <v>ULBI US Equity</v>
      </c>
      <c r="J82" s="2" t="str">
        <v>TTE FP Equity</v>
      </c>
      <c r="K82" t="str">
        <v>AMRC US Equity</v>
      </c>
      <c r="L82" t="str">
        <v>NEE US Equity</v>
      </c>
      <c r="M82" t="str">
        <v>SNX PW Equity</v>
      </c>
      <c r="N82" t="str">
        <v>BP US Equity</v>
      </c>
      <c r="O82" t="str">
        <v>APT PW Equity</v>
      </c>
    </row>
    <row r="83" spans="1:56" x14ac:dyDescent="0.25">
      <c r="A83" s="11"/>
      <c r="B83" s="4" t="str">
        <v>primary_exchange_name</v>
      </c>
      <c r="C83" s="2" t="str">
        <v>Xetra</v>
      </c>
      <c r="D83" s="2" t="str">
        <v>NASDAQ GS</v>
      </c>
      <c r="E83" s="2" t="str">
        <v>BrsaItaliana</v>
      </c>
      <c r="F83" s="2" t="str">
        <v>New York</v>
      </c>
      <c r="G83" s="2" t="str">
        <v>London</v>
      </c>
      <c r="H83" s="2" t="str">
        <v>BrsaItaliana</v>
      </c>
      <c r="I83" s="2" t="str">
        <v>NASDAQ GM</v>
      </c>
      <c r="J83" s="2" t="str">
        <v>EN Paris</v>
      </c>
      <c r="K83" t="str">
        <v>New York</v>
      </c>
      <c r="L83" t="str">
        <v>New York</v>
      </c>
      <c r="M83" t="str">
        <v>Warsaw</v>
      </c>
      <c r="N83" t="str">
        <v>New York</v>
      </c>
      <c r="O83" t="str">
        <v>Warsaw</v>
      </c>
    </row>
    <row r="84" spans="1:56" x14ac:dyDescent="0.25">
      <c r="B84" s="4"/>
    </row>
    <row r="85" spans="1:56" x14ac:dyDescent="0.25">
      <c r="A85" s="11" t="str">
        <f ca="1">UPPER(_xlfn.TEXTBEFORE(_xlfn.TEXTAFTER(_xlfn.FORMULATEXT(B85),""""),""""))</f>
        <v>GICS_INDUSTRY_GROUP_NAME</v>
      </c>
      <c r="B85" s="3" t="str" cm="1">
        <f t="array" ref="B85:O86">_xll.BQL(Companies, "gics_industry_group_name", "transpose", "true")</f>
        <v>ID</v>
      </c>
      <c r="C85" s="2" t="str">
        <v>SIE GY Equity</v>
      </c>
      <c r="D85" s="2" t="str">
        <v>FSLR US Equity</v>
      </c>
      <c r="E85" s="2" t="str">
        <v>ENI IM Equity</v>
      </c>
      <c r="F85" s="2" t="str">
        <v>ENS US Equity</v>
      </c>
      <c r="G85" s="2" t="str">
        <v>SHEL LN Equity</v>
      </c>
      <c r="H85" s="2" t="str">
        <v>SRG IM Equity</v>
      </c>
      <c r="I85" s="2" t="str">
        <v>ULBI US Equity</v>
      </c>
      <c r="J85" s="2" t="str">
        <v>TTE FP Equity</v>
      </c>
      <c r="K85" t="str">
        <v>AMRC US Equity</v>
      </c>
      <c r="L85" t="str">
        <v>NEE US Equity</v>
      </c>
      <c r="M85" t="str">
        <v>SNX PW Equity</v>
      </c>
      <c r="N85" t="str">
        <v>BP US Equity</v>
      </c>
      <c r="O85" t="str">
        <v>APT PW Equity</v>
      </c>
    </row>
    <row r="86" spans="1:56" ht="60" x14ac:dyDescent="0.25">
      <c r="A86" s="11"/>
      <c r="B86" s="3" t="str">
        <v>gics_industry_group_name</v>
      </c>
      <c r="C86" s="2" t="str">
        <v>Capital Goods</v>
      </c>
      <c r="D86" s="2" t="str">
        <v>Semiconductors &amp; Semiconductor Equipment</v>
      </c>
      <c r="E86" s="2" t="str">
        <v>Energy</v>
      </c>
      <c r="F86" s="2" t="str">
        <v>Capital Goods</v>
      </c>
      <c r="G86" s="2" t="str">
        <v>Energy</v>
      </c>
      <c r="H86" s="2" t="str">
        <v>Utilities</v>
      </c>
      <c r="I86" s="2" t="str">
        <v>Capital Goods</v>
      </c>
      <c r="J86" s="2" t="str">
        <v>Energy</v>
      </c>
      <c r="K86" t="str">
        <v>Capital Goods</v>
      </c>
      <c r="L86" t="str">
        <v>Utilities</v>
      </c>
      <c r="M86" t="str">
        <v>Capital Goods</v>
      </c>
      <c r="N86" t="str">
        <v>Energy</v>
      </c>
      <c r="O86" t="str">
        <v>Technology Hardware &amp; Equipment</v>
      </c>
    </row>
    <row r="88" spans="1:56" x14ac:dyDescent="0.25">
      <c r="A88" s="11" t="str">
        <f ca="1">UPPER(_xlfn.TEXTBEFORE(_xlfn.TEXTAFTER(_xlfn.FORMULATEXT(B88),""""),""""))</f>
        <v>BICS_LEVEL_3_INDUSTRY_NAME</v>
      </c>
      <c r="B88" s="3" t="str" cm="1">
        <f t="array" ref="B88:O89">_xll.BQL(Companies, "bics_level_3_industry_name", "transpose=true")</f>
        <v>ID</v>
      </c>
      <c r="C88" s="2" t="str">
        <v>SIE GY Equity</v>
      </c>
      <c r="D88" s="2" t="str">
        <v>FSLR US Equity</v>
      </c>
      <c r="E88" s="2" t="str">
        <v>ENI IM Equity</v>
      </c>
      <c r="F88" s="2" t="str">
        <v>ENS US Equity</v>
      </c>
      <c r="G88" s="2" t="str">
        <v>SHEL LN Equity</v>
      </c>
      <c r="H88" s="2" t="str">
        <v>SRG IM Equity</v>
      </c>
      <c r="I88" s="2" t="str">
        <v>ULBI US Equity</v>
      </c>
      <c r="J88" s="2" t="str">
        <v>TTE FP Equity</v>
      </c>
      <c r="K88" t="str">
        <v>AMRC US Equity</v>
      </c>
      <c r="L88" t="str">
        <v>NEE US Equity</v>
      </c>
      <c r="M88" t="str">
        <v>SNX PW Equity</v>
      </c>
      <c r="N88" t="str">
        <v>BP US Equity</v>
      </c>
      <c r="O88" t="str">
        <v>APT PW Equity</v>
      </c>
    </row>
    <row r="89" spans="1:56" ht="45" x14ac:dyDescent="0.25">
      <c r="A89" s="11"/>
      <c r="B89" s="3" t="str">
        <v>bics_level_3_industry_name</v>
      </c>
      <c r="C89" s="2" t="str">
        <v>Diversified Industrials</v>
      </c>
      <c r="D89" s="2" t="str">
        <v>Renewable Energy</v>
      </c>
      <c r="E89" s="2" t="str">
        <v>Oil &amp; Gas Supply Chain</v>
      </c>
      <c r="F89" s="2" t="str">
        <v>Renewable Energy</v>
      </c>
      <c r="G89" s="2" t="str">
        <v>Oil &amp; Gas Supply Chain</v>
      </c>
      <c r="H89" s="2" t="str">
        <v>Gas &amp; Water Utilities</v>
      </c>
      <c r="I89" s="2" t="str">
        <v>Renewable Energy</v>
      </c>
      <c r="J89" s="2" t="str">
        <v>Oil &amp; Gas Supply Chain</v>
      </c>
      <c r="K89" t="str">
        <v>Renewable Energy</v>
      </c>
      <c r="L89" t="str">
        <v>Electric Utilities</v>
      </c>
      <c r="M89" t="str">
        <v>Renewable Energy</v>
      </c>
      <c r="N89" t="str">
        <v>Oil &amp; Gas Supply Chain</v>
      </c>
      <c r="O89" t="str">
        <v>Renewable Energy</v>
      </c>
    </row>
    <row r="91" spans="1:56" x14ac:dyDescent="0.25">
      <c r="A91" s="11" t="str">
        <f ca="1">UPPER(_xlfn.TEXTBEFORE(_xlfn.TEXTAFTER(_xlfn.FORMULATEXT(B91),""""),""""))</f>
        <v>BICS_LEVEL_4_SUB_INDUSTRY_NAME</v>
      </c>
      <c r="B91" s="3" t="str" cm="1">
        <f t="array" ref="B91:O92">_xll.BQL(Companies, "bics_level_4_sub_industry_name", "transpose=true")</f>
        <v>ID</v>
      </c>
      <c r="C91" s="3" t="str">
        <v>SIE GY Equity</v>
      </c>
      <c r="D91" s="3" t="str">
        <v>FSLR US Equity</v>
      </c>
      <c r="E91" s="3" t="str">
        <v>ENI IM Equity</v>
      </c>
      <c r="F91" s="3" t="str">
        <v>ENS US Equity</v>
      </c>
      <c r="G91" s="3" t="str">
        <v>SHEL LN Equity</v>
      </c>
      <c r="H91" s="3" t="str">
        <v>SRG IM Equity</v>
      </c>
      <c r="I91" s="3" t="str">
        <v>ULBI US Equity</v>
      </c>
      <c r="J91" s="3" t="str">
        <v>TTE FP Equity</v>
      </c>
      <c r="K91" s="4" t="str">
        <v>AMRC US Equity</v>
      </c>
      <c r="L91" s="4" t="str">
        <v>NEE US Equity</v>
      </c>
      <c r="M91" s="4" t="str">
        <v>SNX PW Equity</v>
      </c>
      <c r="N91" s="4" t="str">
        <v>BP US Equity</v>
      </c>
      <c r="O91" s="4" t="str">
        <v>APT PW Equity</v>
      </c>
      <c r="P91" s="4"/>
      <c r="Q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row>
    <row r="92" spans="1:56" ht="45" x14ac:dyDescent="0.25">
      <c r="A92" s="11"/>
      <c r="B92" s="3" t="str">
        <v>bics_level_4_sub_industry_name</v>
      </c>
      <c r="C92" s="2" t="str">
        <v>Diversified Industrials</v>
      </c>
      <c r="D92" s="2" t="str">
        <v>Renewable Energy Equipment</v>
      </c>
      <c r="E92" s="2" t="str">
        <v>Integrated Oils</v>
      </c>
      <c r="F92" s="2" t="str">
        <v>Renewable Energy Equipment</v>
      </c>
      <c r="G92" s="2" t="str">
        <v>Integrated Oils</v>
      </c>
      <c r="H92" s="2" t="str">
        <v>Gas Utilities</v>
      </c>
      <c r="I92" s="2" t="str">
        <v>Renewable Energy Equipment</v>
      </c>
      <c r="J92" s="2" t="str">
        <v>Integrated Oils</v>
      </c>
      <c r="K92" t="str">
        <v>Renewable Energy Project Dev</v>
      </c>
      <c r="L92" t="str">
        <v>Integrated Electric Utilities</v>
      </c>
      <c r="M92" t="str">
        <v>Renewable Energy Equipment</v>
      </c>
      <c r="N92" t="str">
        <v>Integrated Oils</v>
      </c>
      <c r="O92" t="str">
        <v>Renewable Energy Equipment</v>
      </c>
    </row>
    <row r="94" spans="1:56" x14ac:dyDescent="0.25">
      <c r="A94" s="11" t="str">
        <f ca="1">UPPER(_xlfn.TEXTBEFORE(_xlfn.TEXTAFTER(_xlfn.FORMULATEXT(B94),""""),""""))</f>
        <v>EXCH_CODE</v>
      </c>
      <c r="B94" s="3" t="str" cm="1">
        <f t="array" ref="B94:O95">_xll.BQL(Companies, "exch_code", "transpose", "true")</f>
        <v>ID</v>
      </c>
      <c r="C94" s="2" t="str">
        <v>SIE GY Equity</v>
      </c>
      <c r="D94" s="2" t="str">
        <v>FSLR US Equity</v>
      </c>
      <c r="E94" s="2" t="str">
        <v>ENI IM Equity</v>
      </c>
      <c r="F94" s="2" t="str">
        <v>ENS US Equity</v>
      </c>
      <c r="G94" s="2" t="str">
        <v>SHEL LN Equity</v>
      </c>
      <c r="H94" s="2" t="str">
        <v>SRG IM Equity</v>
      </c>
      <c r="I94" s="2" t="str">
        <v>ULBI US Equity</v>
      </c>
      <c r="J94" s="2" t="str">
        <v>TTE FP Equity</v>
      </c>
      <c r="K94" t="str">
        <v>AMRC US Equity</v>
      </c>
      <c r="L94" t="str">
        <v>NEE US Equity</v>
      </c>
      <c r="M94" t="str">
        <v>SNX PW Equity</v>
      </c>
      <c r="N94" t="str">
        <v>BP US Equity</v>
      </c>
      <c r="O94" t="str">
        <v>APT PW Equity</v>
      </c>
    </row>
    <row r="95" spans="1:56" x14ac:dyDescent="0.25">
      <c r="A95" s="11"/>
      <c r="B95" s="3" t="str">
        <v>exch_code</v>
      </c>
      <c r="C95" s="2" t="str">
        <v>GY</v>
      </c>
      <c r="D95" s="2" t="str">
        <v>US</v>
      </c>
      <c r="E95" s="2" t="str">
        <v>IM</v>
      </c>
      <c r="F95" s="2" t="str">
        <v>US</v>
      </c>
      <c r="G95" s="2" t="str">
        <v>LN</v>
      </c>
      <c r="H95" s="2" t="str">
        <v>IM</v>
      </c>
      <c r="I95" s="2" t="str">
        <v>US</v>
      </c>
      <c r="J95" s="2" t="str">
        <v>FP</v>
      </c>
      <c r="K95" t="str">
        <v>US</v>
      </c>
      <c r="L95" t="str">
        <v>US</v>
      </c>
      <c r="M95" t="str">
        <v>PW</v>
      </c>
      <c r="N95" t="str">
        <v>US</v>
      </c>
      <c r="O95" t="str">
        <v>PW</v>
      </c>
    </row>
    <row r="97" spans="1:15" ht="30" x14ac:dyDescent="0.25">
      <c r="A97" s="11" t="str">
        <f ca="1">UPPER(_xlfn.TEXTBEFORE(_xlfn.TEXTAFTER(_xlfn.FORMULATEXT(B97),""""),""""))</f>
        <v>NAME</v>
      </c>
      <c r="B97" s="3" t="str" cm="1">
        <f t="array" ref="B97:O98">_xll.BQL(Companies, "name", "showdates=true", "showids=true", "showheaders=true", "transpose=true")</f>
        <v>ID</v>
      </c>
      <c r="C97" s="2" t="str">
        <v>SIE GY Equity</v>
      </c>
      <c r="D97" s="2" t="str">
        <v>FSLR US Equity</v>
      </c>
      <c r="E97" s="2" t="str">
        <v>ENI IM Equity</v>
      </c>
      <c r="F97" s="2" t="str">
        <v>ENS US Equity</v>
      </c>
      <c r="G97" s="2" t="str">
        <v>SHEL LN Equity</v>
      </c>
      <c r="H97" s="2" t="str">
        <v>SRG IM Equity</v>
      </c>
      <c r="I97" s="2" t="str">
        <v>ULBI US Equity</v>
      </c>
      <c r="J97" s="2" t="str">
        <v>TTE FP Equity</v>
      </c>
      <c r="K97" t="str">
        <v>AMRC US Equity</v>
      </c>
      <c r="L97" t="str">
        <v>NEE US Equity</v>
      </c>
      <c r="M97" t="str">
        <v>SNX PW Equity</v>
      </c>
      <c r="N97" t="str">
        <v>BP US Equity</v>
      </c>
      <c r="O97" t="str">
        <v>APT PW Equity</v>
      </c>
    </row>
    <row r="98" spans="1:15" x14ac:dyDescent="0.25">
      <c r="A98" s="11"/>
      <c r="B98" s="3" t="str">
        <v>name</v>
      </c>
      <c r="C98" s="2" t="str">
        <v>Siemens AG</v>
      </c>
      <c r="D98" s="2" t="str">
        <v>First Solar Inc</v>
      </c>
      <c r="E98" s="2" t="str">
        <v>Eni SpA</v>
      </c>
      <c r="F98" s="2" t="str">
        <v>EnerSys</v>
      </c>
      <c r="G98" s="2" t="str">
        <v>Shell PLC</v>
      </c>
      <c r="H98" s="2" t="str">
        <v>Snam SpA</v>
      </c>
      <c r="I98" s="2" t="str">
        <v>Ultralife Corp</v>
      </c>
      <c r="J98" s="2" t="str">
        <v>TotalEnergies SE</v>
      </c>
      <c r="K98" t="str">
        <v>Ameresco Inc</v>
      </c>
      <c r="L98" t="str">
        <v>NextEra Energy Inc</v>
      </c>
      <c r="M98" t="str">
        <v>Sunex SA</v>
      </c>
      <c r="N98" t="str">
        <v>BP PLC</v>
      </c>
      <c r="O98" t="str">
        <v>Apator SA</v>
      </c>
    </row>
  </sheetData>
  <mergeCells count="19">
    <mergeCell ref="P36:P44"/>
    <mergeCell ref="P23:P34"/>
    <mergeCell ref="A36:A44"/>
    <mergeCell ref="A46:A54"/>
    <mergeCell ref="A97:A98"/>
    <mergeCell ref="A3:A11"/>
    <mergeCell ref="P3:P11"/>
    <mergeCell ref="P13:P21"/>
    <mergeCell ref="A56:A64"/>
    <mergeCell ref="P56:P64"/>
    <mergeCell ref="P46:P54"/>
    <mergeCell ref="A23:A34"/>
    <mergeCell ref="A13:A21"/>
    <mergeCell ref="A94:A95"/>
    <mergeCell ref="A82:A83"/>
    <mergeCell ref="A85:A86"/>
    <mergeCell ref="A88:A89"/>
    <mergeCell ref="A91:A92"/>
    <mergeCell ref="A67:A79"/>
  </mergeCells>
  <conditionalFormatting sqref="C1:O1">
    <cfRule type="colorScale" priority="1">
      <colorScale>
        <cfvo type="min"/>
        <cfvo type="percentile" val="50"/>
        <cfvo type="max"/>
        <color rgb="FFF8696B"/>
        <color rgb="FFFFEB84"/>
        <color rgb="FF63BE7B"/>
      </colorScale>
    </cfRule>
  </conditionalFormatting>
  <conditionalFormatting sqref="P1:P13 P22:P23 P56 P66:P1048576 P46 P36">
    <cfRule type="containsBlanks" dxfId="1" priority="2">
      <formula>LEN(TRIM(P1))=0</formula>
    </cfRule>
    <cfRule type="cellIs" dxfId="0" priority="3" operator="equal">
      <formula>FALSE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DAD1-BE31-494A-95C6-F92D4A99ACDC}">
  <dimension ref="A1:N733"/>
  <sheetViews>
    <sheetView workbookViewId="0"/>
  </sheetViews>
  <sheetFormatPr defaultRowHeight="15" x14ac:dyDescent="0.25"/>
  <cols>
    <col min="1" max="1" width="10.42578125" bestFit="1" customWidth="1"/>
  </cols>
  <sheetData>
    <row r="1" spans="1:14" ht="45" x14ac:dyDescent="0.25">
      <c r="A1" s="3" t="str" cm="1">
        <f t="array" ref="A1:N733">_xll.BQL(Companies, "pe_ratio(as_of_date=range(-2Y, 0D, frq=D), fa_period_offset=-4Q, fa_period_type=Q)", "showdates", "true", "showids", "true", "showheaders", "false")</f>
        <v/>
      </c>
      <c r="B1" t="str">
        <v>SIE GY Equity</v>
      </c>
      <c r="C1" t="str">
        <v>FSLR US Equity</v>
      </c>
      <c r="D1" t="str">
        <v>ENI IM Equity</v>
      </c>
      <c r="E1" t="str">
        <v>ENS US Equity</v>
      </c>
      <c r="F1" t="str">
        <v>SHEL LN Equity</v>
      </c>
      <c r="G1" t="str">
        <v>SRG IM Equity</v>
      </c>
      <c r="H1" t="str">
        <v>ULBI US Equity</v>
      </c>
      <c r="I1" t="str">
        <v>TTE FP Equity</v>
      </c>
      <c r="J1" t="str">
        <v>AMRC US Equity</v>
      </c>
      <c r="K1" t="str">
        <v>NEE US Equity</v>
      </c>
      <c r="L1" t="str">
        <v>SNX PW Equity</v>
      </c>
      <c r="M1" t="str">
        <v>BP US Equity</v>
      </c>
      <c r="N1" t="str">
        <v>APT PW Equity</v>
      </c>
    </row>
    <row r="2" spans="1:14" x14ac:dyDescent="0.25">
      <c r="A2" s="4">
        <v>45224</v>
      </c>
      <c r="B2">
        <v>45.022569797217585</v>
      </c>
      <c r="C2">
        <v>209.31982121520559</v>
      </c>
      <c r="D2">
        <v>4.3097352503363666</v>
      </c>
      <c r="E2">
        <v>27.261354702520357</v>
      </c>
      <c r="F2">
        <v>7.1339292922318922</v>
      </c>
      <c r="G2">
        <v>14.196547187680812</v>
      </c>
      <c r="H2" t="e">
        <v>#N/A</v>
      </c>
      <c r="I2">
        <v>5.3088107784439851</v>
      </c>
      <c r="J2">
        <v>15.760370323672976</v>
      </c>
      <c r="K2">
        <v>21.932388730807705</v>
      </c>
      <c r="L2">
        <v>13.95311292796273</v>
      </c>
      <c r="M2" t="e">
        <v>#N/A</v>
      </c>
      <c r="N2">
        <v>34.507675062762281</v>
      </c>
    </row>
    <row r="3" spans="1:14" x14ac:dyDescent="0.25">
      <c r="A3" s="4">
        <v>45225</v>
      </c>
      <c r="B3">
        <v>42.979957934961966</v>
      </c>
      <c r="C3">
        <v>209.02940655839274</v>
      </c>
      <c r="D3">
        <v>4.3270636281263055</v>
      </c>
      <c r="E3">
        <v>27.638137653693406</v>
      </c>
      <c r="F3">
        <v>7.0436992637556388</v>
      </c>
      <c r="G3">
        <v>14.177152997533705</v>
      </c>
      <c r="H3" t="e">
        <v>#N/A</v>
      </c>
      <c r="I3">
        <v>4.7138741555124639</v>
      </c>
      <c r="J3">
        <v>15.456420324573569</v>
      </c>
      <c r="K3">
        <v>22.363578094803394</v>
      </c>
      <c r="L3">
        <v>13.630230975910701</v>
      </c>
      <c r="M3" t="e">
        <v>#N/A</v>
      </c>
      <c r="N3">
        <v>34.276079928112871</v>
      </c>
    </row>
    <row r="4" spans="1:14" x14ac:dyDescent="0.25">
      <c r="A4" s="4">
        <v>45226</v>
      </c>
      <c r="B4">
        <v>43.412594475231387</v>
      </c>
      <c r="C4">
        <v>198.11811302385271</v>
      </c>
      <c r="D4">
        <v>3.7337227382270379</v>
      </c>
      <c r="E4">
        <v>27.17586613376681</v>
      </c>
      <c r="F4">
        <v>7.0909194797526833</v>
      </c>
      <c r="G4">
        <v>13.921796160596825</v>
      </c>
      <c r="H4" t="e">
        <v>#N/A</v>
      </c>
      <c r="I4">
        <v>4.7774833610437284</v>
      </c>
      <c r="J4">
        <v>15.34384625083305</v>
      </c>
      <c r="K4">
        <v>21.846927775781534</v>
      </c>
      <c r="L4">
        <v>13.21509703755809</v>
      </c>
      <c r="M4" t="e">
        <v>#N/A</v>
      </c>
      <c r="N4">
        <v>34.507675062762281</v>
      </c>
    </row>
    <row r="5" spans="1:14" x14ac:dyDescent="0.25">
      <c r="A5" s="4">
        <v>45227</v>
      </c>
      <c r="B5" t="e">
        <v>#N/A</v>
      </c>
      <c r="C5" t="e">
        <v>#N/A</v>
      </c>
      <c r="D5" t="e">
        <v>#N/A</v>
      </c>
      <c r="E5" t="e">
        <v>#N/A</v>
      </c>
      <c r="F5" t="e">
        <v>#N/A</v>
      </c>
      <c r="G5" t="e">
        <v>#N/A</v>
      </c>
      <c r="H5" t="e">
        <v>#N/A</v>
      </c>
      <c r="I5" t="e">
        <v>#N/A</v>
      </c>
      <c r="J5" t="e">
        <v>#N/A</v>
      </c>
      <c r="K5" t="e">
        <v>#N/A</v>
      </c>
      <c r="L5" t="e">
        <v>#N/A</v>
      </c>
      <c r="M5" t="e">
        <v>#N/A</v>
      </c>
      <c r="N5" t="e">
        <v>#N/A</v>
      </c>
    </row>
    <row r="6" spans="1:14" x14ac:dyDescent="0.25">
      <c r="A6" s="4">
        <v>45228</v>
      </c>
      <c r="B6" t="e">
        <v>#N/A</v>
      </c>
      <c r="C6" t="e">
        <v>#N/A</v>
      </c>
      <c r="D6" t="e">
        <v>#N/A</v>
      </c>
      <c r="E6" t="e">
        <v>#N/A</v>
      </c>
      <c r="F6" t="e">
        <v>#N/A</v>
      </c>
      <c r="G6" t="e">
        <v>#N/A</v>
      </c>
      <c r="H6" t="e">
        <v>#N/A</v>
      </c>
      <c r="I6" t="e">
        <v>#N/A</v>
      </c>
      <c r="J6" t="e">
        <v>#N/A</v>
      </c>
      <c r="K6" t="e">
        <v>#N/A</v>
      </c>
      <c r="L6" t="e">
        <v>#N/A</v>
      </c>
      <c r="M6" t="e">
        <v>#N/A</v>
      </c>
      <c r="N6" t="e">
        <v>#N/A</v>
      </c>
    </row>
    <row r="7" spans="1:14" x14ac:dyDescent="0.25">
      <c r="A7" s="4">
        <v>45229</v>
      </c>
      <c r="B7">
        <v>43.866508222399304</v>
      </c>
      <c r="C7">
        <v>188.52060007965659</v>
      </c>
      <c r="D7">
        <v>3.6985761541018838</v>
      </c>
      <c r="E7">
        <v>27.463994272899139</v>
      </c>
      <c r="F7">
        <v>7.0688472993659985</v>
      </c>
      <c r="G7">
        <v>13.90240197044972</v>
      </c>
      <c r="H7" t="e">
        <v>#N/A</v>
      </c>
      <c r="I7">
        <v>4.7893630631257453</v>
      </c>
      <c r="J7">
        <v>15.552108287253013</v>
      </c>
      <c r="K7">
        <v>22.219848306804831</v>
      </c>
      <c r="L7">
        <v>12.915278082081203</v>
      </c>
      <c r="M7" t="e">
        <v>#N/A</v>
      </c>
      <c r="N7">
        <v>34.160282360788166</v>
      </c>
    </row>
    <row r="8" spans="1:14" x14ac:dyDescent="0.25">
      <c r="A8" s="4">
        <v>45230</v>
      </c>
      <c r="B8">
        <v>44.313329567267715</v>
      </c>
      <c r="C8" t="e">
        <v>#N/A</v>
      </c>
      <c r="D8">
        <v>3.7139828759101707</v>
      </c>
      <c r="E8">
        <v>27.0967100515876</v>
      </c>
      <c r="F8">
        <v>6.9582920394836663</v>
      </c>
      <c r="G8">
        <v>13.996140556160727</v>
      </c>
      <c r="H8" t="e">
        <v>#N/A</v>
      </c>
      <c r="I8">
        <v>4.7890270702488804</v>
      </c>
      <c r="J8">
        <v>14.719060141573154</v>
      </c>
      <c r="K8">
        <v>22.647153081935691</v>
      </c>
      <c r="L8">
        <v>13.630230975910701</v>
      </c>
      <c r="M8" t="e">
        <v>#N/A</v>
      </c>
      <c r="N8">
        <v>34.276079928112871</v>
      </c>
    </row>
    <row r="9" spans="1:14" x14ac:dyDescent="0.25">
      <c r="A9" s="4">
        <v>45231</v>
      </c>
      <c r="B9">
        <v>44.50482442935418</v>
      </c>
      <c r="C9" t="e">
        <v>#N/A</v>
      </c>
      <c r="D9">
        <v>3.7265008373794037</v>
      </c>
      <c r="E9">
        <v>27.207528566638498</v>
      </c>
      <c r="F9">
        <v>6.9669219219966649</v>
      </c>
      <c r="G9">
        <v>14.13189988719046</v>
      </c>
      <c r="H9" t="e">
        <v>#N/A</v>
      </c>
      <c r="I9">
        <v>4.8033728697610929</v>
      </c>
      <c r="J9">
        <v>14.370080512977539</v>
      </c>
      <c r="K9">
        <v>22.697652737178434</v>
      </c>
      <c r="L9" t="e">
        <v>#N/A</v>
      </c>
      <c r="M9" t="e">
        <v>#N/A</v>
      </c>
      <c r="N9" t="e">
        <v>#N/A</v>
      </c>
    </row>
    <row r="10" spans="1:14" x14ac:dyDescent="0.25">
      <c r="A10" s="4">
        <v>45232</v>
      </c>
      <c r="B10">
        <v>45.263711475400541</v>
      </c>
      <c r="C10" t="e">
        <v>#N/A</v>
      </c>
      <c r="D10">
        <v>3.7804243637084078</v>
      </c>
      <c r="E10">
        <v>27.872439656943872</v>
      </c>
      <c r="F10">
        <v>6.5879705499155436</v>
      </c>
      <c r="G10">
        <v>14.264426853195678</v>
      </c>
      <c r="H10" t="e">
        <v>#N/A</v>
      </c>
      <c r="I10">
        <v>4.9188849851741079</v>
      </c>
      <c r="J10">
        <v>15.276301806588735</v>
      </c>
      <c r="K10">
        <v>23.272571889172681</v>
      </c>
      <c r="L10">
        <v>13.95311292796273</v>
      </c>
      <c r="M10" t="e">
        <v>#N/A</v>
      </c>
      <c r="N10">
        <v>34.507675062762281</v>
      </c>
    </row>
    <row r="11" spans="1:14" x14ac:dyDescent="0.25">
      <c r="A11" s="4">
        <v>45233</v>
      </c>
      <c r="B11">
        <v>45.320450693796531</v>
      </c>
      <c r="C11" t="e">
        <v>#N/A</v>
      </c>
      <c r="D11">
        <v>3.6990576141583924</v>
      </c>
      <c r="E11">
        <v>28.626005559289961</v>
      </c>
      <c r="F11">
        <v>6.4077634676707813</v>
      </c>
      <c r="G11">
        <v>14.186850092607258</v>
      </c>
      <c r="H11" t="e">
        <v>#N/A</v>
      </c>
      <c r="I11">
        <v>4.7954560779062074</v>
      </c>
      <c r="J11">
        <v>16.779165691024694</v>
      </c>
      <c r="K11">
        <v>23.066688679336906</v>
      </c>
      <c r="L11">
        <v>14.183742893714181</v>
      </c>
      <c r="M11" t="e">
        <v>#N/A</v>
      </c>
      <c r="N11">
        <v>34.507675062762281</v>
      </c>
    </row>
    <row r="12" spans="1:14" x14ac:dyDescent="0.25">
      <c r="A12" s="4">
        <v>45234</v>
      </c>
      <c r="B12" t="e">
        <v>#N/A</v>
      </c>
      <c r="C12" t="e">
        <v>#N/A</v>
      </c>
      <c r="D12" t="e">
        <v>#N/A</v>
      </c>
      <c r="E12" t="e">
        <v>#N/A</v>
      </c>
      <c r="F12" t="e">
        <v>#N/A</v>
      </c>
      <c r="G12" t="e">
        <v>#N/A</v>
      </c>
      <c r="H12" t="e">
        <v>#N/A</v>
      </c>
      <c r="I12" t="e">
        <v>#N/A</v>
      </c>
      <c r="J12" t="e">
        <v>#N/A</v>
      </c>
      <c r="K12" t="e">
        <v>#N/A</v>
      </c>
      <c r="L12" t="e">
        <v>#N/A</v>
      </c>
      <c r="M12" t="e">
        <v>#N/A</v>
      </c>
      <c r="N12" t="e">
        <v>#N/A</v>
      </c>
    </row>
    <row r="13" spans="1:14" x14ac:dyDescent="0.25">
      <c r="A13" s="4">
        <v>45235</v>
      </c>
      <c r="B13" t="e">
        <v>#N/A</v>
      </c>
      <c r="C13" t="e">
        <v>#N/A</v>
      </c>
      <c r="D13" t="e">
        <v>#N/A</v>
      </c>
      <c r="E13" t="e">
        <v>#N/A</v>
      </c>
      <c r="F13" t="e">
        <v>#N/A</v>
      </c>
      <c r="G13" t="e">
        <v>#N/A</v>
      </c>
      <c r="H13" t="e">
        <v>#N/A</v>
      </c>
      <c r="I13" t="e">
        <v>#N/A</v>
      </c>
      <c r="J13" t="e">
        <v>#N/A</v>
      </c>
      <c r="K13" t="e">
        <v>#N/A</v>
      </c>
      <c r="L13" t="e">
        <v>#N/A</v>
      </c>
      <c r="M13" t="e">
        <v>#N/A</v>
      </c>
      <c r="N13" t="e">
        <v>#N/A</v>
      </c>
    </row>
    <row r="14" spans="1:14" x14ac:dyDescent="0.25">
      <c r="A14" s="4">
        <v>45236</v>
      </c>
      <c r="B14">
        <v>45.738902429466947</v>
      </c>
      <c r="C14" t="e">
        <v>#N/A</v>
      </c>
      <c r="D14">
        <v>3.7082053552320628</v>
      </c>
      <c r="E14">
        <v>27.448163056463297</v>
      </c>
      <c r="F14">
        <v>6.4517143615685884</v>
      </c>
      <c r="G14">
        <v>14.206244282754362</v>
      </c>
      <c r="H14" t="e">
        <v>#N/A</v>
      </c>
      <c r="I14">
        <v>4.8203961505778334</v>
      </c>
      <c r="J14">
        <v>13.691722707884189</v>
      </c>
      <c r="K14">
        <v>22.934612657932817</v>
      </c>
      <c r="L14">
        <v>13.883923938237293</v>
      </c>
      <c r="M14" t="e">
        <v>#N/A</v>
      </c>
      <c r="N14">
        <v>34.507675062762281</v>
      </c>
    </row>
    <row r="15" spans="1:14" x14ac:dyDescent="0.25">
      <c r="A15" s="4">
        <v>45237</v>
      </c>
      <c r="B15">
        <v>45.703440417969453</v>
      </c>
      <c r="C15" t="e">
        <v>#N/A</v>
      </c>
      <c r="D15">
        <v>3.6138391841563053</v>
      </c>
      <c r="E15">
        <v>27.717293735872619</v>
      </c>
      <c r="F15">
        <v>6.2863738447232338</v>
      </c>
      <c r="G15">
        <v>14.245032663048573</v>
      </c>
      <c r="H15" t="e">
        <v>#N/A</v>
      </c>
      <c r="I15">
        <v>4.6852661068600661</v>
      </c>
      <c r="J15">
        <v>11.654172090701874</v>
      </c>
      <c r="K15">
        <v>22.709306503772911</v>
      </c>
      <c r="L15">
        <v>13.745545958786424</v>
      </c>
      <c r="M15" t="e">
        <v>#N/A</v>
      </c>
      <c r="N15">
        <v>34.739270197411692</v>
      </c>
    </row>
    <row r="16" spans="1:14" x14ac:dyDescent="0.25">
      <c r="A16" s="4">
        <v>45238</v>
      </c>
      <c r="B16">
        <v>46.072245337543386</v>
      </c>
      <c r="C16" t="e">
        <v>#N/A</v>
      </c>
      <c r="D16">
        <v>3.5690633989009712</v>
      </c>
      <c r="E16">
        <v>21.653868455787272</v>
      </c>
      <c r="F16">
        <v>6.2258838565854306</v>
      </c>
      <c r="G16">
        <v>14.151294077337566</v>
      </c>
      <c r="H16" t="e">
        <v>#N/A</v>
      </c>
      <c r="I16">
        <v>4.66357425195367</v>
      </c>
      <c r="J16">
        <v>11.170511085613143</v>
      </c>
      <c r="K16">
        <v>22.336385972749611</v>
      </c>
      <c r="L16">
        <v>13.76860895536157</v>
      </c>
      <c r="M16" t="e">
        <v>#N/A</v>
      </c>
      <c r="N16">
        <v>34.855067764736397</v>
      </c>
    </row>
    <row r="17" spans="1:14" x14ac:dyDescent="0.25">
      <c r="A17" s="4">
        <v>45239</v>
      </c>
      <c r="B17">
        <v>47.164475291666186</v>
      </c>
      <c r="C17" t="e">
        <v>#N/A</v>
      </c>
      <c r="D17">
        <v>3.5955437020089644</v>
      </c>
      <c r="E17">
        <v>20.885033360002819</v>
      </c>
      <c r="F17">
        <v>6.2574904381639316</v>
      </c>
      <c r="G17">
        <v>12.105172409074365</v>
      </c>
      <c r="H17" t="e">
        <v>#N/A</v>
      </c>
      <c r="I17">
        <v>4.7067578994691246</v>
      </c>
      <c r="J17">
        <v>11.690189399591461</v>
      </c>
      <c r="K17">
        <v>21.256470268327977</v>
      </c>
      <c r="L17">
        <v>14.668065821792226</v>
      </c>
      <c r="M17" t="e">
        <v>#N/A</v>
      </c>
      <c r="N17">
        <v>34.623472630086987</v>
      </c>
    </row>
    <row r="18" spans="1:14" x14ac:dyDescent="0.25">
      <c r="A18" s="4">
        <v>45240</v>
      </c>
      <c r="B18">
        <v>46.384311038721336</v>
      </c>
      <c r="C18" t="e">
        <v>#N/A</v>
      </c>
      <c r="D18">
        <v>3.6104689637607423</v>
      </c>
      <c r="E18">
        <v>21.227288983287512</v>
      </c>
      <c r="F18">
        <v>6.2665409961709733</v>
      </c>
      <c r="G18">
        <v>11.899907220134601</v>
      </c>
      <c r="H18" t="e">
        <v>#N/A</v>
      </c>
      <c r="I18">
        <v>4.747360514051187</v>
      </c>
      <c r="J18">
        <v>11.468940216412573</v>
      </c>
      <c r="K18">
        <v>21.41962300065067</v>
      </c>
      <c r="L18">
        <v>14.967884777269111</v>
      </c>
      <c r="M18" t="e">
        <v>#N/A</v>
      </c>
      <c r="N18">
        <v>34.623472630086987</v>
      </c>
    </row>
    <row r="19" spans="1:14" x14ac:dyDescent="0.25">
      <c r="A19" s="4">
        <v>45241</v>
      </c>
      <c r="B19" t="e">
        <v>#N/A</v>
      </c>
      <c r="C19" t="e">
        <v>#N/A</v>
      </c>
      <c r="D19" t="e">
        <v>#N/A</v>
      </c>
      <c r="E19" t="e">
        <v>#N/A</v>
      </c>
      <c r="F19" t="e">
        <v>#N/A</v>
      </c>
      <c r="G19" t="e">
        <v>#N/A</v>
      </c>
      <c r="H19" t="e">
        <v>#N/A</v>
      </c>
      <c r="I19" t="e">
        <v>#N/A</v>
      </c>
      <c r="J19" t="e">
        <v>#N/A</v>
      </c>
      <c r="K19" t="e">
        <v>#N/A</v>
      </c>
      <c r="L19" t="e">
        <v>#N/A</v>
      </c>
      <c r="M19" t="e">
        <v>#N/A</v>
      </c>
      <c r="N19" t="e">
        <v>#N/A</v>
      </c>
    </row>
    <row r="20" spans="1:14" x14ac:dyDescent="0.25">
      <c r="A20" s="4">
        <v>45242</v>
      </c>
      <c r="B20" t="e">
        <v>#N/A</v>
      </c>
      <c r="C20" t="e">
        <v>#N/A</v>
      </c>
      <c r="D20" t="e">
        <v>#N/A</v>
      </c>
      <c r="E20" t="e">
        <v>#N/A</v>
      </c>
      <c r="F20" t="e">
        <v>#N/A</v>
      </c>
      <c r="G20" t="e">
        <v>#N/A</v>
      </c>
      <c r="H20" t="e">
        <v>#N/A</v>
      </c>
      <c r="I20" t="e">
        <v>#N/A</v>
      </c>
      <c r="J20" t="e">
        <v>#N/A</v>
      </c>
      <c r="K20" t="e">
        <v>#N/A</v>
      </c>
      <c r="L20" t="e">
        <v>#N/A</v>
      </c>
      <c r="M20" t="e">
        <v>#N/A</v>
      </c>
      <c r="N20" t="e">
        <v>#N/A</v>
      </c>
    </row>
    <row r="21" spans="1:14" x14ac:dyDescent="0.25">
      <c r="A21" s="4">
        <v>45243</v>
      </c>
      <c r="B21">
        <v>47.129013280168692</v>
      </c>
      <c r="C21" t="e">
        <v>#N/A</v>
      </c>
      <c r="D21">
        <v>3.6667997903722913</v>
      </c>
      <c r="E21">
        <v>21.348814530685697</v>
      </c>
      <c r="F21">
        <v>6.3573148948115108</v>
      </c>
      <c r="G21">
        <v>11.858854182346649</v>
      </c>
      <c r="H21" t="e">
        <v>#N/A</v>
      </c>
      <c r="I21">
        <v>4.8123999643728599</v>
      </c>
      <c r="J21">
        <v>11.582137472922701</v>
      </c>
      <c r="K21">
        <v>21.171009313301806</v>
      </c>
      <c r="L21">
        <v>15.636711677948316</v>
      </c>
      <c r="M21" t="e">
        <v>#N/A</v>
      </c>
      <c r="N21">
        <v>34.623472630086987</v>
      </c>
    </row>
    <row r="22" spans="1:14" x14ac:dyDescent="0.25">
      <c r="A22" s="4">
        <v>45244</v>
      </c>
      <c r="B22">
        <v>48.426922900976948</v>
      </c>
      <c r="C22" t="e">
        <v>#N/A</v>
      </c>
      <c r="D22">
        <v>3.6711329308808724</v>
      </c>
      <c r="E22">
        <v>23.114655137777731</v>
      </c>
      <c r="F22">
        <v>6.3861783067118267</v>
      </c>
      <c r="G22">
        <v>12.263910821854449</v>
      </c>
      <c r="H22" t="e">
        <v>#N/A</v>
      </c>
      <c r="I22">
        <v>4.8725589551416899</v>
      </c>
      <c r="J22">
        <v>13.96957051931814</v>
      </c>
      <c r="K22">
        <v>22.355808917073741</v>
      </c>
      <c r="L22">
        <v>15.336892722471431</v>
      </c>
      <c r="M22" t="e">
        <v>#N/A</v>
      </c>
      <c r="N22">
        <v>34.391877495437576</v>
      </c>
    </row>
    <row r="23" spans="1:14" x14ac:dyDescent="0.25">
      <c r="A23" s="4">
        <v>45245</v>
      </c>
      <c r="B23">
        <v>49.256733970018296</v>
      </c>
      <c r="C23" t="e">
        <v>#N/A</v>
      </c>
      <c r="D23">
        <v>3.6566891291856032</v>
      </c>
      <c r="E23">
        <v>22.549189325394327</v>
      </c>
      <c r="F23">
        <v>6.3867459599572323</v>
      </c>
      <c r="G23">
        <v>12.143488577676456</v>
      </c>
      <c r="H23" t="e">
        <v>#N/A</v>
      </c>
      <c r="I23">
        <v>4.8694886581086516</v>
      </c>
      <c r="J23">
        <v>14.417214215517285</v>
      </c>
      <c r="K23">
        <v>22.142156529508313</v>
      </c>
      <c r="L23">
        <v>14.783380804667951</v>
      </c>
      <c r="M23" t="e">
        <v>#N/A</v>
      </c>
      <c r="N23">
        <v>148.98538428128444</v>
      </c>
    </row>
    <row r="24" spans="1:14" x14ac:dyDescent="0.25">
      <c r="A24" s="4">
        <v>45246</v>
      </c>
      <c r="B24">
        <v>22.152748648836234</v>
      </c>
      <c r="C24" t="e">
        <v>#N/A</v>
      </c>
      <c r="D24">
        <v>3.5772482198616236</v>
      </c>
      <c r="E24">
        <v>21.953962154464428</v>
      </c>
      <c r="F24">
        <v>6.1938747483842844</v>
      </c>
      <c r="G24">
        <v>12.157172923605772</v>
      </c>
      <c r="H24" t="e">
        <v>#N/A</v>
      </c>
      <c r="I24">
        <v>4.7437808893643316</v>
      </c>
      <c r="J24">
        <v>13.408729566608866</v>
      </c>
      <c r="K24">
        <v>21.986772974915272</v>
      </c>
      <c r="L24">
        <v>15.221577739595704</v>
      </c>
      <c r="M24" t="e">
        <v>#N/A</v>
      </c>
      <c r="N24">
        <v>150.50048988414497</v>
      </c>
    </row>
    <row r="25" spans="1:14" x14ac:dyDescent="0.25">
      <c r="A25" s="4">
        <v>45247</v>
      </c>
      <c r="B25">
        <v>22.400197959448491</v>
      </c>
      <c r="C25" t="e">
        <v>#N/A</v>
      </c>
      <c r="D25">
        <v>3.6138391841563053</v>
      </c>
      <c r="E25">
        <v>22.050686569740535</v>
      </c>
      <c r="F25">
        <v>6.3279303538235343</v>
      </c>
      <c r="G25">
        <v>12.310437598014129</v>
      </c>
      <c r="H25" t="e">
        <v>#N/A</v>
      </c>
      <c r="I25">
        <v>4.823213216894974</v>
      </c>
      <c r="J25">
        <v>14.890584560923278</v>
      </c>
      <c r="K25">
        <v>22.285886317506872</v>
      </c>
      <c r="L25">
        <v>15.844278647124622</v>
      </c>
      <c r="M25" t="e">
        <v>#N/A</v>
      </c>
      <c r="N25">
        <v>148.48034908033091</v>
      </c>
    </row>
    <row r="26" spans="1:14" x14ac:dyDescent="0.25">
      <c r="A26" s="4">
        <v>45248</v>
      </c>
      <c r="B26" t="e">
        <v>#N/A</v>
      </c>
      <c r="C26" t="e">
        <v>#N/A</v>
      </c>
      <c r="D26" t="e">
        <v>#N/A</v>
      </c>
      <c r="E26" t="e">
        <v>#N/A</v>
      </c>
      <c r="F26" t="e">
        <v>#N/A</v>
      </c>
      <c r="G26" t="e">
        <v>#N/A</v>
      </c>
      <c r="H26" t="e">
        <v>#N/A</v>
      </c>
      <c r="I26" t="e">
        <v>#N/A</v>
      </c>
      <c r="J26" t="e">
        <v>#N/A</v>
      </c>
      <c r="K26" t="e">
        <v>#N/A</v>
      </c>
      <c r="L26" t="e">
        <v>#N/A</v>
      </c>
      <c r="M26" t="e">
        <v>#N/A</v>
      </c>
      <c r="N26" t="e">
        <v>#N/A</v>
      </c>
    </row>
    <row r="27" spans="1:14" x14ac:dyDescent="0.25">
      <c r="A27" s="4">
        <v>45249</v>
      </c>
      <c r="B27" t="e">
        <v>#N/A</v>
      </c>
      <c r="C27" t="e">
        <v>#N/A</v>
      </c>
      <c r="D27" t="e">
        <v>#N/A</v>
      </c>
      <c r="E27" t="e">
        <v>#N/A</v>
      </c>
      <c r="F27" t="e">
        <v>#N/A</v>
      </c>
      <c r="G27" t="e">
        <v>#N/A</v>
      </c>
      <c r="H27" t="e">
        <v>#N/A</v>
      </c>
      <c r="I27" t="e">
        <v>#N/A</v>
      </c>
      <c r="J27" t="e">
        <v>#N/A</v>
      </c>
      <c r="K27" t="e">
        <v>#N/A</v>
      </c>
      <c r="L27" t="e">
        <v>#N/A</v>
      </c>
      <c r="M27" t="e">
        <v>#N/A</v>
      </c>
      <c r="N27" t="e">
        <v>#N/A</v>
      </c>
    </row>
    <row r="28" spans="1:14" x14ac:dyDescent="0.25">
      <c r="A28" s="4">
        <v>45250</v>
      </c>
      <c r="B28">
        <v>22.27647330414236</v>
      </c>
      <c r="C28" t="e">
        <v>#N/A</v>
      </c>
      <c r="D28">
        <v>3.6128762640432872</v>
      </c>
      <c r="E28">
        <v>22.177172343563139</v>
      </c>
      <c r="F28">
        <v>6.4402583973178675</v>
      </c>
      <c r="G28">
        <v>12.425386103820397</v>
      </c>
      <c r="H28" t="e">
        <v>#N/A</v>
      </c>
      <c r="I28">
        <v>4.9377410000091002</v>
      </c>
      <c r="J28">
        <v>15.075816435212579</v>
      </c>
      <c r="K28">
        <v>22.274232550912398</v>
      </c>
      <c r="L28">
        <v>15.798152653974329</v>
      </c>
      <c r="M28" t="e">
        <v>#N/A</v>
      </c>
      <c r="N28">
        <v>149.49041948223794</v>
      </c>
    </row>
    <row r="29" spans="1:14" x14ac:dyDescent="0.25">
      <c r="A29" s="4">
        <v>45251</v>
      </c>
      <c r="B29">
        <v>22.279490978662022</v>
      </c>
      <c r="C29" t="e">
        <v>#N/A</v>
      </c>
      <c r="D29">
        <v>3.5950622419524554</v>
      </c>
      <c r="E29">
        <v>21.906840003432478</v>
      </c>
      <c r="F29">
        <v>6.3954254951214002</v>
      </c>
      <c r="G29">
        <v>12.329595682315174</v>
      </c>
      <c r="H29" t="e">
        <v>#N/A</v>
      </c>
      <c r="I29">
        <v>4.9261539391958227</v>
      </c>
      <c r="J29">
        <v>14.27829030980031</v>
      </c>
      <c r="K29">
        <v>22.522846238261259</v>
      </c>
      <c r="L29">
        <v>15.728963664248896</v>
      </c>
      <c r="M29" t="e">
        <v>#N/A</v>
      </c>
      <c r="N29">
        <v>149.49041948223794</v>
      </c>
    </row>
    <row r="30" spans="1:14" x14ac:dyDescent="0.25">
      <c r="A30" s="4">
        <v>45252</v>
      </c>
      <c r="B30">
        <v>22.581258430628189</v>
      </c>
      <c r="C30" t="e">
        <v>#N/A</v>
      </c>
      <c r="D30">
        <v>3.5445089360190138</v>
      </c>
      <c r="E30">
        <v>21.862197965612737</v>
      </c>
      <c r="F30">
        <v>6.2232280781972573</v>
      </c>
      <c r="G30">
        <v>12.255700214296859</v>
      </c>
      <c r="H30" t="e">
        <v>#N/A</v>
      </c>
      <c r="I30">
        <v>4.8214594472935088</v>
      </c>
      <c r="J30">
        <v>14.76709664473041</v>
      </c>
      <c r="K30">
        <v>22.324732206155133</v>
      </c>
      <c r="L30">
        <v>15.336892722471431</v>
      </c>
      <c r="M30" t="e">
        <v>#N/A</v>
      </c>
      <c r="N30">
        <v>152.01559548700547</v>
      </c>
    </row>
    <row r="31" spans="1:14" x14ac:dyDescent="0.25">
      <c r="A31" s="4">
        <v>45253</v>
      </c>
      <c r="B31">
        <v>22.578240756108524</v>
      </c>
      <c r="C31" t="e">
        <v>#N/A</v>
      </c>
      <c r="D31">
        <v>3.7147390778811862</v>
      </c>
      <c r="E31" t="e">
        <v>#N/A</v>
      </c>
      <c r="F31">
        <v>6.3217751199728305</v>
      </c>
      <c r="G31">
        <v>12.436333580563851</v>
      </c>
      <c r="H31" t="e">
        <v>#N/A</v>
      </c>
      <c r="I31">
        <v>4.9084472077372512</v>
      </c>
      <c r="J31" t="e">
        <v>#N/A</v>
      </c>
      <c r="K31" t="e">
        <v>#N/A</v>
      </c>
      <c r="L31">
        <v>14.82950679781824</v>
      </c>
      <c r="M31" t="e">
        <v>#N/A</v>
      </c>
      <c r="N31">
        <v>155.55084189368003</v>
      </c>
    </row>
    <row r="32" spans="1:14" x14ac:dyDescent="0.25">
      <c r="A32" s="4">
        <v>45254</v>
      </c>
      <c r="B32">
        <v>22.762318901807891</v>
      </c>
      <c r="C32" t="e">
        <v>#N/A</v>
      </c>
      <c r="D32">
        <v>3.7475688554843138</v>
      </c>
      <c r="E32">
        <v>22.27389675883925</v>
      </c>
      <c r="F32">
        <v>6.3822483321040675</v>
      </c>
      <c r="G32">
        <v>12.521176525325622</v>
      </c>
      <c r="H32" t="e">
        <v>#N/A</v>
      </c>
      <c r="I32">
        <v>4.950071057226773</v>
      </c>
      <c r="J32">
        <v>14.679626037427129</v>
      </c>
      <c r="K32">
        <v>22.355808917073741</v>
      </c>
      <c r="L32">
        <v>14.875632790968531</v>
      </c>
      <c r="M32" t="e">
        <v>#N/A</v>
      </c>
      <c r="N32">
        <v>156.05587709463353</v>
      </c>
    </row>
    <row r="33" spans="1:14" x14ac:dyDescent="0.25">
      <c r="A33" s="4">
        <v>45255</v>
      </c>
      <c r="B33" t="e">
        <v>#N/A</v>
      </c>
      <c r="C33" t="e">
        <v>#N/A</v>
      </c>
      <c r="D33" t="e">
        <v>#N/A</v>
      </c>
      <c r="E33" t="e">
        <v>#N/A</v>
      </c>
      <c r="F33" t="e">
        <v>#N/A</v>
      </c>
      <c r="G33" t="e">
        <v>#N/A</v>
      </c>
      <c r="H33" t="e">
        <v>#N/A</v>
      </c>
      <c r="I33" t="e">
        <v>#N/A</v>
      </c>
      <c r="J33" t="e">
        <v>#N/A</v>
      </c>
      <c r="K33" t="e">
        <v>#N/A</v>
      </c>
      <c r="L33" t="e">
        <v>#N/A</v>
      </c>
      <c r="M33" t="e">
        <v>#N/A</v>
      </c>
      <c r="N33" t="e">
        <v>#N/A</v>
      </c>
    </row>
    <row r="34" spans="1:14" x14ac:dyDescent="0.25">
      <c r="A34" s="4">
        <v>45256</v>
      </c>
      <c r="B34" t="e">
        <v>#N/A</v>
      </c>
      <c r="C34" t="e">
        <v>#N/A</v>
      </c>
      <c r="D34" t="e">
        <v>#N/A</v>
      </c>
      <c r="E34" t="e">
        <v>#N/A</v>
      </c>
      <c r="F34" t="e">
        <v>#N/A</v>
      </c>
      <c r="G34" t="e">
        <v>#N/A</v>
      </c>
      <c r="H34" t="e">
        <v>#N/A</v>
      </c>
      <c r="I34" t="e">
        <v>#N/A</v>
      </c>
      <c r="J34" t="e">
        <v>#N/A</v>
      </c>
      <c r="K34" t="e">
        <v>#N/A</v>
      </c>
      <c r="L34" t="e">
        <v>#N/A</v>
      </c>
      <c r="M34" t="e">
        <v>#N/A</v>
      </c>
      <c r="N34" t="e">
        <v>#N/A</v>
      </c>
    </row>
    <row r="35" spans="1:14" x14ac:dyDescent="0.25">
      <c r="A35" s="4">
        <v>45257</v>
      </c>
      <c r="B35">
        <v>22.668770991698377</v>
      </c>
      <c r="C35" t="e">
        <v>#N/A</v>
      </c>
      <c r="D35">
        <v>3.7381178589015951</v>
      </c>
      <c r="E35">
        <v>22.13005019253119</v>
      </c>
      <c r="F35">
        <v>6.3199863295053484</v>
      </c>
      <c r="G35">
        <v>12.480123487537666</v>
      </c>
      <c r="H35" t="e">
        <v>#N/A</v>
      </c>
      <c r="I35">
        <v>4.9249665350664698</v>
      </c>
      <c r="J35">
        <v>14.149657063766073</v>
      </c>
      <c r="K35">
        <v>22.367462683668219</v>
      </c>
      <c r="L35">
        <v>15.4752707019223</v>
      </c>
      <c r="M35" t="e">
        <v>#N/A</v>
      </c>
      <c r="N35">
        <v>154.0357362908195</v>
      </c>
    </row>
    <row r="36" spans="1:14" x14ac:dyDescent="0.25">
      <c r="A36" s="4">
        <v>45258</v>
      </c>
      <c r="B36">
        <v>22.846813788358411</v>
      </c>
      <c r="C36" t="e">
        <v>#N/A</v>
      </c>
      <c r="D36">
        <v>3.7799012122146669</v>
      </c>
      <c r="E36">
        <v>21.91676045628131</v>
      </c>
      <c r="F36">
        <v>6.3888701730211004</v>
      </c>
      <c r="G36">
        <v>12.422649234634532</v>
      </c>
      <c r="H36" t="e">
        <v>#N/A</v>
      </c>
      <c r="I36">
        <v>4.974819379644936</v>
      </c>
      <c r="J36">
        <v>14.700207356792607</v>
      </c>
      <c r="K36">
        <v>22.592768837828128</v>
      </c>
      <c r="L36">
        <v>9.2328172975758491</v>
      </c>
      <c r="M36" t="e">
        <v>#N/A</v>
      </c>
      <c r="N36">
        <v>153.0256658889125</v>
      </c>
    </row>
    <row r="37" spans="1:14" x14ac:dyDescent="0.25">
      <c r="A37" s="4">
        <v>45259</v>
      </c>
      <c r="B37">
        <v>23.067104028293716</v>
      </c>
      <c r="C37" t="e">
        <v>#N/A</v>
      </c>
      <c r="D37">
        <v>3.7575172729398072</v>
      </c>
      <c r="E37">
        <v>21.899399663795855</v>
      </c>
      <c r="F37">
        <v>6.3250115237510212</v>
      </c>
      <c r="G37">
        <v>12.477386618351805</v>
      </c>
      <c r="H37" t="e">
        <v>#N/A</v>
      </c>
      <c r="I37">
        <v>4.8510784841096282</v>
      </c>
      <c r="J37">
        <v>14.581864770441108</v>
      </c>
      <c r="K37">
        <v>22.67046061512465</v>
      </c>
      <c r="L37">
        <v>9.1039872887724655</v>
      </c>
      <c r="M37" t="e">
        <v>#N/A</v>
      </c>
      <c r="N37">
        <v>151.51056028605197</v>
      </c>
    </row>
    <row r="38" spans="1:14" x14ac:dyDescent="0.25">
      <c r="A38" s="4">
        <v>45260</v>
      </c>
      <c r="B38">
        <v>23.23609380139477</v>
      </c>
      <c r="C38" t="e">
        <v>#N/A</v>
      </c>
      <c r="D38">
        <v>3.772439899123047</v>
      </c>
      <c r="E38">
        <v>21.944041701615596</v>
      </c>
      <c r="F38">
        <v>6.3021604570408414</v>
      </c>
      <c r="G38">
        <v>12.65254624624707</v>
      </c>
      <c r="H38" t="e">
        <v>#N/A</v>
      </c>
      <c r="I38">
        <v>4.8583280194771241</v>
      </c>
      <c r="J38">
        <v>15.415408204742965</v>
      </c>
      <c r="K38">
        <v>22.728729448097038</v>
      </c>
      <c r="L38">
        <v>8.5743528081363323</v>
      </c>
      <c r="M38" t="e">
        <v>#N/A</v>
      </c>
      <c r="N38">
        <v>153.0256658889125</v>
      </c>
    </row>
    <row r="39" spans="1:14" x14ac:dyDescent="0.25">
      <c r="A39" s="4">
        <v>45261</v>
      </c>
      <c r="B39">
        <v>23.537861253360933</v>
      </c>
      <c r="C39" t="e">
        <v>#N/A</v>
      </c>
      <c r="D39">
        <v>3.7928341549068083</v>
      </c>
      <c r="E39">
        <v>22.787280193766286</v>
      </c>
      <c r="F39">
        <v>6.3594251603815488</v>
      </c>
      <c r="G39">
        <v>12.737389191008839</v>
      </c>
      <c r="H39" t="e">
        <v>#N/A</v>
      </c>
      <c r="I39">
        <v>4.8625565568304108</v>
      </c>
      <c r="J39">
        <v>16.320986256823993</v>
      </c>
      <c r="K39">
        <v>22.985112313175559</v>
      </c>
      <c r="L39">
        <v>8.7318117077849102</v>
      </c>
      <c r="M39" t="e">
        <v>#N/A</v>
      </c>
      <c r="N39">
        <v>153.0256658889125</v>
      </c>
    </row>
    <row r="40" spans="1:14" x14ac:dyDescent="0.25">
      <c r="A40" s="4">
        <v>45262</v>
      </c>
      <c r="B40" t="e">
        <v>#N/A</v>
      </c>
      <c r="C40" t="e">
        <v>#N/A</v>
      </c>
      <c r="D40" t="e">
        <v>#N/A</v>
      </c>
      <c r="E40" t="e">
        <v>#N/A</v>
      </c>
      <c r="F40" t="e">
        <v>#N/A</v>
      </c>
      <c r="G40" t="e">
        <v>#N/A</v>
      </c>
      <c r="H40" t="e">
        <v>#N/A</v>
      </c>
      <c r="I40" t="e">
        <v>#N/A</v>
      </c>
      <c r="J40" t="e">
        <v>#N/A</v>
      </c>
      <c r="K40" t="e">
        <v>#N/A</v>
      </c>
      <c r="L40" t="e">
        <v>#N/A</v>
      </c>
      <c r="M40" t="e">
        <v>#N/A</v>
      </c>
      <c r="N40" t="e">
        <v>#N/A</v>
      </c>
    </row>
    <row r="41" spans="1:14" x14ac:dyDescent="0.25">
      <c r="A41" s="4">
        <v>45263</v>
      </c>
      <c r="B41" t="e">
        <v>#N/A</v>
      </c>
      <c r="C41" t="e">
        <v>#N/A</v>
      </c>
      <c r="D41" t="e">
        <v>#N/A</v>
      </c>
      <c r="E41" t="e">
        <v>#N/A</v>
      </c>
      <c r="F41" t="e">
        <v>#N/A</v>
      </c>
      <c r="G41" t="e">
        <v>#N/A</v>
      </c>
      <c r="H41" t="e">
        <v>#N/A</v>
      </c>
      <c r="I41" t="e">
        <v>#N/A</v>
      </c>
      <c r="J41" t="e">
        <v>#N/A</v>
      </c>
      <c r="K41" t="e">
        <v>#N/A</v>
      </c>
      <c r="L41" t="e">
        <v>#N/A</v>
      </c>
      <c r="M41" t="e">
        <v>#N/A</v>
      </c>
      <c r="N41" t="e">
        <v>#N/A</v>
      </c>
    </row>
    <row r="42" spans="1:14" x14ac:dyDescent="0.25">
      <c r="A42" s="4">
        <v>45264</v>
      </c>
      <c r="B42">
        <v>23.685727304824354</v>
      </c>
      <c r="C42" t="e">
        <v>#N/A</v>
      </c>
      <c r="D42">
        <v>3.7207081283544823</v>
      </c>
      <c r="E42">
        <v>22.720317137036673</v>
      </c>
      <c r="F42">
        <v>6.245298182787856</v>
      </c>
      <c r="G42">
        <v>12.819495266584745</v>
      </c>
      <c r="H42" t="e">
        <v>#N/A</v>
      </c>
      <c r="I42">
        <v>4.7622862219345805</v>
      </c>
      <c r="J42">
        <v>16.650287366671641</v>
      </c>
      <c r="K42">
        <v>22.790882869934258</v>
      </c>
      <c r="L42">
        <v>8.7604405986301082</v>
      </c>
      <c r="M42" t="e">
        <v>#N/A</v>
      </c>
      <c r="N42">
        <v>152.01559548700547</v>
      </c>
    </row>
    <row r="43" spans="1:14" x14ac:dyDescent="0.25">
      <c r="A43" s="4">
        <v>45265</v>
      </c>
      <c r="B43">
        <v>23.951282662554583</v>
      </c>
      <c r="C43" t="e">
        <v>#N/A</v>
      </c>
      <c r="D43">
        <v>3.7530404850848349</v>
      </c>
      <c r="E43">
        <v>22.244135400292752</v>
      </c>
      <c r="F43">
        <v>6.2061412278359205</v>
      </c>
      <c r="G43">
        <v>12.830442743328199</v>
      </c>
      <c r="H43" t="e">
        <v>#N/A</v>
      </c>
      <c r="I43">
        <v>4.7457832320709024</v>
      </c>
      <c r="J43">
        <v>15.616076068556374</v>
      </c>
      <c r="K43">
        <v>22.619960959881912</v>
      </c>
      <c r="L43">
        <v>8.7031828169397158</v>
      </c>
      <c r="M43" t="e">
        <v>#N/A</v>
      </c>
      <c r="N43">
        <v>153.0256658889125</v>
      </c>
    </row>
    <row r="44" spans="1:14" x14ac:dyDescent="0.25">
      <c r="A44" s="4">
        <v>45266</v>
      </c>
      <c r="B44">
        <v>24.280209185197702</v>
      </c>
      <c r="C44" t="e">
        <v>#N/A</v>
      </c>
      <c r="D44">
        <v>3.7087700274078905</v>
      </c>
      <c r="E44">
        <v>22.330939362720034</v>
      </c>
      <c r="F44">
        <v>6.1108925245139387</v>
      </c>
      <c r="G44">
        <v>12.860548304372697</v>
      </c>
      <c r="H44" t="e">
        <v>#N/A</v>
      </c>
      <c r="I44">
        <v>4.6857592403594444</v>
      </c>
      <c r="J44">
        <v>15.54918678061857</v>
      </c>
      <c r="K44">
        <v>23.38522496625264</v>
      </c>
      <c r="L44">
        <v>8.8320128257430994</v>
      </c>
      <c r="M44" t="e">
        <v>#N/A</v>
      </c>
      <c r="N44">
        <v>153.0256658889125</v>
      </c>
    </row>
    <row r="45" spans="1:14" x14ac:dyDescent="0.25">
      <c r="A45" s="4">
        <v>45267</v>
      </c>
      <c r="B45">
        <v>24.36772174626789</v>
      </c>
      <c r="C45" t="e">
        <v>#N/A</v>
      </c>
      <c r="D45">
        <v>3.673453145440889</v>
      </c>
      <c r="E45">
        <v>22.499587061150169</v>
      </c>
      <c r="F45">
        <v>6.0994522633856434</v>
      </c>
      <c r="G45">
        <v>12.789389705540247</v>
      </c>
      <c r="H45" t="e">
        <v>#N/A</v>
      </c>
      <c r="I45">
        <v>4.7012159158729432</v>
      </c>
      <c r="J45">
        <v>16.485636811747817</v>
      </c>
      <c r="K45">
        <v>23.249264355983726</v>
      </c>
      <c r="L45">
        <v>8.6316105898267246</v>
      </c>
      <c r="M45" t="e">
        <v>#N/A</v>
      </c>
      <c r="N45">
        <v>151.51056028605197</v>
      </c>
    </row>
    <row r="46" spans="1:14" x14ac:dyDescent="0.25">
      <c r="A46" s="4">
        <v>45268</v>
      </c>
      <c r="B46">
        <v>24.506534774172323</v>
      </c>
      <c r="C46" t="e">
        <v>#N/A</v>
      </c>
      <c r="D46">
        <v>3.7331436501738486</v>
      </c>
      <c r="E46">
        <v>22.928646646862138</v>
      </c>
      <c r="F46">
        <v>6.1685362485611144</v>
      </c>
      <c r="G46">
        <v>12.852337696815106</v>
      </c>
      <c r="H46" t="e">
        <v>#N/A</v>
      </c>
      <c r="I46">
        <v>4.7708007643927512</v>
      </c>
      <c r="J46">
        <v>16.3364222463481</v>
      </c>
      <c r="K46">
        <v>23.190995523011338</v>
      </c>
      <c r="L46">
        <v>8.6888683715171169</v>
      </c>
      <c r="M46" t="e">
        <v>#N/A</v>
      </c>
      <c r="N46">
        <v>153.530701089866</v>
      </c>
    </row>
    <row r="47" spans="1:14" x14ac:dyDescent="0.25">
      <c r="A47" s="4">
        <v>45269</v>
      </c>
      <c r="B47" t="e">
        <v>#N/A</v>
      </c>
      <c r="C47" t="e">
        <v>#N/A</v>
      </c>
      <c r="D47" t="e">
        <v>#N/A</v>
      </c>
      <c r="E47" t="e">
        <v>#N/A</v>
      </c>
      <c r="F47" t="e">
        <v>#N/A</v>
      </c>
      <c r="G47" t="e">
        <v>#N/A</v>
      </c>
      <c r="H47" t="e">
        <v>#N/A</v>
      </c>
      <c r="I47" t="e">
        <v>#N/A</v>
      </c>
      <c r="J47" t="e">
        <v>#N/A</v>
      </c>
      <c r="K47" t="e">
        <v>#N/A</v>
      </c>
      <c r="L47" t="e">
        <v>#N/A</v>
      </c>
      <c r="M47" t="e">
        <v>#N/A</v>
      </c>
      <c r="N47" t="e">
        <v>#N/A</v>
      </c>
    </row>
    <row r="48" spans="1:14" x14ac:dyDescent="0.25">
      <c r="A48" s="4">
        <v>45270</v>
      </c>
      <c r="B48" t="e">
        <v>#N/A</v>
      </c>
      <c r="C48" t="e">
        <v>#N/A</v>
      </c>
      <c r="D48" t="e">
        <v>#N/A</v>
      </c>
      <c r="E48" t="e">
        <v>#N/A</v>
      </c>
      <c r="F48" t="e">
        <v>#N/A</v>
      </c>
      <c r="G48" t="e">
        <v>#N/A</v>
      </c>
      <c r="H48" t="e">
        <v>#N/A</v>
      </c>
      <c r="I48" t="e">
        <v>#N/A</v>
      </c>
      <c r="J48" t="e">
        <v>#N/A</v>
      </c>
      <c r="K48" t="e">
        <v>#N/A</v>
      </c>
      <c r="L48" t="e">
        <v>#N/A</v>
      </c>
      <c r="M48" t="e">
        <v>#N/A</v>
      </c>
      <c r="N48" t="e">
        <v>#N/A</v>
      </c>
    </row>
    <row r="49" spans="1:14" x14ac:dyDescent="0.25">
      <c r="A49" s="4">
        <v>45271</v>
      </c>
      <c r="B49">
        <v>24.790196179020523</v>
      </c>
      <c r="C49" t="e">
        <v>#N/A</v>
      </c>
      <c r="D49">
        <v>3.7266771788277779</v>
      </c>
      <c r="E49">
        <v>23.00801026965279</v>
      </c>
      <c r="F49">
        <v>6.1562923972113595</v>
      </c>
      <c r="G49">
        <v>12.811284659027153</v>
      </c>
      <c r="H49" t="e">
        <v>#N/A</v>
      </c>
      <c r="I49">
        <v>4.7708672607437279</v>
      </c>
      <c r="J49">
        <v>16.300404937458516</v>
      </c>
      <c r="K49">
        <v>23.194880111876163</v>
      </c>
      <c r="L49">
        <v>9.0181006162368753</v>
      </c>
      <c r="M49" t="e">
        <v>#N/A</v>
      </c>
      <c r="N49">
        <v>152.52063068795897</v>
      </c>
    </row>
    <row r="50" spans="1:14" x14ac:dyDescent="0.25">
      <c r="A50" s="4">
        <v>45272</v>
      </c>
      <c r="B50">
        <v>24.723807339587967</v>
      </c>
      <c r="C50" t="e">
        <v>#N/A</v>
      </c>
      <c r="D50">
        <v>3.6819093002780585</v>
      </c>
      <c r="E50">
        <v>22.983209137530711</v>
      </c>
      <c r="F50">
        <v>6.1154308244295326</v>
      </c>
      <c r="G50">
        <v>12.740126060194703</v>
      </c>
      <c r="H50" t="e">
        <v>#N/A</v>
      </c>
      <c r="I50">
        <v>4.7393861111336024</v>
      </c>
      <c r="J50">
        <v>15.06552577552984</v>
      </c>
      <c r="K50">
        <v>23.121072923444469</v>
      </c>
      <c r="L50">
        <v>8.9322139437012869</v>
      </c>
      <c r="M50" t="e">
        <v>#N/A</v>
      </c>
      <c r="N50">
        <v>152.52063068795897</v>
      </c>
    </row>
    <row r="51" spans="1:14" x14ac:dyDescent="0.25">
      <c r="A51" s="4">
        <v>45273</v>
      </c>
      <c r="B51">
        <v>24.575941288124543</v>
      </c>
      <c r="C51" t="e">
        <v>#N/A</v>
      </c>
      <c r="D51">
        <v>3.6684789367131425</v>
      </c>
      <c r="E51">
        <v>24.014936233809202</v>
      </c>
      <c r="F51">
        <v>6.085194413433757</v>
      </c>
      <c r="G51">
        <v>12.797600313097837</v>
      </c>
      <c r="H51" t="e">
        <v>#N/A</v>
      </c>
      <c r="I51">
        <v>4.7414924976996771</v>
      </c>
      <c r="J51">
        <v>17.077349743505305</v>
      </c>
      <c r="K51">
        <v>24.282564994027446</v>
      </c>
      <c r="L51">
        <v>8.7318117077849102</v>
      </c>
      <c r="M51" t="e">
        <v>#N/A</v>
      </c>
      <c r="N51">
        <v>151.51056028605197</v>
      </c>
    </row>
    <row r="52" spans="1:14" x14ac:dyDescent="0.25">
      <c r="A52" s="4">
        <v>45274</v>
      </c>
      <c r="B52">
        <v>25.019539442514809</v>
      </c>
      <c r="C52" t="e">
        <v>#N/A</v>
      </c>
      <c r="D52">
        <v>3.6928525594791011</v>
      </c>
      <c r="E52">
        <v>24.682086687893129</v>
      </c>
      <c r="F52">
        <v>6.2843076649378924</v>
      </c>
      <c r="G52">
        <v>12.871495781116153</v>
      </c>
      <c r="H52" t="e">
        <v>#N/A</v>
      </c>
      <c r="I52">
        <v>4.842604283726458</v>
      </c>
      <c r="J52">
        <v>18.790744580681345</v>
      </c>
      <c r="K52">
        <v>24.387448893377751</v>
      </c>
      <c r="L52">
        <v>8.7604405986301082</v>
      </c>
      <c r="M52" t="e">
        <v>#N/A</v>
      </c>
      <c r="N52">
        <v>151.51056028605197</v>
      </c>
    </row>
    <row r="53" spans="1:14" x14ac:dyDescent="0.25">
      <c r="A53" s="4">
        <v>45275</v>
      </c>
      <c r="B53">
        <v>25.164387819458568</v>
      </c>
      <c r="C53" t="e">
        <v>#N/A</v>
      </c>
      <c r="D53">
        <v>3.6843964046419315</v>
      </c>
      <c r="E53">
        <v>24.277828234303243</v>
      </c>
      <c r="F53">
        <v>6.2038292600474128</v>
      </c>
      <c r="G53">
        <v>12.778442228796791</v>
      </c>
      <c r="H53" t="e">
        <v>#N/A</v>
      </c>
      <c r="I53">
        <v>4.8179995590317413</v>
      </c>
      <c r="J53">
        <v>17.422086842877061</v>
      </c>
      <c r="K53">
        <v>23.890221518680018</v>
      </c>
      <c r="L53">
        <v>8.7747550440527053</v>
      </c>
      <c r="M53" t="e">
        <v>#N/A</v>
      </c>
      <c r="N53">
        <v>151.51056028605197</v>
      </c>
    </row>
    <row r="54" spans="1:14" x14ac:dyDescent="0.25">
      <c r="A54" s="4">
        <v>45276</v>
      </c>
      <c r="B54" t="e">
        <v>#N/A</v>
      </c>
      <c r="C54" t="e">
        <v>#N/A</v>
      </c>
      <c r="D54" t="e">
        <v>#N/A</v>
      </c>
      <c r="E54" t="e">
        <v>#N/A</v>
      </c>
      <c r="F54" t="e">
        <v>#N/A</v>
      </c>
      <c r="G54" t="e">
        <v>#N/A</v>
      </c>
      <c r="H54" t="e">
        <v>#N/A</v>
      </c>
      <c r="I54" t="e">
        <v>#N/A</v>
      </c>
      <c r="J54" t="e">
        <v>#N/A</v>
      </c>
      <c r="K54" t="e">
        <v>#N/A</v>
      </c>
      <c r="L54" t="e">
        <v>#N/A</v>
      </c>
      <c r="M54" t="e">
        <v>#N/A</v>
      </c>
      <c r="N54" t="e">
        <v>#N/A</v>
      </c>
    </row>
    <row r="55" spans="1:14" x14ac:dyDescent="0.25">
      <c r="A55" s="4">
        <v>45277</v>
      </c>
      <c r="B55" t="e">
        <v>#N/A</v>
      </c>
      <c r="C55" t="e">
        <v>#N/A</v>
      </c>
      <c r="D55" t="e">
        <v>#N/A</v>
      </c>
      <c r="E55" t="e">
        <v>#N/A</v>
      </c>
      <c r="F55" t="e">
        <v>#N/A</v>
      </c>
      <c r="G55" t="e">
        <v>#N/A</v>
      </c>
      <c r="H55" t="e">
        <v>#N/A</v>
      </c>
      <c r="I55" t="e">
        <v>#N/A</v>
      </c>
      <c r="J55" t="e">
        <v>#N/A</v>
      </c>
      <c r="K55" t="e">
        <v>#N/A</v>
      </c>
      <c r="L55" t="e">
        <v>#N/A</v>
      </c>
      <c r="M55" t="e">
        <v>#N/A</v>
      </c>
      <c r="N55" t="e">
        <v>#N/A</v>
      </c>
    </row>
    <row r="56" spans="1:14" x14ac:dyDescent="0.25">
      <c r="A56" s="4">
        <v>45278</v>
      </c>
      <c r="B56">
        <v>24.654400825635747</v>
      </c>
      <c r="C56" t="e">
        <v>#N/A</v>
      </c>
      <c r="D56">
        <v>3.7286668623188768</v>
      </c>
      <c r="E56">
        <v>23.821487403256985</v>
      </c>
      <c r="F56">
        <v>6.2618709265759058</v>
      </c>
      <c r="G56">
        <v>12.79212657472611</v>
      </c>
      <c r="H56" t="e">
        <v>#N/A</v>
      </c>
      <c r="I56">
        <v>4.8823283296023483</v>
      </c>
      <c r="J56">
        <v>16.485636811747817</v>
      </c>
      <c r="K56">
        <v>23.695992075438721</v>
      </c>
      <c r="L56">
        <v>8.7318117077849102</v>
      </c>
      <c r="M56" t="e">
        <v>#N/A</v>
      </c>
      <c r="N56">
        <v>151.51056028605197</v>
      </c>
    </row>
    <row r="57" spans="1:14" x14ac:dyDescent="0.25">
      <c r="A57" s="4">
        <v>45279</v>
      </c>
      <c r="B57">
        <v>25.345448290638267</v>
      </c>
      <c r="C57" t="e">
        <v>#N/A</v>
      </c>
      <c r="D57">
        <v>3.7371230171560459</v>
      </c>
      <c r="E57">
        <v>23.995095328111539</v>
      </c>
      <c r="F57">
        <v>6.3166112310682276</v>
      </c>
      <c r="G57">
        <v>12.737389191008839</v>
      </c>
      <c r="H57" t="e">
        <v>#N/A</v>
      </c>
      <c r="I57">
        <v>4.8750155223836531</v>
      </c>
      <c r="J57">
        <v>17.010460455567504</v>
      </c>
      <c r="K57">
        <v>23.917413640733802</v>
      </c>
      <c r="L57">
        <v>8.7031828169397158</v>
      </c>
      <c r="M57" t="e">
        <v>#N/A</v>
      </c>
      <c r="N57">
        <v>150.50048988414497</v>
      </c>
    </row>
    <row r="58" spans="1:14" x14ac:dyDescent="0.25">
      <c r="A58" s="4">
        <v>45280</v>
      </c>
      <c r="B58">
        <v>25.520473412778642</v>
      </c>
      <c r="C58" t="e">
        <v>#N/A</v>
      </c>
      <c r="D58">
        <v>3.7813934748329912</v>
      </c>
      <c r="E58">
        <v>24.600242951890269</v>
      </c>
      <c r="F58">
        <v>6.3790316303800996</v>
      </c>
      <c r="G58">
        <v>12.770231621239201</v>
      </c>
      <c r="H58" t="e">
        <v>#N/A</v>
      </c>
      <c r="I58">
        <v>4.8800274698718864</v>
      </c>
      <c r="J58">
        <v>15.780726623480199</v>
      </c>
      <c r="K58">
        <v>23.245379767118902</v>
      </c>
      <c r="L58">
        <v>8.6602394806719207</v>
      </c>
      <c r="M58" t="e">
        <v>#N/A</v>
      </c>
      <c r="N58">
        <v>153.530701089866</v>
      </c>
    </row>
    <row r="59" spans="1:14" x14ac:dyDescent="0.25">
      <c r="A59" s="4">
        <v>45281</v>
      </c>
      <c r="B59">
        <v>25.420890153629806</v>
      </c>
      <c r="C59" t="e">
        <v>#N/A</v>
      </c>
      <c r="D59">
        <v>3.7803986330874415</v>
      </c>
      <c r="E59">
        <v>25.28723431167186</v>
      </c>
      <c r="F59">
        <v>6.3167220307394949</v>
      </c>
      <c r="G59">
        <v>12.712757368336066</v>
      </c>
      <c r="H59" t="e">
        <v>#N/A</v>
      </c>
      <c r="I59">
        <v>4.8806888506041242</v>
      </c>
      <c r="J59">
        <v>16.187207680948386</v>
      </c>
      <c r="K59">
        <v>23.152149634363077</v>
      </c>
      <c r="L59">
        <v>8.6172961444041256</v>
      </c>
      <c r="M59" t="e">
        <v>#N/A</v>
      </c>
      <c r="N59">
        <v>153.530701089866</v>
      </c>
    </row>
    <row r="60" spans="1:14" x14ac:dyDescent="0.25">
      <c r="A60" s="4">
        <v>45282</v>
      </c>
      <c r="B60">
        <v>25.360536663236577</v>
      </c>
      <c r="C60" t="e">
        <v>#N/A</v>
      </c>
      <c r="D60">
        <v>3.8022851514895271</v>
      </c>
      <c r="E60">
        <v>25.433560991192127</v>
      </c>
      <c r="F60">
        <v>6.3627195974382635</v>
      </c>
      <c r="G60">
        <v>12.814021528213019</v>
      </c>
      <c r="H60" t="e">
        <v>#N/A</v>
      </c>
      <c r="I60">
        <v>4.917697509389205</v>
      </c>
      <c r="J60">
        <v>16.151190372058799</v>
      </c>
      <c r="K60">
        <v>23.210418467335465</v>
      </c>
      <c r="L60">
        <v>8.3739505722199556</v>
      </c>
      <c r="M60" t="e">
        <v>#N/A</v>
      </c>
      <c r="N60">
        <v>151.51056028605197</v>
      </c>
    </row>
    <row r="61" spans="1:14" x14ac:dyDescent="0.25">
      <c r="A61" s="4">
        <v>45283</v>
      </c>
      <c r="B61" t="e">
        <v>#N/A</v>
      </c>
      <c r="C61" t="e">
        <v>#N/A</v>
      </c>
      <c r="D61" t="e">
        <v>#N/A</v>
      </c>
      <c r="E61" t="e">
        <v>#N/A</v>
      </c>
      <c r="F61" t="e">
        <v>#N/A</v>
      </c>
      <c r="G61" t="e">
        <v>#N/A</v>
      </c>
      <c r="H61" t="e">
        <v>#N/A</v>
      </c>
      <c r="I61" t="e">
        <v>#N/A</v>
      </c>
      <c r="J61" t="e">
        <v>#N/A</v>
      </c>
      <c r="K61" t="e">
        <v>#N/A</v>
      </c>
      <c r="L61" t="e">
        <v>#N/A</v>
      </c>
      <c r="M61" t="e">
        <v>#N/A</v>
      </c>
      <c r="N61" t="e">
        <v>#N/A</v>
      </c>
    </row>
    <row r="62" spans="1:14" x14ac:dyDescent="0.25">
      <c r="A62" s="4">
        <v>45284</v>
      </c>
      <c r="B62" t="e">
        <v>#N/A</v>
      </c>
      <c r="C62" t="e">
        <v>#N/A</v>
      </c>
      <c r="D62" t="e">
        <v>#N/A</v>
      </c>
      <c r="E62" t="e">
        <v>#N/A</v>
      </c>
      <c r="F62" t="e">
        <v>#N/A</v>
      </c>
      <c r="G62" t="e">
        <v>#N/A</v>
      </c>
      <c r="H62" t="e">
        <v>#N/A</v>
      </c>
      <c r="I62" t="e">
        <v>#N/A</v>
      </c>
      <c r="J62" t="e">
        <v>#N/A</v>
      </c>
      <c r="K62" t="e">
        <v>#N/A</v>
      </c>
      <c r="L62" t="e">
        <v>#N/A</v>
      </c>
      <c r="M62" t="e">
        <v>#N/A</v>
      </c>
      <c r="N62" t="e">
        <v>#N/A</v>
      </c>
    </row>
    <row r="63" spans="1:14" x14ac:dyDescent="0.25">
      <c r="A63" s="4">
        <v>45285</v>
      </c>
      <c r="B63" t="e">
        <v>#N/A</v>
      </c>
      <c r="C63" t="e">
        <v>#N/A</v>
      </c>
      <c r="D63" t="e">
        <v>#N/A</v>
      </c>
      <c r="E63" t="e">
        <v>#N/A</v>
      </c>
      <c r="F63" t="e">
        <v>#N/A</v>
      </c>
      <c r="G63" t="e">
        <v>#N/A</v>
      </c>
      <c r="H63" t="e">
        <v>#N/A</v>
      </c>
      <c r="I63" t="e">
        <v>#N/A</v>
      </c>
      <c r="J63" t="e">
        <v>#N/A</v>
      </c>
      <c r="K63" t="e">
        <v>#N/A</v>
      </c>
      <c r="L63" t="e">
        <v>#N/A</v>
      </c>
      <c r="M63" t="e">
        <v>#N/A</v>
      </c>
      <c r="N63" t="e">
        <v>#N/A</v>
      </c>
    </row>
    <row r="64" spans="1:14" x14ac:dyDescent="0.25">
      <c r="A64" s="4">
        <v>45286</v>
      </c>
      <c r="B64" t="e">
        <v>#N/A</v>
      </c>
      <c r="C64" t="e">
        <v>#N/A</v>
      </c>
      <c r="D64" t="e">
        <v>#N/A</v>
      </c>
      <c r="E64">
        <v>25.721254123808244</v>
      </c>
      <c r="F64" t="e">
        <v>#N/A</v>
      </c>
      <c r="G64" t="e">
        <v>#N/A</v>
      </c>
      <c r="H64" t="e">
        <v>#N/A</v>
      </c>
      <c r="I64" t="e">
        <v>#N/A</v>
      </c>
      <c r="J64">
        <v>16.660578026354379</v>
      </c>
      <c r="K64">
        <v>23.389109555117464</v>
      </c>
      <c r="L64" t="e">
        <v>#N/A</v>
      </c>
      <c r="M64" t="e">
        <v>#N/A</v>
      </c>
      <c r="N64" t="e">
        <v>#N/A</v>
      </c>
    </row>
    <row r="65" spans="1:14" x14ac:dyDescent="0.25">
      <c r="A65" s="4">
        <v>45287</v>
      </c>
      <c r="B65">
        <v>25.472190620464055</v>
      </c>
      <c r="C65" t="e">
        <v>#N/A</v>
      </c>
      <c r="D65">
        <v>3.839094296074852</v>
      </c>
      <c r="E65">
        <v>25.669171746351878</v>
      </c>
      <c r="F65">
        <v>6.3770750798469633</v>
      </c>
      <c r="G65">
        <v>12.762021013681611</v>
      </c>
      <c r="H65" t="e">
        <v>#N/A</v>
      </c>
      <c r="I65">
        <v>4.9709558556665163</v>
      </c>
      <c r="J65">
        <v>16.619415387623423</v>
      </c>
      <c r="K65">
        <v>23.532839343116027</v>
      </c>
      <c r="L65">
        <v>8.1449194454583846</v>
      </c>
      <c r="M65" t="e">
        <v>#N/A</v>
      </c>
      <c r="N65">
        <v>151.00552508509844</v>
      </c>
    </row>
    <row r="66" spans="1:14" x14ac:dyDescent="0.25">
      <c r="A66" s="4">
        <v>45288</v>
      </c>
      <c r="B66">
        <v>25.420890153629806</v>
      </c>
      <c r="C66" t="e">
        <v>#N/A</v>
      </c>
      <c r="D66">
        <v>3.8196948820366403</v>
      </c>
      <c r="E66">
        <v>25.537725746104861</v>
      </c>
      <c r="F66">
        <v>6.334251592111297</v>
      </c>
      <c r="G66">
        <v>12.720967975893657</v>
      </c>
      <c r="H66" t="e">
        <v>#N/A</v>
      </c>
      <c r="I66">
        <v>4.8729668185358284</v>
      </c>
      <c r="J66">
        <v>16.737757973974922</v>
      </c>
      <c r="K66">
        <v>23.703761253168373</v>
      </c>
      <c r="L66">
        <v>8.431208353910348</v>
      </c>
      <c r="M66" t="e">
        <v>#N/A</v>
      </c>
      <c r="N66">
        <v>153.0256658889125</v>
      </c>
    </row>
    <row r="67" spans="1:14" x14ac:dyDescent="0.25">
      <c r="A67" s="4">
        <v>45289</v>
      </c>
      <c r="B67">
        <v>25.638162719045447</v>
      </c>
      <c r="C67" t="e">
        <v>#N/A</v>
      </c>
      <c r="D67">
        <v>3.8172077776727669</v>
      </c>
      <c r="E67">
        <v>25.039222990451069</v>
      </c>
      <c r="F67">
        <v>6.4022029042388473</v>
      </c>
      <c r="G67">
        <v>12.740126060194703</v>
      </c>
      <c r="H67" t="e">
        <v>#N/A</v>
      </c>
      <c r="I67">
        <v>4.8836295944016372</v>
      </c>
      <c r="J67">
        <v>16.295259607617147</v>
      </c>
      <c r="K67">
        <v>23.594992764953243</v>
      </c>
      <c r="L67">
        <v>8.3310072359521623</v>
      </c>
      <c r="M67" t="e">
        <v>#N/A</v>
      </c>
      <c r="N67">
        <v>158.58105309940106</v>
      </c>
    </row>
    <row r="68" spans="1:14" x14ac:dyDescent="0.25">
      <c r="A68" s="4">
        <v>45290</v>
      </c>
      <c r="B68" t="e">
        <v>#N/A</v>
      </c>
      <c r="C68" t="e">
        <v>#N/A</v>
      </c>
      <c r="D68" t="e">
        <v>#N/A</v>
      </c>
      <c r="E68" t="e">
        <v>#N/A</v>
      </c>
      <c r="F68" t="e">
        <v>#N/A</v>
      </c>
      <c r="G68" t="e">
        <v>#N/A</v>
      </c>
      <c r="H68" t="e">
        <v>#N/A</v>
      </c>
      <c r="I68" t="e">
        <v>#N/A</v>
      </c>
      <c r="J68" t="e">
        <v>#N/A</v>
      </c>
      <c r="K68" t="e">
        <v>#N/A</v>
      </c>
      <c r="L68" t="e">
        <v>#N/A</v>
      </c>
      <c r="M68" t="e">
        <v>#N/A</v>
      </c>
      <c r="N68" t="e">
        <v>#N/A</v>
      </c>
    </row>
    <row r="69" spans="1:14" x14ac:dyDescent="0.25">
      <c r="A69" s="4">
        <v>45291</v>
      </c>
      <c r="B69" t="e">
        <v>#N/A</v>
      </c>
      <c r="C69" t="e">
        <v>#N/A</v>
      </c>
      <c r="D69" t="e">
        <v>#N/A</v>
      </c>
      <c r="E69" t="e">
        <v>#N/A</v>
      </c>
      <c r="F69" t="e">
        <v>#N/A</v>
      </c>
      <c r="G69" t="e">
        <v>#N/A</v>
      </c>
      <c r="H69" t="e">
        <v>#N/A</v>
      </c>
      <c r="I69" t="e">
        <v>#N/A</v>
      </c>
      <c r="J69" t="e">
        <v>#N/A</v>
      </c>
      <c r="K69" t="e">
        <v>#N/A</v>
      </c>
      <c r="L69" t="e">
        <v>#N/A</v>
      </c>
      <c r="M69" t="e">
        <v>#N/A</v>
      </c>
      <c r="N69" t="e">
        <v>#N/A</v>
      </c>
    </row>
    <row r="70" spans="1:14" x14ac:dyDescent="0.25">
      <c r="A70" s="4">
        <v>45292</v>
      </c>
      <c r="B70" t="e">
        <v>#N/A</v>
      </c>
      <c r="C70" t="e">
        <v>#N/A</v>
      </c>
      <c r="D70" t="e">
        <v>#N/A</v>
      </c>
      <c r="E70" t="e">
        <v>#N/A</v>
      </c>
      <c r="F70" t="e">
        <v>#N/A</v>
      </c>
      <c r="G70" t="e">
        <v>#N/A</v>
      </c>
      <c r="H70" t="e">
        <v>#N/A</v>
      </c>
      <c r="I70" t="e">
        <v>#N/A</v>
      </c>
      <c r="J70" t="e">
        <v>#N/A</v>
      </c>
      <c r="K70" t="e">
        <v>#N/A</v>
      </c>
      <c r="L70" t="e">
        <v>#N/A</v>
      </c>
      <c r="M70" t="e">
        <v>#N/A</v>
      </c>
      <c r="N70" t="e">
        <v>#N/A</v>
      </c>
    </row>
    <row r="71" spans="1:14" x14ac:dyDescent="0.25">
      <c r="A71" s="4">
        <v>45293</v>
      </c>
      <c r="B71">
        <v>25.330359918039957</v>
      </c>
      <c r="C71" t="e">
        <v>#N/A</v>
      </c>
      <c r="D71">
        <v>3.8689395484413316</v>
      </c>
      <c r="E71">
        <v>24.486157744128707</v>
      </c>
      <c r="F71">
        <v>6.3468493001576753</v>
      </c>
      <c r="G71">
        <v>12.701809891592614</v>
      </c>
      <c r="H71" t="e">
        <v>#N/A</v>
      </c>
      <c r="I71">
        <v>4.8643548961843628</v>
      </c>
      <c r="J71">
        <v>16.151190372058799</v>
      </c>
      <c r="K71">
        <v>23.917413640733802</v>
      </c>
      <c r="L71">
        <v>8.4025794630651536</v>
      </c>
      <c r="M71" t="e">
        <v>#N/A</v>
      </c>
      <c r="N71">
        <v>161.10622910416859</v>
      </c>
    </row>
    <row r="72" spans="1:14" x14ac:dyDescent="0.25">
      <c r="A72" s="4">
        <v>45294</v>
      </c>
      <c r="B72">
        <v>24.491446401574017</v>
      </c>
      <c r="C72" t="e">
        <v>#N/A</v>
      </c>
      <c r="D72">
        <v>3.8395917169476266</v>
      </c>
      <c r="E72">
        <v>23.650359591614638</v>
      </c>
      <c r="F72">
        <v>6.3960446468055654</v>
      </c>
      <c r="G72">
        <v>12.570440170671164</v>
      </c>
      <c r="H72" t="e">
        <v>#N/A</v>
      </c>
      <c r="I72">
        <v>4.8252717375532335</v>
      </c>
      <c r="J72">
        <v>15.178723032039969</v>
      </c>
      <c r="K72">
        <v>24.080566373056495</v>
      </c>
      <c r="L72">
        <v>8.4455227993329469</v>
      </c>
      <c r="M72" t="e">
        <v>#N/A</v>
      </c>
      <c r="N72">
        <v>162.11629950607562</v>
      </c>
    </row>
    <row r="73" spans="1:14" x14ac:dyDescent="0.25">
      <c r="A73" s="4">
        <v>45295</v>
      </c>
      <c r="B73">
        <v>24.506534774172323</v>
      </c>
      <c r="C73" t="e">
        <v>#N/A</v>
      </c>
      <c r="D73">
        <v>3.8599859727313879</v>
      </c>
      <c r="E73">
        <v>23.68260106337334</v>
      </c>
      <c r="F73">
        <v>6.4189767650358371</v>
      </c>
      <c r="G73">
        <v>12.887916996231331</v>
      </c>
      <c r="H73" t="e">
        <v>#N/A</v>
      </c>
      <c r="I73">
        <v>4.9023574891121173</v>
      </c>
      <c r="J73">
        <v>15.014072477116144</v>
      </c>
      <c r="K73">
        <v>24.006759184624798</v>
      </c>
      <c r="L73">
        <v>8.502780581023341</v>
      </c>
      <c r="M73" t="e">
        <v>#N/A</v>
      </c>
      <c r="N73">
        <v>159.08608830035456</v>
      </c>
    </row>
    <row r="74" spans="1:14" x14ac:dyDescent="0.25">
      <c r="A74" s="4">
        <v>45296</v>
      </c>
      <c r="B74">
        <v>24.216838020284808</v>
      </c>
      <c r="C74" t="e">
        <v>#N/A</v>
      </c>
      <c r="D74">
        <v>3.8649601814591343</v>
      </c>
      <c r="E74">
        <v>23.928132271381926</v>
      </c>
      <c r="F74">
        <v>6.3813986078645515</v>
      </c>
      <c r="G74">
        <v>12.926233164833421</v>
      </c>
      <c r="H74" t="e">
        <v>#N/A</v>
      </c>
      <c r="I74">
        <v>4.9021353569051902</v>
      </c>
      <c r="J74">
        <v>14.761951314889041</v>
      </c>
      <c r="K74">
        <v>24.115527672839928</v>
      </c>
      <c r="L74">
        <v>8.6602394806719207</v>
      </c>
      <c r="M74" t="e">
        <v>#N/A</v>
      </c>
      <c r="N74">
        <v>161.10622910416859</v>
      </c>
    </row>
    <row r="75" spans="1:14" x14ac:dyDescent="0.25">
      <c r="A75" s="4">
        <v>45297</v>
      </c>
      <c r="B75" t="e">
        <v>#N/A</v>
      </c>
      <c r="C75" t="e">
        <v>#N/A</v>
      </c>
      <c r="D75" t="e">
        <v>#N/A</v>
      </c>
      <c r="E75" t="e">
        <v>#N/A</v>
      </c>
      <c r="F75" t="e">
        <v>#N/A</v>
      </c>
      <c r="G75" t="e">
        <v>#N/A</v>
      </c>
      <c r="H75" t="e">
        <v>#N/A</v>
      </c>
      <c r="I75" t="e">
        <v>#N/A</v>
      </c>
      <c r="J75" t="e">
        <v>#N/A</v>
      </c>
      <c r="K75" t="e">
        <v>#N/A</v>
      </c>
      <c r="L75" t="e">
        <v>#N/A</v>
      </c>
      <c r="M75" t="e">
        <v>#N/A</v>
      </c>
      <c r="N75" t="e">
        <v>#N/A</v>
      </c>
    </row>
    <row r="76" spans="1:14" x14ac:dyDescent="0.25">
      <c r="A76" s="4">
        <v>45298</v>
      </c>
      <c r="B76" t="e">
        <v>#N/A</v>
      </c>
      <c r="C76" t="e">
        <v>#N/A</v>
      </c>
      <c r="D76" t="e">
        <v>#N/A</v>
      </c>
      <c r="E76" t="e">
        <v>#N/A</v>
      </c>
      <c r="F76" t="e">
        <v>#N/A</v>
      </c>
      <c r="G76" t="e">
        <v>#N/A</v>
      </c>
      <c r="H76" t="e">
        <v>#N/A</v>
      </c>
      <c r="I76" t="e">
        <v>#N/A</v>
      </c>
      <c r="J76" t="e">
        <v>#N/A</v>
      </c>
      <c r="K76" t="e">
        <v>#N/A</v>
      </c>
      <c r="L76" t="e">
        <v>#N/A</v>
      </c>
      <c r="M76" t="e">
        <v>#N/A</v>
      </c>
      <c r="N76" t="e">
        <v>#N/A</v>
      </c>
    </row>
    <row r="77" spans="1:14" x14ac:dyDescent="0.25">
      <c r="A77" s="4">
        <v>45299</v>
      </c>
      <c r="B77">
        <v>24.259085463560069</v>
      </c>
      <c r="C77" t="e">
        <v>#N/A</v>
      </c>
      <c r="D77">
        <v>3.7505533807209619</v>
      </c>
      <c r="E77">
        <v>24.545680461221696</v>
      </c>
      <c r="F77">
        <v>6.1978966008884653</v>
      </c>
      <c r="G77">
        <v>13.027497324710373</v>
      </c>
      <c r="H77" t="e">
        <v>#N/A</v>
      </c>
      <c r="I77">
        <v>4.7574323465910187</v>
      </c>
      <c r="J77">
        <v>14.926601869812865</v>
      </c>
      <c r="K77">
        <v>24.441833137485315</v>
      </c>
      <c r="L77">
        <v>8.7604405986301082</v>
      </c>
      <c r="M77" t="e">
        <v>#N/A</v>
      </c>
      <c r="N77">
        <v>160.60119390321509</v>
      </c>
    </row>
    <row r="78" spans="1:14" x14ac:dyDescent="0.25">
      <c r="A78" s="4">
        <v>45300</v>
      </c>
      <c r="B78">
        <v>24.050865921703416</v>
      </c>
      <c r="C78" t="e">
        <v>#N/A</v>
      </c>
      <c r="D78">
        <v>3.7117545526445381</v>
      </c>
      <c r="E78">
        <v>24.513438989462994</v>
      </c>
      <c r="F78">
        <v>6.1517208378874004</v>
      </c>
      <c r="G78">
        <v>13.194446345048046</v>
      </c>
      <c r="H78" t="e">
        <v>#N/A</v>
      </c>
      <c r="I78">
        <v>4.7102925244701899</v>
      </c>
      <c r="J78">
        <v>14.180529042814289</v>
      </c>
      <c r="K78">
        <v>24.088335550786145</v>
      </c>
      <c r="L78">
        <v>9.3759617518018317</v>
      </c>
      <c r="M78" t="e">
        <v>#N/A</v>
      </c>
      <c r="N78">
        <v>160.60119390321509</v>
      </c>
    </row>
    <row r="79" spans="1:14" x14ac:dyDescent="0.25">
      <c r="A79" s="4">
        <v>45301</v>
      </c>
      <c r="B79">
        <v>24.259085463560069</v>
      </c>
      <c r="C79" t="e">
        <v>#N/A</v>
      </c>
      <c r="D79">
        <v>3.7018061351890448</v>
      </c>
      <c r="E79">
        <v>24.515919102675198</v>
      </c>
      <c r="F79">
        <v>6.0796374587939335</v>
      </c>
      <c r="G79">
        <v>13.090445315985235</v>
      </c>
      <c r="H79" t="e">
        <v>#N/A</v>
      </c>
      <c r="I79">
        <v>4.6970040742629529</v>
      </c>
      <c r="J79">
        <v>13.774047985346099</v>
      </c>
      <c r="K79">
        <v>24.19321945013645</v>
      </c>
      <c r="L79">
        <v>11.165267429626608</v>
      </c>
      <c r="M79" t="e">
        <v>#N/A</v>
      </c>
      <c r="N79">
        <v>161.61126430512209</v>
      </c>
    </row>
    <row r="80" spans="1:14" x14ac:dyDescent="0.25">
      <c r="A80" s="4">
        <v>45302</v>
      </c>
      <c r="B80">
        <v>24.240979416442102</v>
      </c>
      <c r="C80" t="e">
        <v>#N/A</v>
      </c>
      <c r="D80">
        <v>3.6838989837691569</v>
      </c>
      <c r="E80">
        <v>24.429115140247923</v>
      </c>
      <c r="F80">
        <v>6.0659863735911328</v>
      </c>
      <c r="G80">
        <v>13.002865502037601</v>
      </c>
      <c r="H80" t="e">
        <v>#N/A</v>
      </c>
      <c r="I80">
        <v>4.6673952125350198</v>
      </c>
      <c r="J80">
        <v>13.357276268195173</v>
      </c>
      <c r="K80">
        <v>23.58722358722359</v>
      </c>
      <c r="L80">
        <v>10.664261839835671</v>
      </c>
      <c r="M80" t="e">
        <v>#N/A</v>
      </c>
      <c r="N80">
        <v>160.60119390321509</v>
      </c>
    </row>
    <row r="81" spans="1:14" x14ac:dyDescent="0.25">
      <c r="A81" s="4">
        <v>45303</v>
      </c>
      <c r="B81">
        <v>24.612153382360486</v>
      </c>
      <c r="C81" t="e">
        <v>#N/A</v>
      </c>
      <c r="D81">
        <v>3.7411023841382431</v>
      </c>
      <c r="E81">
        <v>24.29270891357649</v>
      </c>
      <c r="F81">
        <v>6.116052121881979</v>
      </c>
      <c r="G81">
        <v>13.271078682252227</v>
      </c>
      <c r="H81" t="e">
        <v>#N/A</v>
      </c>
      <c r="I81">
        <v>4.718754471754206</v>
      </c>
      <c r="J81">
        <v>13.403584236767498</v>
      </c>
      <c r="K81">
        <v>23.711530430898023</v>
      </c>
      <c r="L81">
        <v>10.549746276454885</v>
      </c>
      <c r="M81" t="e">
        <v>#N/A</v>
      </c>
      <c r="N81">
        <v>160.60119390321509</v>
      </c>
    </row>
    <row r="82" spans="1:14" x14ac:dyDescent="0.25">
      <c r="A82" s="4">
        <v>45304</v>
      </c>
      <c r="B82" t="e">
        <v>#N/A</v>
      </c>
      <c r="C82" t="e">
        <v>#N/A</v>
      </c>
      <c r="D82" t="e">
        <v>#N/A</v>
      </c>
      <c r="E82" t="e">
        <v>#N/A</v>
      </c>
      <c r="F82" t="e">
        <v>#N/A</v>
      </c>
      <c r="G82" t="e">
        <v>#N/A</v>
      </c>
      <c r="H82" t="e">
        <v>#N/A</v>
      </c>
      <c r="I82" t="e">
        <v>#N/A</v>
      </c>
      <c r="J82" t="e">
        <v>#N/A</v>
      </c>
      <c r="K82" t="e">
        <v>#N/A</v>
      </c>
      <c r="L82" t="e">
        <v>#N/A</v>
      </c>
      <c r="M82" t="e">
        <v>#N/A</v>
      </c>
      <c r="N82" t="e">
        <v>#N/A</v>
      </c>
    </row>
    <row r="83" spans="1:14" x14ac:dyDescent="0.25">
      <c r="A83" s="4">
        <v>45305</v>
      </c>
      <c r="B83" t="e">
        <v>#N/A</v>
      </c>
      <c r="C83" t="e">
        <v>#N/A</v>
      </c>
      <c r="D83" t="e">
        <v>#N/A</v>
      </c>
      <c r="E83" t="e">
        <v>#N/A</v>
      </c>
      <c r="F83" t="e">
        <v>#N/A</v>
      </c>
      <c r="G83" t="e">
        <v>#N/A</v>
      </c>
      <c r="H83" t="e">
        <v>#N/A</v>
      </c>
      <c r="I83" t="e">
        <v>#N/A</v>
      </c>
      <c r="J83" t="e">
        <v>#N/A</v>
      </c>
      <c r="K83" t="e">
        <v>#N/A</v>
      </c>
      <c r="L83" t="e">
        <v>#N/A</v>
      </c>
      <c r="M83" t="e">
        <v>#N/A</v>
      </c>
      <c r="N83" t="e">
        <v>#N/A</v>
      </c>
    </row>
    <row r="84" spans="1:14" x14ac:dyDescent="0.25">
      <c r="A84" s="4">
        <v>45306</v>
      </c>
      <c r="B84">
        <v>24.431092911180784</v>
      </c>
      <c r="C84" t="e">
        <v>#N/A</v>
      </c>
      <c r="D84">
        <v>3.729661704064426</v>
      </c>
      <c r="E84" t="e">
        <v>#N/A</v>
      </c>
      <c r="F84">
        <v>6.1082883420994456</v>
      </c>
      <c r="G84">
        <v>13.39150092643022</v>
      </c>
      <c r="H84" t="e">
        <v>#N/A</v>
      </c>
      <c r="I84">
        <v>4.7022028994272063</v>
      </c>
      <c r="J84" t="e">
        <v>#N/A</v>
      </c>
      <c r="K84" t="e">
        <v>#N/A</v>
      </c>
      <c r="L84">
        <v>11.036437420823225</v>
      </c>
      <c r="M84" t="e">
        <v>#N/A</v>
      </c>
      <c r="N84">
        <v>158.58105309940106</v>
      </c>
    </row>
    <row r="85" spans="1:14" x14ac:dyDescent="0.25">
      <c r="A85" s="4">
        <v>45307</v>
      </c>
      <c r="B85">
        <v>24.316421279433641</v>
      </c>
      <c r="C85" t="e">
        <v>#N/A</v>
      </c>
      <c r="D85">
        <v>3.713744236135637</v>
      </c>
      <c r="E85">
        <v>24.104220309448685</v>
      </c>
      <c r="F85">
        <v>5.9980441322113176</v>
      </c>
      <c r="G85">
        <v>13.32855293515536</v>
      </c>
      <c r="H85" t="e">
        <v>#N/A</v>
      </c>
      <c r="I85">
        <v>4.6376729200704547</v>
      </c>
      <c r="J85">
        <v>12.209867713569778</v>
      </c>
      <c r="K85">
        <v>23.443493799225028</v>
      </c>
      <c r="L85">
        <v>10.893292966597242</v>
      </c>
      <c r="M85" t="e">
        <v>#N/A</v>
      </c>
      <c r="N85">
        <v>157.06594749654056</v>
      </c>
    </row>
    <row r="86" spans="1:14" x14ac:dyDescent="0.25">
      <c r="A86" s="4">
        <v>45308</v>
      </c>
      <c r="B86">
        <v>23.981459407751199</v>
      </c>
      <c r="C86" t="e">
        <v>#N/A</v>
      </c>
      <c r="D86">
        <v>3.6441053139471835</v>
      </c>
      <c r="E86">
        <v>23.957893629928421</v>
      </c>
      <c r="F86">
        <v>5.8827215715450833</v>
      </c>
      <c r="G86">
        <v>13.071287231684188</v>
      </c>
      <c r="H86" t="e">
        <v>#N/A</v>
      </c>
      <c r="I86">
        <v>4.5365947404969145</v>
      </c>
      <c r="J86">
        <v>11.088185808151232</v>
      </c>
      <c r="K86">
        <v>22.635499315341217</v>
      </c>
      <c r="L86">
        <v>10.59268961272268</v>
      </c>
      <c r="M86" t="e">
        <v>#N/A</v>
      </c>
      <c r="N86">
        <v>154.0357362908195</v>
      </c>
    </row>
    <row r="87" spans="1:14" x14ac:dyDescent="0.25">
      <c r="A87" s="4">
        <v>45309</v>
      </c>
      <c r="B87">
        <v>24.265120812599392</v>
      </c>
      <c r="C87" t="e">
        <v>#N/A</v>
      </c>
      <c r="D87">
        <v>3.6331620547461414</v>
      </c>
      <c r="E87">
        <v>24.091819743387649</v>
      </c>
      <c r="F87">
        <v>5.8725179556914444</v>
      </c>
      <c r="G87">
        <v>13.011076109595191</v>
      </c>
      <c r="H87" t="e">
        <v>#N/A</v>
      </c>
      <c r="I87">
        <v>4.5531269658252462</v>
      </c>
      <c r="J87">
        <v>11.0933311379926</v>
      </c>
      <c r="K87">
        <v>22.394654805722002</v>
      </c>
      <c r="L87">
        <v>10.521117385609688</v>
      </c>
      <c r="M87" t="e">
        <v>#N/A</v>
      </c>
      <c r="N87">
        <v>155.0458066927265</v>
      </c>
    </row>
    <row r="88" spans="1:14" x14ac:dyDescent="0.25">
      <c r="A88" s="4">
        <v>45310</v>
      </c>
      <c r="B88">
        <v>24.283226859717363</v>
      </c>
      <c r="C88" t="e">
        <v>#N/A</v>
      </c>
      <c r="D88">
        <v>3.5938658057969426</v>
      </c>
      <c r="E88">
        <v>24.23070608327129</v>
      </c>
      <c r="F88">
        <v>5.8670969647327373</v>
      </c>
      <c r="G88">
        <v>12.95633872587792</v>
      </c>
      <c r="H88" t="e">
        <v>#N/A</v>
      </c>
      <c r="I88">
        <v>4.5477570988616582</v>
      </c>
      <c r="J88">
        <v>11.170511085613143</v>
      </c>
      <c r="K88">
        <v>22.243155839993786</v>
      </c>
      <c r="L88">
        <v>10.549746276454885</v>
      </c>
      <c r="M88" t="e">
        <v>#N/A</v>
      </c>
      <c r="N88">
        <v>154.54077149177303</v>
      </c>
    </row>
    <row r="89" spans="1:14" x14ac:dyDescent="0.25">
      <c r="A89" s="4">
        <v>45311</v>
      </c>
      <c r="B89" t="e">
        <v>#N/A</v>
      </c>
      <c r="C89" t="e">
        <v>#N/A</v>
      </c>
      <c r="D89" t="e">
        <v>#N/A</v>
      </c>
      <c r="E89" t="e">
        <v>#N/A</v>
      </c>
      <c r="F89" t="e">
        <v>#N/A</v>
      </c>
      <c r="G89" t="e">
        <v>#N/A</v>
      </c>
      <c r="H89" t="e">
        <v>#N/A</v>
      </c>
      <c r="I89" t="e">
        <v>#N/A</v>
      </c>
      <c r="J89" t="e">
        <v>#N/A</v>
      </c>
      <c r="K89" t="e">
        <v>#N/A</v>
      </c>
      <c r="L89" t="e">
        <v>#N/A</v>
      </c>
      <c r="M89" t="e">
        <v>#N/A</v>
      </c>
      <c r="N89" t="e">
        <v>#N/A</v>
      </c>
    </row>
    <row r="90" spans="1:14" x14ac:dyDescent="0.25">
      <c r="A90" s="4">
        <v>45312</v>
      </c>
      <c r="B90" t="e">
        <v>#N/A</v>
      </c>
      <c r="C90" t="e">
        <v>#N/A</v>
      </c>
      <c r="D90" t="e">
        <v>#N/A</v>
      </c>
      <c r="E90" t="e">
        <v>#N/A</v>
      </c>
      <c r="F90" t="e">
        <v>#N/A</v>
      </c>
      <c r="G90" t="e">
        <v>#N/A</v>
      </c>
      <c r="H90" t="e">
        <v>#N/A</v>
      </c>
      <c r="I90" t="e">
        <v>#N/A</v>
      </c>
      <c r="J90" t="e">
        <v>#N/A</v>
      </c>
      <c r="K90" t="e">
        <v>#N/A</v>
      </c>
      <c r="L90" t="e">
        <v>#N/A</v>
      </c>
      <c r="M90" t="e">
        <v>#N/A</v>
      </c>
      <c r="N90" t="e">
        <v>#N/A</v>
      </c>
    </row>
    <row r="91" spans="1:14" x14ac:dyDescent="0.25">
      <c r="A91" s="4">
        <v>45313</v>
      </c>
      <c r="B91">
        <v>24.654400825635747</v>
      </c>
      <c r="C91" t="e">
        <v>#N/A</v>
      </c>
      <c r="D91">
        <v>3.5665076577943364</v>
      </c>
      <c r="E91">
        <v>24.476237291279872</v>
      </c>
      <c r="F91">
        <v>5.8600232445225853</v>
      </c>
      <c r="G91">
        <v>12.734652321822974</v>
      </c>
      <c r="H91" t="e">
        <v>#N/A</v>
      </c>
      <c r="I91">
        <v>4.5088825295383872</v>
      </c>
      <c r="J91">
        <v>11.772514677053371</v>
      </c>
      <c r="K91">
        <v>22.083887696535921</v>
      </c>
      <c r="L91">
        <v>10.120312913776939</v>
      </c>
      <c r="M91" t="e">
        <v>#N/A</v>
      </c>
      <c r="N91">
        <v>155.55084189368003</v>
      </c>
    </row>
    <row r="92" spans="1:14" x14ac:dyDescent="0.25">
      <c r="A92" s="4">
        <v>45314</v>
      </c>
      <c r="B92">
        <v>24.449198958298755</v>
      </c>
      <c r="C92" t="e">
        <v>#N/A</v>
      </c>
      <c r="D92">
        <v>3.5709844456493083</v>
      </c>
      <c r="E92">
        <v>24.332390724971816</v>
      </c>
      <c r="F92">
        <v>5.8655705432051422</v>
      </c>
      <c r="G92">
        <v>12.608756339273254</v>
      </c>
      <c r="H92" t="e">
        <v>#N/A</v>
      </c>
      <c r="I92">
        <v>4.5111170362289741</v>
      </c>
      <c r="J92">
        <v>12.153269085314713</v>
      </c>
      <c r="K92">
        <v>22.2897709063717</v>
      </c>
      <c r="L92">
        <v>10.220514031735126</v>
      </c>
      <c r="M92" t="e">
        <v>#N/A</v>
      </c>
      <c r="N92">
        <v>155.55084189368003</v>
      </c>
    </row>
    <row r="93" spans="1:14" x14ac:dyDescent="0.25">
      <c r="A93" s="4">
        <v>45315</v>
      </c>
      <c r="B93">
        <v>25.273024102166389</v>
      </c>
      <c r="C93" t="e">
        <v>#N/A</v>
      </c>
      <c r="D93">
        <v>3.6038142232524364</v>
      </c>
      <c r="E93">
        <v>23.828927742893608</v>
      </c>
      <c r="F93">
        <v>5.9159791267464348</v>
      </c>
      <c r="G93">
        <v>12.663493722990523</v>
      </c>
      <c r="H93" t="e">
        <v>#N/A</v>
      </c>
      <c r="I93">
        <v>4.5993426463097062</v>
      </c>
      <c r="J93">
        <v>11.345452300219705</v>
      </c>
      <c r="K93">
        <v>22.146041118373137</v>
      </c>
      <c r="L93">
        <v>10.306400704270716</v>
      </c>
      <c r="M93" t="e">
        <v>#N/A</v>
      </c>
      <c r="N93">
        <v>155.55084189368003</v>
      </c>
    </row>
    <row r="94" spans="1:14" x14ac:dyDescent="0.25">
      <c r="A94" s="4">
        <v>45316</v>
      </c>
      <c r="B94">
        <v>25.227758984371462</v>
      </c>
      <c r="C94" t="e">
        <v>#N/A</v>
      </c>
      <c r="D94">
        <v>3.6227162164178734</v>
      </c>
      <c r="E94">
        <v>24.069498724477775</v>
      </c>
      <c r="F94">
        <v>5.9187682353728333</v>
      </c>
      <c r="G94">
        <v>12.304963859642404</v>
      </c>
      <c r="H94" t="e">
        <v>#N/A</v>
      </c>
      <c r="I94">
        <v>4.5772972429165444</v>
      </c>
      <c r="J94">
        <v>11.859985284356654</v>
      </c>
      <c r="K94">
        <v>23.595281106560893</v>
      </c>
      <c r="L94">
        <v>10.59268961272268</v>
      </c>
      <c r="M94" t="e">
        <v>#N/A</v>
      </c>
      <c r="N94">
        <v>155.0458066927265</v>
      </c>
    </row>
    <row r="95" spans="1:14" x14ac:dyDescent="0.25">
      <c r="A95" s="4">
        <v>45317</v>
      </c>
      <c r="B95">
        <v>25.327342243520299</v>
      </c>
      <c r="C95" t="e">
        <v>#N/A</v>
      </c>
      <c r="D95">
        <v>3.6699711993314663</v>
      </c>
      <c r="E95">
        <v>24.052137931992323</v>
      </c>
      <c r="F95">
        <v>6.0249727438660781</v>
      </c>
      <c r="G95">
        <v>12.354227504987946</v>
      </c>
      <c r="H95" t="e">
        <v>#N/A</v>
      </c>
      <c r="I95">
        <v>4.6412137074488733</v>
      </c>
      <c r="J95">
        <v>11.355742959902445</v>
      </c>
      <c r="K95">
        <v>23.798758867052108</v>
      </c>
      <c r="L95">
        <v>10.635632948990473</v>
      </c>
      <c r="M95" t="e">
        <v>#N/A</v>
      </c>
      <c r="N95">
        <v>155.0458066927265</v>
      </c>
    </row>
    <row r="96" spans="1:14" x14ac:dyDescent="0.25">
      <c r="A96" s="4">
        <v>45318</v>
      </c>
      <c r="B96" t="e">
        <v>#N/A</v>
      </c>
      <c r="C96" t="e">
        <v>#N/A</v>
      </c>
      <c r="D96" t="e">
        <v>#N/A</v>
      </c>
      <c r="E96" t="e">
        <v>#N/A</v>
      </c>
      <c r="F96" t="e">
        <v>#N/A</v>
      </c>
      <c r="G96" t="e">
        <v>#N/A</v>
      </c>
      <c r="H96" t="e">
        <v>#N/A</v>
      </c>
      <c r="I96" t="e">
        <v>#N/A</v>
      </c>
      <c r="J96" t="e">
        <v>#N/A</v>
      </c>
      <c r="K96" t="e">
        <v>#N/A</v>
      </c>
      <c r="L96" t="e">
        <v>#N/A</v>
      </c>
      <c r="M96" t="e">
        <v>#N/A</v>
      </c>
      <c r="N96" t="e">
        <v>#N/A</v>
      </c>
    </row>
    <row r="97" spans="1:14" x14ac:dyDescent="0.25">
      <c r="A97" s="4">
        <v>45319</v>
      </c>
      <c r="B97" t="e">
        <v>#N/A</v>
      </c>
      <c r="C97" t="e">
        <v>#N/A</v>
      </c>
      <c r="D97" t="e">
        <v>#N/A</v>
      </c>
      <c r="E97" t="e">
        <v>#N/A</v>
      </c>
      <c r="F97" t="e">
        <v>#N/A</v>
      </c>
      <c r="G97" t="e">
        <v>#N/A</v>
      </c>
      <c r="H97" t="e">
        <v>#N/A</v>
      </c>
      <c r="I97" t="e">
        <v>#N/A</v>
      </c>
      <c r="J97" t="e">
        <v>#N/A</v>
      </c>
      <c r="K97" t="e">
        <v>#N/A</v>
      </c>
      <c r="L97" t="e">
        <v>#N/A</v>
      </c>
      <c r="M97" t="e">
        <v>#N/A</v>
      </c>
      <c r="N97" t="e">
        <v>#N/A</v>
      </c>
    </row>
    <row r="98" spans="1:14" x14ac:dyDescent="0.25">
      <c r="A98" s="4">
        <v>45320</v>
      </c>
      <c r="B98">
        <v>25.248882706009095</v>
      </c>
      <c r="C98" t="e">
        <v>#N/A</v>
      </c>
      <c r="D98">
        <v>3.7107597108989889</v>
      </c>
      <c r="E98">
        <v>24.342311177820648</v>
      </c>
      <c r="F98">
        <v>6.0664216719475323</v>
      </c>
      <c r="G98">
        <v>12.173594138720954</v>
      </c>
      <c r="H98" t="e">
        <v>#N/A</v>
      </c>
      <c r="I98">
        <v>4.6647084160089101</v>
      </c>
      <c r="J98">
        <v>11.721061378639678</v>
      </c>
      <c r="K98">
        <v>24.242340384922951</v>
      </c>
      <c r="L98">
        <v>10.59268961272268</v>
      </c>
      <c r="M98" t="e">
        <v>#N/A</v>
      </c>
      <c r="N98">
        <v>155.0458066927265</v>
      </c>
    </row>
    <row r="99" spans="1:14" x14ac:dyDescent="0.25">
      <c r="A99" s="4">
        <v>45321</v>
      </c>
      <c r="B99">
        <v>25.547632483455597</v>
      </c>
      <c r="C99" t="e">
        <v>#N/A</v>
      </c>
      <c r="D99">
        <v>3.7117545526445381</v>
      </c>
      <c r="E99">
        <v>24.515919102675198</v>
      </c>
      <c r="F99">
        <v>6.1198860245916746</v>
      </c>
      <c r="G99">
        <v>12.236542129995815</v>
      </c>
      <c r="H99" t="e">
        <v>#N/A</v>
      </c>
      <c r="I99">
        <v>4.693444083196967</v>
      </c>
      <c r="J99">
        <v>10.99556987100658</v>
      </c>
      <c r="K99">
        <v>24.124323283838049</v>
      </c>
      <c r="L99">
        <v>10.692890730680867</v>
      </c>
      <c r="M99" t="e">
        <v>#N/A</v>
      </c>
      <c r="N99">
        <v>154.0357362908195</v>
      </c>
    </row>
    <row r="100" spans="1:14" x14ac:dyDescent="0.25">
      <c r="A100" s="4">
        <v>45322</v>
      </c>
      <c r="B100">
        <v>25.149299446860262</v>
      </c>
      <c r="C100" t="e">
        <v>#N/A</v>
      </c>
      <c r="D100">
        <v>3.6843964046419315</v>
      </c>
      <c r="E100">
        <v>23.702441969071003</v>
      </c>
      <c r="F100">
        <v>6.0707580745748109</v>
      </c>
      <c r="G100">
        <v>12.395280542775899</v>
      </c>
      <c r="H100" t="e">
        <v>#N/A</v>
      </c>
      <c r="I100">
        <v>4.672550972713351</v>
      </c>
      <c r="J100">
        <v>10.511908865917849</v>
      </c>
      <c r="K100">
        <v>23.859802195199471</v>
      </c>
      <c r="L100">
        <v>10.478174049341895</v>
      </c>
      <c r="M100" t="e">
        <v>#N/A</v>
      </c>
      <c r="N100">
        <v>153.530701089866</v>
      </c>
    </row>
    <row r="101" spans="1:14" x14ac:dyDescent="0.25">
      <c r="A101" s="4">
        <v>45323</v>
      </c>
      <c r="B101">
        <v>25.13119339974229</v>
      </c>
      <c r="C101" t="e">
        <v>#N/A</v>
      </c>
      <c r="D101">
        <v>3.6804170376597343</v>
      </c>
      <c r="E101">
        <v>24.19598449830038</v>
      </c>
      <c r="F101">
        <v>5.7593239422388143</v>
      </c>
      <c r="G101">
        <v>12.354227504987946</v>
      </c>
      <c r="H101" t="e">
        <v>#N/A</v>
      </c>
      <c r="I101">
        <v>4.7198532379674383</v>
      </c>
      <c r="J101">
        <v>11.227109713868208</v>
      </c>
      <c r="K101">
        <v>24.315592378699787</v>
      </c>
      <c r="L101">
        <v>10.148941804622135</v>
      </c>
      <c r="M101" t="e">
        <v>#N/A</v>
      </c>
      <c r="N101">
        <v>156.05587709463353</v>
      </c>
    </row>
    <row r="102" spans="1:14" x14ac:dyDescent="0.25">
      <c r="A102" s="4">
        <v>45324</v>
      </c>
      <c r="B102">
        <v>25.146281772340597</v>
      </c>
      <c r="C102" t="e">
        <v>#N/A</v>
      </c>
      <c r="D102">
        <v>3.6276904251456199</v>
      </c>
      <c r="E102">
        <v>24.215825403998043</v>
      </c>
      <c r="F102">
        <v>5.6274137380393459</v>
      </c>
      <c r="G102">
        <v>12.288542644527222</v>
      </c>
      <c r="H102" t="e">
        <v>#N/A</v>
      </c>
      <c r="I102">
        <v>4.6209460782666349</v>
      </c>
      <c r="J102">
        <v>10.856645965289605</v>
      </c>
      <c r="K102">
        <v>23.664463545127909</v>
      </c>
      <c r="L102">
        <v>10.249142922580322</v>
      </c>
      <c r="M102" t="e">
        <v>#N/A</v>
      </c>
      <c r="N102">
        <v>158.07601789844756</v>
      </c>
    </row>
    <row r="103" spans="1:14" x14ac:dyDescent="0.25">
      <c r="A103" s="4">
        <v>45325</v>
      </c>
      <c r="B103" t="e">
        <v>#N/A</v>
      </c>
      <c r="C103" t="e">
        <v>#N/A</v>
      </c>
      <c r="D103" t="e">
        <v>#N/A</v>
      </c>
      <c r="E103" t="e">
        <v>#N/A</v>
      </c>
      <c r="F103" t="e">
        <v>#N/A</v>
      </c>
      <c r="G103" t="e">
        <v>#N/A</v>
      </c>
      <c r="H103" t="e">
        <v>#N/A</v>
      </c>
      <c r="I103" t="e">
        <v>#N/A</v>
      </c>
      <c r="J103" t="e">
        <v>#N/A</v>
      </c>
      <c r="K103" t="e">
        <v>#N/A</v>
      </c>
      <c r="L103" t="e">
        <v>#N/A</v>
      </c>
      <c r="M103" t="e">
        <v>#N/A</v>
      </c>
      <c r="N103" t="e">
        <v>#N/A</v>
      </c>
    </row>
    <row r="104" spans="1:14" x14ac:dyDescent="0.25">
      <c r="A104" s="4">
        <v>45326</v>
      </c>
      <c r="B104" t="e">
        <v>#N/A</v>
      </c>
      <c r="C104" t="e">
        <v>#N/A</v>
      </c>
      <c r="D104" t="e">
        <v>#N/A</v>
      </c>
      <c r="E104" t="e">
        <v>#N/A</v>
      </c>
      <c r="F104" t="e">
        <v>#N/A</v>
      </c>
      <c r="G104" t="e">
        <v>#N/A</v>
      </c>
      <c r="H104" t="e">
        <v>#N/A</v>
      </c>
      <c r="I104" t="e">
        <v>#N/A</v>
      </c>
      <c r="J104" t="e">
        <v>#N/A</v>
      </c>
      <c r="K104" t="e">
        <v>#N/A</v>
      </c>
      <c r="L104" t="e">
        <v>#N/A</v>
      </c>
      <c r="M104" t="e">
        <v>#N/A</v>
      </c>
      <c r="N104" t="e">
        <v>#N/A</v>
      </c>
    </row>
    <row r="105" spans="1:14" x14ac:dyDescent="0.25">
      <c r="A105" s="4">
        <v>45327</v>
      </c>
      <c r="B105">
        <v>24.83847897133511</v>
      </c>
      <c r="C105" t="e">
        <v>#N/A</v>
      </c>
      <c r="D105">
        <v>3.574963812631506</v>
      </c>
      <c r="E105">
        <v>23.893410686411016</v>
      </c>
      <c r="F105">
        <v>5.5892691077257304</v>
      </c>
      <c r="G105">
        <v>12.124330493375409</v>
      </c>
      <c r="H105" t="e">
        <v>#N/A</v>
      </c>
      <c r="I105">
        <v>4.5570320500230261</v>
      </c>
      <c r="J105">
        <v>10.398711609407721</v>
      </c>
      <c r="K105">
        <v>22.777300509386226</v>
      </c>
      <c r="L105">
        <v>10.048740686663947</v>
      </c>
      <c r="M105" t="e">
        <v>#N/A</v>
      </c>
      <c r="N105">
        <v>155.55084189368003</v>
      </c>
    </row>
    <row r="106" spans="1:14" x14ac:dyDescent="0.25">
      <c r="A106" s="4">
        <v>45328</v>
      </c>
      <c r="B106">
        <v>25.254918055048417</v>
      </c>
      <c r="C106" t="e">
        <v>#N/A</v>
      </c>
      <c r="D106">
        <v>3.6316697921278172</v>
      </c>
      <c r="E106">
        <v>24.124061215146348</v>
      </c>
      <c r="F106">
        <v>5.6564813528372664</v>
      </c>
      <c r="G106">
        <v>12.003908249197416</v>
      </c>
      <c r="H106" t="e">
        <v>#N/A</v>
      </c>
      <c r="I106">
        <v>4.6453240131436342</v>
      </c>
      <c r="J106">
        <v>11.067604488785754</v>
      </c>
      <c r="K106">
        <v>22.883108944841656</v>
      </c>
      <c r="L106">
        <v>9.9055962324379649</v>
      </c>
      <c r="M106" t="e">
        <v>#N/A</v>
      </c>
      <c r="N106">
        <v>154.0357362908195</v>
      </c>
    </row>
    <row r="107" spans="1:14" x14ac:dyDescent="0.25">
      <c r="A107" s="4">
        <v>45329</v>
      </c>
      <c r="B107">
        <v>25.372607361315222</v>
      </c>
      <c r="C107" t="e">
        <v>#N/A</v>
      </c>
      <c r="D107">
        <v>3.5739689708859563</v>
      </c>
      <c r="E107">
        <v>23.075776299213548</v>
      </c>
      <c r="F107">
        <v>5.6280587066705392</v>
      </c>
      <c r="G107">
        <v>11.899907220134601</v>
      </c>
      <c r="H107" t="e">
        <v>#N/A</v>
      </c>
      <c r="I107">
        <v>4.0199212283441099</v>
      </c>
      <c r="J107">
        <v>11.288853671964642</v>
      </c>
      <c r="K107">
        <v>22.944152272989019</v>
      </c>
      <c r="L107">
        <v>10.163256250044732</v>
      </c>
      <c r="M107" t="e">
        <v>#N/A</v>
      </c>
      <c r="N107">
        <v>154.0357362908195</v>
      </c>
    </row>
    <row r="108" spans="1:14" x14ac:dyDescent="0.25">
      <c r="A108" s="4">
        <v>45330</v>
      </c>
      <c r="B108">
        <v>26.642007091876948</v>
      </c>
      <c r="C108" t="e">
        <v>#N/A</v>
      </c>
      <c r="D108">
        <v>3.5729741291404071</v>
      </c>
      <c r="E108">
        <v>21.401263444677845</v>
      </c>
      <c r="F108">
        <v>5.6424577734553321</v>
      </c>
      <c r="G108">
        <v>11.820538013744558</v>
      </c>
      <c r="H108" t="e">
        <v>#N/A</v>
      </c>
      <c r="I108">
        <v>4.0773374323330875</v>
      </c>
      <c r="J108">
        <v>11.520393514826267</v>
      </c>
      <c r="K108">
        <v>22.907526276100601</v>
      </c>
      <c r="L108">
        <v>10.063055132086546</v>
      </c>
      <c r="M108" t="e">
        <v>#N/A</v>
      </c>
      <c r="N108">
        <v>154.54077149177303</v>
      </c>
    </row>
    <row r="109" spans="1:14" x14ac:dyDescent="0.25">
      <c r="A109" s="4">
        <v>45331</v>
      </c>
      <c r="B109">
        <v>25.973524642758115</v>
      </c>
      <c r="C109" t="e">
        <v>#N/A</v>
      </c>
      <c r="D109">
        <v>3.5550669777205193</v>
      </c>
      <c r="E109">
        <v>21.182234337122541</v>
      </c>
      <c r="F109">
        <v>5.6687816778025768</v>
      </c>
      <c r="G109">
        <v>11.738431938168652</v>
      </c>
      <c r="H109" t="e">
        <v>#N/A</v>
      </c>
      <c r="I109">
        <v>4.1195070328181114</v>
      </c>
      <c r="J109">
        <v>11.757078687529264</v>
      </c>
      <c r="K109">
        <v>23.025543377185503</v>
      </c>
      <c r="L109">
        <v>10.020111795818751</v>
      </c>
      <c r="M109" t="e">
        <v>#N/A</v>
      </c>
      <c r="N109">
        <v>154.0357362908195</v>
      </c>
    </row>
    <row r="110" spans="1:14" x14ac:dyDescent="0.25">
      <c r="A110" s="4">
        <v>45332</v>
      </c>
      <c r="B110" t="e">
        <v>#N/A</v>
      </c>
      <c r="C110" t="e">
        <v>#N/A</v>
      </c>
      <c r="D110" t="e">
        <v>#N/A</v>
      </c>
      <c r="E110" t="e">
        <v>#N/A</v>
      </c>
      <c r="F110" t="e">
        <v>#N/A</v>
      </c>
      <c r="G110" t="e">
        <v>#N/A</v>
      </c>
      <c r="H110" t="e">
        <v>#N/A</v>
      </c>
      <c r="I110" t="e">
        <v>#N/A</v>
      </c>
      <c r="J110" t="e">
        <v>#N/A</v>
      </c>
      <c r="K110" t="e">
        <v>#N/A</v>
      </c>
      <c r="L110" t="e">
        <v>#N/A</v>
      </c>
      <c r="M110" t="e">
        <v>#N/A</v>
      </c>
      <c r="N110" t="e">
        <v>#N/A</v>
      </c>
    </row>
    <row r="111" spans="1:14" x14ac:dyDescent="0.25">
      <c r="A111" s="4">
        <v>45333</v>
      </c>
      <c r="B111" t="e">
        <v>#N/A</v>
      </c>
      <c r="C111" t="e">
        <v>#N/A</v>
      </c>
      <c r="D111" t="e">
        <v>#N/A</v>
      </c>
      <c r="E111" t="e">
        <v>#N/A</v>
      </c>
      <c r="F111" t="e">
        <v>#N/A</v>
      </c>
      <c r="G111" t="e">
        <v>#N/A</v>
      </c>
      <c r="H111" t="e">
        <v>#N/A</v>
      </c>
      <c r="I111" t="e">
        <v>#N/A</v>
      </c>
      <c r="J111" t="e">
        <v>#N/A</v>
      </c>
      <c r="K111" t="e">
        <v>#N/A</v>
      </c>
      <c r="L111" t="e">
        <v>#N/A</v>
      </c>
      <c r="M111" t="e">
        <v>#N/A</v>
      </c>
      <c r="N111" t="e">
        <v>#N/A</v>
      </c>
    </row>
    <row r="112" spans="1:14" x14ac:dyDescent="0.25">
      <c r="A112" s="4">
        <v>45334</v>
      </c>
      <c r="B112">
        <v>25.913894752930609</v>
      </c>
      <c r="C112" t="e">
        <v>#N/A</v>
      </c>
      <c r="D112">
        <v>3.590881280560295</v>
      </c>
      <c r="E112">
        <v>21.285861011664831</v>
      </c>
      <c r="F112">
        <v>5.6915157168814154</v>
      </c>
      <c r="G112">
        <v>11.927275911993235</v>
      </c>
      <c r="H112" t="e">
        <v>#N/A</v>
      </c>
      <c r="I112">
        <v>4.1248747868346385</v>
      </c>
      <c r="J112">
        <v>12.811871305010007</v>
      </c>
      <c r="K112">
        <v>23.420290232538452</v>
      </c>
      <c r="L112">
        <v>9.9485395687057601</v>
      </c>
      <c r="M112" t="e">
        <v>#N/A</v>
      </c>
      <c r="N112">
        <v>155.55084189368003</v>
      </c>
    </row>
    <row r="113" spans="1:14" x14ac:dyDescent="0.25">
      <c r="A113" s="4">
        <v>45335</v>
      </c>
      <c r="B113">
        <v>25.684790439382844</v>
      </c>
      <c r="C113" t="e">
        <v>#N/A</v>
      </c>
      <c r="D113">
        <v>3.5988400145246895</v>
      </c>
      <c r="E113">
        <v>20.708848846599789</v>
      </c>
      <c r="F113">
        <v>5.6575901323137501</v>
      </c>
      <c r="G113">
        <v>11.935486519550826</v>
      </c>
      <c r="H113" t="e">
        <v>#N/A</v>
      </c>
      <c r="I113">
        <v>4.1321351838522258</v>
      </c>
      <c r="J113">
        <v>11.278563012281904</v>
      </c>
      <c r="K113">
        <v>22.484292534278882</v>
      </c>
      <c r="L113">
        <v>9.8053951144797775</v>
      </c>
      <c r="M113" t="e">
        <v>#N/A</v>
      </c>
      <c r="N113">
        <v>153.530701089866</v>
      </c>
    </row>
    <row r="114" spans="1:14" x14ac:dyDescent="0.25">
      <c r="A114" s="4">
        <v>45336</v>
      </c>
      <c r="B114">
        <v>25.898202676660215</v>
      </c>
      <c r="C114" t="e">
        <v>#N/A</v>
      </c>
      <c r="D114">
        <v>3.6067987484890844</v>
      </c>
      <c r="E114">
        <v>21.285861011664831</v>
      </c>
      <c r="F114">
        <v>5.6618285749341855</v>
      </c>
      <c r="G114">
        <v>11.899907220134601</v>
      </c>
      <c r="H114" t="e">
        <v>#N/A</v>
      </c>
      <c r="I114">
        <v>4.1465408613975079</v>
      </c>
      <c r="J114">
        <v>12.173850404680191</v>
      </c>
      <c r="K114">
        <v>22.793578730225523</v>
      </c>
      <c r="L114">
        <v>8.8749561620108945</v>
      </c>
      <c r="M114" t="e">
        <v>#N/A</v>
      </c>
      <c r="N114">
        <v>155.0458066927265</v>
      </c>
    </row>
    <row r="115" spans="1:14" x14ac:dyDescent="0.25">
      <c r="A115" s="4">
        <v>45337</v>
      </c>
      <c r="B115">
        <v>26.205767371559965</v>
      </c>
      <c r="C115" t="e">
        <v>#N/A</v>
      </c>
      <c r="D115">
        <v>3.6321672130005918</v>
      </c>
      <c r="E115">
        <v>21.629713159009718</v>
      </c>
      <c r="F115">
        <v>5.5961097989401187</v>
      </c>
      <c r="G115">
        <v>12.009381987569141</v>
      </c>
      <c r="H115" t="e">
        <v>#N/A</v>
      </c>
      <c r="I115">
        <v>4.1124054965565788</v>
      </c>
      <c r="J115">
        <v>12.338500959604016</v>
      </c>
      <c r="K115">
        <v>23.306342686663378</v>
      </c>
      <c r="L115">
        <v>8.8606417165882956</v>
      </c>
      <c r="M115" t="e">
        <v>#N/A</v>
      </c>
      <c r="N115">
        <v>153.0256658889125</v>
      </c>
    </row>
    <row r="116" spans="1:14" x14ac:dyDescent="0.25">
      <c r="A116" s="4">
        <v>45338</v>
      </c>
      <c r="B116">
        <v>26.554131464762737</v>
      </c>
      <c r="C116" t="e">
        <v>#N/A</v>
      </c>
      <c r="D116">
        <v>3.5202475166262928</v>
      </c>
      <c r="E116">
        <v>21.537862242938139</v>
      </c>
      <c r="F116">
        <v>5.6805192227537065</v>
      </c>
      <c r="G116">
        <v>11.995697641639824</v>
      </c>
      <c r="H116" t="e">
        <v>#N/A</v>
      </c>
      <c r="I116">
        <v>4.1281695486826031</v>
      </c>
      <c r="J116">
        <v>11.829113305308436</v>
      </c>
      <c r="K116">
        <v>23.208673361627596</v>
      </c>
      <c r="L116">
        <v>8.8463272711656966</v>
      </c>
      <c r="M116" t="e">
        <v>#N/A</v>
      </c>
      <c r="N116">
        <v>154.54077149177303</v>
      </c>
    </row>
    <row r="117" spans="1:14" x14ac:dyDescent="0.25">
      <c r="A117" s="4">
        <v>45339</v>
      </c>
      <c r="B117" t="e">
        <v>#N/A</v>
      </c>
      <c r="C117" t="e">
        <v>#N/A</v>
      </c>
      <c r="D117" t="e">
        <v>#N/A</v>
      </c>
      <c r="E117" t="e">
        <v>#N/A</v>
      </c>
      <c r="F117" t="e">
        <v>#N/A</v>
      </c>
      <c r="G117" t="e">
        <v>#N/A</v>
      </c>
      <c r="H117" t="e">
        <v>#N/A</v>
      </c>
      <c r="I117" t="e">
        <v>#N/A</v>
      </c>
      <c r="J117" t="e">
        <v>#N/A</v>
      </c>
      <c r="K117" t="e">
        <v>#N/A</v>
      </c>
      <c r="L117" t="e">
        <v>#N/A</v>
      </c>
      <c r="M117" t="e">
        <v>#N/A</v>
      </c>
      <c r="N117" t="e">
        <v>#N/A</v>
      </c>
    </row>
    <row r="118" spans="1:14" x14ac:dyDescent="0.25">
      <c r="A118" s="4">
        <v>45340</v>
      </c>
      <c r="B118" t="e">
        <v>#N/A</v>
      </c>
      <c r="C118" t="e">
        <v>#N/A</v>
      </c>
      <c r="D118" t="e">
        <v>#N/A</v>
      </c>
      <c r="E118" t="e">
        <v>#N/A</v>
      </c>
      <c r="F118" t="e">
        <v>#N/A</v>
      </c>
      <c r="G118" t="e">
        <v>#N/A</v>
      </c>
      <c r="H118" t="e">
        <v>#N/A</v>
      </c>
      <c r="I118" t="e">
        <v>#N/A</v>
      </c>
      <c r="J118" t="e">
        <v>#N/A</v>
      </c>
      <c r="K118" t="e">
        <v>#N/A</v>
      </c>
      <c r="L118" t="e">
        <v>#N/A</v>
      </c>
      <c r="M118" t="e">
        <v>#N/A</v>
      </c>
      <c r="N118" t="e">
        <v>#N/A</v>
      </c>
    </row>
    <row r="119" spans="1:14" x14ac:dyDescent="0.25">
      <c r="A119" s="4">
        <v>45341</v>
      </c>
      <c r="B119">
        <v>26.61062293933616</v>
      </c>
      <c r="C119" t="e">
        <v>#N/A</v>
      </c>
      <c r="D119">
        <v>3.52422688360849</v>
      </c>
      <c r="E119" t="e">
        <v>#N/A</v>
      </c>
      <c r="F119">
        <v>5.6978504654347697</v>
      </c>
      <c r="G119">
        <v>12.118856755003682</v>
      </c>
      <c r="H119" t="e">
        <v>#N/A</v>
      </c>
      <c r="I119">
        <v>4.1136202313393762</v>
      </c>
      <c r="J119" t="e">
        <v>#N/A</v>
      </c>
      <c r="K119" t="e">
        <v>#N/A</v>
      </c>
      <c r="L119">
        <v>8.8892706074334917</v>
      </c>
      <c r="M119" t="e">
        <v>#N/A</v>
      </c>
      <c r="N119">
        <v>154.0357362908195</v>
      </c>
    </row>
    <row r="120" spans="1:14" x14ac:dyDescent="0.25">
      <c r="A120" s="4">
        <v>45342</v>
      </c>
      <c r="B120">
        <v>26.475671083410759</v>
      </c>
      <c r="C120" t="e">
        <v>#N/A</v>
      </c>
      <c r="D120">
        <v>3.5147758870257713</v>
      </c>
      <c r="E120">
        <v>21.398908292983702</v>
      </c>
      <c r="F120">
        <v>5.6721657557653824</v>
      </c>
      <c r="G120">
        <v>12.250226475925132</v>
      </c>
      <c r="H120" t="e">
        <v>#N/A</v>
      </c>
      <c r="I120">
        <v>4.0519930021964861</v>
      </c>
      <c r="J120">
        <v>11.649026760860504</v>
      </c>
      <c r="K120">
        <v>23.037752042814976</v>
      </c>
      <c r="L120">
        <v>8.8176983803205005</v>
      </c>
      <c r="M120" t="e">
        <v>#N/A</v>
      </c>
      <c r="N120">
        <v>153.530701089866</v>
      </c>
    </row>
    <row r="121" spans="1:14" x14ac:dyDescent="0.25">
      <c r="A121" s="4">
        <v>45343</v>
      </c>
      <c r="B121">
        <v>26.585515617303525</v>
      </c>
      <c r="C121" t="e">
        <v>#N/A</v>
      </c>
      <c r="D121">
        <v>3.5570566612116177</v>
      </c>
      <c r="E121">
        <v>21.290571315053121</v>
      </c>
      <c r="F121">
        <v>5.7091638052517713</v>
      </c>
      <c r="G121">
        <v>12.187278484650271</v>
      </c>
      <c r="H121" t="e">
        <v>#N/A</v>
      </c>
      <c r="I121">
        <v>4.0726126678662231</v>
      </c>
      <c r="J121">
        <v>11.49466686561942</v>
      </c>
      <c r="K121">
        <v>23.237160248096366</v>
      </c>
      <c r="L121">
        <v>8.6316105898267246</v>
      </c>
      <c r="M121" t="e">
        <v>#N/A</v>
      </c>
      <c r="N121">
        <v>153.0256658889125</v>
      </c>
    </row>
    <row r="122" spans="1:14" x14ac:dyDescent="0.25">
      <c r="A122" s="4">
        <v>45344</v>
      </c>
      <c r="B122">
        <v>27.006063261350118</v>
      </c>
      <c r="C122" t="e">
        <v>#N/A</v>
      </c>
      <c r="D122">
        <v>3.5391495097917298</v>
      </c>
      <c r="E122">
        <v>21.323543438771125</v>
      </c>
      <c r="F122">
        <v>5.7242920140812279</v>
      </c>
      <c r="G122">
        <v>12.042224417799504</v>
      </c>
      <c r="H122" t="e">
        <v>#N/A</v>
      </c>
      <c r="I122">
        <v>4.0916659818301415</v>
      </c>
      <c r="J122">
        <v>10.553071504648806</v>
      </c>
      <c r="K122">
        <v>23.062169374073921</v>
      </c>
      <c r="L122">
        <v>8.5457239172911343</v>
      </c>
      <c r="M122" t="e">
        <v>#N/A</v>
      </c>
      <c r="N122">
        <v>155.0458066927265</v>
      </c>
    </row>
    <row r="123" spans="1:14" x14ac:dyDescent="0.25">
      <c r="A123" s="4">
        <v>45345</v>
      </c>
      <c r="B123">
        <v>27.508209702002766</v>
      </c>
      <c r="C123" t="e">
        <v>#N/A</v>
      </c>
      <c r="D123">
        <v>3.5456159811378005</v>
      </c>
      <c r="E123">
        <v>21.325898590465265</v>
      </c>
      <c r="F123">
        <v>5.7051949340776922</v>
      </c>
      <c r="G123">
        <v>11.954644603851872</v>
      </c>
      <c r="H123" t="e">
        <v>#N/A</v>
      </c>
      <c r="I123">
        <v>4.1302485524900812</v>
      </c>
      <c r="J123">
        <v>10.424438258614568</v>
      </c>
      <c r="K123">
        <v>23.106934481381987</v>
      </c>
      <c r="L123">
        <v>9.0181006162368753</v>
      </c>
      <c r="M123" t="e">
        <v>#N/A</v>
      </c>
      <c r="N123">
        <v>156.56091229558703</v>
      </c>
    </row>
    <row r="124" spans="1:14" x14ac:dyDescent="0.25">
      <c r="A124" s="4">
        <v>45346</v>
      </c>
      <c r="B124" t="e">
        <v>#N/A</v>
      </c>
      <c r="C124" t="e">
        <v>#N/A</v>
      </c>
      <c r="D124" t="e">
        <v>#N/A</v>
      </c>
      <c r="E124" t="e">
        <v>#N/A</v>
      </c>
      <c r="F124" t="e">
        <v>#N/A</v>
      </c>
      <c r="G124" t="e">
        <v>#N/A</v>
      </c>
      <c r="H124" t="e">
        <v>#N/A</v>
      </c>
      <c r="I124" t="e">
        <v>#N/A</v>
      </c>
      <c r="J124" t="e">
        <v>#N/A</v>
      </c>
      <c r="K124" t="e">
        <v>#N/A</v>
      </c>
      <c r="L124" t="e">
        <v>#N/A</v>
      </c>
      <c r="M124" t="e">
        <v>#N/A</v>
      </c>
      <c r="N124" t="e">
        <v>#N/A</v>
      </c>
    </row>
    <row r="125" spans="1:14" x14ac:dyDescent="0.25">
      <c r="A125" s="4">
        <v>45347</v>
      </c>
      <c r="B125" t="e">
        <v>#N/A</v>
      </c>
      <c r="C125" t="e">
        <v>#N/A</v>
      </c>
      <c r="D125" t="e">
        <v>#N/A</v>
      </c>
      <c r="E125" t="e">
        <v>#N/A</v>
      </c>
      <c r="F125" t="e">
        <v>#N/A</v>
      </c>
      <c r="G125" t="e">
        <v>#N/A</v>
      </c>
      <c r="H125" t="e">
        <v>#N/A</v>
      </c>
      <c r="I125" t="e">
        <v>#N/A</v>
      </c>
      <c r="J125" t="e">
        <v>#N/A</v>
      </c>
      <c r="K125" t="e">
        <v>#N/A</v>
      </c>
      <c r="L125" t="e">
        <v>#N/A</v>
      </c>
      <c r="M125" t="e">
        <v>#N/A</v>
      </c>
      <c r="N125" t="e">
        <v>#N/A</v>
      </c>
    </row>
    <row r="126" spans="1:14" x14ac:dyDescent="0.25">
      <c r="A126" s="4">
        <v>45348</v>
      </c>
      <c r="B126">
        <v>27.445441396921183</v>
      </c>
      <c r="C126" t="e">
        <v>#N/A</v>
      </c>
      <c r="D126">
        <v>3.5446211393922513</v>
      </c>
      <c r="E126">
        <v>21.283505859970692</v>
      </c>
      <c r="F126">
        <v>5.6505455483721967</v>
      </c>
      <c r="G126">
        <v>11.823274882930424</v>
      </c>
      <c r="H126" t="e">
        <v>#N/A</v>
      </c>
      <c r="I126">
        <v>4.1052813846723026</v>
      </c>
      <c r="J126">
        <v>10.053974510035966</v>
      </c>
      <c r="K126">
        <v>22.443596982180637</v>
      </c>
      <c r="L126">
        <v>8.946528389123884</v>
      </c>
      <c r="M126" t="e">
        <v>#N/A</v>
      </c>
      <c r="N126">
        <v>162.11629950607562</v>
      </c>
    </row>
    <row r="127" spans="1:14" x14ac:dyDescent="0.25">
      <c r="A127" s="4">
        <v>45349</v>
      </c>
      <c r="B127">
        <v>27.715345108771981</v>
      </c>
      <c r="C127" t="e">
        <v>#N/A</v>
      </c>
      <c r="D127">
        <v>3.5764560752498298</v>
      </c>
      <c r="E127">
        <v>21.314122831994549</v>
      </c>
      <c r="F127">
        <v>5.661870255659827</v>
      </c>
      <c r="G127">
        <v>11.927275911993235</v>
      </c>
      <c r="H127" t="e">
        <v>#N/A</v>
      </c>
      <c r="I127">
        <v>4.1290654107883977</v>
      </c>
      <c r="J127">
        <v>10.465600897345524</v>
      </c>
      <c r="K127">
        <v>22.610448745783433</v>
      </c>
      <c r="L127">
        <v>8.7604405986301082</v>
      </c>
      <c r="M127" t="e">
        <v>#N/A</v>
      </c>
      <c r="N127">
        <v>163.63140510893612</v>
      </c>
    </row>
    <row r="128" spans="1:14" x14ac:dyDescent="0.25">
      <c r="A128" s="4">
        <v>45350</v>
      </c>
      <c r="B128">
        <v>28.223768379932785</v>
      </c>
      <c r="C128" t="e">
        <v>#N/A</v>
      </c>
      <c r="D128">
        <v>3.5704870247765337</v>
      </c>
      <c r="E128">
        <v>21.304702225217977</v>
      </c>
      <c r="F128">
        <v>5.618285749341859</v>
      </c>
      <c r="G128">
        <v>11.776748106770741</v>
      </c>
      <c r="H128" t="e">
        <v>#N/A</v>
      </c>
      <c r="I128">
        <v>4.1171873076395462</v>
      </c>
      <c r="J128">
        <v>11.219233853556227</v>
      </c>
      <c r="K128">
        <v>22.39883187487257</v>
      </c>
      <c r="L128">
        <v>8.7604405986301082</v>
      </c>
      <c r="M128" t="e">
        <v>#N/A</v>
      </c>
      <c r="N128">
        <v>158.58105309940106</v>
      </c>
    </row>
    <row r="129" spans="1:14" x14ac:dyDescent="0.25">
      <c r="A129" s="4">
        <v>45351</v>
      </c>
      <c r="B129">
        <v>28.707084329060955</v>
      </c>
      <c r="C129" t="e">
        <v>#N/A</v>
      </c>
      <c r="D129">
        <v>3.5436262976467017</v>
      </c>
      <c r="E129">
        <v>21.639133765786291</v>
      </c>
      <c r="F129">
        <v>5.5939550317296778</v>
      </c>
      <c r="G129">
        <v>11.826011752116285</v>
      </c>
      <c r="H129" t="e">
        <v>#N/A</v>
      </c>
      <c r="I129">
        <v>4.074433043293074</v>
      </c>
      <c r="J129">
        <v>11.544189571455009</v>
      </c>
      <c r="K129">
        <v>22.459875203019934</v>
      </c>
      <c r="L129">
        <v>8.6459250352493218</v>
      </c>
      <c r="M129" t="e">
        <v>#N/A</v>
      </c>
      <c r="N129">
        <v>110.80549538251056</v>
      </c>
    </row>
    <row r="130" spans="1:14" x14ac:dyDescent="0.25">
      <c r="A130" s="4">
        <v>45352</v>
      </c>
      <c r="B130">
        <v>28.446595862972398</v>
      </c>
      <c r="C130" t="e">
        <v>#N/A</v>
      </c>
      <c r="D130">
        <v>3.5635231325576884</v>
      </c>
      <c r="E130">
        <v>21.625002855621432</v>
      </c>
      <c r="F130">
        <v>5.6964365686117073</v>
      </c>
      <c r="G130">
        <v>11.960118342223598</v>
      </c>
      <c r="H130" t="e">
        <v>#N/A</v>
      </c>
      <c r="I130">
        <v>4.1449124746943573</v>
      </c>
      <c r="J130">
        <v>10.762092758885061</v>
      </c>
      <c r="K130">
        <v>22.468014313439586</v>
      </c>
      <c r="L130">
        <v>8.5886672535589295</v>
      </c>
      <c r="M130" t="e">
        <v>#N/A</v>
      </c>
      <c r="N130">
        <v>109.73663208300081</v>
      </c>
    </row>
    <row r="131" spans="1:14" x14ac:dyDescent="0.25">
      <c r="A131" s="4">
        <v>45353</v>
      </c>
      <c r="B131" t="e">
        <v>#N/A</v>
      </c>
      <c r="C131" t="e">
        <v>#N/A</v>
      </c>
      <c r="D131" t="e">
        <v>#N/A</v>
      </c>
      <c r="E131" t="e">
        <v>#N/A</v>
      </c>
      <c r="F131" t="e">
        <v>#N/A</v>
      </c>
      <c r="G131" t="e">
        <v>#N/A</v>
      </c>
      <c r="H131" t="e">
        <v>#N/A</v>
      </c>
      <c r="I131" t="e">
        <v>#N/A</v>
      </c>
      <c r="J131" t="e">
        <v>#N/A</v>
      </c>
      <c r="K131" t="e">
        <v>#N/A</v>
      </c>
      <c r="L131" t="e">
        <v>#N/A</v>
      </c>
      <c r="M131" t="e">
        <v>#N/A</v>
      </c>
      <c r="N131" t="e">
        <v>#N/A</v>
      </c>
    </row>
    <row r="132" spans="1:14" x14ac:dyDescent="0.25">
      <c r="A132" s="4">
        <v>45354</v>
      </c>
      <c r="B132" t="e">
        <v>#N/A</v>
      </c>
      <c r="C132" t="e">
        <v>#N/A</v>
      </c>
      <c r="D132" t="e">
        <v>#N/A</v>
      </c>
      <c r="E132" t="e">
        <v>#N/A</v>
      </c>
      <c r="F132" t="e">
        <v>#N/A</v>
      </c>
      <c r="G132" t="e">
        <v>#N/A</v>
      </c>
      <c r="H132" t="e">
        <v>#N/A</v>
      </c>
      <c r="I132" t="e">
        <v>#N/A</v>
      </c>
      <c r="J132" t="e">
        <v>#N/A</v>
      </c>
      <c r="K132" t="e">
        <v>#N/A</v>
      </c>
      <c r="L132" t="e">
        <v>#N/A</v>
      </c>
      <c r="M132" t="e">
        <v>#N/A</v>
      </c>
      <c r="N132" t="e">
        <v>#N/A</v>
      </c>
    </row>
    <row r="133" spans="1:14" x14ac:dyDescent="0.25">
      <c r="A133" s="4">
        <v>45355</v>
      </c>
      <c r="B133">
        <v>28.415211710431606</v>
      </c>
      <c r="C133" t="e">
        <v>#N/A</v>
      </c>
      <c r="D133">
        <v>3.5784457587409282</v>
      </c>
      <c r="E133">
        <v>21.822835597929448</v>
      </c>
      <c r="F133">
        <v>5.6365527333353782</v>
      </c>
      <c r="G133">
        <v>11.875275397461831</v>
      </c>
      <c r="H133" t="e">
        <v>#N/A</v>
      </c>
      <c r="I133">
        <v>4.1240905877240417</v>
      </c>
      <c r="J133">
        <v>9.974488222282929</v>
      </c>
      <c r="K133">
        <v>22.370344988403801</v>
      </c>
      <c r="L133">
        <v>8.5314094718685372</v>
      </c>
      <c r="M133" t="e">
        <v>#N/A</v>
      </c>
      <c r="N133">
        <v>110.09291984950406</v>
      </c>
    </row>
    <row r="134" spans="1:14" x14ac:dyDescent="0.25">
      <c r="A134" s="4">
        <v>45356</v>
      </c>
      <c r="B134">
        <v>28.016632973163567</v>
      </c>
      <c r="C134" t="e">
        <v>#N/A</v>
      </c>
      <c r="D134">
        <v>3.6082910111074078</v>
      </c>
      <c r="E134">
        <v>21.288216163358978</v>
      </c>
      <c r="F134">
        <v>5.6248639963335387</v>
      </c>
      <c r="G134">
        <v>12.110646147446092</v>
      </c>
      <c r="H134" t="e">
        <v>#N/A</v>
      </c>
      <c r="I134">
        <v>4.1088758970692298</v>
      </c>
      <c r="J134">
        <v>10.172766287441508</v>
      </c>
      <c r="K134">
        <v>22.545335862426246</v>
      </c>
      <c r="L134">
        <v>8.5170950264459382</v>
      </c>
      <c r="M134" t="e">
        <v>#N/A</v>
      </c>
      <c r="N134">
        <v>112.5869342150268</v>
      </c>
    </row>
    <row r="135" spans="1:14" x14ac:dyDescent="0.25">
      <c r="A135" s="4">
        <v>45357</v>
      </c>
      <c r="B135">
        <v>28.245737286711339</v>
      </c>
      <c r="C135" t="e">
        <v>#N/A</v>
      </c>
      <c r="D135">
        <v>3.6381362634738879</v>
      </c>
      <c r="E135">
        <v>21.556703456491284</v>
      </c>
      <c r="F135">
        <v>5.7222483052544773</v>
      </c>
      <c r="G135">
        <v>12.206436568951315</v>
      </c>
      <c r="H135" t="e">
        <v>#N/A</v>
      </c>
      <c r="I135">
        <v>4.1819387983181482</v>
      </c>
      <c r="J135">
        <v>10.806154551142523</v>
      </c>
      <c r="K135">
        <v>22.59824008015396</v>
      </c>
      <c r="L135">
        <v>8.3596361267973585</v>
      </c>
      <c r="M135" t="e">
        <v>#N/A</v>
      </c>
      <c r="N135">
        <v>111.1617831490138</v>
      </c>
    </row>
    <row r="136" spans="1:14" x14ac:dyDescent="0.25">
      <c r="A136" s="4">
        <v>45358</v>
      </c>
      <c r="B136">
        <v>28.487395261275424</v>
      </c>
      <c r="C136" t="e">
        <v>#N/A</v>
      </c>
      <c r="D136">
        <v>3.6391311052194371</v>
      </c>
      <c r="E136">
        <v>21.738050136940299</v>
      </c>
      <c r="F136">
        <v>5.7287981335695832</v>
      </c>
      <c r="G136">
        <v>12.250226475925132</v>
      </c>
      <c r="H136" t="e">
        <v>#N/A</v>
      </c>
      <c r="I136">
        <v>4.1911678152201262</v>
      </c>
      <c r="J136">
        <v>11.186187509363132</v>
      </c>
      <c r="K136">
        <v>22.891248055261304</v>
      </c>
      <c r="L136">
        <v>8.4025794630651536</v>
      </c>
      <c r="M136" t="e">
        <v>#N/A</v>
      </c>
      <c r="N136">
        <v>111.8743586820203</v>
      </c>
    </row>
    <row r="137" spans="1:14" x14ac:dyDescent="0.25">
      <c r="A137" s="4">
        <v>45359</v>
      </c>
      <c r="B137">
        <v>28.547025151102922</v>
      </c>
      <c r="C137" t="e">
        <v>#N/A</v>
      </c>
      <c r="D137">
        <v>3.6565408357665503</v>
      </c>
      <c r="E137">
        <v>22.093678042755901</v>
      </c>
      <c r="F137">
        <v>5.728822492435218</v>
      </c>
      <c r="G137">
        <v>12.395280542775899</v>
      </c>
      <c r="H137" t="e">
        <v>#N/A</v>
      </c>
      <c r="I137">
        <v>4.2010288856052265</v>
      </c>
      <c r="J137">
        <v>11.637820880002115</v>
      </c>
      <c r="K137">
        <v>23.526098667993885</v>
      </c>
      <c r="L137">
        <v>8.4455227993329469</v>
      </c>
      <c r="M137" t="e">
        <v>#N/A</v>
      </c>
      <c r="N137">
        <v>110.4492076160073</v>
      </c>
    </row>
    <row r="138" spans="1:14" x14ac:dyDescent="0.25">
      <c r="A138" s="4">
        <v>45360</v>
      </c>
      <c r="B138" t="e">
        <v>#N/A</v>
      </c>
      <c r="C138" t="e">
        <v>#N/A</v>
      </c>
      <c r="D138" t="e">
        <v>#N/A</v>
      </c>
      <c r="E138" t="e">
        <v>#N/A</v>
      </c>
      <c r="F138" t="e">
        <v>#N/A</v>
      </c>
      <c r="G138" t="e">
        <v>#N/A</v>
      </c>
      <c r="H138" t="e">
        <v>#N/A</v>
      </c>
      <c r="I138" t="e">
        <v>#N/A</v>
      </c>
      <c r="J138" t="e">
        <v>#N/A</v>
      </c>
      <c r="K138" t="e">
        <v>#N/A</v>
      </c>
      <c r="L138" t="e">
        <v>#N/A</v>
      </c>
      <c r="M138" t="e">
        <v>#N/A</v>
      </c>
      <c r="N138" t="e">
        <v>#N/A</v>
      </c>
    </row>
    <row r="139" spans="1:14" x14ac:dyDescent="0.25">
      <c r="A139" s="4">
        <v>45361</v>
      </c>
      <c r="B139" t="e">
        <v>#N/A</v>
      </c>
      <c r="C139" t="e">
        <v>#N/A</v>
      </c>
      <c r="D139" t="e">
        <v>#N/A</v>
      </c>
      <c r="E139" t="e">
        <v>#N/A</v>
      </c>
      <c r="F139" t="e">
        <v>#N/A</v>
      </c>
      <c r="G139" t="e">
        <v>#N/A</v>
      </c>
      <c r="H139" t="e">
        <v>#N/A</v>
      </c>
      <c r="I139" t="e">
        <v>#N/A</v>
      </c>
      <c r="J139" t="e">
        <v>#N/A</v>
      </c>
      <c r="K139" t="e">
        <v>#N/A</v>
      </c>
      <c r="L139" t="e">
        <v>#N/A</v>
      </c>
      <c r="M139" t="e">
        <v>#N/A</v>
      </c>
      <c r="N139" t="e">
        <v>#N/A</v>
      </c>
    </row>
    <row r="140" spans="1:14" x14ac:dyDescent="0.25">
      <c r="A140" s="4">
        <v>45362</v>
      </c>
      <c r="B140">
        <v>28.343028159587789</v>
      </c>
      <c r="C140" t="e">
        <v>#N/A</v>
      </c>
      <c r="D140">
        <v>3.6207265329267746</v>
      </c>
      <c r="E140">
        <v>21.990051368213607</v>
      </c>
      <c r="F140">
        <v>5.71445500195773</v>
      </c>
      <c r="G140">
        <v>12.367911850917263</v>
      </c>
      <c r="H140" t="e">
        <v>#N/A</v>
      </c>
      <c r="I140">
        <v>4.2012418511115293</v>
      </c>
      <c r="J140">
        <v>11.742467636613588</v>
      </c>
      <c r="K140">
        <v>23.550515999252827</v>
      </c>
      <c r="L140">
        <v>8.5170950264459382</v>
      </c>
      <c r="M140" t="e">
        <v>#N/A</v>
      </c>
      <c r="N140">
        <v>108.66776878349106</v>
      </c>
    </row>
    <row r="141" spans="1:14" x14ac:dyDescent="0.25">
      <c r="A141" s="4">
        <v>45363</v>
      </c>
      <c r="B141">
        <v>28.675700176520166</v>
      </c>
      <c r="C141" t="e">
        <v>#N/A</v>
      </c>
      <c r="D141">
        <v>3.6540537314026773</v>
      </c>
      <c r="E141">
        <v>21.818125294541161</v>
      </c>
      <c r="F141">
        <v>5.7598158108885933</v>
      </c>
      <c r="G141">
        <v>12.283068906155496</v>
      </c>
      <c r="H141" t="e">
        <v>#N/A</v>
      </c>
      <c r="I141">
        <v>4.2366432415268669</v>
      </c>
      <c r="J141">
        <v>11.461573710972267</v>
      </c>
      <c r="K141">
        <v>23.257508024145483</v>
      </c>
      <c r="L141">
        <v>8.3739505722199556</v>
      </c>
      <c r="M141" t="e">
        <v>#N/A</v>
      </c>
      <c r="N141">
        <v>109.38034431649756</v>
      </c>
    </row>
    <row r="142" spans="1:14" x14ac:dyDescent="0.25">
      <c r="A142" s="4">
        <v>45364</v>
      </c>
      <c r="B142">
        <v>28.857728261256749</v>
      </c>
      <c r="C142" t="e">
        <v>#N/A</v>
      </c>
      <c r="D142">
        <v>3.7251849162094541</v>
      </c>
      <c r="E142">
        <v>21.738050136940299</v>
      </c>
      <c r="F142">
        <v>5.8406591869912825</v>
      </c>
      <c r="G142">
        <v>12.288542644527222</v>
      </c>
      <c r="H142" t="e">
        <v>#N/A</v>
      </c>
      <c r="I142">
        <v>4.3263666325900534</v>
      </c>
      <c r="J142">
        <v>11.351419230328613</v>
      </c>
      <c r="K142">
        <v>24.230131719293475</v>
      </c>
      <c r="L142">
        <v>8.2880638996843672</v>
      </c>
      <c r="M142" t="e">
        <v>#N/A</v>
      </c>
      <c r="N142">
        <v>109.73663208300081</v>
      </c>
    </row>
    <row r="143" spans="1:14" x14ac:dyDescent="0.25">
      <c r="A143" s="4">
        <v>45365</v>
      </c>
      <c r="B143">
        <v>28.873420337527143</v>
      </c>
      <c r="C143" t="e">
        <v>#N/A</v>
      </c>
      <c r="D143">
        <v>3.6117729572168309</v>
      </c>
      <c r="E143">
        <v>21.377711927736414</v>
      </c>
      <c r="F143">
        <v>5.8392780393097956</v>
      </c>
      <c r="G143">
        <v>20.92878794247736</v>
      </c>
      <c r="H143" t="e">
        <v>#N/A</v>
      </c>
      <c r="I143">
        <v>4.3662646649614505</v>
      </c>
      <c r="J143">
        <v>11.114587096944756</v>
      </c>
      <c r="K143">
        <v>24.230131719293475</v>
      </c>
      <c r="L143">
        <v>8.1162905546131885</v>
      </c>
      <c r="M143" t="e">
        <v>#N/A</v>
      </c>
      <c r="N143">
        <v>110.09291984950406</v>
      </c>
    </row>
    <row r="144" spans="1:14" x14ac:dyDescent="0.25">
      <c r="A144" s="4">
        <v>45366</v>
      </c>
      <c r="B144">
        <v>29.024064269722942</v>
      </c>
      <c r="C144" t="e">
        <v>#N/A</v>
      </c>
      <c r="D144">
        <v>3.6077935902346336</v>
      </c>
      <c r="E144">
        <v>21.476628298890422</v>
      </c>
      <c r="F144">
        <v>5.8533193014238201</v>
      </c>
      <c r="G144">
        <v>20.372991074556182</v>
      </c>
      <c r="H144" t="e">
        <v>#N/A</v>
      </c>
      <c r="I144">
        <v>4.3490518718101141</v>
      </c>
      <c r="J144">
        <v>11.703913568388309</v>
      </c>
      <c r="K144">
        <v>24.449887700623986</v>
      </c>
      <c r="L144">
        <v>8.2880638996843672</v>
      </c>
      <c r="M144" t="e">
        <v>#N/A</v>
      </c>
      <c r="N144">
        <v>111.8743586820203</v>
      </c>
    </row>
    <row r="145" spans="1:14" x14ac:dyDescent="0.25">
      <c r="A145" s="4">
        <v>45367</v>
      </c>
      <c r="B145" t="e">
        <v>#N/A</v>
      </c>
      <c r="C145" t="e">
        <v>#N/A</v>
      </c>
      <c r="D145" t="e">
        <v>#N/A</v>
      </c>
      <c r="E145" t="e">
        <v>#N/A</v>
      </c>
      <c r="F145" t="e">
        <v>#N/A</v>
      </c>
      <c r="G145" t="e">
        <v>#N/A</v>
      </c>
      <c r="H145" t="e">
        <v>#N/A</v>
      </c>
      <c r="I145" t="e">
        <v>#N/A</v>
      </c>
      <c r="J145" t="e">
        <v>#N/A</v>
      </c>
      <c r="K145" t="e">
        <v>#N/A</v>
      </c>
      <c r="L145" t="e">
        <v>#N/A</v>
      </c>
      <c r="M145" t="e">
        <v>#N/A</v>
      </c>
      <c r="N145" t="e">
        <v>#N/A</v>
      </c>
    </row>
    <row r="146" spans="1:14" x14ac:dyDescent="0.25">
      <c r="A146" s="4">
        <v>45368</v>
      </c>
      <c r="B146" t="e">
        <v>#N/A</v>
      </c>
      <c r="C146" t="e">
        <v>#N/A</v>
      </c>
      <c r="D146" t="e">
        <v>#N/A</v>
      </c>
      <c r="E146" t="e">
        <v>#N/A</v>
      </c>
      <c r="F146" t="e">
        <v>#N/A</v>
      </c>
      <c r="G146" t="e">
        <v>#N/A</v>
      </c>
      <c r="H146" t="e">
        <v>#N/A</v>
      </c>
      <c r="I146" t="e">
        <v>#N/A</v>
      </c>
      <c r="J146" t="e">
        <v>#N/A</v>
      </c>
      <c r="K146" t="e">
        <v>#N/A</v>
      </c>
      <c r="L146" t="e">
        <v>#N/A</v>
      </c>
      <c r="M146" t="e">
        <v>#N/A</v>
      </c>
      <c r="N146" t="e">
        <v>#N/A</v>
      </c>
    </row>
    <row r="147" spans="1:14" x14ac:dyDescent="0.25">
      <c r="A147" s="4">
        <v>45369</v>
      </c>
      <c r="B147">
        <v>28.813790447699645</v>
      </c>
      <c r="C147" t="e">
        <v>#N/A</v>
      </c>
      <c r="D147">
        <v>3.5356675636823072</v>
      </c>
      <c r="E147">
        <v>21.135131303239678</v>
      </c>
      <c r="F147">
        <v>5.8790325199878026</v>
      </c>
      <c r="G147">
        <v>20.218862531351146</v>
      </c>
      <c r="H147" t="e">
        <v>#N/A</v>
      </c>
      <c r="I147">
        <v>4.353484815975099</v>
      </c>
      <c r="J147">
        <v>11.571728191615923</v>
      </c>
      <c r="K147">
        <v>24.486513697512404</v>
      </c>
      <c r="L147">
        <v>8.1449194454583846</v>
      </c>
      <c r="M147" t="e">
        <v>#N/A</v>
      </c>
      <c r="N147">
        <v>110.4492076160073</v>
      </c>
    </row>
    <row r="148" spans="1:14" x14ac:dyDescent="0.25">
      <c r="A148" s="4">
        <v>45370</v>
      </c>
      <c r="B148">
        <v>27.153568778291831</v>
      </c>
      <c r="C148" t="e">
        <v>#N/A</v>
      </c>
      <c r="D148">
        <v>3.620229112054</v>
      </c>
      <c r="E148">
        <v>21.172813730345968</v>
      </c>
      <c r="F148">
        <v>5.958290404591736</v>
      </c>
      <c r="G148">
        <v>20.256227026673578</v>
      </c>
      <c r="H148" t="e">
        <v>#N/A</v>
      </c>
      <c r="I148">
        <v>4.467512367827883</v>
      </c>
      <c r="J148">
        <v>10.982401720172371</v>
      </c>
      <c r="K148">
        <v>24.934164770593071</v>
      </c>
      <c r="L148">
        <v>7.8300016461612234</v>
      </c>
      <c r="M148" t="e">
        <v>#N/A</v>
      </c>
      <c r="N148">
        <v>109.02405654999431</v>
      </c>
    </row>
    <row r="149" spans="1:14" x14ac:dyDescent="0.25">
      <c r="A149" s="4">
        <v>45371</v>
      </c>
      <c r="B149">
        <v>27.58039325284658</v>
      </c>
      <c r="C149" t="e">
        <v>#N/A</v>
      </c>
      <c r="D149">
        <v>3.5630257116849138</v>
      </c>
      <c r="E149">
        <v>21.690947103057436</v>
      </c>
      <c r="F149">
        <v>5.9478720275417567</v>
      </c>
      <c r="G149">
        <v>20.410355569878615</v>
      </c>
      <c r="H149" t="e">
        <v>#N/A</v>
      </c>
      <c r="I149">
        <v>4.391085251115431</v>
      </c>
      <c r="J149">
        <v>11.076033028719477</v>
      </c>
      <c r="K149">
        <v>25.312633405106723</v>
      </c>
      <c r="L149">
        <v>7.0140782570731259</v>
      </c>
      <c r="M149" t="e">
        <v>#N/A</v>
      </c>
      <c r="N149">
        <v>108.3114810169878</v>
      </c>
    </row>
    <row r="150" spans="1:14" x14ac:dyDescent="0.25">
      <c r="A150" s="4">
        <v>45372</v>
      </c>
      <c r="B150">
        <v>27.436026151158945</v>
      </c>
      <c r="C150" t="e">
        <v>#N/A</v>
      </c>
      <c r="D150">
        <v>3.5714818665220829</v>
      </c>
      <c r="E150">
        <v>21.629713159009718</v>
      </c>
      <c r="F150">
        <v>5.9864535837304436</v>
      </c>
      <c r="G150">
        <v>20.120780731129763</v>
      </c>
      <c r="H150" t="e">
        <v>#N/A</v>
      </c>
      <c r="I150">
        <v>4.3692166994375601</v>
      </c>
      <c r="J150">
        <v>11.213726129524044</v>
      </c>
      <c r="K150">
        <v>24.970790767481486</v>
      </c>
      <c r="L150">
        <v>7.1285938204539123</v>
      </c>
      <c r="M150" t="e">
        <v>#N/A</v>
      </c>
      <c r="N150">
        <v>109.38034431649756</v>
      </c>
    </row>
    <row r="151" spans="1:14" x14ac:dyDescent="0.25">
      <c r="A151" s="4">
        <v>45373</v>
      </c>
      <c r="B151">
        <v>27.52390177827316</v>
      </c>
      <c r="C151" t="e">
        <v>#N/A</v>
      </c>
      <c r="D151">
        <v>3.5699896039037586</v>
      </c>
      <c r="E151">
        <v>21.516665877690851</v>
      </c>
      <c r="F151">
        <v>5.9800372780862237</v>
      </c>
      <c r="G151">
        <v>20.372991074556182</v>
      </c>
      <c r="H151" t="e">
        <v>#N/A</v>
      </c>
      <c r="I151">
        <v>4.3434545243498555</v>
      </c>
      <c r="J151">
        <v>10.872247239528715</v>
      </c>
      <c r="K151">
        <v>25.141712086294106</v>
      </c>
      <c r="L151">
        <v>7.1285938204539123</v>
      </c>
      <c r="M151" t="e">
        <v>#N/A</v>
      </c>
      <c r="N151">
        <v>109.73663208300081</v>
      </c>
    </row>
    <row r="152" spans="1:14" x14ac:dyDescent="0.25">
      <c r="A152" s="4">
        <v>45374</v>
      </c>
      <c r="B152" t="e">
        <v>#N/A</v>
      </c>
      <c r="C152" t="e">
        <v>#N/A</v>
      </c>
      <c r="D152" t="e">
        <v>#N/A</v>
      </c>
      <c r="E152" t="e">
        <v>#N/A</v>
      </c>
      <c r="F152" t="e">
        <v>#N/A</v>
      </c>
      <c r="G152" t="e">
        <v>#N/A</v>
      </c>
      <c r="H152" t="e">
        <v>#N/A</v>
      </c>
      <c r="I152" t="e">
        <v>#N/A</v>
      </c>
      <c r="J152" t="e">
        <v>#N/A</v>
      </c>
      <c r="K152" t="e">
        <v>#N/A</v>
      </c>
      <c r="L152" t="e">
        <v>#N/A</v>
      </c>
      <c r="M152" t="e">
        <v>#N/A</v>
      </c>
      <c r="N152" t="e">
        <v>#N/A</v>
      </c>
    </row>
    <row r="153" spans="1:14" x14ac:dyDescent="0.25">
      <c r="A153" s="4">
        <v>45375</v>
      </c>
      <c r="B153" t="e">
        <v>#N/A</v>
      </c>
      <c r="C153" t="e">
        <v>#N/A</v>
      </c>
      <c r="D153" t="e">
        <v>#N/A</v>
      </c>
      <c r="E153" t="e">
        <v>#N/A</v>
      </c>
      <c r="F153" t="e">
        <v>#N/A</v>
      </c>
      <c r="G153" t="e">
        <v>#N/A</v>
      </c>
      <c r="H153" t="e">
        <v>#N/A</v>
      </c>
      <c r="I153" t="e">
        <v>#N/A</v>
      </c>
      <c r="J153" t="e">
        <v>#N/A</v>
      </c>
      <c r="K153" t="e">
        <v>#N/A</v>
      </c>
      <c r="L153" t="e">
        <v>#N/A</v>
      </c>
      <c r="M153" t="e">
        <v>#N/A</v>
      </c>
      <c r="N153" t="e">
        <v>#N/A</v>
      </c>
    </row>
    <row r="154" spans="1:14" x14ac:dyDescent="0.25">
      <c r="A154" s="4">
        <v>45376</v>
      </c>
      <c r="B154">
        <v>27.313627956249864</v>
      </c>
      <c r="C154" t="e">
        <v>#N/A</v>
      </c>
      <c r="D154">
        <v>3.6197316911812254</v>
      </c>
      <c r="E154">
        <v>21.818125294541161</v>
      </c>
      <c r="F154">
        <v>6.045026009855416</v>
      </c>
      <c r="G154">
        <v>20.597178046490775</v>
      </c>
      <c r="H154" t="e">
        <v>#N/A</v>
      </c>
      <c r="I154">
        <v>4.3822514035418143</v>
      </c>
      <c r="J154">
        <v>10.839200895335619</v>
      </c>
      <c r="K154">
        <v>25.479485168709516</v>
      </c>
      <c r="L154">
        <v>7.4005682834832776</v>
      </c>
      <c r="M154" t="e">
        <v>#N/A</v>
      </c>
      <c r="N154">
        <v>109.73663208300081</v>
      </c>
    </row>
    <row r="155" spans="1:14" x14ac:dyDescent="0.25">
      <c r="A155" s="4">
        <v>45377</v>
      </c>
      <c r="B155">
        <v>27.508209702002766</v>
      </c>
      <c r="C155" t="e">
        <v>#N/A</v>
      </c>
      <c r="D155">
        <v>3.6187368494356762</v>
      </c>
      <c r="E155">
        <v>21.86993863181231</v>
      </c>
      <c r="F155">
        <v>6.0308345347366439</v>
      </c>
      <c r="G155">
        <v>20.494425684354084</v>
      </c>
      <c r="H155" t="e">
        <v>#N/A</v>
      </c>
      <c r="I155">
        <v>4.3625080941281951</v>
      </c>
      <c r="J155">
        <v>11.351419230328613</v>
      </c>
      <c r="K155">
        <v>24.999277653950255</v>
      </c>
      <c r="L155">
        <v>8.2880638996843672</v>
      </c>
      <c r="M155" t="e">
        <v>#N/A</v>
      </c>
      <c r="N155">
        <v>110.09291984950406</v>
      </c>
    </row>
    <row r="156" spans="1:14" x14ac:dyDescent="0.25">
      <c r="A156" s="4">
        <v>45378</v>
      </c>
      <c r="B156">
        <v>27.762421337583163</v>
      </c>
      <c r="C156" t="e">
        <v>#N/A</v>
      </c>
      <c r="D156">
        <v>3.6237110581634226</v>
      </c>
      <c r="E156">
        <v>22.17846350374505</v>
      </c>
      <c r="F156">
        <v>5.9538415735466321</v>
      </c>
      <c r="G156">
        <v>20.611189732236689</v>
      </c>
      <c r="H156" t="e">
        <v>#N/A</v>
      </c>
      <c r="I156">
        <v>4.3618262207863934</v>
      </c>
      <c r="J156">
        <v>12.524564449183535</v>
      </c>
      <c r="K156">
        <v>25.959692683468774</v>
      </c>
      <c r="L156">
        <v>8.5886672535589295</v>
      </c>
      <c r="M156" t="e">
        <v>#N/A</v>
      </c>
      <c r="N156">
        <v>109.02405654999431</v>
      </c>
    </row>
    <row r="157" spans="1:14" x14ac:dyDescent="0.25">
      <c r="A157" s="4">
        <v>45379</v>
      </c>
      <c r="B157">
        <v>27.768698168091326</v>
      </c>
      <c r="C157" t="e">
        <v>#N/A</v>
      </c>
      <c r="D157">
        <v>3.6431104722016343</v>
      </c>
      <c r="E157">
        <v>22.246762902875194</v>
      </c>
      <c r="F157">
        <v>5.9797631957388218</v>
      </c>
      <c r="G157">
        <v>20.438378941370438</v>
      </c>
      <c r="H157" t="e">
        <v>#N/A</v>
      </c>
      <c r="I157">
        <v>4.3822425139906498</v>
      </c>
      <c r="J157">
        <v>13.290138089656935</v>
      </c>
      <c r="K157">
        <v>26.008527345986664</v>
      </c>
      <c r="L157">
        <v>8.5886672535589295</v>
      </c>
      <c r="M157" t="e">
        <v>#N/A</v>
      </c>
      <c r="N157">
        <v>108.66776878349106</v>
      </c>
    </row>
    <row r="158" spans="1:14" x14ac:dyDescent="0.25">
      <c r="A158" s="4">
        <v>45380</v>
      </c>
      <c r="B158" t="e">
        <v>#N/A</v>
      </c>
      <c r="C158" t="e">
        <v>#N/A</v>
      </c>
      <c r="D158" t="e">
        <v>#N/A</v>
      </c>
      <c r="E158" t="e">
        <v>#N/A</v>
      </c>
      <c r="F158" t="e">
        <v>#N/A</v>
      </c>
      <c r="G158" t="e">
        <v>#N/A</v>
      </c>
      <c r="H158" t="e">
        <v>#N/A</v>
      </c>
      <c r="I158" t="e">
        <v>#N/A</v>
      </c>
      <c r="J158" t="e">
        <v>#N/A</v>
      </c>
      <c r="K158" t="e">
        <v>#N/A</v>
      </c>
      <c r="L158" t="e">
        <v>#N/A</v>
      </c>
      <c r="M158" t="e">
        <v>#N/A</v>
      </c>
      <c r="N158" t="e">
        <v>#N/A</v>
      </c>
    </row>
    <row r="159" spans="1:14" x14ac:dyDescent="0.25">
      <c r="A159" s="4">
        <v>45381</v>
      </c>
      <c r="B159" t="e">
        <v>#N/A</v>
      </c>
      <c r="C159" t="e">
        <v>#N/A</v>
      </c>
      <c r="D159" t="e">
        <v>#N/A</v>
      </c>
      <c r="E159" t="e">
        <v>#N/A</v>
      </c>
      <c r="F159" t="e">
        <v>#N/A</v>
      </c>
      <c r="G159" t="e">
        <v>#N/A</v>
      </c>
      <c r="H159" t="e">
        <v>#N/A</v>
      </c>
      <c r="I159" t="e">
        <v>#N/A</v>
      </c>
      <c r="J159" t="e">
        <v>#N/A</v>
      </c>
      <c r="K159" t="e">
        <v>#N/A</v>
      </c>
      <c r="L159" t="e">
        <v>#N/A</v>
      </c>
      <c r="M159" t="e">
        <v>#N/A</v>
      </c>
      <c r="N159" t="e">
        <v>#N/A</v>
      </c>
    </row>
    <row r="160" spans="1:14" x14ac:dyDescent="0.25">
      <c r="A160" s="4">
        <v>45382</v>
      </c>
      <c r="B160" t="e">
        <v>#N/A</v>
      </c>
      <c r="C160" t="e">
        <v>#N/A</v>
      </c>
      <c r="D160" t="e">
        <v>#N/A</v>
      </c>
      <c r="E160" t="e">
        <v>#N/A</v>
      </c>
      <c r="F160" t="e">
        <v>#N/A</v>
      </c>
      <c r="G160" t="e">
        <v>#N/A</v>
      </c>
      <c r="H160" t="e">
        <v>#N/A</v>
      </c>
      <c r="I160" t="e">
        <v>#N/A</v>
      </c>
      <c r="J160" t="e">
        <v>#N/A</v>
      </c>
      <c r="K160" t="e">
        <v>#N/A</v>
      </c>
      <c r="L160" t="e">
        <v>#N/A</v>
      </c>
      <c r="M160" t="e">
        <v>#N/A</v>
      </c>
      <c r="N160" t="e">
        <v>#N/A</v>
      </c>
    </row>
    <row r="161" spans="1:14" x14ac:dyDescent="0.25">
      <c r="A161" s="4">
        <v>45383</v>
      </c>
      <c r="B161" t="e">
        <v>#N/A</v>
      </c>
      <c r="C161" t="e">
        <v>#N/A</v>
      </c>
      <c r="D161" t="e">
        <v>#N/A</v>
      </c>
      <c r="E161">
        <v>21.902910755530311</v>
      </c>
      <c r="F161" t="e">
        <v>#N/A</v>
      </c>
      <c r="G161" t="e">
        <v>#N/A</v>
      </c>
      <c r="H161" t="e">
        <v>#N/A</v>
      </c>
      <c r="I161" t="e">
        <v>#N/A</v>
      </c>
      <c r="J161">
        <v>13.76380235642465</v>
      </c>
      <c r="K161">
        <v>25.792840919865984</v>
      </c>
      <c r="L161" t="e">
        <v>#N/A</v>
      </c>
      <c r="M161" t="e">
        <v>#N/A</v>
      </c>
      <c r="N161" t="e">
        <v>#N/A</v>
      </c>
    </row>
    <row r="162" spans="1:14" x14ac:dyDescent="0.25">
      <c r="A162" s="4">
        <v>45384</v>
      </c>
      <c r="B162">
        <v>27.555285930813948</v>
      </c>
      <c r="C162" t="e">
        <v>#N/A</v>
      </c>
      <c r="D162">
        <v>3.7381178589015951</v>
      </c>
      <c r="E162">
        <v>21.342384652324267</v>
      </c>
      <c r="F162">
        <v>6.1633566877716692</v>
      </c>
      <c r="G162">
        <v>20.438378941370438</v>
      </c>
      <c r="H162" t="e">
        <v>#N/A</v>
      </c>
      <c r="I162">
        <v>4.5423513886086466</v>
      </c>
      <c r="J162">
        <v>13.141429540788002</v>
      </c>
      <c r="K162">
        <v>25.58936315937477</v>
      </c>
      <c r="L162">
        <v>8.2021772271487787</v>
      </c>
      <c r="M162" t="e">
        <v>#N/A</v>
      </c>
      <c r="N162">
        <v>108.73902633679171</v>
      </c>
    </row>
    <row r="163" spans="1:14" x14ac:dyDescent="0.25">
      <c r="A163" s="4">
        <v>45385</v>
      </c>
      <c r="B163">
        <v>27.702791447755661</v>
      </c>
      <c r="C163" t="e">
        <v>#N/A</v>
      </c>
      <c r="D163">
        <v>3.7744295826141459</v>
      </c>
      <c r="E163">
        <v>21.556703456491284</v>
      </c>
      <c r="F163">
        <v>6.2692295200581718</v>
      </c>
      <c r="G163">
        <v>20.699930408627466</v>
      </c>
      <c r="H163" t="e">
        <v>#N/A</v>
      </c>
      <c r="I163">
        <v>4.6174148865447044</v>
      </c>
      <c r="J163">
        <v>12.937643751597239</v>
      </c>
      <c r="K163">
        <v>25.455067837450571</v>
      </c>
      <c r="L163">
        <v>8.2594350088391693</v>
      </c>
      <c r="M163" t="e">
        <v>#N/A</v>
      </c>
      <c r="N163">
        <v>107.88393569718392</v>
      </c>
    </row>
    <row r="164" spans="1:14" x14ac:dyDescent="0.25">
      <c r="A164" s="4">
        <v>45386</v>
      </c>
      <c r="B164">
        <v>27.640023142674082</v>
      </c>
      <c r="C164" t="e">
        <v>#N/A</v>
      </c>
      <c r="D164">
        <v>3.8172077776727669</v>
      </c>
      <c r="E164">
        <v>21.488404057361134</v>
      </c>
      <c r="F164">
        <v>6.3168536284785803</v>
      </c>
      <c r="G164">
        <v>20.67657759905094</v>
      </c>
      <c r="H164" t="e">
        <v>#N/A</v>
      </c>
      <c r="I164">
        <v>4.6564361149847455</v>
      </c>
      <c r="J164">
        <v>12.552103069344449</v>
      </c>
      <c r="K164">
        <v>25.935275352209828</v>
      </c>
      <c r="L164">
        <v>8.3739505722199556</v>
      </c>
      <c r="M164" t="e">
        <v>#N/A</v>
      </c>
      <c r="N164">
        <v>107.1713601641774</v>
      </c>
    </row>
    <row r="165" spans="1:14" x14ac:dyDescent="0.25">
      <c r="A165" s="4">
        <v>45387</v>
      </c>
      <c r="B165">
        <v>27.046862659653147</v>
      </c>
      <c r="C165" t="e">
        <v>#N/A</v>
      </c>
      <c r="D165">
        <v>3.8570014474947394</v>
      </c>
      <c r="E165">
        <v>21.45307678194899</v>
      </c>
      <c r="F165">
        <v>6.3378700968761112</v>
      </c>
      <c r="G165">
        <v>19.859229263872738</v>
      </c>
      <c r="H165" t="e">
        <v>#N/A</v>
      </c>
      <c r="I165">
        <v>4.629248477984131</v>
      </c>
      <c r="J165">
        <v>12.392379072411149</v>
      </c>
      <c r="K165">
        <v>26.118405336651922</v>
      </c>
      <c r="L165">
        <v>7.6582283010900447</v>
      </c>
      <c r="M165" t="e">
        <v>#N/A</v>
      </c>
      <c r="N165">
        <v>106.88632995097481</v>
      </c>
    </row>
    <row r="166" spans="1:14" x14ac:dyDescent="0.25">
      <c r="A166" s="4">
        <v>45388</v>
      </c>
      <c r="B166" t="e">
        <v>#N/A</v>
      </c>
      <c r="C166" t="e">
        <v>#N/A</v>
      </c>
      <c r="D166" t="e">
        <v>#N/A</v>
      </c>
      <c r="E166" t="e">
        <v>#N/A</v>
      </c>
      <c r="F166" t="e">
        <v>#N/A</v>
      </c>
      <c r="G166" t="e">
        <v>#N/A</v>
      </c>
      <c r="H166" t="e">
        <v>#N/A</v>
      </c>
      <c r="I166" t="e">
        <v>#N/A</v>
      </c>
      <c r="J166" t="e">
        <v>#N/A</v>
      </c>
      <c r="K166" t="e">
        <v>#N/A</v>
      </c>
      <c r="L166" t="e">
        <v>#N/A</v>
      </c>
      <c r="M166" t="e">
        <v>#N/A</v>
      </c>
      <c r="N166" t="e">
        <v>#N/A</v>
      </c>
    </row>
    <row r="167" spans="1:14" x14ac:dyDescent="0.25">
      <c r="A167" s="4">
        <v>45389</v>
      </c>
      <c r="B167" t="e">
        <v>#N/A</v>
      </c>
      <c r="C167" t="e">
        <v>#N/A</v>
      </c>
      <c r="D167" t="e">
        <v>#N/A</v>
      </c>
      <c r="E167" t="e">
        <v>#N/A</v>
      </c>
      <c r="F167" t="e">
        <v>#N/A</v>
      </c>
      <c r="G167" t="e">
        <v>#N/A</v>
      </c>
      <c r="H167" t="e">
        <v>#N/A</v>
      </c>
      <c r="I167" t="e">
        <v>#N/A</v>
      </c>
      <c r="J167" t="e">
        <v>#N/A</v>
      </c>
      <c r="K167" t="e">
        <v>#N/A</v>
      </c>
      <c r="L167" t="e">
        <v>#N/A</v>
      </c>
      <c r="M167" t="e">
        <v>#N/A</v>
      </c>
      <c r="N167" t="e">
        <v>#N/A</v>
      </c>
    </row>
    <row r="168" spans="1:14" x14ac:dyDescent="0.25">
      <c r="A168" s="4">
        <v>45390</v>
      </c>
      <c r="B168">
        <v>27.345012108790652</v>
      </c>
      <c r="C168" t="e">
        <v>#N/A</v>
      </c>
      <c r="D168">
        <v>3.8584937101130636</v>
      </c>
      <c r="E168">
        <v>21.507245270914279</v>
      </c>
      <c r="F168">
        <v>6.421984327325414</v>
      </c>
      <c r="G168">
        <v>19.835876454296216</v>
      </c>
      <c r="H168" t="e">
        <v>#N/A</v>
      </c>
      <c r="I168">
        <v>4.7136397371890544</v>
      </c>
      <c r="J168">
        <v>12.618195757730643</v>
      </c>
      <c r="K168">
        <v>26.395135090919968</v>
      </c>
      <c r="L168">
        <v>7.6725427465126437</v>
      </c>
      <c r="M168" t="e">
        <v>#N/A</v>
      </c>
      <c r="N168">
        <v>106.17375441796831</v>
      </c>
    </row>
    <row r="169" spans="1:14" x14ac:dyDescent="0.25">
      <c r="A169" s="4">
        <v>45391</v>
      </c>
      <c r="B169">
        <v>27.169260854562225</v>
      </c>
      <c r="C169" t="e">
        <v>#N/A</v>
      </c>
      <c r="D169">
        <v>3.841581400438725</v>
      </c>
      <c r="E169">
        <v>21.811059839458732</v>
      </c>
      <c r="F169">
        <v>6.4663035692053406</v>
      </c>
      <c r="G169">
        <v>19.779829711312569</v>
      </c>
      <c r="H169" t="e">
        <v>#N/A</v>
      </c>
      <c r="I169">
        <v>4.6790184528535619</v>
      </c>
      <c r="J169">
        <v>13.284630365624754</v>
      </c>
      <c r="K169">
        <v>26.606751961830827</v>
      </c>
      <c r="L169">
        <v>7.5150838468640631</v>
      </c>
      <c r="M169" t="e">
        <v>#N/A</v>
      </c>
      <c r="N169">
        <v>104.1785429255501</v>
      </c>
    </row>
    <row r="170" spans="1:14" x14ac:dyDescent="0.25">
      <c r="A170" s="4">
        <v>45392</v>
      </c>
      <c r="B170">
        <v>27.363842600315127</v>
      </c>
      <c r="C170" t="e">
        <v>#N/A</v>
      </c>
      <c r="D170">
        <v>3.8241716698916117</v>
      </c>
      <c r="E170">
        <v>21.365936169265698</v>
      </c>
      <c r="F170">
        <v>6.4884883609731281</v>
      </c>
      <c r="G170">
        <v>19.714441844498314</v>
      </c>
      <c r="H170" t="e">
        <v>#N/A</v>
      </c>
      <c r="I170">
        <v>4.6744130258145526</v>
      </c>
      <c r="J170">
        <v>12.73385796240648</v>
      </c>
      <c r="K170">
        <v>26.04922289808491</v>
      </c>
      <c r="L170">
        <v>7.3719393926380814</v>
      </c>
      <c r="M170" t="e">
        <v>#N/A</v>
      </c>
      <c r="N170">
        <v>104.60608824535402</v>
      </c>
    </row>
    <row r="171" spans="1:14" x14ac:dyDescent="0.25">
      <c r="A171" s="4">
        <v>45393</v>
      </c>
      <c r="B171">
        <v>27.238305990151968</v>
      </c>
      <c r="C171" t="e">
        <v>#N/A</v>
      </c>
      <c r="D171">
        <v>3.8097464645811465</v>
      </c>
      <c r="E171">
        <v>21.49075920905528</v>
      </c>
      <c r="F171">
        <v>6.4628958541210695</v>
      </c>
      <c r="G171">
        <v>19.602348358531017</v>
      </c>
      <c r="H171" t="e">
        <v>#N/A</v>
      </c>
      <c r="I171">
        <v>4.6405286149215916</v>
      </c>
      <c r="J171">
        <v>12.469487208861709</v>
      </c>
      <c r="K171">
        <v>26.020736011616137</v>
      </c>
      <c r="L171">
        <v>7.1715371567217057</v>
      </c>
      <c r="M171" t="e">
        <v>#N/A</v>
      </c>
      <c r="N171">
        <v>105.03363356515791</v>
      </c>
    </row>
    <row r="172" spans="1:14" x14ac:dyDescent="0.25">
      <c r="A172" s="4">
        <v>45394</v>
      </c>
      <c r="B172">
        <v>27.093938888464329</v>
      </c>
      <c r="C172" t="e">
        <v>#N/A</v>
      </c>
      <c r="D172">
        <v>3.9122151643727276</v>
      </c>
      <c r="E172">
        <v>21.410684051454414</v>
      </c>
      <c r="F172">
        <v>6.5972312089395233</v>
      </c>
      <c r="G172">
        <v>20.027369492823684</v>
      </c>
      <c r="H172" t="e">
        <v>#N/A</v>
      </c>
      <c r="I172">
        <v>4.7022258093088958</v>
      </c>
      <c r="J172">
        <v>11.522158675326279</v>
      </c>
      <c r="K172">
        <v>25.670754263571254</v>
      </c>
      <c r="L172">
        <v>7.150065488587809</v>
      </c>
      <c r="M172" t="e">
        <v>#N/A</v>
      </c>
      <c r="N172">
        <v>104.03602781894881</v>
      </c>
    </row>
    <row r="173" spans="1:14" x14ac:dyDescent="0.25">
      <c r="A173" s="4">
        <v>45395</v>
      </c>
      <c r="B173" t="e">
        <v>#N/A</v>
      </c>
      <c r="C173" t="e">
        <v>#N/A</v>
      </c>
      <c r="D173" t="e">
        <v>#N/A</v>
      </c>
      <c r="E173" t="e">
        <v>#N/A</v>
      </c>
      <c r="F173" t="e">
        <v>#N/A</v>
      </c>
      <c r="G173" t="e">
        <v>#N/A</v>
      </c>
      <c r="H173" t="e">
        <v>#N/A</v>
      </c>
      <c r="I173" t="e">
        <v>#N/A</v>
      </c>
      <c r="J173" t="e">
        <v>#N/A</v>
      </c>
      <c r="K173" t="e">
        <v>#N/A</v>
      </c>
      <c r="L173" t="e">
        <v>#N/A</v>
      </c>
      <c r="M173" t="e">
        <v>#N/A</v>
      </c>
      <c r="N173" t="e">
        <v>#N/A</v>
      </c>
    </row>
    <row r="174" spans="1:14" x14ac:dyDescent="0.25">
      <c r="A174" s="4">
        <v>45396</v>
      </c>
      <c r="B174" t="e">
        <v>#N/A</v>
      </c>
      <c r="C174" t="e">
        <v>#N/A</v>
      </c>
      <c r="D174" t="e">
        <v>#N/A</v>
      </c>
      <c r="E174" t="e">
        <v>#N/A</v>
      </c>
      <c r="F174" t="e">
        <v>#N/A</v>
      </c>
      <c r="G174" t="e">
        <v>#N/A</v>
      </c>
      <c r="H174" t="e">
        <v>#N/A</v>
      </c>
      <c r="I174" t="e">
        <v>#N/A</v>
      </c>
      <c r="J174" t="e">
        <v>#N/A</v>
      </c>
      <c r="K174" t="e">
        <v>#N/A</v>
      </c>
      <c r="L174" t="e">
        <v>#N/A</v>
      </c>
      <c r="M174" t="e">
        <v>#N/A</v>
      </c>
      <c r="N174" t="e">
        <v>#N/A</v>
      </c>
    </row>
    <row r="175" spans="1:14" x14ac:dyDescent="0.25">
      <c r="A175" s="4">
        <v>45397</v>
      </c>
      <c r="B175">
        <v>27.602362159625137</v>
      </c>
      <c r="C175" t="e">
        <v>#N/A</v>
      </c>
      <c r="D175">
        <v>3.8634679188408105</v>
      </c>
      <c r="E175">
        <v>21.288216163358978</v>
      </c>
      <c r="F175">
        <v>6.4952267449518502</v>
      </c>
      <c r="G175">
        <v>19.873240949618648</v>
      </c>
      <c r="H175" t="e">
        <v>#N/A</v>
      </c>
      <c r="I175">
        <v>4.6451578327018455</v>
      </c>
      <c r="J175">
        <v>11.070525304687294</v>
      </c>
      <c r="K175">
        <v>25.536458941647055</v>
      </c>
      <c r="L175">
        <v>7.2144804929895008</v>
      </c>
      <c r="M175" t="e">
        <v>#N/A</v>
      </c>
      <c r="N175">
        <v>103.60848249914491</v>
      </c>
    </row>
    <row r="176" spans="1:14" x14ac:dyDescent="0.25">
      <c r="A176" s="4">
        <v>45398</v>
      </c>
      <c r="B176">
        <v>27.159845608799994</v>
      </c>
      <c r="C176" t="e">
        <v>#N/A</v>
      </c>
      <c r="D176">
        <v>3.7803986330874415</v>
      </c>
      <c r="E176">
        <v>21.231692522699547</v>
      </c>
      <c r="F176">
        <v>6.359830516425995</v>
      </c>
      <c r="G176">
        <v>19.658395101514664</v>
      </c>
      <c r="H176" t="e">
        <v>#N/A</v>
      </c>
      <c r="I176">
        <v>4.5696849677370048</v>
      </c>
      <c r="J176">
        <v>10.707015518563233</v>
      </c>
      <c r="K176">
        <v>25.109155644615512</v>
      </c>
      <c r="L176">
        <v>7.150065488587809</v>
      </c>
      <c r="M176" t="e">
        <v>#N/A</v>
      </c>
      <c r="N176">
        <v>102.32584653973322</v>
      </c>
    </row>
    <row r="177" spans="1:14" x14ac:dyDescent="0.25">
      <c r="A177" s="4">
        <v>45399</v>
      </c>
      <c r="B177">
        <v>27.097077303718411</v>
      </c>
      <c r="C177" t="e">
        <v>#N/A</v>
      </c>
      <c r="D177">
        <v>3.8127309898177946</v>
      </c>
      <c r="E177">
        <v>21.059766449027101</v>
      </c>
      <c r="F177">
        <v>6.3825521956359728</v>
      </c>
      <c r="G177">
        <v>19.719112406413618</v>
      </c>
      <c r="H177" t="e">
        <v>#N/A</v>
      </c>
      <c r="I177">
        <v>4.6083625095011067</v>
      </c>
      <c r="J177">
        <v>10.249874423892066</v>
      </c>
      <c r="K177">
        <v>25.959692683468774</v>
      </c>
      <c r="L177">
        <v>5.1800615287708389</v>
      </c>
      <c r="M177" t="e">
        <v>#N/A</v>
      </c>
      <c r="N177">
        <v>101.75578611332801</v>
      </c>
    </row>
    <row r="178" spans="1:14" x14ac:dyDescent="0.25">
      <c r="A178" s="4">
        <v>45400</v>
      </c>
      <c r="B178">
        <v>27.542732269797636</v>
      </c>
      <c r="C178" t="e">
        <v>#N/A</v>
      </c>
      <c r="D178">
        <v>3.7878599461790619</v>
      </c>
      <c r="E178">
        <v>21.243468281170259</v>
      </c>
      <c r="F178">
        <v>6.3827144978555168</v>
      </c>
      <c r="G178">
        <v>19.849888140042129</v>
      </c>
      <c r="H178" t="e">
        <v>#N/A</v>
      </c>
      <c r="I178">
        <v>4.5933094935609908</v>
      </c>
      <c r="J178">
        <v>10.222335803731152</v>
      </c>
      <c r="K178">
        <v>26.04922289808491</v>
      </c>
      <c r="L178">
        <v>5.2215020210010055</v>
      </c>
      <c r="M178" t="e">
        <v>#N/A</v>
      </c>
      <c r="N178">
        <v>104.03602781894881</v>
      </c>
    </row>
    <row r="179" spans="1:14" x14ac:dyDescent="0.25">
      <c r="A179" s="4">
        <v>45401</v>
      </c>
      <c r="B179">
        <v>27.141015117275519</v>
      </c>
      <c r="C179" t="e">
        <v>#N/A</v>
      </c>
      <c r="D179">
        <v>3.7948238383979067</v>
      </c>
      <c r="E179">
        <v>21.314122831994549</v>
      </c>
      <c r="F179">
        <v>6.3737028904049522</v>
      </c>
      <c r="G179">
        <v>20.008687245162466</v>
      </c>
      <c r="H179" t="e">
        <v>#N/A</v>
      </c>
      <c r="I179">
        <v>4.5842016047878218</v>
      </c>
      <c r="J179">
        <v>10.354521180503539</v>
      </c>
      <c r="K179">
        <v>26.167239999169809</v>
      </c>
      <c r="L179">
        <v>5.3043830054613386</v>
      </c>
      <c r="M179" t="e">
        <v>#N/A</v>
      </c>
      <c r="N179">
        <v>103.18093717934102</v>
      </c>
    </row>
    <row r="180" spans="1:14" x14ac:dyDescent="0.25">
      <c r="A180" s="4">
        <v>45402</v>
      </c>
      <c r="B180" t="e">
        <v>#N/A</v>
      </c>
      <c r="C180" t="e">
        <v>#N/A</v>
      </c>
      <c r="D180" t="e">
        <v>#N/A</v>
      </c>
      <c r="E180" t="e">
        <v>#N/A</v>
      </c>
      <c r="F180" t="e">
        <v>#N/A</v>
      </c>
      <c r="G180" t="e">
        <v>#N/A</v>
      </c>
      <c r="H180" t="e">
        <v>#N/A</v>
      </c>
      <c r="I180" t="e">
        <v>#N/A</v>
      </c>
      <c r="J180" t="e">
        <v>#N/A</v>
      </c>
      <c r="K180" t="e">
        <v>#N/A</v>
      </c>
      <c r="L180" t="e">
        <v>#N/A</v>
      </c>
      <c r="M180" t="e">
        <v>#N/A</v>
      </c>
      <c r="N180" t="e">
        <v>#N/A</v>
      </c>
    </row>
    <row r="181" spans="1:14" x14ac:dyDescent="0.25">
      <c r="A181" s="4">
        <v>45403</v>
      </c>
      <c r="B181" t="e">
        <v>#N/A</v>
      </c>
      <c r="C181" t="e">
        <v>#N/A</v>
      </c>
      <c r="D181" t="e">
        <v>#N/A</v>
      </c>
      <c r="E181" t="e">
        <v>#N/A</v>
      </c>
      <c r="F181" t="e">
        <v>#N/A</v>
      </c>
      <c r="G181" t="e">
        <v>#N/A</v>
      </c>
      <c r="H181" t="e">
        <v>#N/A</v>
      </c>
      <c r="I181" t="e">
        <v>#N/A</v>
      </c>
      <c r="J181" t="e">
        <v>#N/A</v>
      </c>
      <c r="K181" t="e">
        <v>#N/A</v>
      </c>
      <c r="L181" t="e">
        <v>#N/A</v>
      </c>
      <c r="M181" t="e">
        <v>#N/A</v>
      </c>
      <c r="N181" t="e">
        <v>#N/A</v>
      </c>
    </row>
    <row r="182" spans="1:14" x14ac:dyDescent="0.25">
      <c r="A182" s="4">
        <v>45404</v>
      </c>
      <c r="B182">
        <v>27.307351125741707</v>
      </c>
      <c r="C182" t="e">
        <v>#N/A</v>
      </c>
      <c r="D182">
        <v>3.815218094181668</v>
      </c>
      <c r="E182">
        <v>21.219916764228827</v>
      </c>
      <c r="F182">
        <v>6.4763419479514193</v>
      </c>
      <c r="G182">
        <v>20.111439607299154</v>
      </c>
      <c r="H182" t="e">
        <v>#N/A</v>
      </c>
      <c r="I182">
        <v>4.6242748060846743</v>
      </c>
      <c r="J182">
        <v>10.514245177436838</v>
      </c>
      <c r="K182">
        <v>26.578265075362058</v>
      </c>
      <c r="L182">
        <v>5.5426658357847973</v>
      </c>
      <c r="M182" t="e">
        <v>#N/A</v>
      </c>
      <c r="N182">
        <v>103.03842207273972</v>
      </c>
    </row>
    <row r="183" spans="1:14" x14ac:dyDescent="0.25">
      <c r="A183" s="4">
        <v>45405</v>
      </c>
      <c r="B183">
        <v>27.514486532510922</v>
      </c>
      <c r="C183" t="e">
        <v>#N/A</v>
      </c>
      <c r="D183">
        <v>3.8599859727313879</v>
      </c>
      <c r="E183">
        <v>21.455431933643133</v>
      </c>
      <c r="F183">
        <v>6.5007993316649015</v>
      </c>
      <c r="G183">
        <v>20.443049503285739</v>
      </c>
      <c r="H183" t="e">
        <v>#N/A</v>
      </c>
      <c r="I183">
        <v>4.6471056037108438</v>
      </c>
      <c r="J183">
        <v>11.50563550322973</v>
      </c>
      <c r="K183">
        <v>25.975106274282997</v>
      </c>
      <c r="L183">
        <v>5.615186697187589</v>
      </c>
      <c r="M183" t="e">
        <v>#N/A</v>
      </c>
      <c r="N183">
        <v>103.60848249914491</v>
      </c>
    </row>
    <row r="184" spans="1:14" x14ac:dyDescent="0.25">
      <c r="A184" s="4">
        <v>45406</v>
      </c>
      <c r="B184">
        <v>27.404641998618153</v>
      </c>
      <c r="C184" t="e">
        <v>#N/A</v>
      </c>
      <c r="D184">
        <v>5.0345821868445935</v>
      </c>
      <c r="E184">
        <v>21.285861011664831</v>
      </c>
      <c r="F184">
        <v>6.5282701777114562</v>
      </c>
      <c r="G184">
        <v>20.26556815050419</v>
      </c>
      <c r="H184" t="e">
        <v>#N/A</v>
      </c>
      <c r="I184">
        <v>4.6431968232965071</v>
      </c>
      <c r="J184">
        <v>11.725944464517038</v>
      </c>
      <c r="K184">
        <v>26.116360628644657</v>
      </c>
      <c r="L184">
        <v>6.1124726039495902</v>
      </c>
      <c r="M184" t="e">
        <v>#N/A</v>
      </c>
      <c r="N184">
        <v>103.46596739254362</v>
      </c>
    </row>
    <row r="185" spans="1:14" x14ac:dyDescent="0.25">
      <c r="A185" s="4">
        <v>45407</v>
      </c>
      <c r="B185">
        <v>27.25713648167644</v>
      </c>
      <c r="C185" t="e">
        <v>#N/A</v>
      </c>
      <c r="D185">
        <v>5.0405301048915341</v>
      </c>
      <c r="E185">
        <v>21.429525265007559</v>
      </c>
      <c r="F185">
        <v>6.5509136378973425</v>
      </c>
      <c r="G185">
        <v>19.957311064094121</v>
      </c>
      <c r="H185" t="e">
        <v>#N/A</v>
      </c>
      <c r="I185">
        <v>4.6708634728022895</v>
      </c>
      <c r="J185">
        <v>11.555205019519375</v>
      </c>
      <c r="K185">
        <v>26.249767518875114</v>
      </c>
      <c r="L185">
        <v>5.8534695275110478</v>
      </c>
      <c r="M185" t="e">
        <v>#N/A</v>
      </c>
      <c r="N185">
        <v>103.32345228594232</v>
      </c>
    </row>
    <row r="186" spans="1:14" x14ac:dyDescent="0.25">
      <c r="A186" s="4">
        <v>45408</v>
      </c>
      <c r="B186">
        <v>27.872265871475932</v>
      </c>
      <c r="C186" t="e">
        <v>#N/A</v>
      </c>
      <c r="D186">
        <v>5.0425127442405149</v>
      </c>
      <c r="E186">
        <v>21.49782466413771</v>
      </c>
      <c r="F186">
        <v>6.5424138372791685</v>
      </c>
      <c r="G186">
        <v>20.125451293045067</v>
      </c>
      <c r="H186" t="e">
        <v>#N/A</v>
      </c>
      <c r="I186">
        <v>5.2821523704333391</v>
      </c>
      <c r="J186">
        <v>11.830591221128511</v>
      </c>
      <c r="K186">
        <v>25.892707900905361</v>
      </c>
      <c r="L186">
        <v>5.9052701427987566</v>
      </c>
      <c r="M186" t="e">
        <v>#N/A</v>
      </c>
      <c r="N186">
        <v>105.88872420476571</v>
      </c>
    </row>
    <row r="187" spans="1:14" x14ac:dyDescent="0.25">
      <c r="A187" s="4">
        <v>45409</v>
      </c>
      <c r="B187" t="e">
        <v>#N/A</v>
      </c>
      <c r="C187" t="e">
        <v>#N/A</v>
      </c>
      <c r="D187" t="e">
        <v>#N/A</v>
      </c>
      <c r="E187" t="e">
        <v>#N/A</v>
      </c>
      <c r="F187" t="e">
        <v>#N/A</v>
      </c>
      <c r="G187" t="e">
        <v>#N/A</v>
      </c>
      <c r="H187" t="e">
        <v>#N/A</v>
      </c>
      <c r="I187" t="e">
        <v>#N/A</v>
      </c>
      <c r="J187" t="e">
        <v>#N/A</v>
      </c>
      <c r="K187" t="e">
        <v>#N/A</v>
      </c>
      <c r="L187" t="e">
        <v>#N/A</v>
      </c>
      <c r="M187" t="e">
        <v>#N/A</v>
      </c>
      <c r="N187" t="e">
        <v>#N/A</v>
      </c>
    </row>
    <row r="188" spans="1:14" x14ac:dyDescent="0.25">
      <c r="A188" s="4">
        <v>45410</v>
      </c>
      <c r="B188" t="e">
        <v>#N/A</v>
      </c>
      <c r="C188" t="e">
        <v>#N/A</v>
      </c>
      <c r="D188" t="e">
        <v>#N/A</v>
      </c>
      <c r="E188" t="e">
        <v>#N/A</v>
      </c>
      <c r="F188" t="e">
        <v>#N/A</v>
      </c>
      <c r="G188" t="e">
        <v>#N/A</v>
      </c>
      <c r="H188" t="e">
        <v>#N/A</v>
      </c>
      <c r="I188" t="e">
        <v>#N/A</v>
      </c>
      <c r="J188" t="e">
        <v>#N/A</v>
      </c>
      <c r="K188" t="e">
        <v>#N/A</v>
      </c>
      <c r="L188" t="e">
        <v>#N/A</v>
      </c>
      <c r="M188" t="e">
        <v>#N/A</v>
      </c>
      <c r="N188" t="e">
        <v>#N/A</v>
      </c>
    </row>
    <row r="189" spans="1:14" x14ac:dyDescent="0.25">
      <c r="A189" s="4">
        <v>45411</v>
      </c>
      <c r="B189">
        <v>27.87540428673001</v>
      </c>
      <c r="C189" t="e">
        <v>#N/A</v>
      </c>
      <c r="D189">
        <v>5.0471389027214695</v>
      </c>
      <c r="E189">
        <v>21.617937400539006</v>
      </c>
      <c r="F189">
        <v>6.5454369529404746</v>
      </c>
      <c r="G189">
        <v>20.228203655181758</v>
      </c>
      <c r="H189" t="e">
        <v>#N/A</v>
      </c>
      <c r="I189">
        <v>5.2799267382446846</v>
      </c>
      <c r="J189">
        <v>11.962776597900897</v>
      </c>
      <c r="K189">
        <v>26.453801586286399</v>
      </c>
      <c r="L189">
        <v>5.749868296935631</v>
      </c>
      <c r="M189" t="e">
        <v>#N/A</v>
      </c>
      <c r="N189">
        <v>104.74860335195531</v>
      </c>
    </row>
    <row r="190" spans="1:14" x14ac:dyDescent="0.25">
      <c r="A190" s="4">
        <v>45412</v>
      </c>
      <c r="B190">
        <v>27.602362159625137</v>
      </c>
      <c r="C190" t="e">
        <v>#N/A</v>
      </c>
      <c r="D190">
        <v>5.0015381976949174</v>
      </c>
      <c r="E190">
        <v>21.302347073523837</v>
      </c>
      <c r="F190">
        <v>6.460970962427802</v>
      </c>
      <c r="G190">
        <v>20.092757359637936</v>
      </c>
      <c r="H190" t="e">
        <v>#N/A</v>
      </c>
      <c r="I190">
        <v>5.2066899333255758</v>
      </c>
      <c r="J190">
        <v>11.527666399358461</v>
      </c>
      <c r="K190">
        <v>26.277233643334323</v>
      </c>
      <c r="L190">
        <v>5.5530259588423396</v>
      </c>
      <c r="M190" t="e">
        <v>#N/A</v>
      </c>
      <c r="N190">
        <v>104.60608824535402</v>
      </c>
    </row>
    <row r="191" spans="1:14" x14ac:dyDescent="0.25">
      <c r="A191" s="4">
        <v>45413</v>
      </c>
      <c r="B191" t="e">
        <v>#N/A</v>
      </c>
      <c r="C191" t="e">
        <v>#N/A</v>
      </c>
      <c r="D191" t="e">
        <v>#N/A</v>
      </c>
      <c r="E191">
        <v>21.46014223703142</v>
      </c>
      <c r="F191">
        <v>6.3484506859276131</v>
      </c>
      <c r="G191" t="e">
        <v>#N/A</v>
      </c>
      <c r="H191" t="e">
        <v>#N/A</v>
      </c>
      <c r="I191" t="e">
        <v>#N/A</v>
      </c>
      <c r="J191">
        <v>11.285326541942419</v>
      </c>
      <c r="K191">
        <v>26.920725702092998</v>
      </c>
      <c r="L191" t="e">
        <v>#N/A</v>
      </c>
      <c r="M191" t="e">
        <v>#N/A</v>
      </c>
      <c r="N191" t="e">
        <v>#N/A</v>
      </c>
    </row>
    <row r="192" spans="1:14" x14ac:dyDescent="0.25">
      <c r="A192" s="4">
        <v>45414</v>
      </c>
      <c r="B192">
        <v>27.492517625732368</v>
      </c>
      <c r="C192" t="e">
        <v>#N/A</v>
      </c>
      <c r="D192">
        <v>4.8984409515479292</v>
      </c>
      <c r="E192">
        <v>21.752181047105157</v>
      </c>
      <c r="F192">
        <v>6.6996985566155178</v>
      </c>
      <c r="G192">
        <v>19.919946568771689</v>
      </c>
      <c r="H192" t="e">
        <v>#N/A</v>
      </c>
      <c r="I192">
        <v>5.0926633538322283</v>
      </c>
      <c r="J192">
        <v>11.814068049031963</v>
      </c>
      <c r="K192">
        <v>27.014895271667434</v>
      </c>
      <c r="L192">
        <v>5.563386081899881</v>
      </c>
      <c r="M192" t="e">
        <v>#N/A</v>
      </c>
      <c r="N192">
        <v>104.32105803215143</v>
      </c>
    </row>
    <row r="193" spans="1:14" x14ac:dyDescent="0.25">
      <c r="A193" s="4">
        <v>45415</v>
      </c>
      <c r="B193">
        <v>27.872265871475932</v>
      </c>
      <c r="C193" t="e">
        <v>#N/A</v>
      </c>
      <c r="D193">
        <v>4.8601099241343055</v>
      </c>
      <c r="E193">
        <v>21.968855002966318</v>
      </c>
      <c r="F193">
        <v>6.6802651561519211</v>
      </c>
      <c r="G193">
        <v>20.125451293045067</v>
      </c>
      <c r="H193" t="e">
        <v>#N/A</v>
      </c>
      <c r="I193">
        <v>5.0775053840608768</v>
      </c>
      <c r="J193">
        <v>12.342809556121505</v>
      </c>
      <c r="K193">
        <v>27.52105670813005</v>
      </c>
      <c r="L193" t="e">
        <v>#N/A</v>
      </c>
      <c r="M193" t="e">
        <v>#N/A</v>
      </c>
      <c r="N193" t="e">
        <v>#N/A</v>
      </c>
    </row>
    <row r="194" spans="1:14" x14ac:dyDescent="0.25">
      <c r="A194" s="4">
        <v>45416</v>
      </c>
      <c r="B194" t="e">
        <v>#N/A</v>
      </c>
      <c r="C194" t="e">
        <v>#N/A</v>
      </c>
      <c r="D194" t="e">
        <v>#N/A</v>
      </c>
      <c r="E194" t="e">
        <v>#N/A</v>
      </c>
      <c r="F194" t="e">
        <v>#N/A</v>
      </c>
      <c r="G194" t="e">
        <v>#N/A</v>
      </c>
      <c r="H194" t="e">
        <v>#N/A</v>
      </c>
      <c r="I194" t="e">
        <v>#N/A</v>
      </c>
      <c r="J194" t="e">
        <v>#N/A</v>
      </c>
      <c r="K194" t="e">
        <v>#N/A</v>
      </c>
      <c r="L194" t="e">
        <v>#N/A</v>
      </c>
      <c r="M194" t="e">
        <v>#N/A</v>
      </c>
      <c r="N194" t="e">
        <v>#N/A</v>
      </c>
    </row>
    <row r="195" spans="1:14" x14ac:dyDescent="0.25">
      <c r="A195" s="4">
        <v>45417</v>
      </c>
      <c r="B195" t="e">
        <v>#N/A</v>
      </c>
      <c r="C195" t="e">
        <v>#N/A</v>
      </c>
      <c r="D195" t="e">
        <v>#N/A</v>
      </c>
      <c r="E195" t="e">
        <v>#N/A</v>
      </c>
      <c r="F195" t="e">
        <v>#N/A</v>
      </c>
      <c r="G195" t="e">
        <v>#N/A</v>
      </c>
      <c r="H195" t="e">
        <v>#N/A</v>
      </c>
      <c r="I195" t="e">
        <v>#N/A</v>
      </c>
      <c r="J195" t="e">
        <v>#N/A</v>
      </c>
      <c r="K195" t="e">
        <v>#N/A</v>
      </c>
      <c r="L195" t="e">
        <v>#N/A</v>
      </c>
      <c r="M195" t="e">
        <v>#N/A</v>
      </c>
      <c r="N195" t="e">
        <v>#N/A</v>
      </c>
    </row>
    <row r="196" spans="1:14" x14ac:dyDescent="0.25">
      <c r="A196" s="4">
        <v>45418</v>
      </c>
      <c r="B196">
        <v>28.145307998580812</v>
      </c>
      <c r="C196" t="e">
        <v>#N/A</v>
      </c>
      <c r="D196">
        <v>4.9083541482928315</v>
      </c>
      <c r="E196">
        <v>22.373941094358919</v>
      </c>
      <c r="F196" t="e">
        <v>#N/A</v>
      </c>
      <c r="G196">
        <v>20.288920960080709</v>
      </c>
      <c r="H196" t="e">
        <v>#N/A</v>
      </c>
      <c r="I196">
        <v>5.1511495699468712</v>
      </c>
      <c r="J196">
        <v>12.497025829022622</v>
      </c>
      <c r="K196">
        <v>27.956590967411834</v>
      </c>
      <c r="L196">
        <v>5.6359069433026727</v>
      </c>
      <c r="M196" t="e">
        <v>#N/A</v>
      </c>
      <c r="N196">
        <v>107.02884505757611</v>
      </c>
    </row>
    <row r="197" spans="1:14" x14ac:dyDescent="0.25">
      <c r="A197" s="4">
        <v>45419</v>
      </c>
      <c r="B197">
        <v>28.267706193489889</v>
      </c>
      <c r="C197" t="e">
        <v>#N/A</v>
      </c>
      <c r="D197">
        <v>4.9460242959234622</v>
      </c>
      <c r="E197">
        <v>22.409268369771066</v>
      </c>
      <c r="F197">
        <v>6.7569347908593285</v>
      </c>
      <c r="G197">
        <v>20.41969669370922</v>
      </c>
      <c r="H197" t="e">
        <v>#N/A</v>
      </c>
      <c r="I197">
        <v>5.1346912651507006</v>
      </c>
      <c r="J197">
        <v>14.64544394331212</v>
      </c>
      <c r="K197">
        <v>28.231252212003952</v>
      </c>
      <c r="L197">
        <v>5.4908652204970885</v>
      </c>
      <c r="M197" t="e">
        <v>#N/A</v>
      </c>
      <c r="N197">
        <v>107.74142059058261</v>
      </c>
    </row>
    <row r="198" spans="1:14" x14ac:dyDescent="0.25">
      <c r="A198" s="4">
        <v>45420</v>
      </c>
      <c r="B198">
        <v>28.493672091783584</v>
      </c>
      <c r="C198" t="e">
        <v>#N/A</v>
      </c>
      <c r="D198">
        <v>4.9354502193955661</v>
      </c>
      <c r="E198">
        <v>22.545867168031364</v>
      </c>
      <c r="F198">
        <v>6.7331423949685272</v>
      </c>
      <c r="G198">
        <v>20.67657759905094</v>
      </c>
      <c r="H198" t="e">
        <v>#N/A</v>
      </c>
      <c r="I198">
        <v>5.1354709117123489</v>
      </c>
      <c r="J198">
        <v>17.740479309030061</v>
      </c>
      <c r="K198">
        <v>28.5843880979081</v>
      </c>
      <c r="L198">
        <v>5.5944664510725062</v>
      </c>
      <c r="M198" t="e">
        <v>#N/A</v>
      </c>
      <c r="N198">
        <v>106.60129973777222</v>
      </c>
    </row>
    <row r="199" spans="1:14" x14ac:dyDescent="0.25">
      <c r="A199" s="4">
        <v>45421</v>
      </c>
      <c r="B199">
        <v>28.885973998543463</v>
      </c>
      <c r="C199" t="e">
        <v>#N/A</v>
      </c>
      <c r="D199">
        <v>4.9671724489792544</v>
      </c>
      <c r="E199">
        <v>22.717793241703802</v>
      </c>
      <c r="F199">
        <v>6.7813990483265236</v>
      </c>
      <c r="G199">
        <v>20.653224789474422</v>
      </c>
      <c r="H199" t="e">
        <v>#N/A</v>
      </c>
      <c r="I199">
        <v>5.2355996230570927</v>
      </c>
      <c r="J199">
        <v>18.412167835207146</v>
      </c>
      <c r="K199">
        <v>29.263193745257187</v>
      </c>
      <c r="L199">
        <v>5.6255468202451304</v>
      </c>
      <c r="M199" t="e">
        <v>#N/A</v>
      </c>
      <c r="N199">
        <v>107.45639037738002</v>
      </c>
    </row>
    <row r="200" spans="1:14" x14ac:dyDescent="0.25">
      <c r="A200" s="4">
        <v>45422</v>
      </c>
      <c r="B200">
        <v>29.563871693424534</v>
      </c>
      <c r="C200" t="e">
        <v>#N/A</v>
      </c>
      <c r="D200">
        <v>5.0160775529207742</v>
      </c>
      <c r="E200">
        <v>22.807289006081241</v>
      </c>
      <c r="F200">
        <v>6.8803600104859601</v>
      </c>
      <c r="G200">
        <v>20.671907037135639</v>
      </c>
      <c r="H200" t="e">
        <v>#N/A</v>
      </c>
      <c r="I200">
        <v>5.2608775729562725</v>
      </c>
      <c r="J200">
        <v>18.188271659814784</v>
      </c>
      <c r="K200">
        <v>28.953218912074661</v>
      </c>
      <c r="L200">
        <v>5.6359069433026727</v>
      </c>
      <c r="M200" t="e">
        <v>#N/A</v>
      </c>
      <c r="N200">
        <v>107.02884505757611</v>
      </c>
    </row>
    <row r="201" spans="1:14" x14ac:dyDescent="0.25">
      <c r="A201" s="4">
        <v>45423</v>
      </c>
      <c r="B201" t="e">
        <v>#N/A</v>
      </c>
      <c r="C201" t="e">
        <v>#N/A</v>
      </c>
      <c r="D201" t="e">
        <v>#N/A</v>
      </c>
      <c r="E201" t="e">
        <v>#N/A</v>
      </c>
      <c r="F201" t="e">
        <v>#N/A</v>
      </c>
      <c r="G201" t="e">
        <v>#N/A</v>
      </c>
      <c r="H201" t="e">
        <v>#N/A</v>
      </c>
      <c r="I201" t="e">
        <v>#N/A</v>
      </c>
      <c r="J201" t="e">
        <v>#N/A</v>
      </c>
      <c r="K201" t="e">
        <v>#N/A</v>
      </c>
      <c r="L201" t="e">
        <v>#N/A</v>
      </c>
      <c r="M201" t="e">
        <v>#N/A</v>
      </c>
      <c r="N201" t="e">
        <v>#N/A</v>
      </c>
    </row>
    <row r="202" spans="1:14" x14ac:dyDescent="0.25">
      <c r="A202" s="4">
        <v>45424</v>
      </c>
      <c r="B202" t="e">
        <v>#N/A</v>
      </c>
      <c r="C202" t="e">
        <v>#N/A</v>
      </c>
      <c r="D202" t="e">
        <v>#N/A</v>
      </c>
      <c r="E202" t="e">
        <v>#N/A</v>
      </c>
      <c r="F202" t="e">
        <v>#N/A</v>
      </c>
      <c r="G202" t="e">
        <v>#N/A</v>
      </c>
      <c r="H202" t="e">
        <v>#N/A</v>
      </c>
      <c r="I202" t="e">
        <v>#N/A</v>
      </c>
      <c r="J202" t="e">
        <v>#N/A</v>
      </c>
      <c r="K202" t="e">
        <v>#N/A</v>
      </c>
      <c r="L202" t="e">
        <v>#N/A</v>
      </c>
      <c r="M202" t="e">
        <v>#N/A</v>
      </c>
      <c r="N202" t="e">
        <v>#N/A</v>
      </c>
    </row>
    <row r="203" spans="1:14" x14ac:dyDescent="0.25">
      <c r="A203" s="4">
        <v>45425</v>
      </c>
      <c r="B203">
        <v>29.497964973088873</v>
      </c>
      <c r="C203" t="e">
        <v>#N/A</v>
      </c>
      <c r="D203">
        <v>5.0352430666275865</v>
      </c>
      <c r="E203">
        <v>22.698952028150661</v>
      </c>
      <c r="F203">
        <v>6.8735681718713586</v>
      </c>
      <c r="G203">
        <v>20.886752885239627</v>
      </c>
      <c r="H203" t="e">
        <v>#N/A</v>
      </c>
      <c r="I203">
        <v>5.2750361762970801</v>
      </c>
      <c r="J203">
        <v>18.807278732958373</v>
      </c>
      <c r="K203">
        <v>29.263193745257187</v>
      </c>
      <c r="L203">
        <v>5.4908652204970885</v>
      </c>
      <c r="M203" t="e">
        <v>#N/A</v>
      </c>
      <c r="N203">
        <v>107.59890548398131</v>
      </c>
    </row>
    <row r="204" spans="1:14" x14ac:dyDescent="0.25">
      <c r="A204" s="4">
        <v>45426</v>
      </c>
      <c r="B204">
        <v>29.068002083280046</v>
      </c>
      <c r="C204" t="e">
        <v>#N/A</v>
      </c>
      <c r="D204">
        <v>5.0147557933547873</v>
      </c>
      <c r="E204">
        <v>23.11816902970812</v>
      </c>
      <c r="F204">
        <v>6.8022882420311461</v>
      </c>
      <c r="G204">
        <v>20.807353332679455</v>
      </c>
      <c r="H204" t="e">
        <v>#N/A</v>
      </c>
      <c r="I204">
        <v>5.2532130387783882</v>
      </c>
      <c r="J204">
        <v>19.742374524302942</v>
      </c>
      <c r="K204">
        <v>29.59278723876773</v>
      </c>
      <c r="L204">
        <v>5.4494247282669219</v>
      </c>
      <c r="M204" t="e">
        <v>#N/A</v>
      </c>
      <c r="N204">
        <v>107.88393569718392</v>
      </c>
    </row>
    <row r="205" spans="1:14" x14ac:dyDescent="0.25">
      <c r="A205" s="4">
        <v>45427</v>
      </c>
      <c r="B205">
        <v>29.454027159531766</v>
      </c>
      <c r="C205" t="e">
        <v>#N/A</v>
      </c>
      <c r="D205">
        <v>4.9936076402989951</v>
      </c>
      <c r="E205">
        <v>23.212375097473846</v>
      </c>
      <c r="F205">
        <v>6.7748289277584854</v>
      </c>
      <c r="G205">
        <v>21.008187495037529</v>
      </c>
      <c r="H205" t="e">
        <v>#N/A</v>
      </c>
      <c r="I205">
        <v>5.2142335540460047</v>
      </c>
      <c r="J205">
        <v>18.471434469869831</v>
      </c>
      <c r="K205">
        <v>30.232355565460796</v>
      </c>
      <c r="L205">
        <v>5.5115854666121722</v>
      </c>
      <c r="M205" t="e">
        <v>#N/A</v>
      </c>
      <c r="N205">
        <v>109.45160186979821</v>
      </c>
    </row>
    <row r="206" spans="1:14" x14ac:dyDescent="0.25">
      <c r="A206" s="4">
        <v>45428</v>
      </c>
      <c r="B206">
        <v>18.58991164799248</v>
      </c>
      <c r="C206" t="e">
        <v>#N/A</v>
      </c>
      <c r="D206">
        <v>4.8839015963220715</v>
      </c>
      <c r="E206">
        <v>23.129944788178836</v>
      </c>
      <c r="F206">
        <v>6.6798462208345279</v>
      </c>
      <c r="G206">
        <v>21.650827528854148</v>
      </c>
      <c r="H206" t="e">
        <v>#N/A</v>
      </c>
      <c r="I206">
        <v>5.1366509019497055</v>
      </c>
      <c r="J206">
        <v>18.043397663972666</v>
      </c>
      <c r="K206">
        <v>29.981236713262291</v>
      </c>
      <c r="L206">
        <v>5.3769038668641311</v>
      </c>
      <c r="M206" t="e">
        <v>#N/A</v>
      </c>
      <c r="N206">
        <v>27.461932884281158</v>
      </c>
    </row>
    <row r="207" spans="1:14" x14ac:dyDescent="0.25">
      <c r="A207" s="4">
        <v>45429</v>
      </c>
      <c r="B207">
        <v>18.330715165586188</v>
      </c>
      <c r="C207" t="e">
        <v>#N/A</v>
      </c>
      <c r="D207">
        <v>4.8997627111139161</v>
      </c>
      <c r="E207">
        <v>22.696596876456518</v>
      </c>
      <c r="F207">
        <v>6.636627504552207</v>
      </c>
      <c r="G207">
        <v>21.75658201500752</v>
      </c>
      <c r="H207" t="e">
        <v>#N/A</v>
      </c>
      <c r="I207">
        <v>5.1726190658131026</v>
      </c>
      <c r="J207">
        <v>18.010471755826735</v>
      </c>
      <c r="K207">
        <v>29.85567728716304</v>
      </c>
      <c r="L207">
        <v>5.4494247282669219</v>
      </c>
      <c r="M207" t="e">
        <v>#N/A</v>
      </c>
      <c r="N207">
        <v>27.565693335984989</v>
      </c>
    </row>
    <row r="208" spans="1:14" x14ac:dyDescent="0.25">
      <c r="A208" s="4">
        <v>45430</v>
      </c>
      <c r="B208" t="e">
        <v>#N/A</v>
      </c>
      <c r="C208" t="e">
        <v>#N/A</v>
      </c>
      <c r="D208" t="e">
        <v>#N/A</v>
      </c>
      <c r="E208" t="e">
        <v>#N/A</v>
      </c>
      <c r="F208" t="e">
        <v>#N/A</v>
      </c>
      <c r="G208" t="e">
        <v>#N/A</v>
      </c>
      <c r="H208" t="e">
        <v>#N/A</v>
      </c>
      <c r="I208" t="e">
        <v>#N/A</v>
      </c>
      <c r="J208" t="e">
        <v>#N/A</v>
      </c>
      <c r="K208" t="e">
        <v>#N/A</v>
      </c>
      <c r="L208" t="e">
        <v>#N/A</v>
      </c>
      <c r="M208" t="e">
        <v>#N/A</v>
      </c>
      <c r="N208" t="e">
        <v>#N/A</v>
      </c>
    </row>
    <row r="209" spans="1:14" x14ac:dyDescent="0.25">
      <c r="A209" s="4">
        <v>45431</v>
      </c>
      <c r="B209" t="e">
        <v>#N/A</v>
      </c>
      <c r="C209" t="e">
        <v>#N/A</v>
      </c>
      <c r="D209" t="e">
        <v>#N/A</v>
      </c>
      <c r="E209" t="e">
        <v>#N/A</v>
      </c>
      <c r="F209" t="e">
        <v>#N/A</v>
      </c>
      <c r="G209" t="e">
        <v>#N/A</v>
      </c>
      <c r="H209" t="e">
        <v>#N/A</v>
      </c>
      <c r="I209" t="e">
        <v>#N/A</v>
      </c>
      <c r="J209" t="e">
        <v>#N/A</v>
      </c>
      <c r="K209" t="e">
        <v>#N/A</v>
      </c>
      <c r="L209" t="e">
        <v>#N/A</v>
      </c>
      <c r="M209" t="e">
        <v>#N/A</v>
      </c>
      <c r="N209" t="e">
        <v>#N/A</v>
      </c>
    </row>
    <row r="210" spans="1:14" x14ac:dyDescent="0.25">
      <c r="A210" s="4">
        <v>45432</v>
      </c>
      <c r="B210">
        <v>18.390202882859761</v>
      </c>
      <c r="C210" t="e">
        <v>#N/A</v>
      </c>
      <c r="D210">
        <v>4.8442488093424609</v>
      </c>
      <c r="E210">
        <v>22.885009011987961</v>
      </c>
      <c r="F210">
        <v>6.6443256855512676</v>
      </c>
      <c r="G210">
        <v>21.785424147594803</v>
      </c>
      <c r="H210" t="e">
        <v>#N/A</v>
      </c>
      <c r="I210">
        <v>5.1750533288057721</v>
      </c>
      <c r="J210">
        <v>18.398997471948771</v>
      </c>
      <c r="K210">
        <v>29.769355181719806</v>
      </c>
      <c r="L210">
        <v>5.3354633746339637</v>
      </c>
      <c r="M210" t="e">
        <v>#N/A</v>
      </c>
      <c r="N210">
        <v>27.496519701515769</v>
      </c>
    </row>
    <row r="211" spans="1:14" x14ac:dyDescent="0.25">
      <c r="A211" s="4">
        <v>45433</v>
      </c>
      <c r="B211">
        <v>18.44544147747094</v>
      </c>
      <c r="C211" t="e">
        <v>#N/A</v>
      </c>
      <c r="D211">
        <v>4.820457137154694</v>
      </c>
      <c r="E211">
        <v>22.814354461163671</v>
      </c>
      <c r="F211">
        <v>6.6379174750525269</v>
      </c>
      <c r="G211">
        <v>21.506616865917731</v>
      </c>
      <c r="H211" t="e">
        <v>#N/A</v>
      </c>
      <c r="I211">
        <v>5.1230456145129697</v>
      </c>
      <c r="J211">
        <v>19.557989438685702</v>
      </c>
      <c r="K211">
        <v>30.193118244804783</v>
      </c>
      <c r="L211">
        <v>5.3665437438065888</v>
      </c>
      <c r="M211" t="e">
        <v>#N/A</v>
      </c>
      <c r="N211">
        <v>27.496519701515769</v>
      </c>
    </row>
    <row r="212" spans="1:14" x14ac:dyDescent="0.25">
      <c r="A212" s="4">
        <v>45434</v>
      </c>
      <c r="B212">
        <v>18.451815161464538</v>
      </c>
      <c r="C212" t="e">
        <v>#N/A</v>
      </c>
      <c r="D212">
        <v>4.7748564321281419</v>
      </c>
      <c r="E212">
        <v>21.078027011822787</v>
      </c>
      <c r="F212">
        <v>6.5546211723593242</v>
      </c>
      <c r="G212">
        <v>21.107634031793641</v>
      </c>
      <c r="H212" t="e">
        <v>#N/A</v>
      </c>
      <c r="I212">
        <v>5.0230500430305476</v>
      </c>
      <c r="J212">
        <v>20.815759129860439</v>
      </c>
      <c r="K212">
        <v>29.945923124671875</v>
      </c>
      <c r="L212">
        <v>5.4805050974395471</v>
      </c>
      <c r="M212" t="e">
        <v>#N/A</v>
      </c>
      <c r="N212">
        <v>27.392759249811935</v>
      </c>
    </row>
    <row r="213" spans="1:14" x14ac:dyDescent="0.25">
      <c r="A213" s="4">
        <v>45435</v>
      </c>
      <c r="B213">
        <v>18.821488833093188</v>
      </c>
      <c r="C213" t="e">
        <v>#N/A</v>
      </c>
      <c r="D213">
        <v>4.7874131480050188</v>
      </c>
      <c r="E213">
        <v>23.365917189631034</v>
      </c>
      <c r="F213">
        <v>6.5665842583540668</v>
      </c>
      <c r="G213">
        <v>20.511563291656451</v>
      </c>
      <c r="H213" t="e">
        <v>#N/A</v>
      </c>
      <c r="I213">
        <v>5.0522248751467265</v>
      </c>
      <c r="J213">
        <v>21.224040390870037</v>
      </c>
      <c r="K213">
        <v>29.55354991811171</v>
      </c>
      <c r="L213">
        <v>5.4494247282669219</v>
      </c>
      <c r="M213" t="e">
        <v>#N/A</v>
      </c>
      <c r="N213">
        <v>27.150651529169657</v>
      </c>
    </row>
    <row r="214" spans="1:14" x14ac:dyDescent="0.25">
      <c r="A214" s="4">
        <v>45436</v>
      </c>
      <c r="B214">
        <v>18.834236201080383</v>
      </c>
      <c r="C214" t="e">
        <v>#N/A</v>
      </c>
      <c r="D214">
        <v>4.7530473992893558</v>
      </c>
      <c r="E214">
        <v>23.199249693234407</v>
      </c>
      <c r="F214">
        <v>6.576762420915129</v>
      </c>
      <c r="G214">
        <v>20.727879286061079</v>
      </c>
      <c r="H214" t="e">
        <v>#N/A</v>
      </c>
      <c r="I214">
        <v>5.0881287793008099</v>
      </c>
      <c r="J214">
        <v>22.363276812719409</v>
      </c>
      <c r="K214">
        <v>30.059711354574326</v>
      </c>
      <c r="L214">
        <v>5.6980676816479221</v>
      </c>
      <c r="M214" t="e">
        <v>#N/A</v>
      </c>
      <c r="N214">
        <v>26.562675636181272</v>
      </c>
    </row>
    <row r="215" spans="1:14" x14ac:dyDescent="0.25">
      <c r="A215" s="4">
        <v>45437</v>
      </c>
      <c r="B215" t="e">
        <v>#N/A</v>
      </c>
      <c r="C215" t="e">
        <v>#N/A</v>
      </c>
      <c r="D215" t="e">
        <v>#N/A</v>
      </c>
      <c r="E215" t="e">
        <v>#N/A</v>
      </c>
      <c r="F215" t="e">
        <v>#N/A</v>
      </c>
      <c r="G215" t="e">
        <v>#N/A</v>
      </c>
      <c r="H215" t="e">
        <v>#N/A</v>
      </c>
      <c r="I215" t="e">
        <v>#N/A</v>
      </c>
      <c r="J215" t="e">
        <v>#N/A</v>
      </c>
      <c r="K215" t="e">
        <v>#N/A</v>
      </c>
      <c r="L215" t="e">
        <v>#N/A</v>
      </c>
      <c r="M215" t="e">
        <v>#N/A</v>
      </c>
      <c r="N215" t="e">
        <v>#N/A</v>
      </c>
    </row>
    <row r="216" spans="1:14" x14ac:dyDescent="0.25">
      <c r="A216" s="4">
        <v>45438</v>
      </c>
      <c r="B216" t="e">
        <v>#N/A</v>
      </c>
      <c r="C216" t="e">
        <v>#N/A</v>
      </c>
      <c r="D216" t="e">
        <v>#N/A</v>
      </c>
      <c r="E216" t="e">
        <v>#N/A</v>
      </c>
      <c r="F216" t="e">
        <v>#N/A</v>
      </c>
      <c r="G216" t="e">
        <v>#N/A</v>
      </c>
      <c r="H216" t="e">
        <v>#N/A</v>
      </c>
      <c r="I216" t="e">
        <v>#N/A</v>
      </c>
      <c r="J216" t="e">
        <v>#N/A</v>
      </c>
      <c r="K216" t="e">
        <v>#N/A</v>
      </c>
      <c r="L216" t="e">
        <v>#N/A</v>
      </c>
      <c r="M216" t="e">
        <v>#N/A</v>
      </c>
      <c r="N216" t="e">
        <v>#N/A</v>
      </c>
    </row>
    <row r="217" spans="1:14" x14ac:dyDescent="0.25">
      <c r="A217" s="4">
        <v>45439</v>
      </c>
      <c r="B217">
        <v>19.006325668907511</v>
      </c>
      <c r="C217" t="e">
        <v>#N/A</v>
      </c>
      <c r="D217">
        <v>4.8184744978057141</v>
      </c>
      <c r="E217" t="e">
        <v>#N/A</v>
      </c>
      <c r="F217" t="e">
        <v>#N/A</v>
      </c>
      <c r="G217">
        <v>21.069177855010597</v>
      </c>
      <c r="H217" t="e">
        <v>#N/A</v>
      </c>
      <c r="I217">
        <v>5.12587759108263</v>
      </c>
      <c r="J217" t="e">
        <v>#N/A</v>
      </c>
      <c r="K217" t="e">
        <v>#N/A</v>
      </c>
      <c r="L217">
        <v>5.5530259588423396</v>
      </c>
      <c r="M217" t="e">
        <v>#N/A</v>
      </c>
      <c r="N217">
        <v>26.631849270650495</v>
      </c>
    </row>
    <row r="218" spans="1:14" x14ac:dyDescent="0.25">
      <c r="A218" s="4">
        <v>45440</v>
      </c>
      <c r="B218">
        <v>18.829987078417982</v>
      </c>
      <c r="C218" t="e">
        <v>#N/A</v>
      </c>
      <c r="D218">
        <v>4.8105439404097918</v>
      </c>
      <c r="E218">
        <v>23.255527029680021</v>
      </c>
      <c r="F218">
        <v>6.6192056829875376</v>
      </c>
      <c r="G218">
        <v>20.886511015291134</v>
      </c>
      <c r="H218" t="e">
        <v>#N/A</v>
      </c>
      <c r="I218">
        <v>5.1128586024096112</v>
      </c>
      <c r="J218">
        <v>22.843995071650067</v>
      </c>
      <c r="K218">
        <v>30.42069470460968</v>
      </c>
      <c r="L218">
        <v>5.015173023469309</v>
      </c>
      <c r="M218" t="e">
        <v>#N/A</v>
      </c>
      <c r="N218">
        <v>26.804783356823549</v>
      </c>
    </row>
    <row r="219" spans="1:14" x14ac:dyDescent="0.25">
      <c r="A219" s="4">
        <v>45441</v>
      </c>
      <c r="B219">
        <v>18.66852041724685</v>
      </c>
      <c r="C219" t="e">
        <v>#N/A</v>
      </c>
      <c r="D219">
        <v>4.7537082790723488</v>
      </c>
      <c r="E219">
        <v>23.240375439098511</v>
      </c>
      <c r="F219">
        <v>6.6378797457210759</v>
      </c>
      <c r="G219">
        <v>20.76152844074624</v>
      </c>
      <c r="H219" t="e">
        <v>#N/A</v>
      </c>
      <c r="I219">
        <v>5.0459089418593921</v>
      </c>
      <c r="J219">
        <v>22.488395263673965</v>
      </c>
      <c r="K219">
        <v>30.087177479033539</v>
      </c>
      <c r="L219">
        <v>4.8735014691340179</v>
      </c>
      <c r="M219" t="e">
        <v>#N/A</v>
      </c>
      <c r="N219">
        <v>26.770196539588937</v>
      </c>
    </row>
    <row r="220" spans="1:14" x14ac:dyDescent="0.25">
      <c r="A220" s="4">
        <v>45442</v>
      </c>
      <c r="B220">
        <v>18.708887082539633</v>
      </c>
      <c r="C220" t="e">
        <v>#N/A</v>
      </c>
      <c r="D220">
        <v>4.7477603610254082</v>
      </c>
      <c r="E220">
        <v>23.591026535413491</v>
      </c>
      <c r="F220">
        <v>6.6397245702908627</v>
      </c>
      <c r="G220">
        <v>20.751914396550479</v>
      </c>
      <c r="H220" t="e">
        <v>#N/A</v>
      </c>
      <c r="I220">
        <v>5.0324479544336107</v>
      </c>
      <c r="J220">
        <v>23.956890766982692</v>
      </c>
      <c r="K220">
        <v>30.679661020939388</v>
      </c>
      <c r="L220" t="e">
        <v>#N/A</v>
      </c>
      <c r="M220" t="e">
        <v>#N/A</v>
      </c>
      <c r="N220" t="e">
        <v>#N/A</v>
      </c>
    </row>
    <row r="221" spans="1:14" x14ac:dyDescent="0.25">
      <c r="A221" s="4">
        <v>45443</v>
      </c>
      <c r="B221">
        <v>18.723759011858025</v>
      </c>
      <c r="C221" t="e">
        <v>#N/A</v>
      </c>
      <c r="D221">
        <v>4.7900566671369926</v>
      </c>
      <c r="E221">
        <v>23.342107547288659</v>
      </c>
      <c r="F221">
        <v>6.6683835841448857</v>
      </c>
      <c r="G221">
        <v>20.905739103682659</v>
      </c>
      <c r="H221" t="e">
        <v>#N/A</v>
      </c>
      <c r="I221">
        <v>5.16677541295571</v>
      </c>
      <c r="J221">
        <v>24.04908330979131</v>
      </c>
      <c r="K221">
        <v>31.397703988944489</v>
      </c>
      <c r="L221">
        <v>4.9207253205791153</v>
      </c>
      <c r="M221" t="e">
        <v>#N/A</v>
      </c>
      <c r="N221">
        <v>26.804783356823549</v>
      </c>
    </row>
    <row r="222" spans="1:14" x14ac:dyDescent="0.25">
      <c r="A222" s="4">
        <v>45444</v>
      </c>
      <c r="B222" t="e">
        <v>#N/A</v>
      </c>
      <c r="C222" t="e">
        <v>#N/A</v>
      </c>
      <c r="D222" t="e">
        <v>#N/A</v>
      </c>
      <c r="E222" t="e">
        <v>#N/A</v>
      </c>
      <c r="F222" t="e">
        <v>#N/A</v>
      </c>
      <c r="G222" t="e">
        <v>#N/A</v>
      </c>
      <c r="H222" t="e">
        <v>#N/A</v>
      </c>
      <c r="I222" t="e">
        <v>#N/A</v>
      </c>
      <c r="J222" t="e">
        <v>#N/A</v>
      </c>
      <c r="K222" t="e">
        <v>#N/A</v>
      </c>
      <c r="L222" t="e">
        <v>#N/A</v>
      </c>
      <c r="M222" t="e">
        <v>#N/A</v>
      </c>
      <c r="N222" t="e">
        <v>#N/A</v>
      </c>
    </row>
    <row r="223" spans="1:14" x14ac:dyDescent="0.25">
      <c r="A223" s="4">
        <v>45445</v>
      </c>
      <c r="B223" t="e">
        <v>#N/A</v>
      </c>
      <c r="C223" t="e">
        <v>#N/A</v>
      </c>
      <c r="D223" t="e">
        <v>#N/A</v>
      </c>
      <c r="E223" t="e">
        <v>#N/A</v>
      </c>
      <c r="F223" t="e">
        <v>#N/A</v>
      </c>
      <c r="G223" t="e">
        <v>#N/A</v>
      </c>
      <c r="H223" t="e">
        <v>#N/A</v>
      </c>
      <c r="I223" t="e">
        <v>#N/A</v>
      </c>
      <c r="J223" t="e">
        <v>#N/A</v>
      </c>
      <c r="K223" t="e">
        <v>#N/A</v>
      </c>
      <c r="L223" t="e">
        <v>#N/A</v>
      </c>
      <c r="M223" t="e">
        <v>#N/A</v>
      </c>
      <c r="N223" t="e">
        <v>#N/A</v>
      </c>
    </row>
    <row r="224" spans="1:14" x14ac:dyDescent="0.25">
      <c r="A224" s="4">
        <v>45446</v>
      </c>
      <c r="B224">
        <v>18.925592338321945</v>
      </c>
      <c r="C224" t="e">
        <v>#N/A</v>
      </c>
      <c r="D224">
        <v>4.7642823556002449</v>
      </c>
      <c r="E224">
        <v>23.223059335576782</v>
      </c>
      <c r="F224">
        <v>6.6250037030640128</v>
      </c>
      <c r="G224">
        <v>21.232616606338535</v>
      </c>
      <c r="H224" t="e">
        <v>#N/A</v>
      </c>
      <c r="I224">
        <v>5.1005376561541151</v>
      </c>
      <c r="J224">
        <v>24.068838854678869</v>
      </c>
      <c r="K224">
        <v>30.491321881790505</v>
      </c>
      <c r="L224">
        <v>4.9207253205791153</v>
      </c>
      <c r="M224" t="e">
        <v>#N/A</v>
      </c>
      <c r="N224">
        <v>27.461932884281158</v>
      </c>
    </row>
    <row r="225" spans="1:14" x14ac:dyDescent="0.25">
      <c r="A225" s="4">
        <v>45447</v>
      </c>
      <c r="B225">
        <v>18.513427440069311</v>
      </c>
      <c r="C225" t="e">
        <v>#N/A</v>
      </c>
      <c r="D225">
        <v>4.6307846394355554</v>
      </c>
      <c r="E225">
        <v>23.173275537951817</v>
      </c>
      <c r="F225">
        <v>6.4873957016882438</v>
      </c>
      <c r="G225">
        <v>21.564301131092297</v>
      </c>
      <c r="H225" t="e">
        <v>#N/A</v>
      </c>
      <c r="I225">
        <v>4.9752255362966773</v>
      </c>
      <c r="J225">
        <v>22.843995071650067</v>
      </c>
      <c r="K225">
        <v>30.271592886116817</v>
      </c>
      <c r="L225">
        <v>5.015173023469309</v>
      </c>
      <c r="M225" t="e">
        <v>#N/A</v>
      </c>
      <c r="N225">
        <v>27.461932884281158</v>
      </c>
    </row>
    <row r="226" spans="1:14" x14ac:dyDescent="0.25">
      <c r="A226" s="4">
        <v>45448</v>
      </c>
      <c r="B226">
        <v>18.995702862251516</v>
      </c>
      <c r="C226" t="e">
        <v>#N/A</v>
      </c>
      <c r="D226">
        <v>4.6083147268137763</v>
      </c>
      <c r="E226">
        <v>23.216565796756136</v>
      </c>
      <c r="F226">
        <v>6.4697353934852533</v>
      </c>
      <c r="G226">
        <v>21.646020506756269</v>
      </c>
      <c r="H226" t="e">
        <v>#N/A</v>
      </c>
      <c r="I226">
        <v>4.998026928372389</v>
      </c>
      <c r="J226">
        <v>23.772505681365452</v>
      </c>
      <c r="K226">
        <v>30.232355565460796</v>
      </c>
      <c r="L226">
        <v>4.9018357800010763</v>
      </c>
      <c r="M226" t="e">
        <v>#N/A</v>
      </c>
      <c r="N226">
        <v>27.911561508331101</v>
      </c>
    </row>
    <row r="227" spans="1:14" x14ac:dyDescent="0.25">
      <c r="A227" s="4">
        <v>45449</v>
      </c>
      <c r="B227">
        <v>18.662146733253252</v>
      </c>
      <c r="C227" t="e">
        <v>#N/A</v>
      </c>
      <c r="D227">
        <v>4.6492892733593738</v>
      </c>
      <c r="E227">
        <v>23.004443528614971</v>
      </c>
      <c r="F227">
        <v>6.5154798323215362</v>
      </c>
      <c r="G227">
        <v>21.468160689134688</v>
      </c>
      <c r="H227" t="e">
        <v>#N/A</v>
      </c>
      <c r="I227">
        <v>5.0256462348039825</v>
      </c>
      <c r="J227">
        <v>23.3905651468726</v>
      </c>
      <c r="K227">
        <v>30.095024943164741</v>
      </c>
      <c r="L227">
        <v>4.9018357800010763</v>
      </c>
      <c r="M227" t="e">
        <v>#N/A</v>
      </c>
      <c r="N227">
        <v>28.049908777269543</v>
      </c>
    </row>
    <row r="228" spans="1:14" x14ac:dyDescent="0.25">
      <c r="A228" s="4">
        <v>45450</v>
      </c>
      <c r="B228">
        <v>18.530423930718904</v>
      </c>
      <c r="C228" t="e">
        <v>#N/A</v>
      </c>
      <c r="D228">
        <v>4.623514961822627</v>
      </c>
      <c r="E228">
        <v>22.573705453512002</v>
      </c>
      <c r="F228">
        <v>6.4779547982114245</v>
      </c>
      <c r="G228">
        <v>21.069177855010597</v>
      </c>
      <c r="H228" t="e">
        <v>#N/A</v>
      </c>
      <c r="I228">
        <v>4.9877810589246607</v>
      </c>
      <c r="J228">
        <v>22.034017731260054</v>
      </c>
      <c r="K228">
        <v>29.581016042570923</v>
      </c>
      <c r="L228">
        <v>4.7979433068218622</v>
      </c>
      <c r="M228" t="e">
        <v>#N/A</v>
      </c>
      <c r="N228">
        <v>27.392759249811935</v>
      </c>
    </row>
    <row r="229" spans="1:14" x14ac:dyDescent="0.25">
      <c r="A229" s="4">
        <v>45451</v>
      </c>
      <c r="B229" t="e">
        <v>#N/A</v>
      </c>
      <c r="C229" t="e">
        <v>#N/A</v>
      </c>
      <c r="D229" t="e">
        <v>#N/A</v>
      </c>
      <c r="E229" t="e">
        <v>#N/A</v>
      </c>
      <c r="F229" t="e">
        <v>#N/A</v>
      </c>
      <c r="G229" t="e">
        <v>#N/A</v>
      </c>
      <c r="H229" t="e">
        <v>#N/A</v>
      </c>
      <c r="I229" t="e">
        <v>#N/A</v>
      </c>
      <c r="J229" t="e">
        <v>#N/A</v>
      </c>
      <c r="K229" t="e">
        <v>#N/A</v>
      </c>
      <c r="L229" t="e">
        <v>#N/A</v>
      </c>
      <c r="M229" t="e">
        <v>#N/A</v>
      </c>
      <c r="N229" t="e">
        <v>#N/A</v>
      </c>
    </row>
    <row r="230" spans="1:14" x14ac:dyDescent="0.25">
      <c r="A230" s="4">
        <v>45452</v>
      </c>
      <c r="B230" t="e">
        <v>#N/A</v>
      </c>
      <c r="C230" t="e">
        <v>#N/A</v>
      </c>
      <c r="D230" t="e">
        <v>#N/A</v>
      </c>
      <c r="E230" t="e">
        <v>#N/A</v>
      </c>
      <c r="F230" t="e">
        <v>#N/A</v>
      </c>
      <c r="G230" t="e">
        <v>#N/A</v>
      </c>
      <c r="H230" t="e">
        <v>#N/A</v>
      </c>
      <c r="I230" t="e">
        <v>#N/A</v>
      </c>
      <c r="J230" t="e">
        <v>#N/A</v>
      </c>
      <c r="K230" t="e">
        <v>#N/A</v>
      </c>
      <c r="L230" t="e">
        <v>#N/A</v>
      </c>
      <c r="M230" t="e">
        <v>#N/A</v>
      </c>
      <c r="N230" t="e">
        <v>#N/A</v>
      </c>
    </row>
    <row r="231" spans="1:14" x14ac:dyDescent="0.25">
      <c r="A231" s="4">
        <v>45453</v>
      </c>
      <c r="B231">
        <v>18.530423930718904</v>
      </c>
      <c r="C231" t="e">
        <v>#N/A</v>
      </c>
      <c r="D231">
        <v>4.6618459892362507</v>
      </c>
      <c r="E231">
        <v>22.822624441636833</v>
      </c>
      <c r="F231">
        <v>6.5397913092860547</v>
      </c>
      <c r="G231">
        <v>21.194160429555492</v>
      </c>
      <c r="H231" t="e">
        <v>#N/A</v>
      </c>
      <c r="I231">
        <v>4.984878282940759</v>
      </c>
      <c r="J231">
        <v>22.725461802324698</v>
      </c>
      <c r="K231">
        <v>30.200965708935986</v>
      </c>
      <c r="L231">
        <v>4.8073880771108817</v>
      </c>
      <c r="M231" t="e">
        <v>#N/A</v>
      </c>
      <c r="N231">
        <v>27.946148325565712</v>
      </c>
    </row>
    <row r="232" spans="1:14" x14ac:dyDescent="0.25">
      <c r="A232" s="4">
        <v>45454</v>
      </c>
      <c r="B232">
        <v>18.320092358930193</v>
      </c>
      <c r="C232" t="e">
        <v>#N/A</v>
      </c>
      <c r="D232">
        <v>4.6221932022566401</v>
      </c>
      <c r="E232">
        <v>23.02608865801713</v>
      </c>
      <c r="F232">
        <v>6.5231898444936691</v>
      </c>
      <c r="G232">
        <v>20.809598661725044</v>
      </c>
      <c r="H232" t="e">
        <v>#N/A</v>
      </c>
      <c r="I232">
        <v>4.8922800418228345</v>
      </c>
      <c r="J232">
        <v>22.824239526762504</v>
      </c>
      <c r="K232">
        <v>28.541227045186481</v>
      </c>
      <c r="L232">
        <v>4.7176627593651972</v>
      </c>
      <c r="M232" t="e">
        <v>#N/A</v>
      </c>
      <c r="N232">
        <v>28.49953740131949</v>
      </c>
    </row>
    <row r="233" spans="1:14" x14ac:dyDescent="0.25">
      <c r="A233" s="4">
        <v>45455</v>
      </c>
      <c r="B233">
        <v>18.919218654328347</v>
      </c>
      <c r="C233" t="e">
        <v>#N/A</v>
      </c>
      <c r="D233">
        <v>4.6069929672477894</v>
      </c>
      <c r="E233">
        <v>23.720897311826448</v>
      </c>
      <c r="F233">
        <v>6.5687878376286077</v>
      </c>
      <c r="G233">
        <v>20.814405683822926</v>
      </c>
      <c r="H233" t="e">
        <v>#N/A</v>
      </c>
      <c r="I233">
        <v>4.9287009380851297</v>
      </c>
      <c r="J233">
        <v>23.410320691760155</v>
      </c>
      <c r="K233">
        <v>28.352887906037605</v>
      </c>
      <c r="L233">
        <v>4.7507194553767658</v>
      </c>
      <c r="M233" t="e">
        <v>#N/A</v>
      </c>
      <c r="N233">
        <v>28.49953740131949</v>
      </c>
    </row>
    <row r="234" spans="1:14" x14ac:dyDescent="0.25">
      <c r="A234" s="4">
        <v>45456</v>
      </c>
      <c r="B234">
        <v>18.148002891103062</v>
      </c>
      <c r="C234" t="e">
        <v>#N/A</v>
      </c>
      <c r="D234">
        <v>4.5329744315525158</v>
      </c>
      <c r="E234">
        <v>22.857256648680288</v>
      </c>
      <c r="F234">
        <v>6.4689694414773351</v>
      </c>
      <c r="G234">
        <v>20.766335462844122</v>
      </c>
      <c r="H234" t="e">
        <v>#N/A</v>
      </c>
      <c r="I234">
        <v>4.7547767035522597</v>
      </c>
      <c r="J234">
        <v>22.751802528841445</v>
      </c>
      <c r="K234">
        <v>28.713871256072959</v>
      </c>
      <c r="L234">
        <v>4.7318299147987259</v>
      </c>
      <c r="M234" t="e">
        <v>#N/A</v>
      </c>
      <c r="N234">
        <v>28.741645121961767</v>
      </c>
    </row>
    <row r="235" spans="1:14" x14ac:dyDescent="0.25">
      <c r="A235" s="4">
        <v>45457</v>
      </c>
      <c r="B235">
        <v>17.60623975164728</v>
      </c>
      <c r="C235" t="e">
        <v>#N/A</v>
      </c>
      <c r="D235">
        <v>4.4635820543381959</v>
      </c>
      <c r="E235">
        <v>22.333444517148031</v>
      </c>
      <c r="F235">
        <v>6.4082956459233591</v>
      </c>
      <c r="G235">
        <v>20.59328266732042</v>
      </c>
      <c r="H235" t="e">
        <v>#N/A</v>
      </c>
      <c r="I235">
        <v>4.6720179460876681</v>
      </c>
      <c r="J235">
        <v>21.71792901305907</v>
      </c>
      <c r="K235">
        <v>28.666786471285736</v>
      </c>
      <c r="L235">
        <v>4.8073880771108817</v>
      </c>
      <c r="M235" t="e">
        <v>#N/A</v>
      </c>
      <c r="N235">
        <v>29.018339659838656</v>
      </c>
    </row>
    <row r="236" spans="1:14" x14ac:dyDescent="0.25">
      <c r="A236" s="4">
        <v>45458</v>
      </c>
      <c r="B236" t="e">
        <v>#N/A</v>
      </c>
      <c r="C236" t="e">
        <v>#N/A</v>
      </c>
      <c r="D236" t="e">
        <v>#N/A</v>
      </c>
      <c r="E236" t="e">
        <v>#N/A</v>
      </c>
      <c r="F236" t="e">
        <v>#N/A</v>
      </c>
      <c r="G236" t="e">
        <v>#N/A</v>
      </c>
      <c r="H236" t="e">
        <v>#N/A</v>
      </c>
      <c r="I236" t="e">
        <v>#N/A</v>
      </c>
      <c r="J236" t="e">
        <v>#N/A</v>
      </c>
      <c r="K236" t="e">
        <v>#N/A</v>
      </c>
      <c r="L236" t="e">
        <v>#N/A</v>
      </c>
      <c r="M236" t="e">
        <v>#N/A</v>
      </c>
      <c r="N236" t="e">
        <v>#N/A</v>
      </c>
    </row>
    <row r="237" spans="1:14" x14ac:dyDescent="0.25">
      <c r="A237" s="4">
        <v>45459</v>
      </c>
      <c r="B237" t="e">
        <v>#N/A</v>
      </c>
      <c r="C237" t="e">
        <v>#N/A</v>
      </c>
      <c r="D237" t="e">
        <v>#N/A</v>
      </c>
      <c r="E237" t="e">
        <v>#N/A</v>
      </c>
      <c r="F237" t="e">
        <v>#N/A</v>
      </c>
      <c r="G237" t="e">
        <v>#N/A</v>
      </c>
      <c r="H237" t="e">
        <v>#N/A</v>
      </c>
      <c r="I237" t="e">
        <v>#N/A</v>
      </c>
      <c r="J237" t="e">
        <v>#N/A</v>
      </c>
      <c r="K237" t="e">
        <v>#N/A</v>
      </c>
      <c r="L237" t="e">
        <v>#N/A</v>
      </c>
      <c r="M237" t="e">
        <v>#N/A</v>
      </c>
      <c r="N237" t="e">
        <v>#N/A</v>
      </c>
    </row>
    <row r="238" spans="1:14" x14ac:dyDescent="0.25">
      <c r="A238" s="4">
        <v>45460</v>
      </c>
      <c r="B238">
        <v>17.856937988728777</v>
      </c>
      <c r="C238" t="e">
        <v>#N/A</v>
      </c>
      <c r="D238">
        <v>4.4721734915171121</v>
      </c>
      <c r="E238">
        <v>22.348596107729541</v>
      </c>
      <c r="F238">
        <v>6.4483239513062456</v>
      </c>
      <c r="G238">
        <v>20.343317518230631</v>
      </c>
      <c r="H238" t="e">
        <v>#N/A</v>
      </c>
      <c r="I238">
        <v>4.7267139056091692</v>
      </c>
      <c r="J238">
        <v>21.507203200925083</v>
      </c>
      <c r="K238">
        <v>28.372506566365612</v>
      </c>
      <c r="L238">
        <v>4.8073880771108817</v>
      </c>
      <c r="M238" t="e">
        <v>#N/A</v>
      </c>
      <c r="N238">
        <v>29.191273746011706</v>
      </c>
    </row>
    <row r="239" spans="1:14" x14ac:dyDescent="0.25">
      <c r="A239" s="4">
        <v>45461</v>
      </c>
      <c r="B239">
        <v>17.893055531359163</v>
      </c>
      <c r="C239" t="e">
        <v>#N/A</v>
      </c>
      <c r="D239">
        <v>4.5547834643913019</v>
      </c>
      <c r="E239">
        <v>22.768511618131434</v>
      </c>
      <c r="F239">
        <v>6.4691209177562063</v>
      </c>
      <c r="G239">
        <v>20.76152844074624</v>
      </c>
      <c r="H239" t="e">
        <v>#N/A</v>
      </c>
      <c r="I239">
        <v>4.7985336559872103</v>
      </c>
      <c r="J239">
        <v>21.981336278226557</v>
      </c>
      <c r="K239">
        <v>27.638768670098099</v>
      </c>
      <c r="L239">
        <v>4.7979433068218622</v>
      </c>
      <c r="M239" t="e">
        <v>#N/A</v>
      </c>
      <c r="N239">
        <v>29.225860563246318</v>
      </c>
    </row>
    <row r="240" spans="1:14" x14ac:dyDescent="0.25">
      <c r="A240" s="4">
        <v>45462</v>
      </c>
      <c r="B240">
        <v>17.871809918047173</v>
      </c>
      <c r="C240" t="e">
        <v>#N/A</v>
      </c>
      <c r="D240">
        <v>4.5924536120219317</v>
      </c>
      <c r="E240" t="e">
        <v>#N/A</v>
      </c>
      <c r="F240">
        <v>6.5131647419118091</v>
      </c>
      <c r="G240">
        <v>20.59328266732042</v>
      </c>
      <c r="H240" t="e">
        <v>#N/A</v>
      </c>
      <c r="I240">
        <v>4.7196031138378514</v>
      </c>
      <c r="J240" t="e">
        <v>#N/A</v>
      </c>
      <c r="K240" t="e">
        <v>#N/A</v>
      </c>
      <c r="L240">
        <v>4.8168328473999011</v>
      </c>
      <c r="M240" t="e">
        <v>#N/A</v>
      </c>
      <c r="N240">
        <v>29.052926477073267</v>
      </c>
    </row>
    <row r="241" spans="1:14" x14ac:dyDescent="0.25">
      <c r="A241" s="4">
        <v>45463</v>
      </c>
      <c r="B241">
        <v>18.094888857823083</v>
      </c>
      <c r="C241" t="e">
        <v>#N/A</v>
      </c>
      <c r="D241">
        <v>4.669776546632173</v>
      </c>
      <c r="E241">
        <v>23.043404761538856</v>
      </c>
      <c r="F241">
        <v>6.5294758305902709</v>
      </c>
      <c r="G241">
        <v>20.924967192074178</v>
      </c>
      <c r="H241" t="e">
        <v>#N/A</v>
      </c>
      <c r="I241">
        <v>4.7423748639901309</v>
      </c>
      <c r="J241">
        <v>21.97475109659737</v>
      </c>
      <c r="K241">
        <v>28.431362547349632</v>
      </c>
      <c r="L241">
        <v>4.9396148611571542</v>
      </c>
      <c r="M241" t="e">
        <v>#N/A</v>
      </c>
      <c r="N241">
        <v>29.537141918357818</v>
      </c>
    </row>
    <row r="242" spans="1:14" x14ac:dyDescent="0.25">
      <c r="A242" s="4">
        <v>45464</v>
      </c>
      <c r="B242">
        <v>17.867560795384772</v>
      </c>
      <c r="C242" t="e">
        <v>#N/A</v>
      </c>
      <c r="D242">
        <v>4.6050103278988086</v>
      </c>
      <c r="E242">
        <v>22.971975834511731</v>
      </c>
      <c r="F242">
        <v>6.5394718676130861</v>
      </c>
      <c r="G242">
        <v>20.67019502088651</v>
      </c>
      <c r="H242" t="e">
        <v>#N/A</v>
      </c>
      <c r="I242">
        <v>4.6946895392372694</v>
      </c>
      <c r="J242">
        <v>21.059410850140363</v>
      </c>
      <c r="K242">
        <v>28.568693169645694</v>
      </c>
      <c r="L242">
        <v>5.0057282531802896</v>
      </c>
      <c r="M242" t="e">
        <v>#N/A</v>
      </c>
      <c r="N242">
        <v>29.537141918357818</v>
      </c>
    </row>
    <row r="243" spans="1:14" x14ac:dyDescent="0.25">
      <c r="A243" s="4">
        <v>45465</v>
      </c>
      <c r="B243" t="e">
        <v>#N/A</v>
      </c>
      <c r="C243" t="e">
        <v>#N/A</v>
      </c>
      <c r="D243" t="e">
        <v>#N/A</v>
      </c>
      <c r="E243" t="e">
        <v>#N/A</v>
      </c>
      <c r="F243" t="e">
        <v>#N/A</v>
      </c>
      <c r="G243" t="e">
        <v>#N/A</v>
      </c>
      <c r="H243" t="e">
        <v>#N/A</v>
      </c>
      <c r="I243" t="e">
        <v>#N/A</v>
      </c>
      <c r="J243" t="e">
        <v>#N/A</v>
      </c>
      <c r="K243" t="e">
        <v>#N/A</v>
      </c>
      <c r="L243" t="e">
        <v>#N/A</v>
      </c>
      <c r="M243" t="e">
        <v>#N/A</v>
      </c>
      <c r="N243" t="e">
        <v>#N/A</v>
      </c>
    </row>
    <row r="244" spans="1:14" x14ac:dyDescent="0.25">
      <c r="A244" s="4">
        <v>45466</v>
      </c>
      <c r="B244" t="e">
        <v>#N/A</v>
      </c>
      <c r="C244" t="e">
        <v>#N/A</v>
      </c>
      <c r="D244" t="e">
        <v>#N/A</v>
      </c>
      <c r="E244" t="e">
        <v>#N/A</v>
      </c>
      <c r="F244" t="e">
        <v>#N/A</v>
      </c>
      <c r="G244" t="e">
        <v>#N/A</v>
      </c>
      <c r="H244" t="e">
        <v>#N/A</v>
      </c>
      <c r="I244" t="e">
        <v>#N/A</v>
      </c>
      <c r="J244" t="e">
        <v>#N/A</v>
      </c>
      <c r="K244" t="e">
        <v>#N/A</v>
      </c>
      <c r="L244" t="e">
        <v>#N/A</v>
      </c>
      <c r="M244" t="e">
        <v>#N/A</v>
      </c>
      <c r="N244" t="e">
        <v>#N/A</v>
      </c>
    </row>
    <row r="245" spans="1:14" x14ac:dyDescent="0.25">
      <c r="A245" s="4">
        <v>45467</v>
      </c>
      <c r="B245">
        <v>18.169248504415052</v>
      </c>
      <c r="C245" t="e">
        <v>#N/A</v>
      </c>
      <c r="D245">
        <v>4.6671330275001992</v>
      </c>
      <c r="E245">
        <v>22.534744220588113</v>
      </c>
      <c r="F245">
        <v>6.6020293349744197</v>
      </c>
      <c r="G245">
        <v>19.857808286344692</v>
      </c>
      <c r="H245" t="e">
        <v>#N/A</v>
      </c>
      <c r="I245">
        <v>4.7669279728983254</v>
      </c>
      <c r="J245">
        <v>20.980388670590116</v>
      </c>
      <c r="K245">
        <v>28.976761304468265</v>
      </c>
      <c r="L245">
        <v>5.034062564047348</v>
      </c>
      <c r="M245" t="e">
        <v>#N/A</v>
      </c>
      <c r="N245">
        <v>28.949166025369429</v>
      </c>
    </row>
    <row r="246" spans="1:14" x14ac:dyDescent="0.25">
      <c r="A246" s="4">
        <v>45468</v>
      </c>
      <c r="B246">
        <v>18.014155527237516</v>
      </c>
      <c r="C246" t="e">
        <v>#N/A</v>
      </c>
      <c r="D246">
        <v>4.704142295347836</v>
      </c>
      <c r="E246">
        <v>22.034741731398231</v>
      </c>
      <c r="F246">
        <v>6.6322188554616321</v>
      </c>
      <c r="G246">
        <v>20.016440015574748</v>
      </c>
      <c r="H246" t="e">
        <v>#N/A</v>
      </c>
      <c r="I246">
        <v>4.7848632558361714</v>
      </c>
      <c r="J246">
        <v>20.716981405422633</v>
      </c>
      <c r="K246">
        <v>28.635396614760925</v>
      </c>
      <c r="L246">
        <v>4.9112805502900958</v>
      </c>
      <c r="M246" t="e">
        <v>#N/A</v>
      </c>
      <c r="N246">
        <v>28.983752842604044</v>
      </c>
    </row>
    <row r="247" spans="1:14" x14ac:dyDescent="0.25">
      <c r="A247" s="4">
        <v>45469</v>
      </c>
      <c r="B247">
        <v>17.97591342327593</v>
      </c>
      <c r="C247" t="e">
        <v>#N/A</v>
      </c>
      <c r="D247">
        <v>4.7054640549138229</v>
      </c>
      <c r="E247">
        <v>22.065044912561255</v>
      </c>
      <c r="F247">
        <v>6.56567987230531</v>
      </c>
      <c r="G247">
        <v>19.92029957361714</v>
      </c>
      <c r="H247" t="e">
        <v>#N/A</v>
      </c>
      <c r="I247">
        <v>4.7108002444996639</v>
      </c>
      <c r="J247">
        <v>20.236263146491975</v>
      </c>
      <c r="K247">
        <v>28.788422165319389</v>
      </c>
      <c r="L247">
        <v>4.9301700908681338</v>
      </c>
      <c r="M247" t="e">
        <v>#N/A</v>
      </c>
      <c r="N247">
        <v>28.776231939196379</v>
      </c>
    </row>
    <row r="248" spans="1:14" x14ac:dyDescent="0.25">
      <c r="A248" s="4">
        <v>45470</v>
      </c>
      <c r="B248">
        <v>18.434818670814945</v>
      </c>
      <c r="C248" t="e">
        <v>#N/A</v>
      </c>
      <c r="D248">
        <v>4.7299166068845828</v>
      </c>
      <c r="E248">
        <v>22.433012112397964</v>
      </c>
      <c r="F248">
        <v>6.6317150524381807</v>
      </c>
      <c r="G248">
        <v>20.002018949281105</v>
      </c>
      <c r="H248" t="e">
        <v>#N/A</v>
      </c>
      <c r="I248">
        <v>4.7218253340065433</v>
      </c>
      <c r="J248">
        <v>20.236263146491975</v>
      </c>
      <c r="K248">
        <v>28.925752787615444</v>
      </c>
      <c r="L248">
        <v>4.9868387126022506</v>
      </c>
      <c r="M248" t="e">
        <v>#N/A</v>
      </c>
      <c r="N248">
        <v>28.776231939196379</v>
      </c>
    </row>
    <row r="249" spans="1:14" x14ac:dyDescent="0.25">
      <c r="A249" s="4">
        <v>45471</v>
      </c>
      <c r="B249">
        <v>18.453939722795734</v>
      </c>
      <c r="C249" t="e">
        <v>#N/A</v>
      </c>
      <c r="D249">
        <v>4.7431342025444527</v>
      </c>
      <c r="E249">
        <v>22.407037957115371</v>
      </c>
      <c r="F249">
        <v>6.6752834870174764</v>
      </c>
      <c r="G249">
        <v>19.857808286344692</v>
      </c>
      <c r="H249" t="e">
        <v>#N/A</v>
      </c>
      <c r="I249">
        <v>4.7478846364773508</v>
      </c>
      <c r="J249">
        <v>18.971908273688051</v>
      </c>
      <c r="K249">
        <v>27.783946756525363</v>
      </c>
      <c r="L249">
        <v>4.8829462394230374</v>
      </c>
      <c r="M249" t="e">
        <v>#N/A</v>
      </c>
      <c r="N249">
        <v>29.710076004530876</v>
      </c>
    </row>
    <row r="250" spans="1:14" x14ac:dyDescent="0.25">
      <c r="A250" s="4">
        <v>45472</v>
      </c>
      <c r="B250" t="e">
        <v>#N/A</v>
      </c>
      <c r="C250" t="e">
        <v>#N/A</v>
      </c>
      <c r="D250" t="e">
        <v>#N/A</v>
      </c>
      <c r="E250" t="e">
        <v>#N/A</v>
      </c>
      <c r="F250" t="e">
        <v>#N/A</v>
      </c>
      <c r="G250" t="e">
        <v>#N/A</v>
      </c>
      <c r="H250" t="e">
        <v>#N/A</v>
      </c>
      <c r="I250" t="e">
        <v>#N/A</v>
      </c>
      <c r="J250" t="e">
        <v>#N/A</v>
      </c>
      <c r="K250" t="e">
        <v>#N/A</v>
      </c>
      <c r="L250" t="e">
        <v>#N/A</v>
      </c>
      <c r="M250" t="e">
        <v>#N/A</v>
      </c>
      <c r="N250" t="e">
        <v>#N/A</v>
      </c>
    </row>
    <row r="251" spans="1:14" x14ac:dyDescent="0.25">
      <c r="A251" s="4">
        <v>45473</v>
      </c>
      <c r="B251" t="e">
        <v>#N/A</v>
      </c>
      <c r="C251" t="e">
        <v>#N/A</v>
      </c>
      <c r="D251" t="e">
        <v>#N/A</v>
      </c>
      <c r="E251" t="e">
        <v>#N/A</v>
      </c>
      <c r="F251" t="e">
        <v>#N/A</v>
      </c>
      <c r="G251" t="e">
        <v>#N/A</v>
      </c>
      <c r="H251" t="e">
        <v>#N/A</v>
      </c>
      <c r="I251" t="e">
        <v>#N/A</v>
      </c>
      <c r="J251" t="e">
        <v>#N/A</v>
      </c>
      <c r="K251" t="e">
        <v>#N/A</v>
      </c>
      <c r="L251" t="e">
        <v>#N/A</v>
      </c>
      <c r="M251" t="e">
        <v>#N/A</v>
      </c>
      <c r="N251" t="e">
        <v>#N/A</v>
      </c>
    </row>
    <row r="252" spans="1:14" x14ac:dyDescent="0.25">
      <c r="A252" s="4">
        <v>45474</v>
      </c>
      <c r="B252">
        <v>18.81511514909959</v>
      </c>
      <c r="C252" t="e">
        <v>#N/A</v>
      </c>
      <c r="D252">
        <v>4.8019525032308756</v>
      </c>
      <c r="E252">
        <v>21.995780498474346</v>
      </c>
      <c r="F252">
        <v>6.733830466183619</v>
      </c>
      <c r="G252">
        <v>20.08854534704296</v>
      </c>
      <c r="H252" t="e">
        <v>#N/A</v>
      </c>
      <c r="I252">
        <v>4.8521689748863244</v>
      </c>
      <c r="J252">
        <v>17.121472235886472</v>
      </c>
      <c r="K252">
        <v>27.426887138555614</v>
      </c>
      <c r="L252">
        <v>4.892391009712056</v>
      </c>
      <c r="M252" t="e">
        <v>#N/A</v>
      </c>
      <c r="N252">
        <v>29.537141918357818</v>
      </c>
    </row>
    <row r="253" spans="1:14" x14ac:dyDescent="0.25">
      <c r="A253" s="4">
        <v>45475</v>
      </c>
      <c r="B253">
        <v>18.572915157342887</v>
      </c>
      <c r="C253" t="e">
        <v>#N/A</v>
      </c>
      <c r="D253">
        <v>4.8006307436648887</v>
      </c>
      <c r="E253">
        <v>22.02608367963737</v>
      </c>
      <c r="F253">
        <v>6.7728017913327623</v>
      </c>
      <c r="G253">
        <v>19.809738065365888</v>
      </c>
      <c r="H253" t="e">
        <v>#N/A</v>
      </c>
      <c r="I253">
        <v>4.8831359704883015</v>
      </c>
      <c r="J253">
        <v>17.714138582513311</v>
      </c>
      <c r="K253">
        <v>27.650539866294906</v>
      </c>
      <c r="L253">
        <v>4.8735014691340179</v>
      </c>
      <c r="M253" t="e">
        <v>#N/A</v>
      </c>
      <c r="N253">
        <v>29.329621014950156</v>
      </c>
    </row>
    <row r="254" spans="1:14" x14ac:dyDescent="0.25">
      <c r="A254" s="4">
        <v>45476</v>
      </c>
      <c r="B254">
        <v>18.776873045138004</v>
      </c>
      <c r="C254" t="e">
        <v>#N/A</v>
      </c>
      <c r="D254">
        <v>4.7788217108261026</v>
      </c>
      <c r="E254">
        <v>22.151625430169894</v>
      </c>
      <c r="F254">
        <v>6.7748192392388029</v>
      </c>
      <c r="G254">
        <v>19.94433468410654</v>
      </c>
      <c r="H254" t="e">
        <v>#N/A</v>
      </c>
      <c r="I254">
        <v>4.9751848763921123</v>
      </c>
      <c r="J254">
        <v>17.872182941613804</v>
      </c>
      <c r="K254">
        <v>28.184167427216732</v>
      </c>
      <c r="L254">
        <v>4.8640566988449985</v>
      </c>
      <c r="M254" t="e">
        <v>#N/A</v>
      </c>
      <c r="N254">
        <v>28.983752842604044</v>
      </c>
    </row>
    <row r="255" spans="1:14" x14ac:dyDescent="0.25">
      <c r="A255" s="4">
        <v>45477</v>
      </c>
      <c r="B255">
        <v>18.838485323742781</v>
      </c>
      <c r="C255" t="e">
        <v>#N/A</v>
      </c>
      <c r="D255">
        <v>4.8264050552016355</v>
      </c>
      <c r="E255" t="e">
        <v>#N/A</v>
      </c>
      <c r="F255">
        <v>6.895039980980691</v>
      </c>
      <c r="G255">
        <v>20.045282148162034</v>
      </c>
      <c r="H255" t="e">
        <v>#N/A</v>
      </c>
      <c r="I255">
        <v>5.0563397712226399</v>
      </c>
      <c r="J255" t="e">
        <v>#N/A</v>
      </c>
      <c r="K255" t="e">
        <v>#N/A</v>
      </c>
      <c r="L255">
        <v>4.9112805502900958</v>
      </c>
      <c r="M255" t="e">
        <v>#N/A</v>
      </c>
      <c r="N255">
        <v>29.225860563246318</v>
      </c>
    </row>
    <row r="256" spans="1:14" x14ac:dyDescent="0.25">
      <c r="A256" s="4">
        <v>45478</v>
      </c>
      <c r="B256">
        <v>18.81511514909959</v>
      </c>
      <c r="C256" t="e">
        <v>#N/A</v>
      </c>
      <c r="D256">
        <v>4.7761781916941288</v>
      </c>
      <c r="E256">
        <v>21.762013100931025</v>
      </c>
      <c r="F256">
        <v>6.8244211062910729</v>
      </c>
      <c r="G256">
        <v>20.232756009979376</v>
      </c>
      <c r="H256" t="e">
        <v>#N/A</v>
      </c>
      <c r="I256">
        <v>5.0297962462520198</v>
      </c>
      <c r="J256">
        <v>17.97096066605161</v>
      </c>
      <c r="K256">
        <v>28.286184460922378</v>
      </c>
      <c r="L256">
        <v>4.8357223879779401</v>
      </c>
      <c r="M256" t="e">
        <v>#N/A</v>
      </c>
      <c r="N256">
        <v>28.87999239090021</v>
      </c>
    </row>
    <row r="257" spans="1:14" x14ac:dyDescent="0.25">
      <c r="A257" s="4">
        <v>45479</v>
      </c>
      <c r="B257" t="e">
        <v>#N/A</v>
      </c>
      <c r="C257" t="e">
        <v>#N/A</v>
      </c>
      <c r="D257" t="e">
        <v>#N/A</v>
      </c>
      <c r="E257" t="e">
        <v>#N/A</v>
      </c>
      <c r="F257" t="e">
        <v>#N/A</v>
      </c>
      <c r="G257" t="e">
        <v>#N/A</v>
      </c>
      <c r="H257" t="e">
        <v>#N/A</v>
      </c>
      <c r="I257" t="e">
        <v>#N/A</v>
      </c>
      <c r="J257" t="e">
        <v>#N/A</v>
      </c>
      <c r="K257" t="e">
        <v>#N/A</v>
      </c>
      <c r="L257" t="e">
        <v>#N/A</v>
      </c>
      <c r="M257" t="e">
        <v>#N/A</v>
      </c>
      <c r="N257" t="e">
        <v>#N/A</v>
      </c>
    </row>
    <row r="258" spans="1:14" x14ac:dyDescent="0.25">
      <c r="A258" s="4">
        <v>45480</v>
      </c>
      <c r="B258" t="e">
        <v>#N/A</v>
      </c>
      <c r="C258" t="e">
        <v>#N/A</v>
      </c>
      <c r="D258" t="e">
        <v>#N/A</v>
      </c>
      <c r="E258" t="e">
        <v>#N/A</v>
      </c>
      <c r="F258" t="e">
        <v>#N/A</v>
      </c>
      <c r="G258" t="e">
        <v>#N/A</v>
      </c>
      <c r="H258" t="e">
        <v>#N/A</v>
      </c>
      <c r="I258" t="e">
        <v>#N/A</v>
      </c>
      <c r="J258" t="e">
        <v>#N/A</v>
      </c>
      <c r="K258" t="e">
        <v>#N/A</v>
      </c>
      <c r="L258" t="e">
        <v>#N/A</v>
      </c>
      <c r="M258" t="e">
        <v>#N/A</v>
      </c>
      <c r="N258" t="e">
        <v>#N/A</v>
      </c>
    </row>
    <row r="259" spans="1:14" x14ac:dyDescent="0.25">
      <c r="A259" s="4">
        <v>45481</v>
      </c>
      <c r="B259">
        <v>18.819364271761987</v>
      </c>
      <c r="C259" t="e">
        <v>#N/A</v>
      </c>
      <c r="D259">
        <v>4.7259513281866212</v>
      </c>
      <c r="E259">
        <v>21.779329204452754</v>
      </c>
      <c r="F259">
        <v>6.772188619827519</v>
      </c>
      <c r="G259">
        <v>20.141422590119646</v>
      </c>
      <c r="H259" t="e">
        <v>#N/A</v>
      </c>
      <c r="I259">
        <v>4.9802252828831115</v>
      </c>
      <c r="J259">
        <v>17.338783229649646</v>
      </c>
      <c r="K259">
        <v>28.294031925053577</v>
      </c>
      <c r="L259">
        <v>4.8168328473999011</v>
      </c>
      <c r="M259" t="e">
        <v>#N/A</v>
      </c>
      <c r="N259">
        <v>29.571728735592433</v>
      </c>
    </row>
    <row r="260" spans="1:14" x14ac:dyDescent="0.25">
      <c r="A260" s="4">
        <v>45482</v>
      </c>
      <c r="B260">
        <v>18.405074812178157</v>
      </c>
      <c r="C260" t="e">
        <v>#N/A</v>
      </c>
      <c r="D260">
        <v>4.6631677488022376</v>
      </c>
      <c r="E260">
        <v>21.616990733936557</v>
      </c>
      <c r="F260">
        <v>6.7497349165119775</v>
      </c>
      <c r="G260">
        <v>20.24237005417514</v>
      </c>
      <c r="H260" t="e">
        <v>#N/A</v>
      </c>
      <c r="I260">
        <v>4.8579217116284408</v>
      </c>
      <c r="J260">
        <v>16.989768603302732</v>
      </c>
      <c r="K260">
        <v>28.297955657119182</v>
      </c>
      <c r="L260">
        <v>4.7082179890761786</v>
      </c>
      <c r="M260" t="e">
        <v>#N/A</v>
      </c>
      <c r="N260">
        <v>29.537141918357818</v>
      </c>
    </row>
    <row r="261" spans="1:14" x14ac:dyDescent="0.25">
      <c r="A261" s="4">
        <v>45483</v>
      </c>
      <c r="B261">
        <v>18.73650637984522</v>
      </c>
      <c r="C261" t="e">
        <v>#N/A</v>
      </c>
      <c r="D261">
        <v>4.6856376614240176</v>
      </c>
      <c r="E261">
        <v>21.720887355066921</v>
      </c>
      <c r="F261">
        <v>6.7806070118425392</v>
      </c>
      <c r="G261">
        <v>20.516370313754329</v>
      </c>
      <c r="H261" t="e">
        <v>#N/A</v>
      </c>
      <c r="I261">
        <v>4.851708138940011</v>
      </c>
      <c r="J261">
        <v>17.845842215097058</v>
      </c>
      <c r="K261">
        <v>28.60400675823611</v>
      </c>
      <c r="L261">
        <v>4.7601642256657852</v>
      </c>
      <c r="M261" t="e">
        <v>#N/A</v>
      </c>
      <c r="N261">
        <v>29.156686928777098</v>
      </c>
    </row>
    <row r="262" spans="1:14" x14ac:dyDescent="0.25">
      <c r="A262" s="4">
        <v>45484</v>
      </c>
      <c r="B262">
        <v>19.004201107576314</v>
      </c>
      <c r="C262" t="e">
        <v>#N/A</v>
      </c>
      <c r="D262">
        <v>4.6922464592539521</v>
      </c>
      <c r="E262">
        <v>22.649463406419557</v>
      </c>
      <c r="F262">
        <v>6.7716166245309211</v>
      </c>
      <c r="G262">
        <v>20.785563551235644</v>
      </c>
      <c r="H262" t="e">
        <v>#N/A</v>
      </c>
      <c r="I262">
        <v>4.8526383408825451</v>
      </c>
      <c r="J262">
        <v>20.789418403343692</v>
      </c>
      <c r="K262">
        <v>29.31027853004441</v>
      </c>
      <c r="L262">
        <v>4.8073880771108817</v>
      </c>
      <c r="M262" t="e">
        <v>#N/A</v>
      </c>
      <c r="N262">
        <v>29.191273746011706</v>
      </c>
    </row>
    <row r="263" spans="1:14" x14ac:dyDescent="0.25">
      <c r="A263" s="4">
        <v>45485</v>
      </c>
      <c r="B263">
        <v>19.562960737681689</v>
      </c>
      <c r="C263" t="e">
        <v>#N/A</v>
      </c>
      <c r="D263">
        <v>4.7233078090546474</v>
      </c>
      <c r="E263">
        <v>22.987127425093245</v>
      </c>
      <c r="F263">
        <v>6.8054281608376241</v>
      </c>
      <c r="G263">
        <v>20.896125059486899</v>
      </c>
      <c r="H263" t="e">
        <v>#N/A</v>
      </c>
      <c r="I263">
        <v>4.9223186125760092</v>
      </c>
      <c r="J263">
        <v>21.935240006822248</v>
      </c>
      <c r="K263">
        <v>29.820363698572624</v>
      </c>
      <c r="L263">
        <v>4.8262776176889206</v>
      </c>
      <c r="M263" t="e">
        <v>#N/A</v>
      </c>
      <c r="N263">
        <v>29.917596907938542</v>
      </c>
    </row>
    <row r="264" spans="1:14" x14ac:dyDescent="0.25">
      <c r="A264" s="4">
        <v>45486</v>
      </c>
      <c r="B264" t="e">
        <v>#N/A</v>
      </c>
      <c r="C264" t="e">
        <v>#N/A</v>
      </c>
      <c r="D264" t="e">
        <v>#N/A</v>
      </c>
      <c r="E264" t="e">
        <v>#N/A</v>
      </c>
      <c r="F264" t="e">
        <v>#N/A</v>
      </c>
      <c r="G264" t="e">
        <v>#N/A</v>
      </c>
      <c r="H264" t="e">
        <v>#N/A</v>
      </c>
      <c r="I264" t="e">
        <v>#N/A</v>
      </c>
      <c r="J264" t="e">
        <v>#N/A</v>
      </c>
      <c r="K264" t="e">
        <v>#N/A</v>
      </c>
      <c r="L264" t="e">
        <v>#N/A</v>
      </c>
      <c r="M264" t="e">
        <v>#N/A</v>
      </c>
      <c r="N264" t="e">
        <v>#N/A</v>
      </c>
    </row>
    <row r="265" spans="1:14" x14ac:dyDescent="0.25">
      <c r="A265" s="4">
        <v>45487</v>
      </c>
      <c r="B265" t="e">
        <v>#N/A</v>
      </c>
      <c r="C265" t="e">
        <v>#N/A</v>
      </c>
      <c r="D265" t="e">
        <v>#N/A</v>
      </c>
      <c r="E265" t="e">
        <v>#N/A</v>
      </c>
      <c r="F265" t="e">
        <v>#N/A</v>
      </c>
      <c r="G265" t="e">
        <v>#N/A</v>
      </c>
      <c r="H265" t="e">
        <v>#N/A</v>
      </c>
      <c r="I265" t="e">
        <v>#N/A</v>
      </c>
      <c r="J265" t="e">
        <v>#N/A</v>
      </c>
      <c r="K265" t="e">
        <v>#N/A</v>
      </c>
      <c r="L265" t="e">
        <v>#N/A</v>
      </c>
      <c r="M265" t="e">
        <v>#N/A</v>
      </c>
      <c r="N265" t="e">
        <v>#N/A</v>
      </c>
    </row>
    <row r="266" spans="1:14" x14ac:dyDescent="0.25">
      <c r="A266" s="4">
        <v>45488</v>
      </c>
      <c r="B266">
        <v>19.214532679365028</v>
      </c>
      <c r="C266" t="e">
        <v>#N/A</v>
      </c>
      <c r="D266">
        <v>4.704803175130829</v>
      </c>
      <c r="E266">
        <v>22.948166192169356</v>
      </c>
      <c r="F266">
        <v>6.7880987528453041</v>
      </c>
      <c r="G266">
        <v>20.679809065082267</v>
      </c>
      <c r="H266" t="e">
        <v>#N/A</v>
      </c>
      <c r="I266">
        <v>4.9057147282613993</v>
      </c>
      <c r="J266">
        <v>20.526011138176209</v>
      </c>
      <c r="K266">
        <v>27.846726469574989</v>
      </c>
      <c r="L266">
        <v>4.7601642256657852</v>
      </c>
      <c r="M266" t="e">
        <v>#N/A</v>
      </c>
      <c r="N266">
        <v>30.228878263050042</v>
      </c>
    </row>
    <row r="267" spans="1:14" x14ac:dyDescent="0.25">
      <c r="A267" s="4">
        <v>45489</v>
      </c>
      <c r="B267">
        <v>19.2867677646258</v>
      </c>
      <c r="C267" t="e">
        <v>#N/A</v>
      </c>
      <c r="D267">
        <v>4.6301237596525624</v>
      </c>
      <c r="E267">
        <v>23.714403773005799</v>
      </c>
      <c r="F267">
        <v>6.7162472003438687</v>
      </c>
      <c r="G267">
        <v>20.713458219767436</v>
      </c>
      <c r="H267" t="e">
        <v>#N/A</v>
      </c>
      <c r="I267">
        <v>4.8222127901985177</v>
      </c>
      <c r="J267">
        <v>22.119625092439488</v>
      </c>
      <c r="K267">
        <v>28.211633551675945</v>
      </c>
      <c r="L267">
        <v>4.6846060633536295</v>
      </c>
      <c r="M267" t="e">
        <v>#N/A</v>
      </c>
      <c r="N267">
        <v>29.917596907938542</v>
      </c>
    </row>
    <row r="268" spans="1:14" x14ac:dyDescent="0.25">
      <c r="A268" s="4">
        <v>45490</v>
      </c>
      <c r="B268">
        <v>18.951087074296336</v>
      </c>
      <c r="C268" t="e">
        <v>#N/A</v>
      </c>
      <c r="D268">
        <v>4.6704374264151669</v>
      </c>
      <c r="E268">
        <v>23.210072257935487</v>
      </c>
      <c r="F268">
        <v>6.7804162225318825</v>
      </c>
      <c r="G268">
        <v>20.675002042984392</v>
      </c>
      <c r="H268" t="e">
        <v>#N/A</v>
      </c>
      <c r="I268">
        <v>4.881547817362816</v>
      </c>
      <c r="J268">
        <v>21.487447656037524</v>
      </c>
      <c r="K268">
        <v>27.819260345115779</v>
      </c>
      <c r="L268">
        <v>4.6373822119085322</v>
      </c>
      <c r="M268" t="e">
        <v>#N/A</v>
      </c>
      <c r="N268">
        <v>29.398794649419376</v>
      </c>
    </row>
    <row r="269" spans="1:14" x14ac:dyDescent="0.25">
      <c r="A269" s="4">
        <v>45491</v>
      </c>
      <c r="B269">
        <v>18.114009909803876</v>
      </c>
      <c r="C269" t="e">
        <v>#N/A</v>
      </c>
      <c r="D269">
        <v>4.7219860494886605</v>
      </c>
      <c r="E269">
        <v>23.084530507402963</v>
      </c>
      <c r="F269">
        <v>6.850739970006579</v>
      </c>
      <c r="G269">
        <v>21.054756788716954</v>
      </c>
      <c r="H269" t="e">
        <v>#N/A</v>
      </c>
      <c r="I269">
        <v>4.9505623186609116</v>
      </c>
      <c r="J269">
        <v>21.079166395027922</v>
      </c>
      <c r="K269">
        <v>28.121387714167106</v>
      </c>
      <c r="L269">
        <v>4.7176627593651972</v>
      </c>
      <c r="M269" t="e">
        <v>#N/A</v>
      </c>
      <c r="N269">
        <v>29.156686928777098</v>
      </c>
    </row>
    <row r="270" spans="1:14" x14ac:dyDescent="0.25">
      <c r="A270" s="4">
        <v>45492</v>
      </c>
      <c r="B270">
        <v>18.105511664479078</v>
      </c>
      <c r="C270" t="e">
        <v>#N/A</v>
      </c>
      <c r="D270">
        <v>4.6525936722743415</v>
      </c>
      <c r="E270">
        <v>22.835611519278128</v>
      </c>
      <c r="F270">
        <v>6.721458785503069</v>
      </c>
      <c r="G270">
        <v>20.867282926899613</v>
      </c>
      <c r="H270" t="e">
        <v>#N/A</v>
      </c>
      <c r="I270">
        <v>4.8537124874172877</v>
      </c>
      <c r="J270">
        <v>20.749907313568571</v>
      </c>
      <c r="K270">
        <v>28.250870872331959</v>
      </c>
      <c r="L270">
        <v>4.7176627593651972</v>
      </c>
      <c r="M270" t="e">
        <v>#N/A</v>
      </c>
      <c r="N270">
        <v>30.505572800926931</v>
      </c>
    </row>
    <row r="271" spans="1:14" x14ac:dyDescent="0.25">
      <c r="A271" s="4">
        <v>45493</v>
      </c>
      <c r="B271" t="e">
        <v>#N/A</v>
      </c>
      <c r="C271" t="e">
        <v>#N/A</v>
      </c>
      <c r="D271" t="e">
        <v>#N/A</v>
      </c>
      <c r="E271" t="e">
        <v>#N/A</v>
      </c>
      <c r="F271" t="e">
        <v>#N/A</v>
      </c>
      <c r="G271" t="e">
        <v>#N/A</v>
      </c>
      <c r="H271" t="e">
        <v>#N/A</v>
      </c>
      <c r="I271" t="e">
        <v>#N/A</v>
      </c>
      <c r="J271" t="e">
        <v>#N/A</v>
      </c>
      <c r="K271" t="e">
        <v>#N/A</v>
      </c>
      <c r="L271" t="e">
        <v>#N/A</v>
      </c>
      <c r="M271" t="e">
        <v>#N/A</v>
      </c>
      <c r="N271" t="e">
        <v>#N/A</v>
      </c>
    </row>
    <row r="272" spans="1:14" x14ac:dyDescent="0.25">
      <c r="A272" s="4">
        <v>45494</v>
      </c>
      <c r="B272" t="e">
        <v>#N/A</v>
      </c>
      <c r="C272" t="e">
        <v>#N/A</v>
      </c>
      <c r="D272" t="e">
        <v>#N/A</v>
      </c>
      <c r="E272" t="e">
        <v>#N/A</v>
      </c>
      <c r="F272" t="e">
        <v>#N/A</v>
      </c>
      <c r="G272" t="e">
        <v>#N/A</v>
      </c>
      <c r="H272" t="e">
        <v>#N/A</v>
      </c>
      <c r="I272" t="e">
        <v>#N/A</v>
      </c>
      <c r="J272" t="e">
        <v>#N/A</v>
      </c>
      <c r="K272" t="e">
        <v>#N/A</v>
      </c>
      <c r="L272" t="e">
        <v>#N/A</v>
      </c>
      <c r="M272" t="e">
        <v>#N/A</v>
      </c>
      <c r="N272" t="e">
        <v>#N/A</v>
      </c>
    </row>
    <row r="273" spans="1:14" x14ac:dyDescent="0.25">
      <c r="A273" s="4">
        <v>45495</v>
      </c>
      <c r="B273">
        <v>18.405074812178157</v>
      </c>
      <c r="C273" t="e">
        <v>#N/A</v>
      </c>
      <c r="D273">
        <v>4.6499501531423677</v>
      </c>
      <c r="E273">
        <v>23.534749198967877</v>
      </c>
      <c r="F273">
        <v>6.7223372733934434</v>
      </c>
      <c r="G273">
        <v>21.165318296968206</v>
      </c>
      <c r="H273" t="e">
        <v>#N/A</v>
      </c>
      <c r="I273">
        <v>4.8858849212388504</v>
      </c>
      <c r="J273">
        <v>21.605980925362893</v>
      </c>
      <c r="K273">
        <v>28.60400675823611</v>
      </c>
      <c r="L273">
        <v>4.7223851445097074</v>
      </c>
      <c r="M273" t="e">
        <v>#N/A</v>
      </c>
      <c r="N273">
        <v>31.958219124780591</v>
      </c>
    </row>
    <row r="274" spans="1:14" x14ac:dyDescent="0.25">
      <c r="A274" s="4">
        <v>45496</v>
      </c>
      <c r="B274">
        <v>18.443316916139739</v>
      </c>
      <c r="C274" t="e">
        <v>#N/A</v>
      </c>
      <c r="D274">
        <v>4.634749918133517</v>
      </c>
      <c r="E274">
        <v>23.850768088239402</v>
      </c>
      <c r="F274">
        <v>6.6075275698938194</v>
      </c>
      <c r="G274">
        <v>20.973037413052989</v>
      </c>
      <c r="H274" t="e">
        <v>#N/A</v>
      </c>
      <c r="I274">
        <v>4.7931551041010838</v>
      </c>
      <c r="J274">
        <v>21.2964773887911</v>
      </c>
      <c r="K274">
        <v>28.294031925053577</v>
      </c>
      <c r="L274">
        <v>4.6562717524865711</v>
      </c>
      <c r="M274" t="e">
        <v>#N/A</v>
      </c>
      <c r="N274">
        <v>31.474003683496036</v>
      </c>
    </row>
    <row r="275" spans="1:14" x14ac:dyDescent="0.25">
      <c r="A275" s="4">
        <v>45497</v>
      </c>
      <c r="B275">
        <v>18.211739731039035</v>
      </c>
      <c r="C275" t="e">
        <v>#N/A</v>
      </c>
      <c r="D275">
        <v>4.6453239946614131</v>
      </c>
      <c r="E275">
        <v>23.147301382669223</v>
      </c>
      <c r="F275">
        <v>6.6566584258354062</v>
      </c>
      <c r="G275">
        <v>21.045142744521193</v>
      </c>
      <c r="H275" t="e">
        <v>#N/A</v>
      </c>
      <c r="I275">
        <v>4.8177256996115911</v>
      </c>
      <c r="J275">
        <v>20.743322131939383</v>
      </c>
      <c r="K275">
        <v>29.214686297572168</v>
      </c>
      <c r="L275">
        <v>4.6184926713304932</v>
      </c>
      <c r="M275" t="e">
        <v>#N/A</v>
      </c>
      <c r="N275">
        <v>31.819871855842145</v>
      </c>
    </row>
    <row r="276" spans="1:14" x14ac:dyDescent="0.25">
      <c r="A276" s="4">
        <v>45498</v>
      </c>
      <c r="B276">
        <v>17.933422196651946</v>
      </c>
      <c r="C276" t="e">
        <v>#N/A</v>
      </c>
      <c r="D276">
        <v>4.6327672787845362</v>
      </c>
      <c r="E276">
        <v>23.443839655478808</v>
      </c>
      <c r="F276">
        <v>6.629713534694309</v>
      </c>
      <c r="G276">
        <v>21.078791899206358</v>
      </c>
      <c r="H276">
        <v>64.176470588235304</v>
      </c>
      <c r="I276">
        <v>5.6952014715239132</v>
      </c>
      <c r="J276">
        <v>21.276721843903537</v>
      </c>
      <c r="K276">
        <v>28.451486032272911</v>
      </c>
      <c r="L276">
        <v>4.5429345090183375</v>
      </c>
      <c r="M276" t="e">
        <v>#N/A</v>
      </c>
      <c r="N276">
        <v>31.301069597322986</v>
      </c>
    </row>
    <row r="277" spans="1:14" x14ac:dyDescent="0.25">
      <c r="A277" s="4">
        <v>45499</v>
      </c>
      <c r="B277">
        <v>18.039650263211904</v>
      </c>
      <c r="C277" t="e">
        <v>#N/A</v>
      </c>
      <c r="D277">
        <v>6.1052952732844439</v>
      </c>
      <c r="E277">
        <v>23.790161725913357</v>
      </c>
      <c r="F277">
        <v>6.6670584927607202</v>
      </c>
      <c r="G277">
        <v>20.91535314787842</v>
      </c>
      <c r="H277">
        <v>64.82352941176471</v>
      </c>
      <c r="I277">
        <v>5.7114829123177513</v>
      </c>
      <c r="J277">
        <v>20.341626052558968</v>
      </c>
      <c r="K277">
        <v>28.769163300062452</v>
      </c>
      <c r="L277">
        <v>4.5004330427177504</v>
      </c>
      <c r="M277" t="e">
        <v>#N/A</v>
      </c>
      <c r="N277">
        <v>31.128135511149928</v>
      </c>
    </row>
    <row r="278" spans="1:14" x14ac:dyDescent="0.25">
      <c r="A278" s="4">
        <v>45500</v>
      </c>
      <c r="B278" t="e">
        <v>#N/A</v>
      </c>
      <c r="C278" t="e">
        <v>#N/A</v>
      </c>
      <c r="D278" t="e">
        <v>#N/A</v>
      </c>
      <c r="E278" t="e">
        <v>#N/A</v>
      </c>
      <c r="F278" t="e">
        <v>#N/A</v>
      </c>
      <c r="G278" t="e">
        <v>#N/A</v>
      </c>
      <c r="H278" t="e">
        <v>#N/A</v>
      </c>
      <c r="I278" t="e">
        <v>#N/A</v>
      </c>
      <c r="J278" t="e">
        <v>#N/A</v>
      </c>
      <c r="K278" t="e">
        <v>#N/A</v>
      </c>
      <c r="L278" t="e">
        <v>#N/A</v>
      </c>
      <c r="M278" t="e">
        <v>#N/A</v>
      </c>
      <c r="N278" t="e">
        <v>#N/A</v>
      </c>
    </row>
    <row r="279" spans="1:14" x14ac:dyDescent="0.25">
      <c r="A279" s="4">
        <v>45501</v>
      </c>
      <c r="B279" t="e">
        <v>#N/A</v>
      </c>
      <c r="C279" t="e">
        <v>#N/A</v>
      </c>
      <c r="D279" t="e">
        <v>#N/A</v>
      </c>
      <c r="E279" t="e">
        <v>#N/A</v>
      </c>
      <c r="F279" t="e">
        <v>#N/A</v>
      </c>
      <c r="G279" t="e">
        <v>#N/A</v>
      </c>
      <c r="H279" t="e">
        <v>#N/A</v>
      </c>
      <c r="I279" t="e">
        <v>#N/A</v>
      </c>
      <c r="J279" t="e">
        <v>#N/A</v>
      </c>
      <c r="K279" t="e">
        <v>#N/A</v>
      </c>
      <c r="L279" t="e">
        <v>#N/A</v>
      </c>
      <c r="M279" t="e">
        <v>#N/A</v>
      </c>
      <c r="N279" t="e">
        <v>#N/A</v>
      </c>
    </row>
    <row r="280" spans="1:14" x14ac:dyDescent="0.25">
      <c r="A280" s="4">
        <v>45502</v>
      </c>
      <c r="B280">
        <v>17.82931869142319</v>
      </c>
      <c r="C280" t="e">
        <v>#N/A</v>
      </c>
      <c r="D280">
        <v>6.1651345836658908</v>
      </c>
      <c r="E280">
        <v>23.588862022473275</v>
      </c>
      <c r="F280">
        <v>6.6375416722794878</v>
      </c>
      <c r="G280">
        <v>21.078791899206358</v>
      </c>
      <c r="H280">
        <v>62.941176470588239</v>
      </c>
      <c r="I280">
        <v>5.6531687852820536</v>
      </c>
      <c r="J280">
        <v>20.400892687221653</v>
      </c>
      <c r="K280">
        <v>28.800156204237041</v>
      </c>
      <c r="L280">
        <v>4.434319650694615</v>
      </c>
      <c r="M280" t="e">
        <v>#N/A</v>
      </c>
      <c r="N280">
        <v>31.197309145619148</v>
      </c>
    </row>
    <row r="281" spans="1:14" x14ac:dyDescent="0.25">
      <c r="A281" s="4">
        <v>45503</v>
      </c>
      <c r="B281">
        <v>17.899429215352761</v>
      </c>
      <c r="C281">
        <v>88.454411311963995</v>
      </c>
      <c r="D281">
        <v>6.1693486196082459</v>
      </c>
      <c r="E281">
        <v>23.400549396674489</v>
      </c>
      <c r="F281">
        <v>6.6152580770114344</v>
      </c>
      <c r="G281">
        <v>21.112441053891523</v>
      </c>
      <c r="H281">
        <v>64.117647058823536</v>
      </c>
      <c r="I281">
        <v>5.6800985528435461</v>
      </c>
      <c r="J281">
        <v>20.288944599525472</v>
      </c>
      <c r="K281">
        <v>28.776911526106097</v>
      </c>
      <c r="L281">
        <v>4.4484868061281437</v>
      </c>
      <c r="M281" t="e">
        <v>#N/A</v>
      </c>
      <c r="N281">
        <v>31.128135511149928</v>
      </c>
    </row>
    <row r="282" spans="1:14" x14ac:dyDescent="0.25">
      <c r="A282" s="4">
        <v>45504</v>
      </c>
      <c r="B282">
        <v>17.99715903658792</v>
      </c>
      <c r="C282">
        <v>90.593524108640068</v>
      </c>
      <c r="D282">
        <v>6.2359303874974605</v>
      </c>
      <c r="E282">
        <v>23.794490751793791</v>
      </c>
      <c r="F282">
        <v>6.7925987907609526</v>
      </c>
      <c r="G282">
        <v>21.230983681415076</v>
      </c>
      <c r="H282">
        <v>70.47058823529413</v>
      </c>
      <c r="I282">
        <v>5.7140539333143794</v>
      </c>
      <c r="J282">
        <v>20.789418403343692</v>
      </c>
      <c r="K282">
        <v>29.594349373710887</v>
      </c>
      <c r="L282">
        <v>4.4862658872842216</v>
      </c>
      <c r="M282" t="e">
        <v>#N/A</v>
      </c>
      <c r="N282">
        <v>31.093548693915317</v>
      </c>
    </row>
    <row r="283" spans="1:14" x14ac:dyDescent="0.25">
      <c r="A283" s="4">
        <v>45505</v>
      </c>
      <c r="B283">
        <v>17.478766071775329</v>
      </c>
      <c r="C283">
        <v>91.646303151710057</v>
      </c>
      <c r="D283">
        <v>6.1314222961270479</v>
      </c>
      <c r="E283">
        <v>22.800979312234674</v>
      </c>
      <c r="F283">
        <v>8.2733651056442739</v>
      </c>
      <c r="G283">
        <v>20.957004494219998</v>
      </c>
      <c r="H283">
        <v>65.352941176470594</v>
      </c>
      <c r="I283">
        <v>5.6498773166010086</v>
      </c>
      <c r="J283">
        <v>19.129952632788541</v>
      </c>
      <c r="K283">
        <v>30.36917197807562</v>
      </c>
      <c r="L283">
        <v>4.4909882724287318</v>
      </c>
      <c r="M283" t="e">
        <v>#N/A</v>
      </c>
      <c r="N283">
        <v>31.024375059446097</v>
      </c>
    </row>
    <row r="284" spans="1:14" x14ac:dyDescent="0.25">
      <c r="A284" s="4">
        <v>45506</v>
      </c>
      <c r="B284">
        <v>16.762788903161223</v>
      </c>
      <c r="C284">
        <v>89.358291327030059</v>
      </c>
      <c r="D284">
        <v>6.0485972623885393</v>
      </c>
      <c r="E284">
        <v>22.017425627876506</v>
      </c>
      <c r="F284">
        <v>8.1551094215885609</v>
      </c>
      <c r="G284">
        <v>21.466509649354705</v>
      </c>
      <c r="H284">
        <v>63.588235294117659</v>
      </c>
      <c r="I284">
        <v>5.6447873939000122</v>
      </c>
      <c r="J284">
        <v>18.049982845601857</v>
      </c>
      <c r="K284">
        <v>30.682975132843335</v>
      </c>
      <c r="L284">
        <v>4.4484868061281437</v>
      </c>
      <c r="M284" t="e">
        <v>#N/A</v>
      </c>
      <c r="N284">
        <v>29.398794649419376</v>
      </c>
    </row>
    <row r="285" spans="1:14" x14ac:dyDescent="0.25">
      <c r="A285" s="4">
        <v>45507</v>
      </c>
      <c r="B285" t="e">
        <v>#N/A</v>
      </c>
      <c r="C285" t="e">
        <v>#N/A</v>
      </c>
      <c r="D285" t="e">
        <v>#N/A</v>
      </c>
      <c r="E285" t="e">
        <v>#N/A</v>
      </c>
      <c r="F285" t="e">
        <v>#N/A</v>
      </c>
      <c r="G285" t="e">
        <v>#N/A</v>
      </c>
      <c r="H285" t="e">
        <v>#N/A</v>
      </c>
      <c r="I285" t="e">
        <v>#N/A</v>
      </c>
      <c r="J285" t="e">
        <v>#N/A</v>
      </c>
      <c r="K285" t="e">
        <v>#N/A</v>
      </c>
      <c r="L285" t="e">
        <v>#N/A</v>
      </c>
      <c r="M285" t="e">
        <v>#N/A</v>
      </c>
      <c r="N285" t="e">
        <v>#N/A</v>
      </c>
    </row>
    <row r="286" spans="1:14" x14ac:dyDescent="0.25">
      <c r="A286" s="4">
        <v>45508</v>
      </c>
      <c r="B286" t="e">
        <v>#N/A</v>
      </c>
      <c r="C286" t="e">
        <v>#N/A</v>
      </c>
      <c r="D286" t="e">
        <v>#N/A</v>
      </c>
      <c r="E286" t="e">
        <v>#N/A</v>
      </c>
      <c r="F286" t="e">
        <v>#N/A</v>
      </c>
      <c r="G286" t="e">
        <v>#N/A</v>
      </c>
      <c r="H286" t="e">
        <v>#N/A</v>
      </c>
      <c r="I286" t="e">
        <v>#N/A</v>
      </c>
      <c r="J286" t="e">
        <v>#N/A</v>
      </c>
      <c r="K286" t="e">
        <v>#N/A</v>
      </c>
      <c r="L286" t="e">
        <v>#N/A</v>
      </c>
      <c r="M286" t="e">
        <v>#N/A</v>
      </c>
      <c r="N286" t="e">
        <v>#N/A</v>
      </c>
    </row>
    <row r="287" spans="1:14" x14ac:dyDescent="0.25">
      <c r="A287" s="4">
        <v>45509</v>
      </c>
      <c r="B287">
        <v>16.480222246111733</v>
      </c>
      <c r="C287">
        <v>86.860562561499478</v>
      </c>
      <c r="D287">
        <v>5.9286124264295097</v>
      </c>
      <c r="E287">
        <v>21.073697985942356</v>
      </c>
      <c r="F287">
        <v>7.895672850058955</v>
      </c>
      <c r="G287">
        <v>20.649378740176402</v>
      </c>
      <c r="H287">
        <v>59.705882352941181</v>
      </c>
      <c r="I287">
        <v>5.5175378034087368</v>
      </c>
      <c r="J287">
        <v>26.275743623116785</v>
      </c>
      <c r="K287">
        <v>29.706698651343775</v>
      </c>
      <c r="L287">
        <v>4.2218123191916783</v>
      </c>
      <c r="M287" t="e">
        <v>#N/A</v>
      </c>
      <c r="N287">
        <v>28.534124218554101</v>
      </c>
    </row>
    <row r="288" spans="1:14" x14ac:dyDescent="0.25">
      <c r="A288" s="4">
        <v>45510</v>
      </c>
      <c r="B288">
        <v>16.359122250233384</v>
      </c>
      <c r="C288">
        <v>88.269860404015475</v>
      </c>
      <c r="D288">
        <v>5.9235066887291259</v>
      </c>
      <c r="E288">
        <v>20.740362993149102</v>
      </c>
      <c r="F288">
        <v>7.901705417634437</v>
      </c>
      <c r="G288">
        <v>20.534019082410055</v>
      </c>
      <c r="H288">
        <v>59.294117647058826</v>
      </c>
      <c r="I288">
        <v>5.4764637398638119</v>
      </c>
      <c r="J288">
        <v>28.115534982947679</v>
      </c>
      <c r="K288">
        <v>29.819047928976659</v>
      </c>
      <c r="L288">
        <v>4.1982003934691301</v>
      </c>
      <c r="M288" t="e">
        <v>#N/A</v>
      </c>
      <c r="N288">
        <v>28.87999239090021</v>
      </c>
    </row>
    <row r="289" spans="1:14" x14ac:dyDescent="0.25">
      <c r="A289" s="4">
        <v>45511</v>
      </c>
      <c r="B289">
        <v>16.5652046993597</v>
      </c>
      <c r="C289">
        <v>87.561017143940461</v>
      </c>
      <c r="D289">
        <v>6.0485972623885393</v>
      </c>
      <c r="E289">
        <v>18.067555010304893</v>
      </c>
      <c r="F289">
        <v>8.0844910785325634</v>
      </c>
      <c r="G289">
        <v>20.908937970150685</v>
      </c>
      <c r="H289">
        <v>58.764705882352949</v>
      </c>
      <c r="I289">
        <v>5.6296301560871278</v>
      </c>
      <c r="J289">
        <v>27.322858918339691</v>
      </c>
      <c r="K289">
        <v>30.047620597264256</v>
      </c>
      <c r="L289">
        <v>4.2926480963593239</v>
      </c>
      <c r="M289" t="e">
        <v>#N/A</v>
      </c>
      <c r="N289">
        <v>28.707058304727159</v>
      </c>
    </row>
    <row r="290" spans="1:14" x14ac:dyDescent="0.25">
      <c r="A290" s="4">
        <v>45512</v>
      </c>
      <c r="B290">
        <v>12.25965361087998</v>
      </c>
      <c r="C290">
        <v>89.393943206974669</v>
      </c>
      <c r="D290">
        <v>6.0707221257568715</v>
      </c>
      <c r="E290">
        <v>17.858395775287683</v>
      </c>
      <c r="F290">
        <v>8.1192873848004972</v>
      </c>
      <c r="G290">
        <v>20.865678098488306</v>
      </c>
      <c r="H290">
        <v>60.705882352941181</v>
      </c>
      <c r="I290">
        <v>5.6220064404554</v>
      </c>
      <c r="J290">
        <v>28.330829716544912</v>
      </c>
      <c r="K290">
        <v>30.039872371220611</v>
      </c>
      <c r="L290">
        <v>4.2784809409257951</v>
      </c>
      <c r="M290" t="e">
        <v>#N/A</v>
      </c>
      <c r="N290">
        <v>28.81081875643099</v>
      </c>
    </row>
    <row r="291" spans="1:14" x14ac:dyDescent="0.25">
      <c r="A291" s="4">
        <v>45513</v>
      </c>
      <c r="B291">
        <v>12.104097704510774</v>
      </c>
      <c r="C291">
        <v>88.83609614431208</v>
      </c>
      <c r="D291">
        <v>6.0851883825746267</v>
      </c>
      <c r="E291">
        <v>17.930650783748174</v>
      </c>
      <c r="F291">
        <v>8.1324122348273065</v>
      </c>
      <c r="G291">
        <v>20.870484750895233</v>
      </c>
      <c r="H291">
        <v>59.352941176470594</v>
      </c>
      <c r="I291">
        <v>5.6678093144620885</v>
      </c>
      <c r="J291">
        <v>26.148524007809328</v>
      </c>
      <c r="K291">
        <v>30.008879467046018</v>
      </c>
      <c r="L291">
        <v>4.2265347043361876</v>
      </c>
      <c r="M291" t="e">
        <v>#N/A</v>
      </c>
      <c r="N291">
        <v>29.225860563246318</v>
      </c>
    </row>
    <row r="292" spans="1:14" x14ac:dyDescent="0.25">
      <c r="A292" s="4">
        <v>45514</v>
      </c>
      <c r="B292" t="e">
        <v>#N/A</v>
      </c>
      <c r="C292" t="e">
        <v>#N/A</v>
      </c>
      <c r="D292" t="e">
        <v>#N/A</v>
      </c>
      <c r="E292" t="e">
        <v>#N/A</v>
      </c>
      <c r="F292" t="e">
        <v>#N/A</v>
      </c>
      <c r="G292" t="e">
        <v>#N/A</v>
      </c>
      <c r="H292" t="e">
        <v>#N/A</v>
      </c>
      <c r="I292" t="e">
        <v>#N/A</v>
      </c>
      <c r="J292" t="e">
        <v>#N/A</v>
      </c>
      <c r="K292" t="e">
        <v>#N/A</v>
      </c>
      <c r="L292" t="e">
        <v>#N/A</v>
      </c>
      <c r="M292" t="e">
        <v>#N/A</v>
      </c>
      <c r="N292" t="e">
        <v>#N/A</v>
      </c>
    </row>
    <row r="293" spans="1:14" x14ac:dyDescent="0.25">
      <c r="A293" s="4">
        <v>45515</v>
      </c>
      <c r="B293" t="e">
        <v>#N/A</v>
      </c>
      <c r="C293" t="e">
        <v>#N/A</v>
      </c>
      <c r="D293" t="e">
        <v>#N/A</v>
      </c>
      <c r="E293" t="e">
        <v>#N/A</v>
      </c>
      <c r="F293" t="e">
        <v>#N/A</v>
      </c>
      <c r="G293" t="e">
        <v>#N/A</v>
      </c>
      <c r="H293" t="e">
        <v>#N/A</v>
      </c>
      <c r="I293" t="e">
        <v>#N/A</v>
      </c>
      <c r="J293" t="e">
        <v>#N/A</v>
      </c>
      <c r="K293" t="e">
        <v>#N/A</v>
      </c>
      <c r="L293" t="e">
        <v>#N/A</v>
      </c>
      <c r="M293" t="e">
        <v>#N/A</v>
      </c>
      <c r="N293" t="e">
        <v>#N/A</v>
      </c>
    </row>
    <row r="294" spans="1:14" x14ac:dyDescent="0.25">
      <c r="A294" s="4">
        <v>45516</v>
      </c>
      <c r="B294">
        <v>12.105637861999577</v>
      </c>
      <c r="C294">
        <v>91.952489885351923</v>
      </c>
      <c r="D294">
        <v>6.1507120163962243</v>
      </c>
      <c r="E294">
        <v>18.071357905487027</v>
      </c>
      <c r="F294">
        <v>8.199791731009233</v>
      </c>
      <c r="G294">
        <v>20.995457713475449</v>
      </c>
      <c r="H294">
        <v>59.294117647058826</v>
      </c>
      <c r="I294">
        <v>5.7040805344596519</v>
      </c>
      <c r="J294">
        <v>26.109379510791648</v>
      </c>
      <c r="K294">
        <v>30.055368823307901</v>
      </c>
      <c r="L294">
        <v>4.2643137854922655</v>
      </c>
      <c r="M294" t="e">
        <v>#N/A</v>
      </c>
      <c r="N294">
        <v>29.295034197715545</v>
      </c>
    </row>
    <row r="295" spans="1:14" x14ac:dyDescent="0.25">
      <c r="A295" s="4">
        <v>45517</v>
      </c>
      <c r="B295">
        <v>12.239631563525528</v>
      </c>
      <c r="C295">
        <v>96.583039939333062</v>
      </c>
      <c r="D295">
        <v>6.107313245942958</v>
      </c>
      <c r="E295">
        <v>18.225375160363335</v>
      </c>
      <c r="F295">
        <v>8.2026167953900675</v>
      </c>
      <c r="G295">
        <v>21.086784109207137</v>
      </c>
      <c r="H295">
        <v>60.588235294117659</v>
      </c>
      <c r="I295">
        <v>5.6943920995275423</v>
      </c>
      <c r="J295">
        <v>27.851309628078351</v>
      </c>
      <c r="K295">
        <v>30.264570926486382</v>
      </c>
      <c r="L295">
        <v>4.2784809409257951</v>
      </c>
      <c r="M295" t="e">
        <v>#N/A</v>
      </c>
      <c r="N295">
        <v>29.398794649419376</v>
      </c>
    </row>
    <row r="296" spans="1:14" x14ac:dyDescent="0.25">
      <c r="A296" s="4">
        <v>45518</v>
      </c>
      <c r="B296">
        <v>12.267354398324001</v>
      </c>
      <c r="C296">
        <v>94.599117678886429</v>
      </c>
      <c r="D296">
        <v>6.0953998579753961</v>
      </c>
      <c r="E296">
        <v>18.006708687390798</v>
      </c>
      <c r="F296">
        <v>8.2747924485843107</v>
      </c>
      <c r="G296">
        <v>21.182917157345763</v>
      </c>
      <c r="H296">
        <v>59.529411764705884</v>
      </c>
      <c r="I296">
        <v>5.7294524766816926</v>
      </c>
      <c r="J296">
        <v>26.520396729477277</v>
      </c>
      <c r="K296">
        <v>30.221955683246321</v>
      </c>
      <c r="L296">
        <v>4.8451671582669595</v>
      </c>
      <c r="M296" t="e">
        <v>#N/A</v>
      </c>
      <c r="N296">
        <v>29.398794649419376</v>
      </c>
    </row>
    <row r="297" spans="1:14" x14ac:dyDescent="0.25">
      <c r="A297" s="4">
        <v>45519</v>
      </c>
      <c r="B297">
        <v>12.529181171420683</v>
      </c>
      <c r="C297">
        <v>96.293630560959244</v>
      </c>
      <c r="D297" t="e">
        <v>#N/A</v>
      </c>
      <c r="E297">
        <v>18.341363463418332</v>
      </c>
      <c r="F297">
        <v>8.2793895215668609</v>
      </c>
      <c r="G297" t="e">
        <v>#N/A</v>
      </c>
      <c r="H297">
        <v>61.882352941176471</v>
      </c>
      <c r="I297">
        <v>5.8033938458622698</v>
      </c>
      <c r="J297">
        <v>27.401147912375045</v>
      </c>
      <c r="K297">
        <v>29.989508901936901</v>
      </c>
      <c r="L297" t="e">
        <v>#N/A</v>
      </c>
      <c r="M297" t="e">
        <v>#N/A</v>
      </c>
      <c r="N297" t="e">
        <v>#N/A</v>
      </c>
    </row>
    <row r="298" spans="1:14" x14ac:dyDescent="0.25">
      <c r="A298" s="4">
        <v>45520</v>
      </c>
      <c r="B298">
        <v>12.567685108640783</v>
      </c>
      <c r="C298">
        <v>94.540396935448271</v>
      </c>
      <c r="D298">
        <v>6.1685820983475699</v>
      </c>
      <c r="E298">
        <v>18.170233180222436</v>
      </c>
      <c r="F298">
        <v>8.277851959094777</v>
      </c>
      <c r="G298">
        <v>21.21656372419428</v>
      </c>
      <c r="H298">
        <v>61</v>
      </c>
      <c r="I298">
        <v>5.8031728465256052</v>
      </c>
      <c r="J298">
        <v>27.254356048558751</v>
      </c>
      <c r="K298">
        <v>30.438906012468443</v>
      </c>
      <c r="L298">
        <v>5.8463128089030176</v>
      </c>
      <c r="M298" t="e">
        <v>#N/A</v>
      </c>
      <c r="N298">
        <v>30.609333252630762</v>
      </c>
    </row>
    <row r="299" spans="1:14" x14ac:dyDescent="0.25">
      <c r="A299" s="4">
        <v>45521</v>
      </c>
      <c r="B299" t="e">
        <v>#N/A</v>
      </c>
      <c r="C299" t="e">
        <v>#N/A</v>
      </c>
      <c r="D299" t="e">
        <v>#N/A</v>
      </c>
      <c r="E299" t="e">
        <v>#N/A</v>
      </c>
      <c r="F299" t="e">
        <v>#N/A</v>
      </c>
      <c r="G299" t="e">
        <v>#N/A</v>
      </c>
      <c r="H299" t="e">
        <v>#N/A</v>
      </c>
      <c r="I299" t="e">
        <v>#N/A</v>
      </c>
      <c r="J299" t="e">
        <v>#N/A</v>
      </c>
      <c r="K299" t="e">
        <v>#N/A</v>
      </c>
      <c r="L299" t="e">
        <v>#N/A</v>
      </c>
      <c r="M299" t="e">
        <v>#N/A</v>
      </c>
      <c r="N299" t="e">
        <v>#N/A</v>
      </c>
    </row>
    <row r="300" spans="1:14" x14ac:dyDescent="0.25">
      <c r="A300" s="4">
        <v>45522</v>
      </c>
      <c r="B300" t="e">
        <v>#N/A</v>
      </c>
      <c r="C300" t="e">
        <v>#N/A</v>
      </c>
      <c r="D300" t="e">
        <v>#N/A</v>
      </c>
      <c r="E300" t="e">
        <v>#N/A</v>
      </c>
      <c r="F300" t="e">
        <v>#N/A</v>
      </c>
      <c r="G300" t="e">
        <v>#N/A</v>
      </c>
      <c r="H300" t="e">
        <v>#N/A</v>
      </c>
      <c r="I300" t="e">
        <v>#N/A</v>
      </c>
      <c r="J300" t="e">
        <v>#N/A</v>
      </c>
      <c r="K300" t="e">
        <v>#N/A</v>
      </c>
      <c r="L300" t="e">
        <v>#N/A</v>
      </c>
      <c r="M300" t="e">
        <v>#N/A</v>
      </c>
      <c r="N300" t="e">
        <v>#N/A</v>
      </c>
    </row>
    <row r="301" spans="1:14" x14ac:dyDescent="0.25">
      <c r="A301" s="4">
        <v>45523</v>
      </c>
      <c r="B301">
        <v>12.649313455547397</v>
      </c>
      <c r="C301">
        <v>95.790309902917812</v>
      </c>
      <c r="D301">
        <v>6.2196394753514124</v>
      </c>
      <c r="E301">
        <v>18.253896874229319</v>
      </c>
      <c r="F301">
        <v>8.3854941910862255</v>
      </c>
      <c r="G301">
        <v>21.192530462159624</v>
      </c>
      <c r="H301">
        <v>61.588235294117659</v>
      </c>
      <c r="I301">
        <v>5.8953695054759088</v>
      </c>
      <c r="J301">
        <v>28.634199568431924</v>
      </c>
      <c r="K301">
        <v>30.741086828170687</v>
      </c>
      <c r="L301">
        <v>5.3646295241630266</v>
      </c>
      <c r="M301" t="e">
        <v>#N/A</v>
      </c>
      <c r="N301">
        <v>30.609333252630762</v>
      </c>
    </row>
    <row r="302" spans="1:14" x14ac:dyDescent="0.25">
      <c r="A302" s="4">
        <v>45524</v>
      </c>
      <c r="B302">
        <v>12.615429990793707</v>
      </c>
      <c r="C302">
        <v>92.359340750602072</v>
      </c>
      <c r="D302">
        <v>6.1668801857807747</v>
      </c>
      <c r="E302">
        <v>18.092273828988748</v>
      </c>
      <c r="F302">
        <v>8.1740010493817952</v>
      </c>
      <c r="G302">
        <v>21.110817371241797</v>
      </c>
      <c r="H302">
        <v>60.64705882352942</v>
      </c>
      <c r="I302">
        <v>5.827855308045323</v>
      </c>
      <c r="J302">
        <v>27.19563930303223</v>
      </c>
      <c r="K302">
        <v>30.597744646363214</v>
      </c>
      <c r="L302">
        <v>5.1285102669375418</v>
      </c>
      <c r="M302" t="e">
        <v>#N/A</v>
      </c>
      <c r="N302">
        <v>31.819871855842145</v>
      </c>
    </row>
    <row r="303" spans="1:14" x14ac:dyDescent="0.25">
      <c r="A303" s="4">
        <v>45525</v>
      </c>
      <c r="B303">
        <v>12.695518180211518</v>
      </c>
      <c r="C303">
        <v>93.378565083135967</v>
      </c>
      <c r="D303">
        <v>6.176240704898146</v>
      </c>
      <c r="E303">
        <v>18.582847307483661</v>
      </c>
      <c r="F303">
        <v>8.1705845883243082</v>
      </c>
      <c r="G303">
        <v>21.024297627917033</v>
      </c>
      <c r="H303">
        <v>61.235294117647065</v>
      </c>
      <c r="I303">
        <v>5.859198208991593</v>
      </c>
      <c r="J303">
        <v>27.606656521717859</v>
      </c>
      <c r="K303">
        <v>30.853436105803574</v>
      </c>
      <c r="L303">
        <v>4.9018357800010763</v>
      </c>
      <c r="M303" t="e">
        <v>#N/A</v>
      </c>
      <c r="N303">
        <v>31.819871855842145</v>
      </c>
    </row>
    <row r="304" spans="1:14" x14ac:dyDescent="0.25">
      <c r="A304" s="4">
        <v>45526</v>
      </c>
      <c r="B304">
        <v>12.697058337700321</v>
      </c>
      <c r="C304">
        <v>91.545639020101774</v>
      </c>
      <c r="D304">
        <v>6.1277361967444959</v>
      </c>
      <c r="E304">
        <v>18.362279386920054</v>
      </c>
      <c r="F304">
        <v>8.1371608596664249</v>
      </c>
      <c r="G304">
        <v>21.05313754235862</v>
      </c>
      <c r="H304">
        <v>62.500000000000007</v>
      </c>
      <c r="I304">
        <v>5.7923333874832466</v>
      </c>
      <c r="J304">
        <v>26.960772320926161</v>
      </c>
      <c r="K304">
        <v>30.574499968232274</v>
      </c>
      <c r="L304">
        <v>4.8829462394230374</v>
      </c>
      <c r="M304" t="e">
        <v>#N/A</v>
      </c>
      <c r="N304">
        <v>31.992805942015202</v>
      </c>
    </row>
    <row r="305" spans="1:14" x14ac:dyDescent="0.25">
      <c r="A305" s="4">
        <v>45527</v>
      </c>
      <c r="B305">
        <v>12.868015818957566</v>
      </c>
      <c r="C305">
        <v>96.916489875285507</v>
      </c>
      <c r="D305">
        <v>6.2111299125174391</v>
      </c>
      <c r="E305">
        <v>18.755879038270624</v>
      </c>
      <c r="F305">
        <v>8.2387998011455945</v>
      </c>
      <c r="G305">
        <v>21.206950419380419</v>
      </c>
      <c r="H305">
        <v>65.705882352941188</v>
      </c>
      <c r="I305">
        <v>5.8767534419039098</v>
      </c>
      <c r="J305">
        <v>29.045216787117546</v>
      </c>
      <c r="K305">
        <v>30.86118433184722</v>
      </c>
      <c r="L305">
        <v>5.3835190647410665</v>
      </c>
      <c r="M305" t="e">
        <v>#N/A</v>
      </c>
      <c r="N305">
        <v>32.16574002818826</v>
      </c>
    </row>
    <row r="306" spans="1:14" x14ac:dyDescent="0.25">
      <c r="A306" s="4">
        <v>45528</v>
      </c>
      <c r="B306" t="e">
        <v>#N/A</v>
      </c>
      <c r="C306" t="e">
        <v>#N/A</v>
      </c>
      <c r="D306" t="e">
        <v>#N/A</v>
      </c>
      <c r="E306" t="e">
        <v>#N/A</v>
      </c>
      <c r="F306" t="e">
        <v>#N/A</v>
      </c>
      <c r="G306" t="e">
        <v>#N/A</v>
      </c>
      <c r="H306" t="e">
        <v>#N/A</v>
      </c>
      <c r="I306" t="e">
        <v>#N/A</v>
      </c>
      <c r="J306" t="e">
        <v>#N/A</v>
      </c>
      <c r="K306" t="e">
        <v>#N/A</v>
      </c>
      <c r="L306" t="e">
        <v>#N/A</v>
      </c>
      <c r="M306" t="e">
        <v>#N/A</v>
      </c>
      <c r="N306" t="e">
        <v>#N/A</v>
      </c>
    </row>
    <row r="307" spans="1:14" x14ac:dyDescent="0.25">
      <c r="A307" s="4">
        <v>45529</v>
      </c>
      <c r="B307" t="e">
        <v>#N/A</v>
      </c>
      <c r="C307" t="e">
        <v>#N/A</v>
      </c>
      <c r="D307" t="e">
        <v>#N/A</v>
      </c>
      <c r="E307" t="e">
        <v>#N/A</v>
      </c>
      <c r="F307" t="e">
        <v>#N/A</v>
      </c>
      <c r="G307" t="e">
        <v>#N/A</v>
      </c>
      <c r="H307" t="e">
        <v>#N/A</v>
      </c>
      <c r="I307" t="e">
        <v>#N/A</v>
      </c>
      <c r="J307" t="e">
        <v>#N/A</v>
      </c>
      <c r="K307" t="e">
        <v>#N/A</v>
      </c>
      <c r="L307" t="e">
        <v>#N/A</v>
      </c>
      <c r="M307" t="e">
        <v>#N/A</v>
      </c>
      <c r="N307" t="e">
        <v>#N/A</v>
      </c>
    </row>
    <row r="308" spans="1:14" x14ac:dyDescent="0.25">
      <c r="A308" s="4">
        <v>45530</v>
      </c>
      <c r="B308">
        <v>12.921921331065709</v>
      </c>
      <c r="C308">
        <v>97.80778687390054</v>
      </c>
      <c r="D308">
        <v>6.2698458960718577</v>
      </c>
      <c r="E308">
        <v>18.820528256366856</v>
      </c>
      <c r="F308" t="e">
        <v>#N/A</v>
      </c>
      <c r="G308">
        <v>21.192530462159624</v>
      </c>
      <c r="H308">
        <v>64.000000000000014</v>
      </c>
      <c r="I308">
        <v>5.9413375367204102</v>
      </c>
      <c r="J308">
        <v>29.446447881548753</v>
      </c>
      <c r="K308">
        <v>31.240847407985942</v>
      </c>
      <c r="L308">
        <v>5.2512922806947939</v>
      </c>
      <c r="M308" t="e">
        <v>#N/A</v>
      </c>
      <c r="N308">
        <v>32.442434566065153</v>
      </c>
    </row>
    <row r="309" spans="1:14" x14ac:dyDescent="0.25">
      <c r="A309" s="4">
        <v>45531</v>
      </c>
      <c r="B309">
        <v>12.869555976446371</v>
      </c>
      <c r="C309">
        <v>98.743124430094184</v>
      </c>
      <c r="D309">
        <v>6.2553796392541017</v>
      </c>
      <c r="E309">
        <v>18.81292246600259</v>
      </c>
      <c r="F309">
        <v>8.2802251233942101</v>
      </c>
      <c r="G309">
        <v>21.21175707178735</v>
      </c>
      <c r="H309">
        <v>62.058823529411775</v>
      </c>
      <c r="I309">
        <v>5.9254518133452461</v>
      </c>
      <c r="J309">
        <v>28.986500041591029</v>
      </c>
      <c r="K309">
        <v>30.841813766738102</v>
      </c>
      <c r="L309">
        <v>5.3268504430069497</v>
      </c>
      <c r="M309" t="e">
        <v>#N/A</v>
      </c>
      <c r="N309">
        <v>31.543177317965256</v>
      </c>
    </row>
    <row r="310" spans="1:14" x14ac:dyDescent="0.25">
      <c r="A310" s="4">
        <v>45532</v>
      </c>
      <c r="B310">
        <v>12.954264638330592</v>
      </c>
      <c r="C310">
        <v>95.870002340441033</v>
      </c>
      <c r="D310">
        <v>6.2426152950031417</v>
      </c>
      <c r="E310">
        <v>18.742568905133165</v>
      </c>
      <c r="F310">
        <v>8.1630091769241631</v>
      </c>
      <c r="G310">
        <v>21.432863082506184</v>
      </c>
      <c r="H310">
        <v>62.352941176470594</v>
      </c>
      <c r="I310">
        <v>5.8692343032936671</v>
      </c>
      <c r="J310">
        <v>28.369974213562589</v>
      </c>
      <c r="K310">
        <v>30.76433150630163</v>
      </c>
      <c r="L310">
        <v>5.4401876864751824</v>
      </c>
      <c r="M310" t="e">
        <v>#N/A</v>
      </c>
      <c r="N310">
        <v>31.439416866261425</v>
      </c>
    </row>
    <row r="311" spans="1:14" x14ac:dyDescent="0.25">
      <c r="A311" s="4">
        <v>45533</v>
      </c>
      <c r="B311">
        <v>13.108280387210995</v>
      </c>
      <c r="C311">
        <v>93.575699007535533</v>
      </c>
      <c r="D311">
        <v>6.2996293659907652</v>
      </c>
      <c r="E311">
        <v>19.058209205250048</v>
      </c>
      <c r="F311">
        <v>8.2065589806530284</v>
      </c>
      <c r="G311">
        <v>21.28866351029825</v>
      </c>
      <c r="H311">
        <v>63.235294117647065</v>
      </c>
      <c r="I311">
        <v>5.8799379645047321</v>
      </c>
      <c r="J311">
        <v>29.338800514750137</v>
      </c>
      <c r="K311">
        <v>31.004526513654699</v>
      </c>
      <c r="L311">
        <v>5.6101935516775328</v>
      </c>
      <c r="M311" t="e">
        <v>#N/A</v>
      </c>
      <c r="N311">
        <v>31.301069597322986</v>
      </c>
    </row>
    <row r="312" spans="1:14" x14ac:dyDescent="0.25">
      <c r="A312" s="4">
        <v>45534</v>
      </c>
      <c r="B312">
        <v>13.085178024878934</v>
      </c>
      <c r="C312">
        <v>95.366681682399616</v>
      </c>
      <c r="D312">
        <v>6.2434662512865389</v>
      </c>
      <c r="E312">
        <v>19.267368440267258</v>
      </c>
      <c r="F312">
        <v>8.0763451662420529</v>
      </c>
      <c r="G312">
        <v>21.548222740272532</v>
      </c>
      <c r="H312">
        <v>61.529411764705891</v>
      </c>
      <c r="I312">
        <v>5.8143427892620716</v>
      </c>
      <c r="J312">
        <v>29.798748354707861</v>
      </c>
      <c r="K312">
        <v>31.190483938702236</v>
      </c>
      <c r="L312">
        <v>5.6196383219665513</v>
      </c>
      <c r="M312" t="e">
        <v>#N/A</v>
      </c>
      <c r="N312">
        <v>36.077292527644367</v>
      </c>
    </row>
    <row r="313" spans="1:14" x14ac:dyDescent="0.25">
      <c r="A313" s="4">
        <v>45535</v>
      </c>
      <c r="B313" t="e">
        <v>#N/A</v>
      </c>
      <c r="C313" t="e">
        <v>#N/A</v>
      </c>
      <c r="D313" t="e">
        <v>#N/A</v>
      </c>
      <c r="E313" t="e">
        <v>#N/A</v>
      </c>
      <c r="F313" t="e">
        <v>#N/A</v>
      </c>
      <c r="G313" t="e">
        <v>#N/A</v>
      </c>
      <c r="H313" t="e">
        <v>#N/A</v>
      </c>
      <c r="I313" t="e">
        <v>#N/A</v>
      </c>
      <c r="J313" t="e">
        <v>#N/A</v>
      </c>
      <c r="K313" t="e">
        <v>#N/A</v>
      </c>
      <c r="L313" t="e">
        <v>#N/A</v>
      </c>
      <c r="M313" t="e">
        <v>#N/A</v>
      </c>
      <c r="N313" t="e">
        <v>#N/A</v>
      </c>
    </row>
    <row r="314" spans="1:14" x14ac:dyDescent="0.25">
      <c r="A314" s="4">
        <v>45536</v>
      </c>
      <c r="B314" t="e">
        <v>#N/A</v>
      </c>
      <c r="C314" t="e">
        <v>#N/A</v>
      </c>
      <c r="D314" t="e">
        <v>#N/A</v>
      </c>
      <c r="E314" t="e">
        <v>#N/A</v>
      </c>
      <c r="F314" t="e">
        <v>#N/A</v>
      </c>
      <c r="G314" t="e">
        <v>#N/A</v>
      </c>
      <c r="H314" t="e">
        <v>#N/A</v>
      </c>
      <c r="I314" t="e">
        <v>#N/A</v>
      </c>
      <c r="J314" t="e">
        <v>#N/A</v>
      </c>
      <c r="K314" t="e">
        <v>#N/A</v>
      </c>
      <c r="L314" t="e">
        <v>#N/A</v>
      </c>
      <c r="M314" t="e">
        <v>#N/A</v>
      </c>
      <c r="N314" t="e">
        <v>#N/A</v>
      </c>
    </row>
    <row r="315" spans="1:14" x14ac:dyDescent="0.25">
      <c r="A315" s="4">
        <v>45537</v>
      </c>
      <c r="B315">
        <v>13.134463064520663</v>
      </c>
      <c r="C315" t="e">
        <v>#N/A</v>
      </c>
      <c r="D315">
        <v>6.2545286829707045</v>
      </c>
      <c r="E315" t="e">
        <v>#N/A</v>
      </c>
      <c r="F315">
        <v>8.1010664887845891</v>
      </c>
      <c r="G315">
        <v>21.466509649354705</v>
      </c>
      <c r="H315" t="e">
        <v>#N/A</v>
      </c>
      <c r="I315">
        <v>5.8499140370114651</v>
      </c>
      <c r="J315" t="e">
        <v>#N/A</v>
      </c>
      <c r="K315" t="e">
        <v>#N/A</v>
      </c>
      <c r="L315">
        <v>5.3929638350300859</v>
      </c>
      <c r="M315" t="e">
        <v>#N/A</v>
      </c>
      <c r="N315">
        <v>36.859153356416847</v>
      </c>
    </row>
    <row r="316" spans="1:14" x14ac:dyDescent="0.25">
      <c r="A316" s="4">
        <v>45538</v>
      </c>
      <c r="B316">
        <v>12.946563850886573</v>
      </c>
      <c r="C316">
        <v>89.230363993111212</v>
      </c>
      <c r="D316">
        <v>6.0971017705421904</v>
      </c>
      <c r="E316">
        <v>18.729258771995706</v>
      </c>
      <c r="F316">
        <v>7.8588905255979133</v>
      </c>
      <c r="G316">
        <v>21.553029392679466</v>
      </c>
      <c r="H316">
        <v>56.764705882352949</v>
      </c>
      <c r="I316">
        <v>5.6516425191893758</v>
      </c>
      <c r="J316">
        <v>28.888638799046831</v>
      </c>
      <c r="K316">
        <v>30.965785383436465</v>
      </c>
      <c r="L316">
        <v>5.1757341183826391</v>
      </c>
      <c r="M316" t="e">
        <v>#N/A</v>
      </c>
      <c r="N316">
        <v>35.742209315313303</v>
      </c>
    </row>
    <row r="317" spans="1:14" x14ac:dyDescent="0.25">
      <c r="A317" s="4">
        <v>45539</v>
      </c>
      <c r="B317">
        <v>12.838752826670291</v>
      </c>
      <c r="C317">
        <v>90.346058118436375</v>
      </c>
      <c r="D317">
        <v>6.026472399020208</v>
      </c>
      <c r="E317">
        <v>18.736864562359973</v>
      </c>
      <c r="F317">
        <v>7.7985961935225356</v>
      </c>
      <c r="G317">
        <v>21.629935831190362</v>
      </c>
      <c r="H317">
        <v>56.882352941176478</v>
      </c>
      <c r="I317">
        <v>5.643304786175527</v>
      </c>
      <c r="J317">
        <v>28.66355794119518</v>
      </c>
      <c r="K317">
        <v>31.411308380946181</v>
      </c>
      <c r="L317">
        <v>5.1096207263595037</v>
      </c>
      <c r="M317" t="e">
        <v>#N/A</v>
      </c>
      <c r="N317">
        <v>36.15175546371794</v>
      </c>
    </row>
    <row r="318" spans="1:14" x14ac:dyDescent="0.25">
      <c r="A318" s="4">
        <v>45540</v>
      </c>
      <c r="B318">
        <v>12.723241015009989</v>
      </c>
      <c r="C318">
        <v>90.077620434147605</v>
      </c>
      <c r="D318">
        <v>6.0417896121213603</v>
      </c>
      <c r="E318">
        <v>18.683624029810137</v>
      </c>
      <c r="F318">
        <v>7.7874435842473329</v>
      </c>
      <c r="G318">
        <v>21.879881756350784</v>
      </c>
      <c r="H318">
        <v>56.470588235294123</v>
      </c>
      <c r="I318">
        <v>5.6880809270465287</v>
      </c>
      <c r="J318">
        <v>30.963297140983801</v>
      </c>
      <c r="K318">
        <v>31.120749904309406</v>
      </c>
      <c r="L318">
        <v>5.0246177937583285</v>
      </c>
      <c r="M318" t="e">
        <v>#N/A</v>
      </c>
      <c r="N318">
        <v>35.667746379239738</v>
      </c>
    </row>
    <row r="319" spans="1:14" x14ac:dyDescent="0.25">
      <c r="A319" s="4">
        <v>45541</v>
      </c>
      <c r="B319">
        <v>12.409048887293968</v>
      </c>
      <c r="C319">
        <v>87.514879416953335</v>
      </c>
      <c r="D319">
        <v>5.951588246081239</v>
      </c>
      <c r="E319">
        <v>18.312841749552351</v>
      </c>
      <c r="F319">
        <v>7.5798706987114652</v>
      </c>
      <c r="G319">
        <v>21.884688408757718</v>
      </c>
      <c r="H319">
        <v>54.294117647058833</v>
      </c>
      <c r="I319">
        <v>5.6101783224356625</v>
      </c>
      <c r="J319">
        <v>28.780991432248218</v>
      </c>
      <c r="K319">
        <v>30.985155948545582</v>
      </c>
      <c r="L319">
        <v>4.9679491720242117</v>
      </c>
      <c r="M319" t="e">
        <v>#N/A</v>
      </c>
      <c r="N319">
        <v>34.178487657768343</v>
      </c>
    </row>
    <row r="320" spans="1:14" x14ac:dyDescent="0.25">
      <c r="A320" s="4">
        <v>45542</v>
      </c>
      <c r="B320" t="e">
        <v>#N/A</v>
      </c>
      <c r="C320" t="e">
        <v>#N/A</v>
      </c>
      <c r="D320" t="e">
        <v>#N/A</v>
      </c>
      <c r="E320" t="e">
        <v>#N/A</v>
      </c>
      <c r="F320" t="e">
        <v>#N/A</v>
      </c>
      <c r="G320" t="e">
        <v>#N/A</v>
      </c>
      <c r="H320" t="e">
        <v>#N/A</v>
      </c>
      <c r="I320" t="e">
        <v>#N/A</v>
      </c>
      <c r="J320" t="e">
        <v>#N/A</v>
      </c>
      <c r="K320" t="e">
        <v>#N/A</v>
      </c>
      <c r="L320" t="e">
        <v>#N/A</v>
      </c>
      <c r="M320" t="e">
        <v>#N/A</v>
      </c>
      <c r="N320" t="e">
        <v>#N/A</v>
      </c>
    </row>
    <row r="321" spans="1:14" x14ac:dyDescent="0.25">
      <c r="A321" s="4">
        <v>45543</v>
      </c>
      <c r="B321" t="e">
        <v>#N/A</v>
      </c>
      <c r="C321" t="e">
        <v>#N/A</v>
      </c>
      <c r="D321" t="e">
        <v>#N/A</v>
      </c>
      <c r="E321" t="e">
        <v>#N/A</v>
      </c>
      <c r="F321" t="e">
        <v>#N/A</v>
      </c>
      <c r="G321" t="e">
        <v>#N/A</v>
      </c>
      <c r="H321" t="e">
        <v>#N/A</v>
      </c>
      <c r="I321" t="e">
        <v>#N/A</v>
      </c>
      <c r="J321" t="e">
        <v>#N/A</v>
      </c>
      <c r="K321" t="e">
        <v>#N/A</v>
      </c>
      <c r="L321" t="e">
        <v>#N/A</v>
      </c>
      <c r="M321" t="e">
        <v>#N/A</v>
      </c>
      <c r="N321" t="e">
        <v>#N/A</v>
      </c>
    </row>
    <row r="322" spans="1:14" x14ac:dyDescent="0.25">
      <c r="A322" s="4">
        <v>45544</v>
      </c>
      <c r="B322">
        <v>12.521480383976662</v>
      </c>
      <c r="C322">
        <v>86.134941946156417</v>
      </c>
      <c r="D322">
        <v>5.9907322351175187</v>
      </c>
      <c r="E322">
        <v>18.194951998906287</v>
      </c>
      <c r="F322">
        <v>7.6568043913298567</v>
      </c>
      <c r="G322">
        <v>22.086567809848827</v>
      </c>
      <c r="H322">
        <v>54.647058823529413</v>
      </c>
      <c r="I322">
        <v>5.6988303618567997</v>
      </c>
      <c r="J322">
        <v>29.446447881548753</v>
      </c>
      <c r="K322">
        <v>31.453923624186242</v>
      </c>
      <c r="L322">
        <v>4.9585044017351922</v>
      </c>
      <c r="M322" t="e">
        <v>#N/A</v>
      </c>
      <c r="N322">
        <v>35.369894634945453</v>
      </c>
    </row>
    <row r="323" spans="1:14" x14ac:dyDescent="0.25">
      <c r="A323" s="4">
        <v>45545</v>
      </c>
      <c r="B323">
        <v>12.502998494111017</v>
      </c>
      <c r="C323">
        <v>87.334522847821816</v>
      </c>
      <c r="D323">
        <v>5.8554301860573359</v>
      </c>
      <c r="E323">
        <v>18.20636068445268</v>
      </c>
      <c r="F323">
        <v>7.5273230775589592</v>
      </c>
      <c r="G323">
        <v>22.004854718930996</v>
      </c>
      <c r="H323">
        <v>54.941176470588239</v>
      </c>
      <c r="I323">
        <v>5.5857877627963006</v>
      </c>
      <c r="J323">
        <v>29.935754094269736</v>
      </c>
      <c r="K323">
        <v>31.883950169608667</v>
      </c>
      <c r="L323">
        <v>4.9585044017351922</v>
      </c>
      <c r="M323" t="e">
        <v>#N/A</v>
      </c>
      <c r="N323">
        <v>34.327413529915489</v>
      </c>
    </row>
    <row r="324" spans="1:14" x14ac:dyDescent="0.25">
      <c r="A324" s="4">
        <v>45546</v>
      </c>
      <c r="B324">
        <v>12.48605676173417</v>
      </c>
      <c r="C324">
        <v>100.59702218721345</v>
      </c>
      <c r="D324">
        <v>5.842665841806375</v>
      </c>
      <c r="E324">
        <v>18.341363463418332</v>
      </c>
      <c r="F324">
        <v>7.5139571223057926</v>
      </c>
      <c r="G324">
        <v>21.985628109303271</v>
      </c>
      <c r="H324">
        <v>55.470588235294123</v>
      </c>
      <c r="I324">
        <v>5.6100414246842369</v>
      </c>
      <c r="J324">
        <v>32.548649270199782</v>
      </c>
      <c r="K324">
        <v>32.321724941074741</v>
      </c>
      <c r="L324">
        <v>4.8451671582669595</v>
      </c>
      <c r="M324" t="e">
        <v>#N/A</v>
      </c>
      <c r="N324">
        <v>34.104024721694778</v>
      </c>
    </row>
    <row r="325" spans="1:14" x14ac:dyDescent="0.25">
      <c r="A325" s="4">
        <v>45547</v>
      </c>
      <c r="B325">
        <v>12.652393770525006</v>
      </c>
      <c r="C325">
        <v>98.965424387395814</v>
      </c>
      <c r="D325">
        <v>5.8928722625268204</v>
      </c>
      <c r="E325">
        <v>18.611369021349642</v>
      </c>
      <c r="F325">
        <v>7.626825137860525</v>
      </c>
      <c r="G325">
        <v>21.774135403398301</v>
      </c>
      <c r="H325">
        <v>55.058823529411768</v>
      </c>
      <c r="I325">
        <v>5.6926100597002787</v>
      </c>
      <c r="J325">
        <v>32.51929089743652</v>
      </c>
      <c r="K325">
        <v>32.33334728014021</v>
      </c>
      <c r="L325">
        <v>4.7884985365328436</v>
      </c>
      <c r="M325" t="e">
        <v>#N/A</v>
      </c>
      <c r="N325">
        <v>35.40712610298224</v>
      </c>
    </row>
    <row r="326" spans="1:14" x14ac:dyDescent="0.25">
      <c r="A326" s="4">
        <v>45548</v>
      </c>
      <c r="B326">
        <v>12.633911880659356</v>
      </c>
      <c r="C326">
        <v>95.9622777944153</v>
      </c>
      <c r="D326">
        <v>5.9600978089152123</v>
      </c>
      <c r="E326">
        <v>18.826232599140052</v>
      </c>
      <c r="F326">
        <v>7.7023107065646057</v>
      </c>
      <c r="G326">
        <v>21.932754932827027</v>
      </c>
      <c r="H326">
        <v>56.176470588235304</v>
      </c>
      <c r="I326">
        <v>5.7271984865099022</v>
      </c>
      <c r="J326">
        <v>33.546833944150592</v>
      </c>
      <c r="K326">
        <v>32.794366729737227</v>
      </c>
      <c r="L326">
        <v>4.7412746850877454</v>
      </c>
      <c r="M326" t="e">
        <v>#N/A</v>
      </c>
      <c r="N326">
        <v>36.44960720801221</v>
      </c>
    </row>
    <row r="327" spans="1:14" x14ac:dyDescent="0.25">
      <c r="A327" s="4">
        <v>45549</v>
      </c>
      <c r="B327" t="e">
        <v>#N/A</v>
      </c>
      <c r="C327" t="e">
        <v>#N/A</v>
      </c>
      <c r="D327" t="e">
        <v>#N/A</v>
      </c>
      <c r="E327" t="e">
        <v>#N/A</v>
      </c>
      <c r="F327" t="e">
        <v>#N/A</v>
      </c>
      <c r="G327" t="e">
        <v>#N/A</v>
      </c>
      <c r="H327" t="e">
        <v>#N/A</v>
      </c>
      <c r="I327" t="e">
        <v>#N/A</v>
      </c>
      <c r="J327" t="e">
        <v>#N/A</v>
      </c>
      <c r="K327" t="e">
        <v>#N/A</v>
      </c>
      <c r="L327" t="e">
        <v>#N/A</v>
      </c>
      <c r="M327" t="e">
        <v>#N/A</v>
      </c>
      <c r="N327" t="e">
        <v>#N/A</v>
      </c>
    </row>
    <row r="328" spans="1:14" x14ac:dyDescent="0.25">
      <c r="A328" s="4">
        <v>45550</v>
      </c>
      <c r="B328" t="e">
        <v>#N/A</v>
      </c>
      <c r="C328" t="e">
        <v>#N/A</v>
      </c>
      <c r="D328" t="e">
        <v>#N/A</v>
      </c>
      <c r="E328" t="e">
        <v>#N/A</v>
      </c>
      <c r="F328" t="e">
        <v>#N/A</v>
      </c>
      <c r="G328" t="e">
        <v>#N/A</v>
      </c>
      <c r="H328" t="e">
        <v>#N/A</v>
      </c>
      <c r="I328" t="e">
        <v>#N/A</v>
      </c>
      <c r="J328" t="e">
        <v>#N/A</v>
      </c>
      <c r="K328" t="e">
        <v>#N/A</v>
      </c>
      <c r="L328" t="e">
        <v>#N/A</v>
      </c>
      <c r="M328" t="e">
        <v>#N/A</v>
      </c>
      <c r="N328" t="e">
        <v>#N/A</v>
      </c>
    </row>
    <row r="329" spans="1:14" x14ac:dyDescent="0.25">
      <c r="A329" s="4">
        <v>45551</v>
      </c>
      <c r="B329">
        <v>12.544582746308723</v>
      </c>
      <c r="C329">
        <v>97.858118939704681</v>
      </c>
      <c r="D329">
        <v>6.0051984919352739</v>
      </c>
      <c r="E329">
        <v>19.041096176930459</v>
      </c>
      <c r="F329">
        <v>7.6983680620535972</v>
      </c>
      <c r="G329">
        <v>22.115407724290414</v>
      </c>
      <c r="H329">
        <v>55.176470588235304</v>
      </c>
      <c r="I329">
        <v>5.7645746185815421</v>
      </c>
      <c r="J329">
        <v>34.036140156871575</v>
      </c>
      <c r="K329">
        <v>32.790492616715404</v>
      </c>
      <c r="L329">
        <v>4.6893284484981388</v>
      </c>
      <c r="M329" t="e">
        <v>#N/A</v>
      </c>
      <c r="N329">
        <v>36.300681335865072</v>
      </c>
    </row>
    <row r="330" spans="1:14" x14ac:dyDescent="0.25">
      <c r="A330" s="4">
        <v>45552</v>
      </c>
      <c r="B330">
        <v>12.81102999187182</v>
      </c>
      <c r="C330">
        <v>100.65574293065161</v>
      </c>
      <c r="D330">
        <v>6.0502991749553345</v>
      </c>
      <c r="E330">
        <v>19.235043831219144</v>
      </c>
      <c r="F330">
        <v>7.737787274006906</v>
      </c>
      <c r="G330">
        <v>22.144247638732001</v>
      </c>
      <c r="H330">
        <v>55.941176470588239</v>
      </c>
      <c r="I330">
        <v>5.7763287035156834</v>
      </c>
      <c r="J330">
        <v>35.474700422271262</v>
      </c>
      <c r="K330">
        <v>32.918338346435583</v>
      </c>
      <c r="L330">
        <v>4.6515493673420618</v>
      </c>
      <c r="M330" t="e">
        <v>#N/A</v>
      </c>
      <c r="N330">
        <v>37.510704047060571</v>
      </c>
    </row>
    <row r="331" spans="1:14" x14ac:dyDescent="0.25">
      <c r="A331" s="4">
        <v>45553</v>
      </c>
      <c r="B331">
        <v>12.761744952230091</v>
      </c>
      <c r="C331">
        <v>101.4233069341648</v>
      </c>
      <c r="D331">
        <v>6.0630635192062954</v>
      </c>
      <c r="E331">
        <v>19.204620669762097</v>
      </c>
      <c r="F331">
        <v>7.7477198908367377</v>
      </c>
      <c r="G331">
        <v>21.951981542454753</v>
      </c>
      <c r="H331">
        <v>55.176470588235304</v>
      </c>
      <c r="I331">
        <v>5.7629259229175966</v>
      </c>
      <c r="J331">
        <v>35.523631043543361</v>
      </c>
      <c r="K331">
        <v>32.651024547929751</v>
      </c>
      <c r="L331">
        <v>4.8262776176889206</v>
      </c>
      <c r="M331" t="e">
        <v>#N/A</v>
      </c>
      <c r="N331">
        <v>37.789940057336466</v>
      </c>
    </row>
    <row r="332" spans="1:14" x14ac:dyDescent="0.25">
      <c r="A332" s="4">
        <v>45554</v>
      </c>
      <c r="B332">
        <v>13.085178024878934</v>
      </c>
      <c r="C332">
        <v>100.85287685505118</v>
      </c>
      <c r="D332">
        <v>6.1498610601128281</v>
      </c>
      <c r="E332">
        <v>19.489837808421928</v>
      </c>
      <c r="F332">
        <v>7.9138071778174002</v>
      </c>
      <c r="G332">
        <v>21.548222740272532</v>
      </c>
      <c r="H332">
        <v>56.352941176470594</v>
      </c>
      <c r="I332">
        <v>5.9135378169462145</v>
      </c>
      <c r="J332">
        <v>34.97560808529586</v>
      </c>
      <c r="K332">
        <v>31.880076056586844</v>
      </c>
      <c r="L332">
        <v>4.7223851445097074</v>
      </c>
      <c r="M332" t="e">
        <v>#N/A</v>
      </c>
      <c r="N332">
        <v>37.23146803678469</v>
      </c>
    </row>
    <row r="333" spans="1:14" x14ac:dyDescent="0.25">
      <c r="A333" s="4">
        <v>45555</v>
      </c>
      <c r="B333">
        <v>12.834132354203879</v>
      </c>
      <c r="C333">
        <v>100.74801838462588</v>
      </c>
      <c r="D333">
        <v>6.0766788197406534</v>
      </c>
      <c r="E333">
        <v>19.42138569514357</v>
      </c>
      <c r="F333">
        <v>7.839642521317721</v>
      </c>
      <c r="G333">
        <v>21.653969093225019</v>
      </c>
      <c r="H333">
        <v>54.470588235294123</v>
      </c>
      <c r="I333">
        <v>5.8606812397622807</v>
      </c>
      <c r="J333">
        <v>35.29855018569171</v>
      </c>
      <c r="K333">
        <v>32.062159368612555</v>
      </c>
      <c r="L333">
        <v>4.5334897387293189</v>
      </c>
      <c r="M333" t="e">
        <v>#N/A</v>
      </c>
      <c r="N333">
        <v>36.44960720801221</v>
      </c>
    </row>
    <row r="334" spans="1:14" x14ac:dyDescent="0.25">
      <c r="A334" s="4">
        <v>45556</v>
      </c>
      <c r="B334" t="e">
        <v>#N/A</v>
      </c>
      <c r="C334" t="e">
        <v>#N/A</v>
      </c>
      <c r="D334" t="e">
        <v>#N/A</v>
      </c>
      <c r="E334" t="e">
        <v>#N/A</v>
      </c>
      <c r="F334" t="e">
        <v>#N/A</v>
      </c>
      <c r="G334" t="e">
        <v>#N/A</v>
      </c>
      <c r="H334" t="e">
        <v>#N/A</v>
      </c>
      <c r="I334" t="e">
        <v>#N/A</v>
      </c>
      <c r="J334" t="e">
        <v>#N/A</v>
      </c>
      <c r="K334" t="e">
        <v>#N/A</v>
      </c>
      <c r="L334" t="e">
        <v>#N/A</v>
      </c>
      <c r="M334" t="e">
        <v>#N/A</v>
      </c>
      <c r="N334" t="e">
        <v>#N/A</v>
      </c>
    </row>
    <row r="335" spans="1:14" x14ac:dyDescent="0.25">
      <c r="A335" s="4">
        <v>45557</v>
      </c>
      <c r="B335" t="e">
        <v>#N/A</v>
      </c>
      <c r="C335" t="e">
        <v>#N/A</v>
      </c>
      <c r="D335" t="e">
        <v>#N/A</v>
      </c>
      <c r="E335" t="e">
        <v>#N/A</v>
      </c>
      <c r="F335" t="e">
        <v>#N/A</v>
      </c>
      <c r="G335" t="e">
        <v>#N/A</v>
      </c>
      <c r="H335" t="e">
        <v>#N/A</v>
      </c>
      <c r="I335" t="e">
        <v>#N/A</v>
      </c>
      <c r="J335" t="e">
        <v>#N/A</v>
      </c>
      <c r="K335" t="e">
        <v>#N/A</v>
      </c>
      <c r="L335" t="e">
        <v>#N/A</v>
      </c>
      <c r="M335" t="e">
        <v>#N/A</v>
      </c>
      <c r="N335" t="e">
        <v>#N/A</v>
      </c>
    </row>
    <row r="336" spans="1:14" x14ac:dyDescent="0.25">
      <c r="A336" s="4">
        <v>45558</v>
      </c>
      <c r="B336">
        <v>12.898818968733648</v>
      </c>
      <c r="C336">
        <v>104.55647803047269</v>
      </c>
      <c r="D336">
        <v>6.0000927542348901</v>
      </c>
      <c r="E336">
        <v>18.879473131689888</v>
      </c>
      <c r="F336">
        <v>7.8956016666111752</v>
      </c>
      <c r="G336">
        <v>22.014468023744861</v>
      </c>
      <c r="H336">
        <v>55.117647058823529</v>
      </c>
      <c r="I336">
        <v>5.847217709729386</v>
      </c>
      <c r="J336">
        <v>36.981763557451892</v>
      </c>
      <c r="K336">
        <v>32.860226651108228</v>
      </c>
      <c r="L336">
        <v>4.51460019815128</v>
      </c>
      <c r="M336" t="e">
        <v>#N/A</v>
      </c>
      <c r="N336">
        <v>36.635764548196136</v>
      </c>
    </row>
    <row r="337" spans="1:14" x14ac:dyDescent="0.25">
      <c r="A337" s="4">
        <v>45559</v>
      </c>
      <c r="B337">
        <v>13.117521332143818</v>
      </c>
      <c r="C337">
        <v>102.64805386873228</v>
      </c>
      <c r="D337">
        <v>6.0256214427368109</v>
      </c>
      <c r="E337">
        <v>19.052504862476852</v>
      </c>
      <c r="F337">
        <v>7.9086307634195148</v>
      </c>
      <c r="G337">
        <v>21.918334975606232</v>
      </c>
      <c r="H337">
        <v>53.764705882352949</v>
      </c>
      <c r="I337">
        <v>5.9198488202087463</v>
      </c>
      <c r="J337">
        <v>36.942619060434211</v>
      </c>
      <c r="K337">
        <v>32.654898660951574</v>
      </c>
      <c r="L337">
        <v>4.5334897387293189</v>
      </c>
      <c r="M337" t="e">
        <v>#N/A</v>
      </c>
      <c r="N337">
        <v>36.114523995681147</v>
      </c>
    </row>
    <row r="338" spans="1:14" x14ac:dyDescent="0.25">
      <c r="A338" s="4">
        <v>45560</v>
      </c>
      <c r="B338">
        <v>13.286938655912259</v>
      </c>
      <c r="C338">
        <v>101.38555788481169</v>
      </c>
      <c r="D338">
        <v>5.9549920712148285</v>
      </c>
      <c r="E338">
        <v>18.917502083511195</v>
      </c>
      <c r="F338">
        <v>7.7519132847831598</v>
      </c>
      <c r="G338">
        <v>22.038501285779514</v>
      </c>
      <c r="H338">
        <v>53.470588235294123</v>
      </c>
      <c r="I338">
        <v>5.7196341665651342</v>
      </c>
      <c r="J338">
        <v>35.611706161833141</v>
      </c>
      <c r="K338">
        <v>32.782744390671759</v>
      </c>
      <c r="L338">
        <v>4.5712688198853968</v>
      </c>
      <c r="M338" t="e">
        <v>#N/A</v>
      </c>
      <c r="N338">
        <v>36.859153356416847</v>
      </c>
    </row>
    <row r="339" spans="1:14" x14ac:dyDescent="0.25">
      <c r="A339" s="4">
        <v>45561</v>
      </c>
      <c r="B339">
        <v>13.995411100762109</v>
      </c>
      <c r="C339">
        <v>107.23246619572629</v>
      </c>
      <c r="D339">
        <v>5.7737383828511879</v>
      </c>
      <c r="E339">
        <v>19.299693049315373</v>
      </c>
      <c r="F339">
        <v>7.436408496548176</v>
      </c>
      <c r="G339">
        <v>22.057727895407243</v>
      </c>
      <c r="H339">
        <v>55.117647058823529</v>
      </c>
      <c r="I339">
        <v>5.6038536124761391</v>
      </c>
      <c r="J339">
        <v>37.950589858639439</v>
      </c>
      <c r="K339">
        <v>32.33334728014021</v>
      </c>
      <c r="L339">
        <v>4.5901583604634357</v>
      </c>
      <c r="M339" t="e">
        <v>#N/A</v>
      </c>
      <c r="N339">
        <v>37.23146803678469</v>
      </c>
    </row>
    <row r="340" spans="1:14" x14ac:dyDescent="0.25">
      <c r="A340" s="4">
        <v>45562</v>
      </c>
      <c r="B340">
        <v>14.081659920135134</v>
      </c>
      <c r="C340">
        <v>107.27021524507938</v>
      </c>
      <c r="D340">
        <v>5.8162861970210562</v>
      </c>
      <c r="E340">
        <v>19.314904630043898</v>
      </c>
      <c r="F340">
        <v>7.4490933869428897</v>
      </c>
      <c r="G340">
        <v>22.072147852628031</v>
      </c>
      <c r="H340">
        <v>53.235294117647065</v>
      </c>
      <c r="I340">
        <v>5.5811707211414792</v>
      </c>
      <c r="J340">
        <v>37.774439622059887</v>
      </c>
      <c r="K340">
        <v>32.75175148649717</v>
      </c>
      <c r="L340">
        <v>4.3469398505367254</v>
      </c>
      <c r="M340" t="e">
        <v>#N/A</v>
      </c>
      <c r="N340">
        <v>37.045310696600765</v>
      </c>
    </row>
    <row r="341" spans="1:14" x14ac:dyDescent="0.25">
      <c r="A341" s="4">
        <v>45563</v>
      </c>
      <c r="B341" t="e">
        <v>#N/A</v>
      </c>
      <c r="C341" t="e">
        <v>#N/A</v>
      </c>
      <c r="D341" t="e">
        <v>#N/A</v>
      </c>
      <c r="E341" t="e">
        <v>#N/A</v>
      </c>
      <c r="F341" t="e">
        <v>#N/A</v>
      </c>
      <c r="G341" t="e">
        <v>#N/A</v>
      </c>
      <c r="H341" t="e">
        <v>#N/A</v>
      </c>
      <c r="I341" t="e">
        <v>#N/A</v>
      </c>
      <c r="J341" t="e">
        <v>#N/A</v>
      </c>
      <c r="K341" t="e">
        <v>#N/A</v>
      </c>
      <c r="L341" t="e">
        <v>#N/A</v>
      </c>
      <c r="M341" t="e">
        <v>#N/A</v>
      </c>
      <c r="N341" t="e">
        <v>#N/A</v>
      </c>
    </row>
    <row r="342" spans="1:14" x14ac:dyDescent="0.25">
      <c r="A342" s="4">
        <v>45564</v>
      </c>
      <c r="B342" t="e">
        <v>#N/A</v>
      </c>
      <c r="C342" t="e">
        <v>#N/A</v>
      </c>
      <c r="D342" t="e">
        <v>#N/A</v>
      </c>
      <c r="E342" t="e">
        <v>#N/A</v>
      </c>
      <c r="F342" t="e">
        <v>#N/A</v>
      </c>
      <c r="G342" t="e">
        <v>#N/A</v>
      </c>
      <c r="H342" t="e">
        <v>#N/A</v>
      </c>
      <c r="I342" t="e">
        <v>#N/A</v>
      </c>
      <c r="J342" t="e">
        <v>#N/A</v>
      </c>
      <c r="K342" t="e">
        <v>#N/A</v>
      </c>
      <c r="L342" t="e">
        <v>#N/A</v>
      </c>
      <c r="M342" t="e">
        <v>#N/A</v>
      </c>
      <c r="N342" t="e">
        <v>#N/A</v>
      </c>
    </row>
    <row r="343" spans="1:14" x14ac:dyDescent="0.25">
      <c r="A343" s="4">
        <v>45565</v>
      </c>
      <c r="B343">
        <v>13.964607950986029</v>
      </c>
      <c r="C343">
        <v>104.62358745154488</v>
      </c>
      <c r="D343">
        <v>5.8213919347214409</v>
      </c>
      <c r="E343">
        <v>19.404272666823978</v>
      </c>
      <c r="F343">
        <v>7.4627463722274339</v>
      </c>
      <c r="G343">
        <v>21.971208152082475</v>
      </c>
      <c r="H343">
        <v>53.176470588235297</v>
      </c>
      <c r="I343">
        <v>5.5178593185233318</v>
      </c>
      <c r="J343">
        <v>37.128555421268182</v>
      </c>
      <c r="K343">
        <v>32.74787737347534</v>
      </c>
      <c r="L343">
        <v>4.2553288947825267</v>
      </c>
      <c r="M343" t="e">
        <v>#N/A</v>
      </c>
      <c r="N343">
        <v>36.859153356416847</v>
      </c>
    </row>
    <row r="344" spans="1:14" x14ac:dyDescent="0.25">
      <c r="A344" s="4">
        <v>45566</v>
      </c>
      <c r="B344">
        <v>13.850636296814532</v>
      </c>
      <c r="C344">
        <v>100.94095797020843</v>
      </c>
      <c r="D344">
        <v>5.9098913881947679</v>
      </c>
      <c r="E344">
        <v>18.957432482923576</v>
      </c>
      <c r="F344">
        <v>7.5422054698739016</v>
      </c>
      <c r="G344">
        <v>22.211540772429039</v>
      </c>
      <c r="H344">
        <v>54.352941176470594</v>
      </c>
      <c r="I344">
        <v>5.5470896113389916</v>
      </c>
      <c r="J344">
        <v>36.512029593239753</v>
      </c>
      <c r="K344">
        <v>33.034561737090293</v>
      </c>
      <c r="L344">
        <v>4.2461677992071065</v>
      </c>
      <c r="M344" t="e">
        <v>#N/A</v>
      </c>
      <c r="N344">
        <v>36.821921888380061</v>
      </c>
    </row>
    <row r="345" spans="1:14" x14ac:dyDescent="0.25">
      <c r="A345" s="4">
        <v>45567</v>
      </c>
      <c r="B345">
        <v>13.909162281389083</v>
      </c>
      <c r="C345">
        <v>98.332079226027034</v>
      </c>
      <c r="D345">
        <v>6.0069004045020691</v>
      </c>
      <c r="E345">
        <v>18.780597856954476</v>
      </c>
      <c r="F345">
        <v>7.6823452420179814</v>
      </c>
      <c r="G345">
        <v>21.947174890047823</v>
      </c>
      <c r="H345">
        <v>57.470588235294123</v>
      </c>
      <c r="I345">
        <v>5.6678891009760513</v>
      </c>
      <c r="J345">
        <v>35.915076013720153</v>
      </c>
      <c r="K345">
        <v>33.096547545439471</v>
      </c>
      <c r="L345">
        <v>4.2278456080562679</v>
      </c>
      <c r="M345" t="e">
        <v>#N/A</v>
      </c>
      <c r="N345">
        <v>35.816672251386869</v>
      </c>
    </row>
    <row r="346" spans="1:14" x14ac:dyDescent="0.25">
      <c r="A346" s="4">
        <v>45568</v>
      </c>
      <c r="B346">
        <v>13.829074091971275</v>
      </c>
      <c r="C346">
        <v>98.617294265583837</v>
      </c>
      <c r="D346">
        <v>6.0017946668016844</v>
      </c>
      <c r="E346">
        <v>18.683624029810137</v>
      </c>
      <c r="F346">
        <v>7.7274225047618295</v>
      </c>
      <c r="G346">
        <v>21.490542911389358</v>
      </c>
      <c r="H346">
        <v>56</v>
      </c>
      <c r="I346">
        <v>5.7412920169489228</v>
      </c>
      <c r="J346">
        <v>33.566406192659429</v>
      </c>
      <c r="K346">
        <v>32.949331250610172</v>
      </c>
      <c r="L346">
        <v>4.1499762956651987</v>
      </c>
      <c r="M346" t="e">
        <v>#N/A</v>
      </c>
      <c r="N346">
        <v>35.183737294761528</v>
      </c>
    </row>
    <row r="347" spans="1:14" x14ac:dyDescent="0.25">
      <c r="A347" s="4">
        <v>45569</v>
      </c>
      <c r="B347">
        <v>14.083200077623937</v>
      </c>
      <c r="C347">
        <v>96.943753077596085</v>
      </c>
      <c r="D347">
        <v>6.094548901691998</v>
      </c>
      <c r="E347">
        <v>19.096238157071362</v>
      </c>
      <c r="F347">
        <v>7.7621904524626615</v>
      </c>
      <c r="G347">
        <v>21.52899613064481</v>
      </c>
      <c r="H347">
        <v>56.529411764705884</v>
      </c>
      <c r="I347">
        <v>5.8096427459421403</v>
      </c>
      <c r="J347">
        <v>33.938278914327377</v>
      </c>
      <c r="K347">
        <v>32.484437687991331</v>
      </c>
      <c r="L347">
        <v>4.1499762956651987</v>
      </c>
      <c r="M347" t="e">
        <v>#N/A</v>
      </c>
      <c r="N347">
        <v>35.295431698871887</v>
      </c>
    </row>
    <row r="348" spans="1:14" x14ac:dyDescent="0.25">
      <c r="A348" s="4">
        <v>45570</v>
      </c>
      <c r="B348" t="e">
        <v>#N/A</v>
      </c>
      <c r="C348" t="e">
        <v>#N/A</v>
      </c>
      <c r="D348" t="e">
        <v>#N/A</v>
      </c>
      <c r="E348" t="e">
        <v>#N/A</v>
      </c>
      <c r="F348" t="e">
        <v>#N/A</v>
      </c>
      <c r="G348" t="e">
        <v>#N/A</v>
      </c>
      <c r="H348" t="e">
        <v>#N/A</v>
      </c>
      <c r="I348" t="e">
        <v>#N/A</v>
      </c>
      <c r="J348" t="e">
        <v>#N/A</v>
      </c>
      <c r="K348" t="e">
        <v>#N/A</v>
      </c>
      <c r="L348" t="e">
        <v>#N/A</v>
      </c>
      <c r="M348" t="e">
        <v>#N/A</v>
      </c>
      <c r="N348" t="e">
        <v>#N/A</v>
      </c>
    </row>
    <row r="349" spans="1:14" x14ac:dyDescent="0.25">
      <c r="A349" s="4">
        <v>45571</v>
      </c>
      <c r="B349" t="e">
        <v>#N/A</v>
      </c>
      <c r="C349" t="e">
        <v>#N/A</v>
      </c>
      <c r="D349" t="e">
        <v>#N/A</v>
      </c>
      <c r="E349" t="e">
        <v>#N/A</v>
      </c>
      <c r="F349" t="e">
        <v>#N/A</v>
      </c>
      <c r="G349" t="e">
        <v>#N/A</v>
      </c>
      <c r="H349" t="e">
        <v>#N/A</v>
      </c>
      <c r="I349" t="e">
        <v>#N/A</v>
      </c>
      <c r="J349" t="e">
        <v>#N/A</v>
      </c>
      <c r="K349" t="e">
        <v>#N/A</v>
      </c>
      <c r="L349" t="e">
        <v>#N/A</v>
      </c>
      <c r="M349" t="e">
        <v>#N/A</v>
      </c>
      <c r="N349" t="e">
        <v>#N/A</v>
      </c>
    </row>
    <row r="350" spans="1:14" x14ac:dyDescent="0.25">
      <c r="A350" s="4">
        <v>45572</v>
      </c>
      <c r="B350">
        <v>14.198711889284239</v>
      </c>
      <c r="C350">
        <v>96.310407916227291</v>
      </c>
      <c r="D350">
        <v>6.1711349671977613</v>
      </c>
      <c r="E350">
        <v>19.174197508305049</v>
      </c>
      <c r="F350">
        <v>7.9292436529049155</v>
      </c>
      <c r="G350">
        <v>21.495349563796292</v>
      </c>
      <c r="H350">
        <v>54.705882352941188</v>
      </c>
      <c r="I350">
        <v>5.8809135090498046</v>
      </c>
      <c r="J350">
        <v>34.094856902398092</v>
      </c>
      <c r="K350">
        <v>31.105253452222115</v>
      </c>
      <c r="L350">
        <v>4.1408152000897784</v>
      </c>
      <c r="M350" t="e">
        <v>#N/A</v>
      </c>
      <c r="N350">
        <v>35.072042890651176</v>
      </c>
    </row>
    <row r="351" spans="1:14" x14ac:dyDescent="0.25">
      <c r="A351" s="4">
        <v>45573</v>
      </c>
      <c r="B351">
        <v>13.875278816635396</v>
      </c>
      <c r="C351">
        <v>94.641061067056555</v>
      </c>
      <c r="D351">
        <v>6.0392367432711689</v>
      </c>
      <c r="E351">
        <v>19.157084479985457</v>
      </c>
      <c r="F351">
        <v>7.7417023636349036</v>
      </c>
      <c r="G351">
        <v>21.504962868610153</v>
      </c>
      <c r="H351">
        <v>53.82352941176471</v>
      </c>
      <c r="I351">
        <v>5.7651897277613058</v>
      </c>
      <c r="J351">
        <v>32.822660749323532</v>
      </c>
      <c r="K351">
        <v>31.18660982568041</v>
      </c>
      <c r="L351">
        <v>4.1224930089389389</v>
      </c>
      <c r="M351" t="e">
        <v>#N/A</v>
      </c>
      <c r="N351">
        <v>35.369894634945453</v>
      </c>
    </row>
    <row r="352" spans="1:14" x14ac:dyDescent="0.25">
      <c r="A352" s="4">
        <v>45574</v>
      </c>
      <c r="B352">
        <v>14.204872519239455</v>
      </c>
      <c r="C352">
        <v>94.813028958554042</v>
      </c>
      <c r="D352">
        <v>6.0273233553036061</v>
      </c>
      <c r="E352">
        <v>19.489837808421928</v>
      </c>
      <c r="F352">
        <v>7.7598794014620154</v>
      </c>
      <c r="G352">
        <v>21.596289264341848</v>
      </c>
      <c r="H352">
        <v>53.764705882352949</v>
      </c>
      <c r="I352">
        <v>5.7380731429963854</v>
      </c>
      <c r="J352">
        <v>34.15357364792461</v>
      </c>
      <c r="K352">
        <v>31.217602729854999</v>
      </c>
      <c r="L352">
        <v>4.0583653399109991</v>
      </c>
      <c r="M352" t="e">
        <v>#N/A</v>
      </c>
      <c r="N352">
        <v>36.040061059607581</v>
      </c>
    </row>
    <row r="353" spans="1:14" x14ac:dyDescent="0.25">
      <c r="A353" s="4">
        <v>45575</v>
      </c>
      <c r="B353">
        <v>14.120163857355235</v>
      </c>
      <c r="C353">
        <v>86.000723104012039</v>
      </c>
      <c r="D353">
        <v>6.0681692569066801</v>
      </c>
      <c r="E353">
        <v>19.297791601724306</v>
      </c>
      <c r="F353">
        <v>7.761235790578298</v>
      </c>
      <c r="G353">
        <v>21.562642697493327</v>
      </c>
      <c r="H353">
        <v>52.705882352941188</v>
      </c>
      <c r="I353">
        <v>5.7588726326334454</v>
      </c>
      <c r="J353">
        <v>32.509504773182108</v>
      </c>
      <c r="K353">
        <v>31.357070798640649</v>
      </c>
      <c r="L353">
        <v>4.0400431487601605</v>
      </c>
      <c r="M353" t="e">
        <v>#N/A</v>
      </c>
      <c r="N353">
        <v>35.891135187460442</v>
      </c>
    </row>
    <row r="354" spans="1:14" x14ac:dyDescent="0.25">
      <c r="A354" s="4">
        <v>45576</v>
      </c>
      <c r="B354">
        <v>14.311143385966933</v>
      </c>
      <c r="C354">
        <v>88.706071640984717</v>
      </c>
      <c r="D354">
        <v>6.0936979454086</v>
      </c>
      <c r="E354">
        <v>19.584910187975208</v>
      </c>
      <c r="F354">
        <v>7.7808596893875794</v>
      </c>
      <c r="G354">
        <v>21.658775745631953</v>
      </c>
      <c r="H354">
        <v>53.882352941176478</v>
      </c>
      <c r="I354">
        <v>5.7757622446493109</v>
      </c>
      <c r="J354">
        <v>34.055712405380412</v>
      </c>
      <c r="K354">
        <v>31.713489196648425</v>
      </c>
      <c r="L354">
        <v>4.0950097222126791</v>
      </c>
      <c r="M354" t="e">
        <v>#N/A</v>
      </c>
      <c r="N354">
        <v>36.002829591570794</v>
      </c>
    </row>
    <row r="355" spans="1:14" x14ac:dyDescent="0.25">
      <c r="A355" s="4">
        <v>45577</v>
      </c>
      <c r="B355" t="e">
        <v>#N/A</v>
      </c>
      <c r="C355" t="e">
        <v>#N/A</v>
      </c>
      <c r="D355" t="e">
        <v>#N/A</v>
      </c>
      <c r="E355" t="e">
        <v>#N/A</v>
      </c>
      <c r="F355" t="e">
        <v>#N/A</v>
      </c>
      <c r="G355" t="e">
        <v>#N/A</v>
      </c>
      <c r="H355" t="e">
        <v>#N/A</v>
      </c>
      <c r="I355" t="e">
        <v>#N/A</v>
      </c>
      <c r="J355" t="e">
        <v>#N/A</v>
      </c>
      <c r="K355" t="e">
        <v>#N/A</v>
      </c>
      <c r="L355" t="e">
        <v>#N/A</v>
      </c>
      <c r="M355" t="e">
        <v>#N/A</v>
      </c>
      <c r="N355" t="e">
        <v>#N/A</v>
      </c>
    </row>
    <row r="356" spans="1:14" x14ac:dyDescent="0.25">
      <c r="A356" s="4">
        <v>45578</v>
      </c>
      <c r="B356" t="e">
        <v>#N/A</v>
      </c>
      <c r="C356" t="e">
        <v>#N/A</v>
      </c>
      <c r="D356" t="e">
        <v>#N/A</v>
      </c>
      <c r="E356" t="e">
        <v>#N/A</v>
      </c>
      <c r="F356" t="e">
        <v>#N/A</v>
      </c>
      <c r="G356" t="e">
        <v>#N/A</v>
      </c>
      <c r="H356" t="e">
        <v>#N/A</v>
      </c>
      <c r="I356" t="e">
        <v>#N/A</v>
      </c>
      <c r="J356" t="e">
        <v>#N/A</v>
      </c>
      <c r="K356" t="e">
        <v>#N/A</v>
      </c>
      <c r="L356" t="e">
        <v>#N/A</v>
      </c>
      <c r="M356" t="e">
        <v>#N/A</v>
      </c>
      <c r="N356" t="e">
        <v>#N/A</v>
      </c>
    </row>
    <row r="357" spans="1:14" x14ac:dyDescent="0.25">
      <c r="A357" s="4">
        <v>45579</v>
      </c>
      <c r="B357">
        <v>14.266478818791615</v>
      </c>
      <c r="C357">
        <v>88.064337801981893</v>
      </c>
      <c r="D357">
        <v>6.107313245942958</v>
      </c>
      <c r="E357">
        <v>19.775054947081763</v>
      </c>
      <c r="F357">
        <v>7.7608681625141074</v>
      </c>
      <c r="G357">
        <v>21.754908793770575</v>
      </c>
      <c r="H357">
        <v>52.941176470588239</v>
      </c>
      <c r="I357">
        <v>5.7641397270844328</v>
      </c>
      <c r="J357">
        <v>34.192718144942283</v>
      </c>
      <c r="K357">
        <v>32.12027106393991</v>
      </c>
      <c r="L357">
        <v>4.1637179390283281</v>
      </c>
      <c r="M357" t="e">
        <v>#N/A</v>
      </c>
      <c r="N357">
        <v>36.263449867828292</v>
      </c>
    </row>
    <row r="358" spans="1:14" x14ac:dyDescent="0.25">
      <c r="A358" s="4">
        <v>45580</v>
      </c>
      <c r="B358">
        <v>14.08011976264633</v>
      </c>
      <c r="C358">
        <v>84.717255426006389</v>
      </c>
      <c r="D358">
        <v>5.9413767706804705</v>
      </c>
      <c r="E358">
        <v>19.316806077634965</v>
      </c>
      <c r="F358">
        <v>7.510467985244361</v>
      </c>
      <c r="G358">
        <v>21.774135403398301</v>
      </c>
      <c r="H358">
        <v>52.058823529411768</v>
      </c>
      <c r="I358">
        <v>5.4813766600333018</v>
      </c>
      <c r="J358">
        <v>32.587793767217462</v>
      </c>
      <c r="K358">
        <v>32.07378170767803</v>
      </c>
      <c r="L358">
        <v>4.1499762956651987</v>
      </c>
      <c r="M358" t="e">
        <v>#N/A</v>
      </c>
      <c r="N358">
        <v>35.779440783350083</v>
      </c>
    </row>
    <row r="359" spans="1:14" x14ac:dyDescent="0.25">
      <c r="A359" s="4">
        <v>45581</v>
      </c>
      <c r="B359">
        <v>13.93842527367636</v>
      </c>
      <c r="C359">
        <v>86.243994755398731</v>
      </c>
      <c r="D359">
        <v>5.972011196882776</v>
      </c>
      <c r="E359">
        <v>19.602023216294796</v>
      </c>
      <c r="F359">
        <v>7.5621230578112923</v>
      </c>
      <c r="G359">
        <v>21.764522098584436</v>
      </c>
      <c r="H359">
        <v>53.470588235294123</v>
      </c>
      <c r="I359">
        <v>5.4629469060092868</v>
      </c>
      <c r="J359">
        <v>34.065498529634837</v>
      </c>
      <c r="K359">
        <v>32.693639791169808</v>
      </c>
      <c r="L359">
        <v>4.1728790346037474</v>
      </c>
      <c r="M359" t="e">
        <v>#N/A</v>
      </c>
      <c r="N359">
        <v>35.518820507092592</v>
      </c>
    </row>
    <row r="360" spans="1:14" x14ac:dyDescent="0.25">
      <c r="A360" s="4">
        <v>45582</v>
      </c>
      <c r="B360">
        <v>14.191011101840219</v>
      </c>
      <c r="C360">
        <v>85.300268521571056</v>
      </c>
      <c r="D360">
        <v>6.0256214427368109</v>
      </c>
      <c r="E360">
        <v>19.598220321112663</v>
      </c>
      <c r="F360">
        <v>7.6313351833375611</v>
      </c>
      <c r="G360">
        <v>21.807781970246818</v>
      </c>
      <c r="H360">
        <v>54.176470588235304</v>
      </c>
      <c r="I360">
        <v>5.4752204916812186</v>
      </c>
      <c r="J360">
        <v>30.239123946156745</v>
      </c>
      <c r="K360">
        <v>32.457318896838565</v>
      </c>
      <c r="L360">
        <v>4.1224930089389389</v>
      </c>
      <c r="M360" t="e">
        <v>#N/A</v>
      </c>
      <c r="N360">
        <v>34.625265274209767</v>
      </c>
    </row>
    <row r="361" spans="1:14" x14ac:dyDescent="0.25">
      <c r="A361" s="4">
        <v>45583</v>
      </c>
      <c r="B361">
        <v>14.292661496101283</v>
      </c>
      <c r="C361">
        <v>84.117464975173704</v>
      </c>
      <c r="D361">
        <v>6.0000927542348901</v>
      </c>
      <c r="E361">
        <v>19.446104513827422</v>
      </c>
      <c r="F361">
        <v>7.5973648346879239</v>
      </c>
      <c r="G361">
        <v>22.009661371337927</v>
      </c>
      <c r="H361">
        <v>53.529411764705884</v>
      </c>
      <c r="I361">
        <v>5.485430457972897</v>
      </c>
      <c r="J361">
        <v>31.168805750326616</v>
      </c>
      <c r="K361">
        <v>32.689765678147985</v>
      </c>
      <c r="L361">
        <v>4.1316541045143582</v>
      </c>
      <c r="M361" t="e">
        <v>#N/A</v>
      </c>
      <c r="N361">
        <v>34.550802338136194</v>
      </c>
    </row>
    <row r="362" spans="1:14" x14ac:dyDescent="0.25">
      <c r="A362" s="4">
        <v>45584</v>
      </c>
      <c r="B362" t="e">
        <v>#N/A</v>
      </c>
      <c r="C362" t="e">
        <v>#N/A</v>
      </c>
      <c r="D362" t="e">
        <v>#N/A</v>
      </c>
      <c r="E362" t="e">
        <v>#N/A</v>
      </c>
      <c r="F362" t="e">
        <v>#N/A</v>
      </c>
      <c r="G362" t="e">
        <v>#N/A</v>
      </c>
      <c r="H362" t="e">
        <v>#N/A</v>
      </c>
      <c r="I362" t="e">
        <v>#N/A</v>
      </c>
      <c r="J362" t="e">
        <v>#N/A</v>
      </c>
      <c r="K362" t="e">
        <v>#N/A</v>
      </c>
      <c r="L362" t="e">
        <v>#N/A</v>
      </c>
      <c r="M362" t="e">
        <v>#N/A</v>
      </c>
      <c r="N362" t="e">
        <v>#N/A</v>
      </c>
    </row>
    <row r="363" spans="1:14" x14ac:dyDescent="0.25">
      <c r="A363" s="4">
        <v>45585</v>
      </c>
      <c r="B363" t="e">
        <v>#N/A</v>
      </c>
      <c r="C363" t="e">
        <v>#N/A</v>
      </c>
      <c r="D363" t="e">
        <v>#N/A</v>
      </c>
      <c r="E363" t="e">
        <v>#N/A</v>
      </c>
      <c r="F363" t="e">
        <v>#N/A</v>
      </c>
      <c r="G363" t="e">
        <v>#N/A</v>
      </c>
      <c r="H363" t="e">
        <v>#N/A</v>
      </c>
      <c r="I363" t="e">
        <v>#N/A</v>
      </c>
      <c r="J363" t="e">
        <v>#N/A</v>
      </c>
      <c r="K363" t="e">
        <v>#N/A</v>
      </c>
      <c r="L363" t="e">
        <v>#N/A</v>
      </c>
      <c r="M363" t="e">
        <v>#N/A</v>
      </c>
      <c r="N363" t="e">
        <v>#N/A</v>
      </c>
    </row>
    <row r="364" spans="1:14" x14ac:dyDescent="0.25">
      <c r="A364" s="4">
        <v>45586</v>
      </c>
      <c r="B364">
        <v>14.254157558881182</v>
      </c>
      <c r="C364">
        <v>82.313899283858575</v>
      </c>
      <c r="D364">
        <v>6.0656163880564877</v>
      </c>
      <c r="E364">
        <v>18.98975709197169</v>
      </c>
      <c r="F364">
        <v>7.6074065229296801</v>
      </c>
      <c r="G364">
        <v>21.774135403398301</v>
      </c>
      <c r="H364">
        <v>52.058823529411768</v>
      </c>
      <c r="I364">
        <v>5.4868319254355677</v>
      </c>
      <c r="J364">
        <v>30.08254595808603</v>
      </c>
      <c r="K364">
        <v>32.554171722384162</v>
      </c>
      <c r="L364">
        <v>4.0995902700003892</v>
      </c>
      <c r="M364" t="e">
        <v>#N/A</v>
      </c>
      <c r="N364">
        <v>35.220968762798321</v>
      </c>
    </row>
    <row r="365" spans="1:14" x14ac:dyDescent="0.25">
      <c r="A365" s="4">
        <v>45587</v>
      </c>
      <c r="B365">
        <v>14.130944959776862</v>
      </c>
      <c r="C365">
        <v>84.473983774619711</v>
      </c>
      <c r="D365">
        <v>6.0749769071738591</v>
      </c>
      <c r="E365">
        <v>18.831936941913249</v>
      </c>
      <c r="F365">
        <v>7.6391091047074084</v>
      </c>
      <c r="G365">
        <v>21.52899613064481</v>
      </c>
      <c r="H365">
        <v>52.352941176470594</v>
      </c>
      <c r="I365">
        <v>5.5096014566326872</v>
      </c>
      <c r="J365">
        <v>29.338800514750137</v>
      </c>
      <c r="K365">
        <v>32.426325992663976</v>
      </c>
      <c r="L365">
        <v>4.0950097222126791</v>
      </c>
      <c r="M365" t="e">
        <v>#N/A</v>
      </c>
      <c r="N365">
        <v>35.742209315313303</v>
      </c>
    </row>
    <row r="366" spans="1:14" x14ac:dyDescent="0.25">
      <c r="A366" s="4">
        <v>45588</v>
      </c>
      <c r="B366">
        <v>13.953826848564399</v>
      </c>
      <c r="C366">
        <v>80.703273178125997</v>
      </c>
      <c r="D366">
        <v>6.033280049287387</v>
      </c>
      <c r="E366">
        <v>18.85285286541497</v>
      </c>
      <c r="F366">
        <v>7.5392905076872374</v>
      </c>
      <c r="G366">
        <v>21.601095916748775</v>
      </c>
      <c r="H366">
        <v>51.000000000000007</v>
      </c>
      <c r="I366">
        <v>5.4698835946066673</v>
      </c>
      <c r="J366">
        <v>30.12169045510371</v>
      </c>
      <c r="K366">
        <v>27.477894137661142</v>
      </c>
      <c r="L366">
        <v>3.9988182186707708</v>
      </c>
      <c r="M366" t="e">
        <v>#N/A</v>
      </c>
      <c r="N366">
        <v>35.518820507092592</v>
      </c>
    </row>
    <row r="367" spans="1:14" x14ac:dyDescent="0.25">
      <c r="A367" s="4">
        <v>45589</v>
      </c>
      <c r="B367">
        <v>13.819833147038452</v>
      </c>
      <c r="C367">
        <v>82.225818168701323</v>
      </c>
      <c r="D367">
        <v>6.0528520438055269</v>
      </c>
      <c r="E367">
        <v>18.761583381043824</v>
      </c>
      <c r="F367">
        <v>7.5648073626647419</v>
      </c>
      <c r="G367">
        <v>21.615515873969571</v>
      </c>
      <c r="H367">
        <v>50.470588235294123</v>
      </c>
      <c r="I367">
        <v>5.4955806901406525</v>
      </c>
      <c r="J367">
        <v>30.88500814694844</v>
      </c>
      <c r="K367">
        <v>26.782537824149241</v>
      </c>
      <c r="L367">
        <v>4.0446236965478697</v>
      </c>
      <c r="M367" t="e">
        <v>#N/A</v>
      </c>
      <c r="N367">
        <v>35.332663166908674</v>
      </c>
    </row>
    <row r="368" spans="1:14" x14ac:dyDescent="0.25">
      <c r="A368" s="4">
        <v>45590</v>
      </c>
      <c r="B368">
        <v>13.893760706501043</v>
      </c>
      <c r="C368">
        <v>83.245042501235218</v>
      </c>
      <c r="D368">
        <v>7.5174336936088277</v>
      </c>
      <c r="E368">
        <v>18.890881817236277</v>
      </c>
      <c r="F368">
        <v>7.6000588985624393</v>
      </c>
      <c r="G368">
        <v>21.596289264341848</v>
      </c>
      <c r="H368">
        <v>51.882352941176478</v>
      </c>
      <c r="I368">
        <v>5.509900550298501</v>
      </c>
      <c r="J368">
        <v>29.857465100234382</v>
      </c>
      <c r="K368">
        <v>26.336216097336948</v>
      </c>
      <c r="L368">
        <v>3.9438516452182513</v>
      </c>
      <c r="M368" t="e">
        <v>#N/A</v>
      </c>
      <c r="N368">
        <v>34.99757995457761</v>
      </c>
    </row>
    <row r="369" spans="1:14" x14ac:dyDescent="0.25">
      <c r="A369" s="4">
        <v>45591</v>
      </c>
      <c r="B369" t="e">
        <v>#N/A</v>
      </c>
      <c r="C369" t="e">
        <v>#N/A</v>
      </c>
      <c r="D369" t="e">
        <v>#N/A</v>
      </c>
      <c r="E369" t="e">
        <v>#N/A</v>
      </c>
      <c r="F369" t="e">
        <v>#N/A</v>
      </c>
      <c r="G369" t="e">
        <v>#N/A</v>
      </c>
      <c r="H369" t="e">
        <v>#N/A</v>
      </c>
      <c r="I369" t="e">
        <v>#N/A</v>
      </c>
      <c r="J369" t="e">
        <v>#N/A</v>
      </c>
      <c r="K369" t="e">
        <v>#N/A</v>
      </c>
      <c r="L369" t="e">
        <v>#N/A</v>
      </c>
      <c r="M369" t="e">
        <v>#N/A</v>
      </c>
      <c r="N369" t="e">
        <v>#N/A</v>
      </c>
    </row>
    <row r="370" spans="1:14" x14ac:dyDescent="0.25">
      <c r="A370" s="4">
        <v>45592</v>
      </c>
      <c r="B370" t="e">
        <v>#N/A</v>
      </c>
      <c r="C370" t="e">
        <v>#N/A</v>
      </c>
      <c r="D370" t="e">
        <v>#N/A</v>
      </c>
      <c r="E370" t="e">
        <v>#N/A</v>
      </c>
      <c r="F370" t="e">
        <v>#N/A</v>
      </c>
      <c r="G370" t="e">
        <v>#N/A</v>
      </c>
      <c r="H370" t="e">
        <v>#N/A</v>
      </c>
      <c r="I370" t="e">
        <v>#N/A</v>
      </c>
      <c r="J370" t="e">
        <v>#N/A</v>
      </c>
      <c r="K370" t="e">
        <v>#N/A</v>
      </c>
      <c r="L370" t="e">
        <v>#N/A</v>
      </c>
      <c r="M370" t="e">
        <v>#N/A</v>
      </c>
      <c r="N370" t="e">
        <v>#N/A</v>
      </c>
    </row>
    <row r="371" spans="1:14" x14ac:dyDescent="0.25">
      <c r="A371" s="4">
        <v>45593</v>
      </c>
      <c r="B371">
        <v>14.003111888206128</v>
      </c>
      <c r="C371">
        <v>85.996528765195023</v>
      </c>
      <c r="D371">
        <v>7.3955124651430344</v>
      </c>
      <c r="E371">
        <v>19.162788822758653</v>
      </c>
      <c r="F371">
        <v>7.4960992618735718</v>
      </c>
      <c r="G371">
        <v>21.774135403398301</v>
      </c>
      <c r="H371">
        <v>51.588235294117652</v>
      </c>
      <c r="I371">
        <v>5.4650819355886755</v>
      </c>
      <c r="J371">
        <v>31.061158383527996</v>
      </c>
      <c r="K371">
        <v>26.801943116619341</v>
      </c>
      <c r="L371">
        <v>3.8247574027377929</v>
      </c>
      <c r="M371" t="e">
        <v>#N/A</v>
      </c>
      <c r="N371">
        <v>34.923117018504044</v>
      </c>
    </row>
    <row r="372" spans="1:14" x14ac:dyDescent="0.25">
      <c r="A372" s="4">
        <v>45594</v>
      </c>
      <c r="B372">
        <v>13.943045746142772</v>
      </c>
      <c r="C372">
        <v>37.460821575271915</v>
      </c>
      <c r="D372">
        <v>7.3131895843840793</v>
      </c>
      <c r="E372">
        <v>18.94602379737718</v>
      </c>
      <c r="F372">
        <v>7.4084788671269095</v>
      </c>
      <c r="G372">
        <v>21.514576173424015</v>
      </c>
      <c r="H372">
        <v>51.411764705882362</v>
      </c>
      <c r="I372">
        <v>5.4308674816228724</v>
      </c>
      <c r="J372">
        <v>29.514950751329692</v>
      </c>
      <c r="K372">
        <v>25.731417815352174</v>
      </c>
      <c r="L372">
        <v>3.8659823328271825</v>
      </c>
      <c r="M372" t="e">
        <v>#N/A</v>
      </c>
      <c r="N372">
        <v>34.662496742246546</v>
      </c>
    </row>
    <row r="373" spans="1:14" x14ac:dyDescent="0.25">
      <c r="A373" s="4">
        <v>45595</v>
      </c>
      <c r="B373">
        <v>13.821373304527253</v>
      </c>
      <c r="C373">
        <v>37.053699910433231</v>
      </c>
      <c r="D373">
        <v>7.2902642251853838</v>
      </c>
      <c r="E373">
        <v>18.643693630397756</v>
      </c>
      <c r="F373">
        <v>7.4218409187716494</v>
      </c>
      <c r="G373">
        <v>21.413636472878462</v>
      </c>
      <c r="H373">
        <v>52.176470588235297</v>
      </c>
      <c r="I373">
        <v>5.4371187507614822</v>
      </c>
      <c r="J373">
        <v>29.348586639004555</v>
      </c>
      <c r="K373">
        <v>25.579409691003061</v>
      </c>
      <c r="L373">
        <v>3.8843045239780225</v>
      </c>
      <c r="M373" t="e">
        <v>#N/A</v>
      </c>
      <c r="N373">
        <v>34.21571912580513</v>
      </c>
    </row>
    <row r="374" spans="1:14" x14ac:dyDescent="0.25">
      <c r="A374" s="4">
        <v>45596</v>
      </c>
      <c r="B374">
        <v>13.738204800131838</v>
      </c>
      <c r="C374">
        <v>36.487106625726859</v>
      </c>
      <c r="D374">
        <v>7.3006848430029727</v>
      </c>
      <c r="E374">
        <v>18.417421367060957</v>
      </c>
      <c r="F374">
        <v>7.6708850217742066</v>
      </c>
      <c r="G374">
        <v>21.235790333822006</v>
      </c>
      <c r="H374">
        <v>49.470588235294123</v>
      </c>
      <c r="I374">
        <v>5.3959423557018837</v>
      </c>
      <c r="J374">
        <v>30.111904330849288</v>
      </c>
      <c r="K374">
        <v>25.631157137589991</v>
      </c>
      <c r="L374">
        <v>3.8705628806148922</v>
      </c>
      <c r="M374" t="e">
        <v>#N/A</v>
      </c>
      <c r="N374">
        <v>34.736959678320119</v>
      </c>
    </row>
    <row r="375" spans="1:14" x14ac:dyDescent="0.25">
      <c r="A375" s="4">
        <v>45597</v>
      </c>
      <c r="B375">
        <v>13.978469368385264</v>
      </c>
      <c r="C375">
        <v>38.44954561845158</v>
      </c>
      <c r="D375">
        <v>7.3121475226023209</v>
      </c>
      <c r="E375">
        <v>18.520099536978499</v>
      </c>
      <c r="F375">
        <v>7.7129418024301506</v>
      </c>
      <c r="G375">
        <v>21.360763296402215</v>
      </c>
      <c r="H375">
        <v>50.294117647058833</v>
      </c>
      <c r="I375">
        <v>5.4299167447453325</v>
      </c>
      <c r="J375">
        <v>31.638539714538755</v>
      </c>
      <c r="K375">
        <v>25.016656209370165</v>
      </c>
      <c r="L375" t="e">
        <v>#N/A</v>
      </c>
      <c r="M375" t="e">
        <v>#N/A</v>
      </c>
      <c r="N375" t="e">
        <v>#N/A</v>
      </c>
    </row>
    <row r="376" spans="1:14" x14ac:dyDescent="0.25">
      <c r="A376" s="4">
        <v>45598</v>
      </c>
      <c r="B376" t="e">
        <v>#N/A</v>
      </c>
      <c r="C376" t="e">
        <v>#N/A</v>
      </c>
      <c r="D376" t="e">
        <v>#N/A</v>
      </c>
      <c r="E376" t="e">
        <v>#N/A</v>
      </c>
      <c r="F376" t="e">
        <v>#N/A</v>
      </c>
      <c r="G376" t="e">
        <v>#N/A</v>
      </c>
      <c r="H376" t="e">
        <v>#N/A</v>
      </c>
      <c r="I376" t="e">
        <v>#N/A</v>
      </c>
      <c r="J376" t="e">
        <v>#N/A</v>
      </c>
      <c r="K376" t="e">
        <v>#N/A</v>
      </c>
      <c r="L376" t="e">
        <v>#N/A</v>
      </c>
      <c r="M376" t="e">
        <v>#N/A</v>
      </c>
      <c r="N376" t="e">
        <v>#N/A</v>
      </c>
    </row>
    <row r="377" spans="1:14" x14ac:dyDescent="0.25">
      <c r="A377" s="4">
        <v>45599</v>
      </c>
      <c r="B377" t="e">
        <v>#N/A</v>
      </c>
      <c r="C377" t="e">
        <v>#N/A</v>
      </c>
      <c r="D377" t="e">
        <v>#N/A</v>
      </c>
      <c r="E377" t="e">
        <v>#N/A</v>
      </c>
      <c r="F377" t="e">
        <v>#N/A</v>
      </c>
      <c r="G377" t="e">
        <v>#N/A</v>
      </c>
      <c r="H377" t="e">
        <v>#N/A</v>
      </c>
      <c r="I377" t="e">
        <v>#N/A</v>
      </c>
      <c r="J377" t="e">
        <v>#N/A</v>
      </c>
      <c r="K377" t="e">
        <v>#N/A</v>
      </c>
      <c r="L377" t="e">
        <v>#N/A</v>
      </c>
      <c r="M377" t="e">
        <v>#N/A</v>
      </c>
      <c r="N377" t="e">
        <v>#N/A</v>
      </c>
    </row>
    <row r="378" spans="1:14" x14ac:dyDescent="0.25">
      <c r="A378" s="4">
        <v>45600</v>
      </c>
      <c r="B378">
        <v>13.961527636008421</v>
      </c>
      <c r="C378">
        <v>39.826629959426668</v>
      </c>
      <c r="D378">
        <v>7.3058951519117672</v>
      </c>
      <c r="E378">
        <v>18.50108506106784</v>
      </c>
      <c r="F378">
        <v>7.7746040448554474</v>
      </c>
      <c r="G378">
        <v>21.187723809752697</v>
      </c>
      <c r="H378">
        <v>51.235294117647065</v>
      </c>
      <c r="I378">
        <v>5.473438165590701</v>
      </c>
      <c r="J378">
        <v>32.763944003797015</v>
      </c>
      <c r="K378">
        <v>25.346546181361862</v>
      </c>
      <c r="L378">
        <v>3.8797239761903128</v>
      </c>
      <c r="M378" t="e">
        <v>#N/A</v>
      </c>
      <c r="N378">
        <v>34.588033806172973</v>
      </c>
    </row>
    <row r="379" spans="1:14" x14ac:dyDescent="0.25">
      <c r="A379" s="4">
        <v>45601</v>
      </c>
      <c r="B379">
        <v>14.169448896996963</v>
      </c>
      <c r="C379">
        <v>40.503915309688253</v>
      </c>
      <c r="D379">
        <v>7.354872055654436</v>
      </c>
      <c r="E379">
        <v>18.841444179868574</v>
      </c>
      <c r="F379">
        <v>7.8651303849957479</v>
      </c>
      <c r="G379">
        <v>21.192530462159624</v>
      </c>
      <c r="H379">
        <v>53.058823529411768</v>
      </c>
      <c r="I379">
        <v>5.513911965344322</v>
      </c>
      <c r="J379">
        <v>34.642879860645593</v>
      </c>
      <c r="K379">
        <v>25.437104212888997</v>
      </c>
      <c r="L379">
        <v>3.9759154797322207</v>
      </c>
      <c r="M379" t="e">
        <v>#N/A</v>
      </c>
      <c r="N379">
        <v>34.401876465989055</v>
      </c>
    </row>
    <row r="380" spans="1:14" x14ac:dyDescent="0.25">
      <c r="A380" s="4">
        <v>45602</v>
      </c>
      <c r="B380">
        <v>14.177149684440982</v>
      </c>
      <c r="C380">
        <v>36.400804337327877</v>
      </c>
      <c r="D380">
        <v>7.2965165958759366</v>
      </c>
      <c r="E380">
        <v>17.259239536564859</v>
      </c>
      <c r="F380">
        <v>7.7305261088074211</v>
      </c>
      <c r="G380">
        <v>20.812804922012063</v>
      </c>
      <c r="H380">
        <v>55.764705882352949</v>
      </c>
      <c r="I380">
        <v>5.3446604664156725</v>
      </c>
      <c r="J380">
        <v>31.462389477959203</v>
      </c>
      <c r="K380">
        <v>24.101373247863798</v>
      </c>
      <c r="L380">
        <v>3.8705628806148922</v>
      </c>
      <c r="M380" t="e">
        <v>#N/A</v>
      </c>
      <c r="N380">
        <v>34.252950593841916</v>
      </c>
    </row>
    <row r="381" spans="1:14" x14ac:dyDescent="0.25">
      <c r="A381" s="4">
        <v>45603</v>
      </c>
      <c r="B381">
        <v>14.475940237268961</v>
      </c>
      <c r="C381">
        <v>36.90360897408717</v>
      </c>
      <c r="D381">
        <v>7.3413252524915702</v>
      </c>
      <c r="E381">
        <v>16.212506461628934</v>
      </c>
      <c r="F381">
        <v>7.8115342575081979</v>
      </c>
      <c r="G381">
        <v>19.353677614061638</v>
      </c>
      <c r="H381">
        <v>54.588235294117645</v>
      </c>
      <c r="I381">
        <v>5.3994206283115647</v>
      </c>
      <c r="J381">
        <v>35.017586265668818</v>
      </c>
      <c r="K381">
        <v>24.133715401980634</v>
      </c>
      <c r="L381">
        <v>3.847660141676343</v>
      </c>
      <c r="M381" t="e">
        <v>#N/A</v>
      </c>
      <c r="N381">
        <v>34.625265274209767</v>
      </c>
    </row>
    <row r="382" spans="1:14" x14ac:dyDescent="0.25">
      <c r="A382" s="4">
        <v>45604</v>
      </c>
      <c r="B382">
        <v>14.098601652511979</v>
      </c>
      <c r="C382">
        <v>36.383919106988948</v>
      </c>
      <c r="D382">
        <v>7.2579603099508567</v>
      </c>
      <c r="E382">
        <v>16.503830230057702</v>
      </c>
      <c r="F382">
        <v>7.6511862171868765</v>
      </c>
      <c r="G382">
        <v>19.464428272797328</v>
      </c>
      <c r="H382">
        <v>30.692307692307701</v>
      </c>
      <c r="I382">
        <v>5.2680343544978587</v>
      </c>
      <c r="J382">
        <v>29.306753612987052</v>
      </c>
      <c r="K382">
        <v>24.893756023726201</v>
      </c>
      <c r="L382">
        <v>3.8384990461009232</v>
      </c>
      <c r="M382" t="e">
        <v>#N/A</v>
      </c>
      <c r="N382">
        <v>34.439107934025841</v>
      </c>
    </row>
    <row r="383" spans="1:14" x14ac:dyDescent="0.25">
      <c r="A383" s="4">
        <v>45605</v>
      </c>
      <c r="B383" t="e">
        <v>#N/A</v>
      </c>
      <c r="C383" t="e">
        <v>#N/A</v>
      </c>
      <c r="D383" t="e">
        <v>#N/A</v>
      </c>
      <c r="E383" t="e">
        <v>#N/A</v>
      </c>
      <c r="F383" t="e">
        <v>#N/A</v>
      </c>
      <c r="G383" t="e">
        <v>#N/A</v>
      </c>
      <c r="H383" t="e">
        <v>#N/A</v>
      </c>
      <c r="I383" t="e">
        <v>#N/A</v>
      </c>
      <c r="J383" t="e">
        <v>#N/A</v>
      </c>
      <c r="K383" t="e">
        <v>#N/A</v>
      </c>
      <c r="L383" t="e">
        <v>#N/A</v>
      </c>
      <c r="M383" t="e">
        <v>#N/A</v>
      </c>
      <c r="N383" t="e">
        <v>#N/A</v>
      </c>
    </row>
    <row r="384" spans="1:14" x14ac:dyDescent="0.25">
      <c r="A384" s="4">
        <v>45606</v>
      </c>
      <c r="B384" t="e">
        <v>#N/A</v>
      </c>
      <c r="C384" t="e">
        <v>#N/A</v>
      </c>
      <c r="D384" t="e">
        <v>#N/A</v>
      </c>
      <c r="E384" t="e">
        <v>#N/A</v>
      </c>
      <c r="F384" t="e">
        <v>#N/A</v>
      </c>
      <c r="G384" t="e">
        <v>#N/A</v>
      </c>
      <c r="H384" t="e">
        <v>#N/A</v>
      </c>
      <c r="I384" t="e">
        <v>#N/A</v>
      </c>
      <c r="J384" t="e">
        <v>#N/A</v>
      </c>
      <c r="K384" t="e">
        <v>#N/A</v>
      </c>
      <c r="L384" t="e">
        <v>#N/A</v>
      </c>
      <c r="M384" t="e">
        <v>#N/A</v>
      </c>
      <c r="N384" t="e">
        <v>#N/A</v>
      </c>
    </row>
    <row r="385" spans="1:14" x14ac:dyDescent="0.25">
      <c r="A385" s="4">
        <v>45607</v>
      </c>
      <c r="B385">
        <v>14.311143385966933</v>
      </c>
      <c r="C385">
        <v>36.365157739945694</v>
      </c>
      <c r="D385">
        <v>7.2996427812212135</v>
      </c>
      <c r="E385">
        <v>16.957753311097878</v>
      </c>
      <c r="F385">
        <v>7.5884588025053361</v>
      </c>
      <c r="G385">
        <v>19.510574380603863</v>
      </c>
      <c r="H385">
        <v>30.576923076923084</v>
      </c>
      <c r="I385">
        <v>5.2680108140611868</v>
      </c>
      <c r="J385">
        <v>31.653064702848553</v>
      </c>
      <c r="K385">
        <v>24.550929190087775</v>
      </c>
      <c r="L385" t="e">
        <v>#N/A</v>
      </c>
      <c r="M385" t="e">
        <v>#N/A</v>
      </c>
      <c r="N385" t="e">
        <v>#N/A</v>
      </c>
    </row>
    <row r="386" spans="1:14" x14ac:dyDescent="0.25">
      <c r="A386" s="4">
        <v>45608</v>
      </c>
      <c r="B386">
        <v>13.702781177889344</v>
      </c>
      <c r="C386">
        <v>34.194467573040811</v>
      </c>
      <c r="D386">
        <v>7.1964786648270804</v>
      </c>
      <c r="E386">
        <v>16.759585398852728</v>
      </c>
      <c r="F386">
        <v>7.4169240823313736</v>
      </c>
      <c r="G386">
        <v>19.381365278745562</v>
      </c>
      <c r="H386">
        <v>30.769230769230774</v>
      </c>
      <c r="I386">
        <v>5.1150429794715278</v>
      </c>
      <c r="J386">
        <v>29.273551097564482</v>
      </c>
      <c r="K386">
        <v>24.017283647160035</v>
      </c>
      <c r="L386">
        <v>3.7835324726484036</v>
      </c>
      <c r="M386" t="e">
        <v>#N/A</v>
      </c>
      <c r="N386">
        <v>34.588033806172973</v>
      </c>
    </row>
    <row r="387" spans="1:14" x14ac:dyDescent="0.25">
      <c r="A387" s="4">
        <v>45609</v>
      </c>
      <c r="B387">
        <v>13.815212674572038</v>
      </c>
      <c r="C387">
        <v>34.17007779588458</v>
      </c>
      <c r="D387">
        <v>7.1475017610844116</v>
      </c>
      <c r="E387">
        <v>16.591904857722213</v>
      </c>
      <c r="F387">
        <v>7.4241083563220371</v>
      </c>
      <c r="G387">
        <v>19.3675214464036</v>
      </c>
      <c r="H387">
        <v>29.807692307692314</v>
      </c>
      <c r="I387">
        <v>5.1076945552181616</v>
      </c>
      <c r="J387">
        <v>29.085403510169929</v>
      </c>
      <c r="K387">
        <v>24.010815216336667</v>
      </c>
      <c r="L387">
        <v>3.7926935682238234</v>
      </c>
      <c r="M387" t="e">
        <v>#N/A</v>
      </c>
      <c r="N387">
        <v>34.625265274209767</v>
      </c>
    </row>
    <row r="388" spans="1:14" x14ac:dyDescent="0.25">
      <c r="A388" s="4">
        <v>45610</v>
      </c>
      <c r="B388">
        <v>22.077424660201803</v>
      </c>
      <c r="C388">
        <v>36.610931648212357</v>
      </c>
      <c r="D388">
        <v>7.2996427812212135</v>
      </c>
      <c r="E388">
        <v>16.478424087462169</v>
      </c>
      <c r="F388">
        <v>7.439120588048187</v>
      </c>
      <c r="G388">
        <v>19.884357853836814</v>
      </c>
      <c r="H388">
        <v>29.500000000000004</v>
      </c>
      <c r="I388">
        <v>5.2225743960017263</v>
      </c>
      <c r="J388">
        <v>29.638778767212735</v>
      </c>
      <c r="K388">
        <v>24.347173619151729</v>
      </c>
      <c r="L388">
        <v>3.8384990461009232</v>
      </c>
      <c r="M388" t="e">
        <v>#N/A</v>
      </c>
      <c r="N388">
        <v>28.186328715432474</v>
      </c>
    </row>
    <row r="389" spans="1:14" x14ac:dyDescent="0.25">
      <c r="A389" s="4">
        <v>45611</v>
      </c>
      <c r="B389">
        <v>21.983578009148875</v>
      </c>
      <c r="C389">
        <v>35.731023533883587</v>
      </c>
      <c r="D389">
        <v>7.3444514378368471</v>
      </c>
      <c r="E389">
        <v>16.281949918056721</v>
      </c>
      <c r="F389">
        <v>7.4807842184707738</v>
      </c>
      <c r="G389">
        <v>19.888972464617467</v>
      </c>
      <c r="H389">
        <v>28.307692307692314</v>
      </c>
      <c r="I389">
        <v>5.2504952579001953</v>
      </c>
      <c r="J389">
        <v>28.211070604042291</v>
      </c>
      <c r="K389">
        <v>24.693234668201839</v>
      </c>
      <c r="L389">
        <v>3.7743713770729839</v>
      </c>
      <c r="M389" t="e">
        <v>#N/A</v>
      </c>
      <c r="N389">
        <v>27.942291237376779</v>
      </c>
    </row>
    <row r="390" spans="1:14" x14ac:dyDescent="0.25">
      <c r="A390" s="4">
        <v>45612</v>
      </c>
      <c r="B390" t="e">
        <v>#N/A</v>
      </c>
      <c r="C390" t="e">
        <v>#N/A</v>
      </c>
      <c r="D390" t="e">
        <v>#N/A</v>
      </c>
      <c r="E390" t="e">
        <v>#N/A</v>
      </c>
      <c r="F390" t="e">
        <v>#N/A</v>
      </c>
      <c r="G390" t="e">
        <v>#N/A</v>
      </c>
      <c r="H390" t="e">
        <v>#N/A</v>
      </c>
      <c r="I390" t="e">
        <v>#N/A</v>
      </c>
      <c r="J390" t="e">
        <v>#N/A</v>
      </c>
      <c r="K390" t="e">
        <v>#N/A</v>
      </c>
      <c r="L390" t="e">
        <v>#N/A</v>
      </c>
      <c r="M390" t="e">
        <v>#N/A</v>
      </c>
      <c r="N390" t="e">
        <v>#N/A</v>
      </c>
    </row>
    <row r="391" spans="1:14" x14ac:dyDescent="0.25">
      <c r="A391" s="4">
        <v>45613</v>
      </c>
      <c r="B391" t="e">
        <v>#N/A</v>
      </c>
      <c r="C391" t="e">
        <v>#N/A</v>
      </c>
      <c r="D391" t="e">
        <v>#N/A</v>
      </c>
      <c r="E391" t="e">
        <v>#N/A</v>
      </c>
      <c r="F391" t="e">
        <v>#N/A</v>
      </c>
      <c r="G391" t="e">
        <v>#N/A</v>
      </c>
      <c r="H391" t="e">
        <v>#N/A</v>
      </c>
      <c r="I391" t="e">
        <v>#N/A</v>
      </c>
      <c r="J391" t="e">
        <v>#N/A</v>
      </c>
      <c r="K391" t="e">
        <v>#N/A</v>
      </c>
      <c r="L391" t="e">
        <v>#N/A</v>
      </c>
      <c r="M391" t="e">
        <v>#N/A</v>
      </c>
      <c r="N391" t="e">
        <v>#N/A</v>
      </c>
    </row>
    <row r="392" spans="1:14" x14ac:dyDescent="0.25">
      <c r="A392" s="4">
        <v>45614</v>
      </c>
      <c r="B392">
        <v>21.584729742173923</v>
      </c>
      <c r="C392">
        <v>36.689729389794039</v>
      </c>
      <c r="D392">
        <v>7.2402452596609557</v>
      </c>
      <c r="E392">
        <v>16.281949918056721</v>
      </c>
      <c r="F392">
        <v>7.5859312594340436</v>
      </c>
      <c r="G392">
        <v>19.985879291011198</v>
      </c>
      <c r="H392">
        <v>29.000000000000007</v>
      </c>
      <c r="I392">
        <v>5.3254794243601626</v>
      </c>
      <c r="J392">
        <v>29.517036210663321</v>
      </c>
      <c r="K392">
        <v>24.706171529848572</v>
      </c>
      <c r="L392">
        <v>3.6369549434416863</v>
      </c>
      <c r="M392" t="e">
        <v>#N/A</v>
      </c>
      <c r="N392">
        <v>27.301692857480585</v>
      </c>
    </row>
    <row r="393" spans="1:14" x14ac:dyDescent="0.25">
      <c r="A393" s="4">
        <v>45615</v>
      </c>
      <c r="B393">
        <v>20.86211052906636</v>
      </c>
      <c r="C393">
        <v>35.151297292246944</v>
      </c>
      <c r="D393">
        <v>7.1558382553384829</v>
      </c>
      <c r="E393">
        <v>15.939813864436887</v>
      </c>
      <c r="F393">
        <v>7.5405607509065362</v>
      </c>
      <c r="G393">
        <v>19.985879291011198</v>
      </c>
      <c r="H393">
        <v>28.11538461538462</v>
      </c>
      <c r="I393">
        <v>5.2622621009528165</v>
      </c>
      <c r="J393">
        <v>29.362091138691333</v>
      </c>
      <c r="K393">
        <v>24.929332393254718</v>
      </c>
      <c r="L393">
        <v>3.6003105611400068</v>
      </c>
      <c r="M393" t="e">
        <v>#N/A</v>
      </c>
      <c r="N393">
        <v>26.081505467202128</v>
      </c>
    </row>
    <row r="394" spans="1:14" x14ac:dyDescent="0.25">
      <c r="A394" s="4">
        <v>45616</v>
      </c>
      <c r="B394">
        <v>20.711955887381674</v>
      </c>
      <c r="C394">
        <v>34.678510842756857</v>
      </c>
      <c r="D394">
        <v>7.1527120699932061</v>
      </c>
      <c r="E394">
        <v>15.965220007032421</v>
      </c>
      <c r="F394">
        <v>7.4675073303607062</v>
      </c>
      <c r="G394">
        <v>19.870514021494856</v>
      </c>
      <c r="H394">
        <v>27.61538461538462</v>
      </c>
      <c r="I394">
        <v>5.2292729484206522</v>
      </c>
      <c r="J394">
        <v>29.605576251790168</v>
      </c>
      <c r="K394">
        <v>24.864648085021052</v>
      </c>
      <c r="L394">
        <v>3.6094716567154266</v>
      </c>
      <c r="M394" t="e">
        <v>#N/A</v>
      </c>
      <c r="N394">
        <v>25.654439880604663</v>
      </c>
    </row>
    <row r="395" spans="1:14" x14ac:dyDescent="0.25">
      <c r="A395" s="4">
        <v>45617</v>
      </c>
      <c r="B395">
        <v>20.646263231644621</v>
      </c>
      <c r="C395">
        <v>34.136307335206716</v>
      </c>
      <c r="D395">
        <v>7.1975207266088397</v>
      </c>
      <c r="E395">
        <v>16.097331948529188</v>
      </c>
      <c r="F395">
        <v>7.569720839044364</v>
      </c>
      <c r="G395">
        <v>19.805909470565702</v>
      </c>
      <c r="H395">
        <v>28.15384615384616</v>
      </c>
      <c r="I395">
        <v>5.1901802453155828</v>
      </c>
      <c r="J395">
        <v>28.919390933057084</v>
      </c>
      <c r="K395">
        <v>25.019890424781853</v>
      </c>
      <c r="L395">
        <v>3.6094716567154266</v>
      </c>
      <c r="M395" t="e">
        <v>#N/A</v>
      </c>
      <c r="N395">
        <v>25.745953934875548</v>
      </c>
    </row>
    <row r="396" spans="1:14" x14ac:dyDescent="0.25">
      <c r="A396" s="4">
        <v>45618</v>
      </c>
      <c r="B396">
        <v>20.829264201197837</v>
      </c>
      <c r="C396">
        <v>34.905523383980274</v>
      </c>
      <c r="D396">
        <v>7.2506658774785446</v>
      </c>
      <c r="E396">
        <v>16.517380172775319</v>
      </c>
      <c r="F396">
        <v>7.5450584404693739</v>
      </c>
      <c r="G396">
        <v>20.281214380973033</v>
      </c>
      <c r="H396">
        <v>29.34615384615385</v>
      </c>
      <c r="I396">
        <v>5.1479188436522092</v>
      </c>
      <c r="J396">
        <v>29.185011056437634</v>
      </c>
      <c r="K396">
        <v>24.580037128792924</v>
      </c>
      <c r="L396">
        <v>3.5086996053858082</v>
      </c>
      <c r="M396" t="e">
        <v>#N/A</v>
      </c>
      <c r="N396">
        <v>25.684944565361626</v>
      </c>
    </row>
    <row r="397" spans="1:14" x14ac:dyDescent="0.25">
      <c r="A397" s="4">
        <v>45619</v>
      </c>
      <c r="B397" t="e">
        <v>#N/A</v>
      </c>
      <c r="C397" t="e">
        <v>#N/A</v>
      </c>
      <c r="D397" t="e">
        <v>#N/A</v>
      </c>
      <c r="E397" t="e">
        <v>#N/A</v>
      </c>
      <c r="F397" t="e">
        <v>#N/A</v>
      </c>
      <c r="G397" t="e">
        <v>#N/A</v>
      </c>
      <c r="H397" t="e">
        <v>#N/A</v>
      </c>
      <c r="I397" t="e">
        <v>#N/A</v>
      </c>
      <c r="J397" t="e">
        <v>#N/A</v>
      </c>
      <c r="K397" t="e">
        <v>#N/A</v>
      </c>
      <c r="L397" t="e">
        <v>#N/A</v>
      </c>
      <c r="M397" t="e">
        <v>#N/A</v>
      </c>
      <c r="N397" t="e">
        <v>#N/A</v>
      </c>
    </row>
    <row r="398" spans="1:14" x14ac:dyDescent="0.25">
      <c r="A398" s="4">
        <v>45620</v>
      </c>
      <c r="B398" t="e">
        <v>#N/A</v>
      </c>
      <c r="C398" t="e">
        <v>#N/A</v>
      </c>
      <c r="D398" t="e">
        <v>#N/A</v>
      </c>
      <c r="E398" t="e">
        <v>#N/A</v>
      </c>
      <c r="F398" t="e">
        <v>#N/A</v>
      </c>
      <c r="G398" t="e">
        <v>#N/A</v>
      </c>
      <c r="H398" t="e">
        <v>#N/A</v>
      </c>
      <c r="I398" t="e">
        <v>#N/A</v>
      </c>
      <c r="J398" t="e">
        <v>#N/A</v>
      </c>
      <c r="K398" t="e">
        <v>#N/A</v>
      </c>
      <c r="L398" t="e">
        <v>#N/A</v>
      </c>
      <c r="M398" t="e">
        <v>#N/A</v>
      </c>
      <c r="N398" t="e">
        <v>#N/A</v>
      </c>
    </row>
    <row r="399" spans="1:14" x14ac:dyDescent="0.25">
      <c r="A399" s="4">
        <v>45621</v>
      </c>
      <c r="B399">
        <v>21.211689304238526</v>
      </c>
      <c r="C399">
        <v>36.175667932808786</v>
      </c>
      <c r="D399">
        <v>7.1589644406837598</v>
      </c>
      <c r="E399">
        <v>16.768054113051235</v>
      </c>
      <c r="F399">
        <v>7.4752898311848295</v>
      </c>
      <c r="G399">
        <v>20.175078333017996</v>
      </c>
      <c r="H399">
        <v>29.000000000000007</v>
      </c>
      <c r="I399">
        <v>5.0712131096691824</v>
      </c>
      <c r="J399">
        <v>30.103613983128692</v>
      </c>
      <c r="K399">
        <v>24.787026915140654</v>
      </c>
      <c r="L399">
        <v>3.4399913885701587</v>
      </c>
      <c r="M399" t="e">
        <v>#N/A</v>
      </c>
      <c r="N399">
        <v>25.715449250118585</v>
      </c>
    </row>
    <row r="400" spans="1:14" x14ac:dyDescent="0.25">
      <c r="A400" s="4">
        <v>45622</v>
      </c>
      <c r="B400">
        <v>21.153035147330442</v>
      </c>
      <c r="C400">
        <v>36.081861097592501</v>
      </c>
      <c r="D400">
        <v>7.0109916676739932</v>
      </c>
      <c r="E400">
        <v>16.410674373874084</v>
      </c>
      <c r="F400">
        <v>7.4086128702049034</v>
      </c>
      <c r="G400">
        <v>20.451954979857224</v>
      </c>
      <c r="H400">
        <v>30.038461538461544</v>
      </c>
      <c r="I400">
        <v>4.9773925262229204</v>
      </c>
      <c r="J400">
        <v>28.985795963902223</v>
      </c>
      <c r="K400">
        <v>25.06193522513373</v>
      </c>
      <c r="L400">
        <v>3.4262497452070293</v>
      </c>
      <c r="M400" t="e">
        <v>#N/A</v>
      </c>
      <c r="N400">
        <v>26.081505467202128</v>
      </c>
    </row>
    <row r="401" spans="1:14" x14ac:dyDescent="0.25">
      <c r="A401" s="4">
        <v>45623</v>
      </c>
      <c r="B401">
        <v>20.995842006816787</v>
      </c>
      <c r="C401">
        <v>36.128764515200643</v>
      </c>
      <c r="D401">
        <v>6.9901504320388153</v>
      </c>
      <c r="E401">
        <v>16.303968574972849</v>
      </c>
      <c r="F401">
        <v>7.4417821885247326</v>
      </c>
      <c r="G401">
        <v>20.308902045656954</v>
      </c>
      <c r="H401">
        <v>29.269230769230777</v>
      </c>
      <c r="I401">
        <v>4.9518139377732799</v>
      </c>
      <c r="J401">
        <v>31.57559216686256</v>
      </c>
      <c r="K401">
        <v>25.395059412537112</v>
      </c>
      <c r="L401">
        <v>3.4445719363578688</v>
      </c>
      <c r="M401" t="e">
        <v>#N/A</v>
      </c>
      <c r="N401">
        <v>26.630589792827433</v>
      </c>
    </row>
    <row r="402" spans="1:14" x14ac:dyDescent="0.25">
      <c r="A402" s="4">
        <v>45624</v>
      </c>
      <c r="B402">
        <v>21.218727803067495</v>
      </c>
      <c r="C402" t="e">
        <v>#N/A</v>
      </c>
      <c r="D402">
        <v>6.9943186791658505</v>
      </c>
      <c r="E402" t="e">
        <v>#N/A</v>
      </c>
      <c r="F402">
        <v>7.4303363001775464</v>
      </c>
      <c r="G402">
        <v>20.35043354268284</v>
      </c>
      <c r="H402" t="e">
        <v>#N/A</v>
      </c>
      <c r="I402">
        <v>4.9520048576383431</v>
      </c>
      <c r="J402" t="e">
        <v>#N/A</v>
      </c>
      <c r="K402" t="e">
        <v>#N/A</v>
      </c>
      <c r="L402">
        <v>3.4766357708718383</v>
      </c>
      <c r="M402" t="e">
        <v>#N/A</v>
      </c>
      <c r="N402">
        <v>27.240683487966663</v>
      </c>
    </row>
    <row r="403" spans="1:14" x14ac:dyDescent="0.25">
      <c r="A403" s="4">
        <v>45625</v>
      </c>
      <c r="B403">
        <v>21.486190758568345</v>
      </c>
      <c r="C403">
        <v>37.385776107098891</v>
      </c>
      <c r="D403">
        <v>6.9849401231300208</v>
      </c>
      <c r="E403">
        <v>16.371718288560935</v>
      </c>
      <c r="F403">
        <v>7.45141859106708</v>
      </c>
      <c r="G403">
        <v>20.359662764244145</v>
      </c>
      <c r="H403">
        <v>29.500000000000004</v>
      </c>
      <c r="I403">
        <v>5.0276397613899793</v>
      </c>
      <c r="J403">
        <v>31.177161981791741</v>
      </c>
      <c r="K403">
        <v>25.443572643712361</v>
      </c>
      <c r="L403">
        <v>4.4158255930363035</v>
      </c>
      <c r="M403" t="e">
        <v>#N/A</v>
      </c>
      <c r="N403">
        <v>26.996646009910968</v>
      </c>
    </row>
    <row r="404" spans="1:14" x14ac:dyDescent="0.25">
      <c r="A404" s="4">
        <v>45626</v>
      </c>
      <c r="B404" t="e">
        <v>#N/A</v>
      </c>
      <c r="C404" t="e">
        <v>#N/A</v>
      </c>
      <c r="D404" t="e">
        <v>#N/A</v>
      </c>
      <c r="E404" t="e">
        <v>#N/A</v>
      </c>
      <c r="F404" t="e">
        <v>#N/A</v>
      </c>
      <c r="G404" t="e">
        <v>#N/A</v>
      </c>
      <c r="H404" t="e">
        <v>#N/A</v>
      </c>
      <c r="I404" t="e">
        <v>#N/A</v>
      </c>
      <c r="J404" t="e">
        <v>#N/A</v>
      </c>
      <c r="K404" t="e">
        <v>#N/A</v>
      </c>
      <c r="L404" t="e">
        <v>#N/A</v>
      </c>
      <c r="M404" t="e">
        <v>#N/A</v>
      </c>
      <c r="N404" t="e">
        <v>#N/A</v>
      </c>
    </row>
    <row r="405" spans="1:14" x14ac:dyDescent="0.25">
      <c r="A405" s="4">
        <v>45627</v>
      </c>
      <c r="B405" t="e">
        <v>#N/A</v>
      </c>
      <c r="C405" t="e">
        <v>#N/A</v>
      </c>
      <c r="D405" t="e">
        <v>#N/A</v>
      </c>
      <c r="E405" t="e">
        <v>#N/A</v>
      </c>
      <c r="F405" t="e">
        <v>#N/A</v>
      </c>
      <c r="G405" t="e">
        <v>#N/A</v>
      </c>
      <c r="H405" t="e">
        <v>#N/A</v>
      </c>
      <c r="I405" t="e">
        <v>#N/A</v>
      </c>
      <c r="J405" t="e">
        <v>#N/A</v>
      </c>
      <c r="K405" t="e">
        <v>#N/A</v>
      </c>
      <c r="L405" t="e">
        <v>#N/A</v>
      </c>
      <c r="M405" t="e">
        <v>#N/A</v>
      </c>
      <c r="N405" t="e">
        <v>#N/A</v>
      </c>
    </row>
    <row r="406" spans="1:14" x14ac:dyDescent="0.25">
      <c r="A406" s="4">
        <v>45628</v>
      </c>
      <c r="B406">
        <v>22.068039995096512</v>
      </c>
      <c r="C406">
        <v>39.008634356340643</v>
      </c>
      <c r="D406">
        <v>6.9515941461137354</v>
      </c>
      <c r="E406">
        <v>16.541092572531149</v>
      </c>
      <c r="F406">
        <v>7.3533820289050427</v>
      </c>
      <c r="G406">
        <v>20.299672824095648</v>
      </c>
      <c r="H406">
        <v>29.884615384615387</v>
      </c>
      <c r="I406">
        <v>4.8833805036372562</v>
      </c>
      <c r="J406">
        <v>31.774807259397971</v>
      </c>
      <c r="K406">
        <v>24.926098177843034</v>
      </c>
      <c r="L406">
        <v>4.3553348314878617</v>
      </c>
      <c r="M406" t="e">
        <v>#N/A</v>
      </c>
      <c r="N406">
        <v>26.691599162341355</v>
      </c>
    </row>
    <row r="407" spans="1:14" x14ac:dyDescent="0.25">
      <c r="A407" s="4">
        <v>45629</v>
      </c>
      <c r="B407">
        <v>23.108908812391622</v>
      </c>
      <c r="C407">
        <v>38.931712751463287</v>
      </c>
      <c r="D407">
        <v>7.0182861001463062</v>
      </c>
      <c r="E407">
        <v>16.341230917446296</v>
      </c>
      <c r="F407">
        <v>7.50461266200531</v>
      </c>
      <c r="G407">
        <v>20.493486476883103</v>
      </c>
      <c r="H407">
        <v>29.92307692307693</v>
      </c>
      <c r="I407">
        <v>4.9334529164437386</v>
      </c>
      <c r="J407">
        <v>31.132891961228314</v>
      </c>
      <c r="K407">
        <v>24.673829375731742</v>
      </c>
      <c r="L407">
        <v>4.2283042322361322</v>
      </c>
      <c r="M407" t="e">
        <v>#N/A</v>
      </c>
      <c r="N407">
        <v>26.93563664039705</v>
      </c>
    </row>
    <row r="408" spans="1:14" x14ac:dyDescent="0.25">
      <c r="A408" s="4">
        <v>45630</v>
      </c>
      <c r="B408">
        <v>23.315455315972414</v>
      </c>
      <c r="C408">
        <v>37.817287549093805</v>
      </c>
      <c r="D408">
        <v>7.0266225944003775</v>
      </c>
      <c r="E408">
        <v>16.363249574362424</v>
      </c>
      <c r="F408">
        <v>7.4443773964640769</v>
      </c>
      <c r="G408">
        <v>20.571934860154219</v>
      </c>
      <c r="H408">
        <v>30.076923076923084</v>
      </c>
      <c r="I408">
        <v>4.9189627391236694</v>
      </c>
      <c r="J408">
        <v>30.811934312143485</v>
      </c>
      <c r="K408">
        <v>24.495947528089157</v>
      </c>
      <c r="L408">
        <v>4.1254699376037802</v>
      </c>
      <c r="M408" t="e">
        <v>#N/A</v>
      </c>
      <c r="N408">
        <v>27.088160064181857</v>
      </c>
    </row>
    <row r="409" spans="1:14" x14ac:dyDescent="0.25">
      <c r="A409" s="4">
        <v>45631</v>
      </c>
      <c r="B409">
        <v>23.456392930180478</v>
      </c>
      <c r="C409">
        <v>37.134373788719238</v>
      </c>
      <c r="D409">
        <v>7.0099496058922348</v>
      </c>
      <c r="E409">
        <v>16.168469147796678</v>
      </c>
      <c r="F409">
        <v>7.3543078230997443</v>
      </c>
      <c r="G409">
        <v>20.608851746399449</v>
      </c>
      <c r="H409">
        <v>29.65384615384616</v>
      </c>
      <c r="I409">
        <v>4.944409778074264</v>
      </c>
      <c r="J409">
        <v>30.214289034537256</v>
      </c>
      <c r="K409">
        <v>24.644721437026593</v>
      </c>
      <c r="L409">
        <v>4.0952245568295584</v>
      </c>
      <c r="M409" t="e">
        <v>#N/A</v>
      </c>
      <c r="N409">
        <v>25.959486728174276</v>
      </c>
    </row>
    <row r="410" spans="1:14" x14ac:dyDescent="0.25">
      <c r="A410" s="4">
        <v>45632</v>
      </c>
      <c r="B410">
        <v>23.53415161388148</v>
      </c>
      <c r="C410">
        <v>36.432698661301416</v>
      </c>
      <c r="D410">
        <v>6.9922345556023329</v>
      </c>
      <c r="E410">
        <v>16.041438434819014</v>
      </c>
      <c r="F410">
        <v>7.2962354043409618</v>
      </c>
      <c r="G410">
        <v>20.525788752347683</v>
      </c>
      <c r="H410">
        <v>29.15384615384616</v>
      </c>
      <c r="I410">
        <v>4.951979499741487</v>
      </c>
      <c r="J410">
        <v>30.745529281298349</v>
      </c>
      <c r="K410">
        <v>24.334236757504993</v>
      </c>
      <c r="L410">
        <v>3.9681939575778289</v>
      </c>
      <c r="M410" t="e">
        <v>#N/A</v>
      </c>
      <c r="N410">
        <v>25.623935195847704</v>
      </c>
    </row>
    <row r="411" spans="1:14" x14ac:dyDescent="0.25">
      <c r="A411" s="4">
        <v>45633</v>
      </c>
      <c r="B411" t="e">
        <v>#N/A</v>
      </c>
      <c r="C411" t="e">
        <v>#N/A</v>
      </c>
      <c r="D411" t="e">
        <v>#N/A</v>
      </c>
      <c r="E411" t="e">
        <v>#N/A</v>
      </c>
      <c r="F411" t="e">
        <v>#N/A</v>
      </c>
      <c r="G411" t="e">
        <v>#N/A</v>
      </c>
      <c r="H411" t="e">
        <v>#N/A</v>
      </c>
      <c r="I411" t="e">
        <v>#N/A</v>
      </c>
      <c r="J411" t="e">
        <v>#N/A</v>
      </c>
      <c r="K411" t="e">
        <v>#N/A</v>
      </c>
      <c r="L411" t="e">
        <v>#N/A</v>
      </c>
      <c r="M411" t="e">
        <v>#N/A</v>
      </c>
      <c r="N411" t="e">
        <v>#N/A</v>
      </c>
    </row>
    <row r="412" spans="1:14" x14ac:dyDescent="0.25">
      <c r="A412" s="4">
        <v>45634</v>
      </c>
      <c r="B412" t="e">
        <v>#N/A</v>
      </c>
      <c r="C412" t="e">
        <v>#N/A</v>
      </c>
      <c r="D412" t="e">
        <v>#N/A</v>
      </c>
      <c r="E412" t="e">
        <v>#N/A</v>
      </c>
      <c r="F412" t="e">
        <v>#N/A</v>
      </c>
      <c r="G412" t="e">
        <v>#N/A</v>
      </c>
      <c r="H412" t="e">
        <v>#N/A</v>
      </c>
      <c r="I412" t="e">
        <v>#N/A</v>
      </c>
      <c r="J412" t="e">
        <v>#N/A</v>
      </c>
      <c r="K412" t="e">
        <v>#N/A</v>
      </c>
      <c r="L412" t="e">
        <v>#N/A</v>
      </c>
      <c r="M412" t="e">
        <v>#N/A</v>
      </c>
      <c r="N412" t="e">
        <v>#N/A</v>
      </c>
    </row>
    <row r="413" spans="1:14" x14ac:dyDescent="0.25">
      <c r="A413" s="4">
        <v>45635</v>
      </c>
      <c r="B413">
        <v>23.587610708925919</v>
      </c>
      <c r="C413">
        <v>37.522734086514667</v>
      </c>
      <c r="D413">
        <v>7.0307908415274127</v>
      </c>
      <c r="E413">
        <v>16.292112375094934</v>
      </c>
      <c r="F413">
        <v>7.4937144542568142</v>
      </c>
      <c r="G413">
        <v>20.271985159411724</v>
      </c>
      <c r="H413">
        <v>29.65384615384616</v>
      </c>
      <c r="I413">
        <v>5.0262494908947835</v>
      </c>
      <c r="J413">
        <v>30.070411467706126</v>
      </c>
      <c r="K413">
        <v>24.159589125274099</v>
      </c>
      <c r="L413">
        <v>3.7504272160034362</v>
      </c>
      <c r="M413" t="e">
        <v>#N/A</v>
      </c>
      <c r="N413">
        <v>25.959486728174276</v>
      </c>
    </row>
    <row r="414" spans="1:14" x14ac:dyDescent="0.25">
      <c r="A414" s="4">
        <v>45636</v>
      </c>
      <c r="B414">
        <v>23.434523300389571</v>
      </c>
      <c r="C414">
        <v>38.070566004177778</v>
      </c>
      <c r="D414">
        <v>6.9838980613482615</v>
      </c>
      <c r="E414">
        <v>15.929651407398675</v>
      </c>
      <c r="F414">
        <v>7.4377650930247343</v>
      </c>
      <c r="G414">
        <v>20.23968288394715</v>
      </c>
      <c r="H414">
        <v>29.807692307692314</v>
      </c>
      <c r="I414">
        <v>4.9436518106317262</v>
      </c>
      <c r="J414">
        <v>29.428496169536469</v>
      </c>
      <c r="K414">
        <v>23.978473062219834</v>
      </c>
      <c r="L414">
        <v>3.568954931358109</v>
      </c>
      <c r="M414" t="e">
        <v>#N/A</v>
      </c>
      <c r="N414">
        <v>26.14251483671605</v>
      </c>
    </row>
    <row r="415" spans="1:14" x14ac:dyDescent="0.25">
      <c r="A415" s="4">
        <v>45637</v>
      </c>
      <c r="B415">
        <v>23.755277870656208</v>
      </c>
      <c r="C415">
        <v>37.710347756947236</v>
      </c>
      <c r="D415">
        <v>6.9682671346218781</v>
      </c>
      <c r="E415">
        <v>16.163387919277572</v>
      </c>
      <c r="F415">
        <v>7.3475782338891111</v>
      </c>
      <c r="G415">
        <v>20.193536776140615</v>
      </c>
      <c r="H415">
        <v>30.692307692307701</v>
      </c>
      <c r="I415">
        <v>4.8543343742475926</v>
      </c>
      <c r="J415">
        <v>28.675905819958253</v>
      </c>
      <c r="K415">
        <v>23.926725615632904</v>
      </c>
      <c r="L415">
        <v>3.3572372659385596</v>
      </c>
      <c r="M415" t="e">
        <v>#N/A</v>
      </c>
      <c r="N415">
        <v>26.051000782445161</v>
      </c>
    </row>
    <row r="416" spans="1:14" x14ac:dyDescent="0.25">
      <c r="A416" s="4">
        <v>45638</v>
      </c>
      <c r="B416">
        <v>23.570600996866325</v>
      </c>
      <c r="C416">
        <v>36.832315779322798</v>
      </c>
      <c r="D416">
        <v>6.9401314665143872</v>
      </c>
      <c r="E416">
        <v>16.004176092345567</v>
      </c>
      <c r="F416">
        <v>7.3612471155681245</v>
      </c>
      <c r="G416">
        <v>19.958191626327274</v>
      </c>
      <c r="H416">
        <v>30.076923076923084</v>
      </c>
      <c r="I416">
        <v>4.8503543960813476</v>
      </c>
      <c r="J416">
        <v>27.845842934394042</v>
      </c>
      <c r="K416">
        <v>23.680925244344973</v>
      </c>
      <c r="L416">
        <v>3.3753844944030926</v>
      </c>
      <c r="M416" t="e">
        <v>#N/A</v>
      </c>
      <c r="N416">
        <v>25.867972673903395</v>
      </c>
    </row>
    <row r="417" spans="1:14" x14ac:dyDescent="0.25">
      <c r="A417" s="4">
        <v>45639</v>
      </c>
      <c r="B417">
        <v>23.252276385465347</v>
      </c>
      <c r="C417">
        <v>37.460821575271915</v>
      </c>
      <c r="D417">
        <v>6.9276267251332797</v>
      </c>
      <c r="E417">
        <v>15.795845723062206</v>
      </c>
      <c r="F417">
        <v>7.2947512882349885</v>
      </c>
      <c r="G417">
        <v>19.907430907740086</v>
      </c>
      <c r="H417">
        <v>29.884615384615387</v>
      </c>
      <c r="I417">
        <v>4.8471365395523476</v>
      </c>
      <c r="J417">
        <v>27.668762852140343</v>
      </c>
      <c r="K417">
        <v>23.810293860812305</v>
      </c>
      <c r="L417">
        <v>3.4116789513321577</v>
      </c>
      <c r="M417" t="e">
        <v>#N/A</v>
      </c>
      <c r="N417">
        <v>25.867972673903395</v>
      </c>
    </row>
    <row r="418" spans="1:14" x14ac:dyDescent="0.25">
      <c r="A418" s="4">
        <v>45640</v>
      </c>
      <c r="B418" t="e">
        <v>#N/A</v>
      </c>
      <c r="C418" t="e">
        <v>#N/A</v>
      </c>
      <c r="D418" t="e">
        <v>#N/A</v>
      </c>
      <c r="E418" t="e">
        <v>#N/A</v>
      </c>
      <c r="F418" t="e">
        <v>#N/A</v>
      </c>
      <c r="G418" t="e">
        <v>#N/A</v>
      </c>
      <c r="H418" t="e">
        <v>#N/A</v>
      </c>
      <c r="I418" t="e">
        <v>#N/A</v>
      </c>
      <c r="J418" t="e">
        <v>#N/A</v>
      </c>
      <c r="K418" t="e">
        <v>#N/A</v>
      </c>
      <c r="L418" t="e">
        <v>#N/A</v>
      </c>
      <c r="M418" t="e">
        <v>#N/A</v>
      </c>
      <c r="N418" t="e">
        <v>#N/A</v>
      </c>
    </row>
    <row r="419" spans="1:14" x14ac:dyDescent="0.25">
      <c r="A419" s="4">
        <v>45641</v>
      </c>
      <c r="B419" t="e">
        <v>#N/A</v>
      </c>
      <c r="C419" t="e">
        <v>#N/A</v>
      </c>
      <c r="D419" t="e">
        <v>#N/A</v>
      </c>
      <c r="E419" t="e">
        <v>#N/A</v>
      </c>
      <c r="F419" t="e">
        <v>#N/A</v>
      </c>
      <c r="G419" t="e">
        <v>#N/A</v>
      </c>
      <c r="H419" t="e">
        <v>#N/A</v>
      </c>
      <c r="I419" t="e">
        <v>#N/A</v>
      </c>
      <c r="J419" t="e">
        <v>#N/A</v>
      </c>
      <c r="K419" t="e">
        <v>#N/A</v>
      </c>
      <c r="L419" t="e">
        <v>#N/A</v>
      </c>
      <c r="M419" t="e">
        <v>#N/A</v>
      </c>
      <c r="N419" t="e">
        <v>#N/A</v>
      </c>
    </row>
    <row r="420" spans="1:14" x14ac:dyDescent="0.25">
      <c r="A420" s="4">
        <v>45642</v>
      </c>
      <c r="B420">
        <v>23.123488565585561</v>
      </c>
      <c r="C420">
        <v>35.746032627518197</v>
      </c>
      <c r="D420">
        <v>6.8255046705209059</v>
      </c>
      <c r="E420">
        <v>15.714546066756503</v>
      </c>
      <c r="F420">
        <v>7.2132265732081819</v>
      </c>
      <c r="G420">
        <v>19.935118572424006</v>
      </c>
      <c r="H420">
        <v>30.076923076923084</v>
      </c>
      <c r="I420">
        <v>4.7567276750547354</v>
      </c>
      <c r="J420">
        <v>26.905104997421269</v>
      </c>
      <c r="K420">
        <v>23.541853981642593</v>
      </c>
      <c r="L420">
        <v>3.4419243321063795</v>
      </c>
      <c r="M420" t="e">
        <v>#N/A</v>
      </c>
      <c r="N420">
        <v>25.745953934875548</v>
      </c>
    </row>
    <row r="421" spans="1:14" x14ac:dyDescent="0.25">
      <c r="A421" s="4">
        <v>45643</v>
      </c>
      <c r="B421">
        <v>23.439383218120884</v>
      </c>
      <c r="C421">
        <v>35.322025732340585</v>
      </c>
      <c r="D421">
        <v>6.6608589090029975</v>
      </c>
      <c r="E421">
        <v>15.502828211793734</v>
      </c>
      <c r="F421">
        <v>7.1018547113833135</v>
      </c>
      <c r="G421">
        <v>19.875128632275509</v>
      </c>
      <c r="H421">
        <v>29.84615384615385</v>
      </c>
      <c r="I421">
        <v>4.6963171159918664</v>
      </c>
      <c r="J421">
        <v>26.473472296927881</v>
      </c>
      <c r="K421">
        <v>23.37367478023506</v>
      </c>
      <c r="L421">
        <v>3.3027955805449616</v>
      </c>
      <c r="M421" t="e">
        <v>#N/A</v>
      </c>
      <c r="N421">
        <v>25.501916456819853</v>
      </c>
    </row>
    <row r="422" spans="1:14" x14ac:dyDescent="0.25">
      <c r="A422" s="4">
        <v>45644</v>
      </c>
      <c r="B422">
        <v>23.658079516029954</v>
      </c>
      <c r="C422">
        <v>34.571571050610288</v>
      </c>
      <c r="D422">
        <v>6.7171302452179784</v>
      </c>
      <c r="E422">
        <v>15.948282578635398</v>
      </c>
      <c r="F422">
        <v>7.1096448461925501</v>
      </c>
      <c r="G422">
        <v>19.713617254952631</v>
      </c>
      <c r="H422">
        <v>28.65384615384616</v>
      </c>
      <c r="I422">
        <v>4.7322768639222561</v>
      </c>
      <c r="J422">
        <v>25.344586772560554</v>
      </c>
      <c r="K422">
        <v>22.807687083190487</v>
      </c>
      <c r="L422">
        <v>4.0407828714359599</v>
      </c>
      <c r="M422" t="e">
        <v>#N/A</v>
      </c>
      <c r="N422">
        <v>25.776458619632507</v>
      </c>
    </row>
    <row r="423" spans="1:14" x14ac:dyDescent="0.25">
      <c r="A423" s="4">
        <v>45645</v>
      </c>
      <c r="B423">
        <v>23.016570375496684</v>
      </c>
      <c r="C423">
        <v>32.997492355680997</v>
      </c>
      <c r="D423">
        <v>6.6598168472212382</v>
      </c>
      <c r="E423">
        <v>15.668815010084545</v>
      </c>
      <c r="F423">
        <v>6.9614553151621354</v>
      </c>
      <c r="G423">
        <v>19.556720488410402</v>
      </c>
      <c r="H423">
        <v>28.000000000000007</v>
      </c>
      <c r="I423">
        <v>4.6570137605968744</v>
      </c>
      <c r="J423">
        <v>24.459186361292065</v>
      </c>
      <c r="K423">
        <v>22.56512092731424</v>
      </c>
      <c r="L423">
        <v>3.653641997525928</v>
      </c>
      <c r="M423" t="e">
        <v>#N/A</v>
      </c>
      <c r="N423">
        <v>25.471411772062893</v>
      </c>
    </row>
    <row r="424" spans="1:14" x14ac:dyDescent="0.25">
      <c r="A424" s="4">
        <v>45646</v>
      </c>
      <c r="B424">
        <v>22.994700745705778</v>
      </c>
      <c r="C424">
        <v>34.218857350197048</v>
      </c>
      <c r="D424">
        <v>6.6295970555502297</v>
      </c>
      <c r="E424">
        <v>15.660346295886033</v>
      </c>
      <c r="F424">
        <v>6.9816906963698084</v>
      </c>
      <c r="G424">
        <v>19.556720488410402</v>
      </c>
      <c r="H424">
        <v>28.038461538461544</v>
      </c>
      <c r="I424">
        <v>4.6835153591829242</v>
      </c>
      <c r="J424">
        <v>24.735873989813467</v>
      </c>
      <c r="K424">
        <v>23.179621855534066</v>
      </c>
      <c r="L424">
        <v>3.653641997525928</v>
      </c>
      <c r="M424" t="e">
        <v>#N/A</v>
      </c>
      <c r="N424">
        <v>25.135860239736317</v>
      </c>
    </row>
    <row r="425" spans="1:14" x14ac:dyDescent="0.25">
      <c r="A425" s="4">
        <v>45647</v>
      </c>
      <c r="B425" t="e">
        <v>#N/A</v>
      </c>
      <c r="C425" t="e">
        <v>#N/A</v>
      </c>
      <c r="D425" t="e">
        <v>#N/A</v>
      </c>
      <c r="E425" t="e">
        <v>#N/A</v>
      </c>
      <c r="F425" t="e">
        <v>#N/A</v>
      </c>
      <c r="G425" t="e">
        <v>#N/A</v>
      </c>
      <c r="H425" t="e">
        <v>#N/A</v>
      </c>
      <c r="I425" t="e">
        <v>#N/A</v>
      </c>
      <c r="J425" t="e">
        <v>#N/A</v>
      </c>
      <c r="K425" t="e">
        <v>#N/A</v>
      </c>
      <c r="L425" t="e">
        <v>#N/A</v>
      </c>
      <c r="M425" t="e">
        <v>#N/A</v>
      </c>
      <c r="N425" t="e">
        <v>#N/A</v>
      </c>
    </row>
    <row r="426" spans="1:14" x14ac:dyDescent="0.25">
      <c r="A426" s="4">
        <v>45648</v>
      </c>
      <c r="B426" t="e">
        <v>#N/A</v>
      </c>
      <c r="C426" t="e">
        <v>#N/A</v>
      </c>
      <c r="D426" t="e">
        <v>#N/A</v>
      </c>
      <c r="E426" t="e">
        <v>#N/A</v>
      </c>
      <c r="F426" t="e">
        <v>#N/A</v>
      </c>
      <c r="G426" t="e">
        <v>#N/A</v>
      </c>
      <c r="H426" t="e">
        <v>#N/A</v>
      </c>
      <c r="I426" t="e">
        <v>#N/A</v>
      </c>
      <c r="J426" t="e">
        <v>#N/A</v>
      </c>
      <c r="K426" t="e">
        <v>#N/A</v>
      </c>
      <c r="L426" t="e">
        <v>#N/A</v>
      </c>
      <c r="M426" t="e">
        <v>#N/A</v>
      </c>
      <c r="N426" t="e">
        <v>#N/A</v>
      </c>
    </row>
    <row r="427" spans="1:14" x14ac:dyDescent="0.25">
      <c r="A427" s="4">
        <v>45649</v>
      </c>
      <c r="B427">
        <v>22.960681321586588</v>
      </c>
      <c r="C427">
        <v>34.963683621814369</v>
      </c>
      <c r="D427">
        <v>6.6181343759508815</v>
      </c>
      <c r="E427">
        <v>15.533315582908372</v>
      </c>
      <c r="F427">
        <v>6.9777143154570851</v>
      </c>
      <c r="G427">
        <v>19.612095817778247</v>
      </c>
      <c r="H427">
        <v>27.730769230769237</v>
      </c>
      <c r="I427">
        <v>4.6659940910042126</v>
      </c>
      <c r="J427">
        <v>25.289249246856276</v>
      </c>
      <c r="K427">
        <v>23.444827519292094</v>
      </c>
      <c r="L427">
        <v>3.5931512359774858</v>
      </c>
      <c r="M427" t="e">
        <v>#N/A</v>
      </c>
      <c r="N427">
        <v>24.861318076923663</v>
      </c>
    </row>
    <row r="428" spans="1:14" x14ac:dyDescent="0.25">
      <c r="A428" s="4">
        <v>45650</v>
      </c>
      <c r="B428" t="e">
        <v>#N/A</v>
      </c>
      <c r="C428">
        <v>34.93554157124948</v>
      </c>
      <c r="D428" t="e">
        <v>#N/A</v>
      </c>
      <c r="E428">
        <v>15.699302381199184</v>
      </c>
      <c r="F428">
        <v>7.03508278825523</v>
      </c>
      <c r="G428" t="e">
        <v>#N/A</v>
      </c>
      <c r="H428">
        <v>27.961538461538463</v>
      </c>
      <c r="I428">
        <v>4.6763414111072423</v>
      </c>
      <c r="J428">
        <v>26.041839596434492</v>
      </c>
      <c r="K428">
        <v>23.58066456658279</v>
      </c>
      <c r="L428" t="e">
        <v>#N/A</v>
      </c>
      <c r="M428" t="e">
        <v>#N/A</v>
      </c>
      <c r="N428" t="e">
        <v>#N/A</v>
      </c>
    </row>
    <row r="429" spans="1:14" x14ac:dyDescent="0.25">
      <c r="A429" s="4">
        <v>45651</v>
      </c>
      <c r="B429" t="e">
        <v>#N/A</v>
      </c>
      <c r="C429" t="e">
        <v>#N/A</v>
      </c>
      <c r="D429" t="e">
        <v>#N/A</v>
      </c>
      <c r="E429" t="e">
        <v>#N/A</v>
      </c>
      <c r="F429" t="e">
        <v>#N/A</v>
      </c>
      <c r="G429" t="e">
        <v>#N/A</v>
      </c>
      <c r="H429" t="e">
        <v>#N/A</v>
      </c>
      <c r="I429" t="e">
        <v>#N/A</v>
      </c>
      <c r="J429" t="e">
        <v>#N/A</v>
      </c>
      <c r="K429" t="e">
        <v>#N/A</v>
      </c>
      <c r="L429" t="e">
        <v>#N/A</v>
      </c>
      <c r="M429" t="e">
        <v>#N/A</v>
      </c>
      <c r="N429" t="e">
        <v>#N/A</v>
      </c>
    </row>
    <row r="430" spans="1:14" x14ac:dyDescent="0.25">
      <c r="A430" s="4">
        <v>45652</v>
      </c>
      <c r="B430" t="e">
        <v>#N/A</v>
      </c>
      <c r="C430">
        <v>34.466507395168051</v>
      </c>
      <c r="D430" t="e">
        <v>#N/A</v>
      </c>
      <c r="E430">
        <v>15.8720641508488</v>
      </c>
      <c r="F430" t="e">
        <v>#N/A</v>
      </c>
      <c r="G430" t="e">
        <v>#N/A</v>
      </c>
      <c r="H430">
        <v>28.461538461538467</v>
      </c>
      <c r="I430" t="e">
        <v>#N/A</v>
      </c>
      <c r="J430">
        <v>25.975434565589353</v>
      </c>
      <c r="K430">
        <v>23.406016934351896</v>
      </c>
      <c r="L430" t="e">
        <v>#N/A</v>
      </c>
      <c r="M430" t="e">
        <v>#N/A</v>
      </c>
      <c r="N430" t="e">
        <v>#N/A</v>
      </c>
    </row>
    <row r="431" spans="1:14" x14ac:dyDescent="0.25">
      <c r="A431" s="4">
        <v>45653</v>
      </c>
      <c r="B431">
        <v>23.036010046421936</v>
      </c>
      <c r="C431">
        <v>34.263884631100865</v>
      </c>
      <c r="D431">
        <v>6.7494341604525054</v>
      </c>
      <c r="E431">
        <v>15.697608638359482</v>
      </c>
      <c r="F431">
        <v>7.0909728126030158</v>
      </c>
      <c r="G431">
        <v>19.732075698075242</v>
      </c>
      <c r="H431">
        <v>28.038461538461544</v>
      </c>
      <c r="I431">
        <v>4.7574854694058271</v>
      </c>
      <c r="J431">
        <v>25.654476916504525</v>
      </c>
      <c r="K431">
        <v>23.32192733364813</v>
      </c>
      <c r="L431">
        <v>3.5992003121323299</v>
      </c>
      <c r="M431" t="e">
        <v>#N/A</v>
      </c>
      <c r="N431">
        <v>25.349393033035049</v>
      </c>
    </row>
    <row r="432" spans="1:14" x14ac:dyDescent="0.25">
      <c r="A432" s="4">
        <v>45654</v>
      </c>
      <c r="B432" t="e">
        <v>#N/A</v>
      </c>
      <c r="C432" t="e">
        <v>#N/A</v>
      </c>
      <c r="D432" t="e">
        <v>#N/A</v>
      </c>
      <c r="E432" t="e">
        <v>#N/A</v>
      </c>
      <c r="F432" t="e">
        <v>#N/A</v>
      </c>
      <c r="G432" t="e">
        <v>#N/A</v>
      </c>
      <c r="H432" t="e">
        <v>#N/A</v>
      </c>
      <c r="I432" t="e">
        <v>#N/A</v>
      </c>
      <c r="J432" t="e">
        <v>#N/A</v>
      </c>
      <c r="K432" t="e">
        <v>#N/A</v>
      </c>
      <c r="L432" t="e">
        <v>#N/A</v>
      </c>
      <c r="M432" t="e">
        <v>#N/A</v>
      </c>
      <c r="N432" t="e">
        <v>#N/A</v>
      </c>
    </row>
    <row r="433" spans="1:14" x14ac:dyDescent="0.25">
      <c r="A433" s="4">
        <v>45655</v>
      </c>
      <c r="B433" t="e">
        <v>#N/A</v>
      </c>
      <c r="C433" t="e">
        <v>#N/A</v>
      </c>
      <c r="D433" t="e">
        <v>#N/A</v>
      </c>
      <c r="E433" t="e">
        <v>#N/A</v>
      </c>
      <c r="F433" t="e">
        <v>#N/A</v>
      </c>
      <c r="G433" t="e">
        <v>#N/A</v>
      </c>
      <c r="H433" t="e">
        <v>#N/A</v>
      </c>
      <c r="I433" t="e">
        <v>#N/A</v>
      </c>
      <c r="J433" t="e">
        <v>#N/A</v>
      </c>
      <c r="K433" t="e">
        <v>#N/A</v>
      </c>
      <c r="L433" t="e">
        <v>#N/A</v>
      </c>
      <c r="M433" t="e">
        <v>#N/A</v>
      </c>
      <c r="N433" t="e">
        <v>#N/A</v>
      </c>
    </row>
    <row r="434" spans="1:14" x14ac:dyDescent="0.25">
      <c r="A434" s="4">
        <v>45656</v>
      </c>
      <c r="B434">
        <v>22.909652185407808</v>
      </c>
      <c r="C434">
        <v>33.408366293928331</v>
      </c>
      <c r="D434">
        <v>6.8202943616121114</v>
      </c>
      <c r="E434">
        <v>15.724708523794716</v>
      </c>
      <c r="F434">
        <v>7.0868574006280687</v>
      </c>
      <c r="G434">
        <v>19.736690308855898</v>
      </c>
      <c r="H434">
        <v>27.88461538461539</v>
      </c>
      <c r="I434">
        <v>4.7316658511174703</v>
      </c>
      <c r="J434">
        <v>25.422059308546544</v>
      </c>
      <c r="K434">
        <v>23.208729794239215</v>
      </c>
      <c r="L434">
        <v>3.8714087391003216</v>
      </c>
      <c r="M434" t="e">
        <v>#N/A</v>
      </c>
      <c r="N434">
        <v>25.501916456819853</v>
      </c>
    </row>
    <row r="435" spans="1:14" x14ac:dyDescent="0.25">
      <c r="A435" s="4">
        <v>45657</v>
      </c>
      <c r="B435" t="e">
        <v>#N/A</v>
      </c>
      <c r="C435">
        <v>33.065033277036726</v>
      </c>
      <c r="D435" t="e">
        <v>#N/A</v>
      </c>
      <c r="E435">
        <v>15.655265067366928</v>
      </c>
      <c r="F435">
        <v>7.1706355292607187</v>
      </c>
      <c r="G435" t="e">
        <v>#N/A</v>
      </c>
      <c r="H435">
        <v>28.65384615384616</v>
      </c>
      <c r="I435">
        <v>4.780146428439755</v>
      </c>
      <c r="J435">
        <v>25.986502070730211</v>
      </c>
      <c r="K435">
        <v>23.18609028635743</v>
      </c>
      <c r="L435" t="e">
        <v>#N/A</v>
      </c>
      <c r="M435" t="e">
        <v>#N/A</v>
      </c>
      <c r="N435" t="e">
        <v>#N/A</v>
      </c>
    </row>
    <row r="436" spans="1:14" x14ac:dyDescent="0.25">
      <c r="A436" s="4">
        <v>45658</v>
      </c>
      <c r="B436" t="e">
        <v>#N/A</v>
      </c>
      <c r="C436" t="e">
        <v>#N/A</v>
      </c>
      <c r="D436" t="e">
        <v>#N/A</v>
      </c>
      <c r="E436" t="e">
        <v>#N/A</v>
      </c>
      <c r="F436" t="e">
        <v>#N/A</v>
      </c>
      <c r="G436" t="e">
        <v>#N/A</v>
      </c>
      <c r="H436" t="e">
        <v>#N/A</v>
      </c>
      <c r="I436" t="e">
        <v>#N/A</v>
      </c>
      <c r="J436" t="e">
        <v>#N/A</v>
      </c>
      <c r="K436" t="e">
        <v>#N/A</v>
      </c>
      <c r="L436" t="e">
        <v>#N/A</v>
      </c>
      <c r="M436" t="e">
        <v>#N/A</v>
      </c>
      <c r="N436" t="e">
        <v>#N/A</v>
      </c>
    </row>
    <row r="437" spans="1:14" x14ac:dyDescent="0.25">
      <c r="A437" s="4">
        <v>45659</v>
      </c>
      <c r="B437">
        <v>22.977691033646185</v>
      </c>
      <c r="C437">
        <v>34.984321125561948</v>
      </c>
      <c r="D437">
        <v>7.01411785301927</v>
      </c>
      <c r="E437">
        <v>15.597677810817055</v>
      </c>
      <c r="F437">
        <v>7.2324014088172532</v>
      </c>
      <c r="G437">
        <v>20.073556895843616</v>
      </c>
      <c r="H437">
        <v>28.423076923076927</v>
      </c>
      <c r="I437">
        <v>4.7733293949259625</v>
      </c>
      <c r="J437">
        <v>27.82370792411233</v>
      </c>
      <c r="K437">
        <v>23.160216563063965</v>
      </c>
      <c r="L437">
        <v>3.8169670537067226</v>
      </c>
      <c r="M437" t="e">
        <v>#N/A</v>
      </c>
      <c r="N437">
        <v>26.386552314771741</v>
      </c>
    </row>
    <row r="438" spans="1:14" x14ac:dyDescent="0.25">
      <c r="A438" s="4">
        <v>45660</v>
      </c>
      <c r="B438">
        <v>22.693385846364393</v>
      </c>
      <c r="C438">
        <v>34.976816578744646</v>
      </c>
      <c r="D438">
        <v>7.0182861001463062</v>
      </c>
      <c r="E438">
        <v>15.931345150238377</v>
      </c>
      <c r="F438">
        <v>7.3727633291115087</v>
      </c>
      <c r="G438">
        <v>19.976650069449889</v>
      </c>
      <c r="H438">
        <v>29.269230769230777</v>
      </c>
      <c r="I438">
        <v>4.8127384226488079</v>
      </c>
      <c r="J438">
        <v>30.446706642495236</v>
      </c>
      <c r="K438">
        <v>23.283116748707929</v>
      </c>
      <c r="L438">
        <v>3.8714087391003216</v>
      </c>
      <c r="M438" t="e">
        <v>#N/A</v>
      </c>
      <c r="N438">
        <v>26.508571053799585</v>
      </c>
    </row>
    <row r="439" spans="1:14" x14ac:dyDescent="0.25">
      <c r="A439" s="4">
        <v>45661</v>
      </c>
      <c r="B439" t="e">
        <v>#N/A</v>
      </c>
      <c r="C439" t="e">
        <v>#N/A</v>
      </c>
      <c r="D439" t="e">
        <v>#N/A</v>
      </c>
      <c r="E439" t="e">
        <v>#N/A</v>
      </c>
      <c r="F439" t="e">
        <v>#N/A</v>
      </c>
      <c r="G439" t="e">
        <v>#N/A</v>
      </c>
      <c r="H439" t="e">
        <v>#N/A</v>
      </c>
      <c r="I439" t="e">
        <v>#N/A</v>
      </c>
      <c r="J439" t="e">
        <v>#N/A</v>
      </c>
      <c r="K439" t="e">
        <v>#N/A</v>
      </c>
      <c r="L439" t="e">
        <v>#N/A</v>
      </c>
      <c r="M439" t="e">
        <v>#N/A</v>
      </c>
      <c r="N439" t="e">
        <v>#N/A</v>
      </c>
    </row>
    <row r="440" spans="1:14" x14ac:dyDescent="0.25">
      <c r="A440" s="4">
        <v>45662</v>
      </c>
      <c r="B440" t="e">
        <v>#N/A</v>
      </c>
      <c r="C440" t="e">
        <v>#N/A</v>
      </c>
      <c r="D440" t="e">
        <v>#N/A</v>
      </c>
      <c r="E440" t="e">
        <v>#N/A</v>
      </c>
      <c r="F440" t="e">
        <v>#N/A</v>
      </c>
      <c r="G440" t="e">
        <v>#N/A</v>
      </c>
      <c r="H440" t="e">
        <v>#N/A</v>
      </c>
      <c r="I440" t="e">
        <v>#N/A</v>
      </c>
      <c r="J440" t="e">
        <v>#N/A</v>
      </c>
      <c r="K440" t="e">
        <v>#N/A</v>
      </c>
      <c r="L440" t="e">
        <v>#N/A</v>
      </c>
      <c r="M440" t="e">
        <v>#N/A</v>
      </c>
      <c r="N440" t="e">
        <v>#N/A</v>
      </c>
    </row>
    <row r="441" spans="1:14" x14ac:dyDescent="0.25">
      <c r="A441" s="4">
        <v>45663</v>
      </c>
      <c r="B441">
        <v>23.458822889046136</v>
      </c>
      <c r="C441">
        <v>35.884866743638305</v>
      </c>
      <c r="D441">
        <v>7.1068613515958141</v>
      </c>
      <c r="E441">
        <v>15.860207950970887</v>
      </c>
      <c r="F441">
        <v>7.4639889885548065</v>
      </c>
      <c r="G441">
        <v>19.958191626327274</v>
      </c>
      <c r="H441">
        <v>29.11538461538462</v>
      </c>
      <c r="I441">
        <v>4.9186312690043588</v>
      </c>
      <c r="J441">
        <v>30.889406848129479</v>
      </c>
      <c r="K441">
        <v>23.040550592831682</v>
      </c>
      <c r="L441" t="e">
        <v>#N/A</v>
      </c>
      <c r="M441" t="e">
        <v>#N/A</v>
      </c>
      <c r="N441" t="e">
        <v>#N/A</v>
      </c>
    </row>
    <row r="442" spans="1:14" x14ac:dyDescent="0.25">
      <c r="A442" s="4">
        <v>45664</v>
      </c>
      <c r="B442">
        <v>23.514711942956229</v>
      </c>
      <c r="C442">
        <v>37.096851054632722</v>
      </c>
      <c r="D442">
        <v>7.1183240311951623</v>
      </c>
      <c r="E442">
        <v>15.87883912220761</v>
      </c>
      <c r="F442">
        <v>7.5674769100866914</v>
      </c>
      <c r="G442">
        <v>20.059713063501658</v>
      </c>
      <c r="H442">
        <v>29.230769230769234</v>
      </c>
      <c r="I442">
        <v>4.9329128711318599</v>
      </c>
      <c r="J442">
        <v>31.177161981791741</v>
      </c>
      <c r="K442">
        <v>22.778579144485342</v>
      </c>
      <c r="L442">
        <v>4.0891754806747143</v>
      </c>
      <c r="M442" t="e">
        <v>#N/A</v>
      </c>
      <c r="N442">
        <v>26.569580423313511</v>
      </c>
    </row>
    <row r="443" spans="1:14" x14ac:dyDescent="0.25">
      <c r="A443" s="4">
        <v>45665</v>
      </c>
      <c r="B443">
        <v>23.769857623850143</v>
      </c>
      <c r="C443">
        <v>35.858600829777743</v>
      </c>
      <c r="D443">
        <v>7.1235343401039568</v>
      </c>
      <c r="E443">
        <v>15.623083953412586</v>
      </c>
      <c r="F443">
        <v>7.3671442534020377</v>
      </c>
      <c r="G443">
        <v>19.925889350862697</v>
      </c>
      <c r="H443">
        <v>28.423076923076927</v>
      </c>
      <c r="I443">
        <v>4.9199422636172327</v>
      </c>
      <c r="J443">
        <v>29.992938931720133</v>
      </c>
      <c r="K443">
        <v>22.852966098954052</v>
      </c>
      <c r="L443">
        <v>3.8835068914100095</v>
      </c>
      <c r="M443" t="e">
        <v>#N/A</v>
      </c>
      <c r="N443">
        <v>25.654439880604663</v>
      </c>
    </row>
    <row r="444" spans="1:14" x14ac:dyDescent="0.25">
      <c r="A444" s="4">
        <v>45666</v>
      </c>
      <c r="B444">
        <v>23.886495649401645</v>
      </c>
      <c r="C444" t="e">
        <v>#N/A</v>
      </c>
      <c r="D444">
        <v>7.1579223789020006</v>
      </c>
      <c r="E444" t="e">
        <v>#N/A</v>
      </c>
      <c r="F444">
        <v>7.4370429874328403</v>
      </c>
      <c r="G444">
        <v>20.055098452721001</v>
      </c>
      <c r="H444" t="e">
        <v>#N/A</v>
      </c>
      <c r="I444">
        <v>4.9281220460862896</v>
      </c>
      <c r="J444" t="e">
        <v>#N/A</v>
      </c>
      <c r="K444" t="e">
        <v>#N/A</v>
      </c>
      <c r="L444">
        <v>3.9681939575778289</v>
      </c>
      <c r="M444" t="e">
        <v>#N/A</v>
      </c>
      <c r="N444">
        <v>25.623935195847704</v>
      </c>
    </row>
    <row r="445" spans="1:14" x14ac:dyDescent="0.25">
      <c r="A445" s="4">
        <v>45667</v>
      </c>
      <c r="B445">
        <v>23.631349968507735</v>
      </c>
      <c r="C445">
        <v>35.504010992660177</v>
      </c>
      <c r="D445">
        <v>7.1610485642472774</v>
      </c>
      <c r="E445">
        <v>15.179323329410625</v>
      </c>
      <c r="F445">
        <v>7.4217950274996971</v>
      </c>
      <c r="G445">
        <v>19.852055578372237</v>
      </c>
      <c r="H445">
        <v>28.38461538461539</v>
      </c>
      <c r="I445">
        <v>4.8988016533002563</v>
      </c>
      <c r="J445">
        <v>28.410285696577706</v>
      </c>
      <c r="K445">
        <v>21.792143443921937</v>
      </c>
      <c r="L445">
        <v>3.9802921098875177</v>
      </c>
      <c r="M445" t="e">
        <v>#N/A</v>
      </c>
      <c r="N445">
        <v>25.623935195847704</v>
      </c>
    </row>
    <row r="446" spans="1:14" x14ac:dyDescent="0.25">
      <c r="A446" s="4">
        <v>45668</v>
      </c>
      <c r="B446" t="e">
        <v>#N/A</v>
      </c>
      <c r="C446" t="e">
        <v>#N/A</v>
      </c>
      <c r="D446" t="e">
        <v>#N/A</v>
      </c>
      <c r="E446" t="e">
        <v>#N/A</v>
      </c>
      <c r="F446" t="e">
        <v>#N/A</v>
      </c>
      <c r="G446" t="e">
        <v>#N/A</v>
      </c>
      <c r="H446" t="e">
        <v>#N/A</v>
      </c>
      <c r="I446" t="e">
        <v>#N/A</v>
      </c>
      <c r="J446" t="e">
        <v>#N/A</v>
      </c>
      <c r="K446" t="e">
        <v>#N/A</v>
      </c>
      <c r="L446" t="e">
        <v>#N/A</v>
      </c>
      <c r="M446" t="e">
        <v>#N/A</v>
      </c>
      <c r="N446" t="e">
        <v>#N/A</v>
      </c>
    </row>
    <row r="447" spans="1:14" x14ac:dyDescent="0.25">
      <c r="A447" s="4">
        <v>45669</v>
      </c>
      <c r="B447" t="e">
        <v>#N/A</v>
      </c>
      <c r="C447" t="e">
        <v>#N/A</v>
      </c>
      <c r="D447" t="e">
        <v>#N/A</v>
      </c>
      <c r="E447" t="e">
        <v>#N/A</v>
      </c>
      <c r="F447" t="e">
        <v>#N/A</v>
      </c>
      <c r="G447" t="e">
        <v>#N/A</v>
      </c>
      <c r="H447" t="e">
        <v>#N/A</v>
      </c>
      <c r="I447" t="e">
        <v>#N/A</v>
      </c>
      <c r="J447" t="e">
        <v>#N/A</v>
      </c>
      <c r="K447" t="e">
        <v>#N/A</v>
      </c>
      <c r="L447" t="e">
        <v>#N/A</v>
      </c>
      <c r="M447" t="e">
        <v>#N/A</v>
      </c>
      <c r="N447" t="e">
        <v>#N/A</v>
      </c>
    </row>
    <row r="448" spans="1:14" x14ac:dyDescent="0.25">
      <c r="A448" s="4">
        <v>45670</v>
      </c>
      <c r="B448">
        <v>23.470972683374416</v>
      </c>
      <c r="C448">
        <v>34.44774602812479</v>
      </c>
      <c r="D448">
        <v>7.2277405182798482</v>
      </c>
      <c r="E448">
        <v>15.48419704055701</v>
      </c>
      <c r="F448">
        <v>7.4996644516543194</v>
      </c>
      <c r="G448">
        <v>20.045869231159696</v>
      </c>
      <c r="H448">
        <v>29.038461538461544</v>
      </c>
      <c r="I448">
        <v>4.9451409163426536</v>
      </c>
      <c r="J448">
        <v>26.772294935730997</v>
      </c>
      <c r="K448">
        <v>21.656306396631237</v>
      </c>
      <c r="L448">
        <v>4.0710282522101817</v>
      </c>
      <c r="M448" t="e">
        <v>#N/A</v>
      </c>
      <c r="N448">
        <v>26.203524206229972</v>
      </c>
    </row>
    <row r="449" spans="1:14" x14ac:dyDescent="0.25">
      <c r="A449" s="4">
        <v>45671</v>
      </c>
      <c r="B449">
        <v>23.565741079135016</v>
      </c>
      <c r="C449">
        <v>34.774193814677467</v>
      </c>
      <c r="D449">
        <v>7.1610485642472774</v>
      </c>
      <c r="E449">
        <v>15.690833667000673</v>
      </c>
      <c r="F449">
        <v>7.5352471502680567</v>
      </c>
      <c r="G449">
        <v>20.041254620379039</v>
      </c>
      <c r="H449">
        <v>29.84615384615385</v>
      </c>
      <c r="I449">
        <v>4.9505261374141831</v>
      </c>
      <c r="J449">
        <v>26.495607307209593</v>
      </c>
      <c r="K449">
        <v>21.986196368622934</v>
      </c>
      <c r="L449">
        <v>4.0891754806747143</v>
      </c>
      <c r="M449" t="e">
        <v>#N/A</v>
      </c>
      <c r="N449">
        <v>26.112010151959087</v>
      </c>
    </row>
    <row r="450" spans="1:14" x14ac:dyDescent="0.25">
      <c r="A450" s="4">
        <v>45672</v>
      </c>
      <c r="B450">
        <v>23.762567747253176</v>
      </c>
      <c r="C450">
        <v>35.049985910213351</v>
      </c>
      <c r="D450">
        <v>7.2860959780583476</v>
      </c>
      <c r="E450">
        <v>15.885614093566421</v>
      </c>
      <c r="F450">
        <v>7.5771980961303793</v>
      </c>
      <c r="G450">
        <v>20.198151386921268</v>
      </c>
      <c r="H450">
        <v>30.34615384615385</v>
      </c>
      <c r="I450">
        <v>4.9789406561169738</v>
      </c>
      <c r="J450">
        <v>25.842624503899081</v>
      </c>
      <c r="K450">
        <v>22.409878587553447</v>
      </c>
      <c r="L450">
        <v>4.2585496130103531</v>
      </c>
      <c r="M450" t="e">
        <v>#N/A</v>
      </c>
      <c r="N450">
        <v>26.173019521473009</v>
      </c>
    </row>
    <row r="451" spans="1:14" x14ac:dyDescent="0.25">
      <c r="A451" s="4">
        <v>45673</v>
      </c>
      <c r="B451">
        <v>23.711538611074392</v>
      </c>
      <c r="C451">
        <v>35.813573548873919</v>
      </c>
      <c r="D451">
        <v>7.2652547424231697</v>
      </c>
      <c r="E451">
        <v>15.968607492711824</v>
      </c>
      <c r="F451">
        <v>7.612076270451273</v>
      </c>
      <c r="G451">
        <v>20.248912105508456</v>
      </c>
      <c r="H451">
        <v>30.000000000000004</v>
      </c>
      <c r="I451">
        <v>5.1134835986334775</v>
      </c>
      <c r="J451">
        <v>27.325670192773803</v>
      </c>
      <c r="K451">
        <v>23.082595393183567</v>
      </c>
      <c r="L451">
        <v>4.7243284769333602</v>
      </c>
      <c r="M451" t="e">
        <v>#N/A</v>
      </c>
      <c r="N451">
        <v>27.362702226994511</v>
      </c>
    </row>
    <row r="452" spans="1:14" x14ac:dyDescent="0.25">
      <c r="A452" s="4">
        <v>45674</v>
      </c>
      <c r="B452">
        <v>24.402861908353614</v>
      </c>
      <c r="C452">
        <v>36.186924753034745</v>
      </c>
      <c r="D452">
        <v>7.3423673142733294</v>
      </c>
      <c r="E452">
        <v>16.642717142913281</v>
      </c>
      <c r="F452">
        <v>7.660969284776562</v>
      </c>
      <c r="G452">
        <v>20.253526716289112</v>
      </c>
      <c r="H452">
        <v>30.076923076923084</v>
      </c>
      <c r="I452">
        <v>5.1135459980998021</v>
      </c>
      <c r="J452">
        <v>25.510599349673395</v>
      </c>
      <c r="K452">
        <v>22.885308253070889</v>
      </c>
      <c r="L452">
        <v>4.8997516854238441</v>
      </c>
      <c r="M452" t="e">
        <v>#N/A</v>
      </c>
      <c r="N452">
        <v>28.735413041057779</v>
      </c>
    </row>
    <row r="453" spans="1:14" x14ac:dyDescent="0.25">
      <c r="A453" s="4">
        <v>45675</v>
      </c>
      <c r="B453" t="e">
        <v>#N/A</v>
      </c>
      <c r="C453" t="e">
        <v>#N/A</v>
      </c>
      <c r="D453" t="e">
        <v>#N/A</v>
      </c>
      <c r="E453" t="e">
        <v>#N/A</v>
      </c>
      <c r="F453" t="e">
        <v>#N/A</v>
      </c>
      <c r="G453" t="e">
        <v>#N/A</v>
      </c>
      <c r="H453" t="e">
        <v>#N/A</v>
      </c>
      <c r="I453" t="e">
        <v>#N/A</v>
      </c>
      <c r="J453" t="e">
        <v>#N/A</v>
      </c>
      <c r="K453" t="e">
        <v>#N/A</v>
      </c>
      <c r="L453" t="e">
        <v>#N/A</v>
      </c>
      <c r="M453" t="e">
        <v>#N/A</v>
      </c>
      <c r="N453" t="e">
        <v>#N/A</v>
      </c>
    </row>
    <row r="454" spans="1:14" x14ac:dyDescent="0.25">
      <c r="A454" s="4">
        <v>45676</v>
      </c>
      <c r="B454" t="e">
        <v>#N/A</v>
      </c>
      <c r="C454" t="e">
        <v>#N/A</v>
      </c>
      <c r="D454" t="e">
        <v>#N/A</v>
      </c>
      <c r="E454" t="e">
        <v>#N/A</v>
      </c>
      <c r="F454" t="e">
        <v>#N/A</v>
      </c>
      <c r="G454" t="e">
        <v>#N/A</v>
      </c>
      <c r="H454" t="e">
        <v>#N/A</v>
      </c>
      <c r="I454" t="e">
        <v>#N/A</v>
      </c>
      <c r="J454" t="e">
        <v>#N/A</v>
      </c>
      <c r="K454" t="e">
        <v>#N/A</v>
      </c>
      <c r="L454" t="e">
        <v>#N/A</v>
      </c>
      <c r="M454" t="e">
        <v>#N/A</v>
      </c>
      <c r="N454" t="e">
        <v>#N/A</v>
      </c>
    </row>
    <row r="455" spans="1:14" x14ac:dyDescent="0.25">
      <c r="A455" s="4">
        <v>45677</v>
      </c>
      <c r="B455">
        <v>24.518284954472293</v>
      </c>
      <c r="C455" t="e">
        <v>#N/A</v>
      </c>
      <c r="D455">
        <v>7.2381611360974372</v>
      </c>
      <c r="E455" t="e">
        <v>#N/A</v>
      </c>
      <c r="F455">
        <v>7.735249926262644</v>
      </c>
      <c r="G455">
        <v>19.533647434507131</v>
      </c>
      <c r="H455" t="e">
        <v>#N/A</v>
      </c>
      <c r="I455">
        <v>5.1388048001027471</v>
      </c>
      <c r="J455" t="e">
        <v>#N/A</v>
      </c>
      <c r="K455" t="e">
        <v>#N/A</v>
      </c>
      <c r="L455">
        <v>4.9965369039013519</v>
      </c>
      <c r="M455" t="e">
        <v>#N/A</v>
      </c>
      <c r="N455">
        <v>28.521880247759047</v>
      </c>
    </row>
    <row r="456" spans="1:14" x14ac:dyDescent="0.25">
      <c r="A456" s="4">
        <v>45678</v>
      </c>
      <c r="B456">
        <v>24.803805121186912</v>
      </c>
      <c r="C456">
        <v>34.428984661081529</v>
      </c>
      <c r="D456">
        <v>7.1516700082114477</v>
      </c>
      <c r="E456">
        <v>17.0542966529609</v>
      </c>
      <c r="F456">
        <v>7.6859732463521677</v>
      </c>
      <c r="G456">
        <v>19.916660129301391</v>
      </c>
      <c r="H456">
        <v>31.730769230769237</v>
      </c>
      <c r="I456">
        <v>5.108321838618882</v>
      </c>
      <c r="J456">
        <v>26.783362440871851</v>
      </c>
      <c r="K456">
        <v>22.914416191776034</v>
      </c>
      <c r="L456">
        <v>4.6940830961591393</v>
      </c>
      <c r="M456" t="e">
        <v>#N/A</v>
      </c>
      <c r="N456">
        <v>28.887936464842589</v>
      </c>
    </row>
    <row r="457" spans="1:14" x14ac:dyDescent="0.25">
      <c r="A457" s="4">
        <v>45679</v>
      </c>
      <c r="B457">
        <v>25.168298951035357</v>
      </c>
      <c r="C457">
        <v>32.250789947359358</v>
      </c>
      <c r="D457">
        <v>7.1256184636674744</v>
      </c>
      <c r="E457">
        <v>16.913715997265623</v>
      </c>
      <c r="F457">
        <v>7.6849042571033657</v>
      </c>
      <c r="G457">
        <v>19.930503961643353</v>
      </c>
      <c r="H457">
        <v>31.269230769230777</v>
      </c>
      <c r="I457">
        <v>5.0829208419929541</v>
      </c>
      <c r="J457">
        <v>25.510599349673395</v>
      </c>
      <c r="K457">
        <v>22.15114135461878</v>
      </c>
      <c r="L457">
        <v>4.579150649217099</v>
      </c>
      <c r="M457" t="e">
        <v>#N/A</v>
      </c>
      <c r="N457">
        <v>28.491375563002087</v>
      </c>
    </row>
    <row r="458" spans="1:14" x14ac:dyDescent="0.25">
      <c r="A458" s="4">
        <v>45680</v>
      </c>
      <c r="B458">
        <v>25.393070146108567</v>
      </c>
      <c r="C458">
        <v>32.665416159015344</v>
      </c>
      <c r="D458">
        <v>7.0828939306153584</v>
      </c>
      <c r="E458">
        <v>16.976384482334602</v>
      </c>
      <c r="F458">
        <v>7.6788812741815162</v>
      </c>
      <c r="G458">
        <v>20.355048153463493</v>
      </c>
      <c r="H458">
        <v>31.615384615384624</v>
      </c>
      <c r="I458">
        <v>5.070515204958447</v>
      </c>
      <c r="J458">
        <v>25.090034154320865</v>
      </c>
      <c r="K458">
        <v>22.390473295083346</v>
      </c>
      <c r="L458">
        <v>4.4823654307395904</v>
      </c>
      <c r="M458" t="e">
        <v>#N/A</v>
      </c>
      <c r="N458">
        <v>28.186328715432474</v>
      </c>
    </row>
    <row r="459" spans="1:14" x14ac:dyDescent="0.25">
      <c r="A459" s="4">
        <v>45681</v>
      </c>
      <c r="B459">
        <v>25.326246277303017</v>
      </c>
      <c r="C459">
        <v>31.566000050280461</v>
      </c>
      <c r="D459">
        <v>6.9859821849117791</v>
      </c>
      <c r="E459">
        <v>16.87475991195247</v>
      </c>
      <c r="F459">
        <v>7.5688787873530305</v>
      </c>
      <c r="G459">
        <v>20.355048153463493</v>
      </c>
      <c r="H459">
        <v>30.84615384615385</v>
      </c>
      <c r="I459">
        <v>5.0796648188000848</v>
      </c>
      <c r="J459">
        <v>25.067899144039149</v>
      </c>
      <c r="K459">
        <v>23.316709945955047</v>
      </c>
      <c r="L459">
        <v>4.6093960299913199</v>
      </c>
      <c r="M459" t="e">
        <v>#N/A</v>
      </c>
      <c r="N459">
        <v>27.881281867862857</v>
      </c>
    </row>
    <row r="460" spans="1:14" x14ac:dyDescent="0.25">
      <c r="A460" s="4">
        <v>45682</v>
      </c>
      <c r="B460" t="e">
        <v>#N/A</v>
      </c>
      <c r="C460" t="e">
        <v>#N/A</v>
      </c>
      <c r="D460" t="e">
        <v>#N/A</v>
      </c>
      <c r="E460" t="e">
        <v>#N/A</v>
      </c>
      <c r="F460" t="e">
        <v>#N/A</v>
      </c>
      <c r="G460" t="e">
        <v>#N/A</v>
      </c>
      <c r="H460" t="e">
        <v>#N/A</v>
      </c>
      <c r="I460" t="e">
        <v>#N/A</v>
      </c>
      <c r="J460" t="e">
        <v>#N/A</v>
      </c>
      <c r="K460" t="e">
        <v>#N/A</v>
      </c>
      <c r="L460" t="e">
        <v>#N/A</v>
      </c>
      <c r="M460" t="e">
        <v>#N/A</v>
      </c>
      <c r="N460" t="e">
        <v>#N/A</v>
      </c>
    </row>
    <row r="461" spans="1:14" x14ac:dyDescent="0.25">
      <c r="A461" s="4">
        <v>45683</v>
      </c>
      <c r="B461" t="e">
        <v>#N/A</v>
      </c>
      <c r="C461" t="e">
        <v>#N/A</v>
      </c>
      <c r="D461" t="e">
        <v>#N/A</v>
      </c>
      <c r="E461" t="e">
        <v>#N/A</v>
      </c>
      <c r="F461" t="e">
        <v>#N/A</v>
      </c>
      <c r="G461" t="e">
        <v>#N/A</v>
      </c>
      <c r="H461" t="e">
        <v>#N/A</v>
      </c>
      <c r="I461" t="e">
        <v>#N/A</v>
      </c>
      <c r="J461" t="e">
        <v>#N/A</v>
      </c>
      <c r="K461" t="e">
        <v>#N/A</v>
      </c>
      <c r="L461" t="e">
        <v>#N/A</v>
      </c>
      <c r="M461" t="e">
        <v>#N/A</v>
      </c>
      <c r="N461" t="e">
        <v>#N/A</v>
      </c>
    </row>
    <row r="462" spans="1:14" x14ac:dyDescent="0.25">
      <c r="A462" s="4">
        <v>45684</v>
      </c>
      <c r="B462">
        <v>24.469685777159167</v>
      </c>
      <c r="C462">
        <v>30.826802188776124</v>
      </c>
      <c r="D462">
        <v>6.9870242466935384</v>
      </c>
      <c r="E462">
        <v>16.712160599341065</v>
      </c>
      <c r="F462">
        <v>7.4556650531198132</v>
      </c>
      <c r="G462">
        <v>20.581164081715524</v>
      </c>
      <c r="H462">
        <v>31.038461538461544</v>
      </c>
      <c r="I462">
        <v>5.0554161784766665</v>
      </c>
      <c r="J462">
        <v>24.348511309883502</v>
      </c>
      <c r="K462">
        <v>23.636862492240301</v>
      </c>
      <c r="L462">
        <v>4.294844069939419</v>
      </c>
      <c r="M462" t="e">
        <v>#N/A</v>
      </c>
      <c r="N462">
        <v>27.362702226994511</v>
      </c>
    </row>
    <row r="463" spans="1:14" x14ac:dyDescent="0.25">
      <c r="A463" s="4">
        <v>45685</v>
      </c>
      <c r="B463">
        <v>24.305663553727364</v>
      </c>
      <c r="C463">
        <v>30.063214550115553</v>
      </c>
      <c r="D463">
        <v>6.9984869262928866</v>
      </c>
      <c r="E463">
        <v>16.280256175217019</v>
      </c>
      <c r="F463">
        <v>7.4209851310789938</v>
      </c>
      <c r="G463">
        <v>20.811894620748209</v>
      </c>
      <c r="H463">
        <v>30.307692307692314</v>
      </c>
      <c r="I463">
        <v>5.0314308102427896</v>
      </c>
      <c r="J463">
        <v>23.784068547699835</v>
      </c>
      <c r="K463">
        <v>22.583560614961819</v>
      </c>
      <c r="L463">
        <v>4.3553348314878617</v>
      </c>
      <c r="M463" t="e">
        <v>#N/A</v>
      </c>
      <c r="N463">
        <v>28.094814661161589</v>
      </c>
    </row>
    <row r="464" spans="1:14" x14ac:dyDescent="0.25">
      <c r="A464" s="4">
        <v>45686</v>
      </c>
      <c r="B464">
        <v>24.706606766560657</v>
      </c>
      <c r="C464">
        <v>31.145745428511496</v>
      </c>
      <c r="D464">
        <v>7.0078654823287163</v>
      </c>
      <c r="E464">
        <v>16.45471168770634</v>
      </c>
      <c r="F464">
        <v>7.4690424553672123</v>
      </c>
      <c r="G464">
        <v>20.62731018952206</v>
      </c>
      <c r="H464">
        <v>29.884615384615387</v>
      </c>
      <c r="I464">
        <v>5.0325628283003825</v>
      </c>
      <c r="J464">
        <v>24.370646320165214</v>
      </c>
      <c r="K464">
        <v>22.695614006161655</v>
      </c>
      <c r="L464">
        <v>4.4218746691911477</v>
      </c>
      <c r="M464" t="e">
        <v>#N/A</v>
      </c>
      <c r="N464">
        <v>27.881281867862857</v>
      </c>
    </row>
    <row r="465" spans="1:14" x14ac:dyDescent="0.25">
      <c r="A465" s="4">
        <v>45687</v>
      </c>
      <c r="B465">
        <v>24.925303064469727</v>
      </c>
      <c r="C465">
        <v>31.404652293708448</v>
      </c>
      <c r="D465">
        <v>7.1047772280322956</v>
      </c>
      <c r="E465">
        <v>16.629167200195663</v>
      </c>
      <c r="F465">
        <v>8.1589038458650478</v>
      </c>
      <c r="G465">
        <v>20.636539411083369</v>
      </c>
      <c r="H465">
        <v>29.807692307692314</v>
      </c>
      <c r="I465">
        <v>5.0630868124569757</v>
      </c>
      <c r="J465">
        <v>24.901886566926308</v>
      </c>
      <c r="K465">
        <v>22.826876550138607</v>
      </c>
      <c r="L465">
        <v>4.5368071161331889</v>
      </c>
      <c r="M465" t="e">
        <v>#N/A</v>
      </c>
      <c r="N465">
        <v>27.820272498348931</v>
      </c>
    </row>
    <row r="466" spans="1:14" x14ac:dyDescent="0.25">
      <c r="A466" s="4">
        <v>45688</v>
      </c>
      <c r="B466">
        <v>25.204748334020202</v>
      </c>
      <c r="C466">
        <v>31.429042070864686</v>
      </c>
      <c r="D466">
        <v>7.138123205048581</v>
      </c>
      <c r="E466">
        <v>16.441161744988722</v>
      </c>
      <c r="F466">
        <v>8.2123274872862702</v>
      </c>
      <c r="G466">
        <v>20.608851746399449</v>
      </c>
      <c r="H466">
        <v>29.15384615384616</v>
      </c>
      <c r="I466">
        <v>5.0852864827870077</v>
      </c>
      <c r="J466">
        <v>25.045764133757437</v>
      </c>
      <c r="K466">
        <v>22.910116212172777</v>
      </c>
      <c r="L466">
        <v>4.4158255930363035</v>
      </c>
      <c r="M466" t="e">
        <v>#N/A</v>
      </c>
      <c r="N466">
        <v>27.362702226994511</v>
      </c>
    </row>
    <row r="467" spans="1:14" x14ac:dyDescent="0.25">
      <c r="A467" s="4">
        <v>45689</v>
      </c>
      <c r="B467" t="e">
        <v>#N/A</v>
      </c>
      <c r="C467" t="e">
        <v>#N/A</v>
      </c>
      <c r="D467" t="e">
        <v>#N/A</v>
      </c>
      <c r="E467" t="e">
        <v>#N/A</v>
      </c>
      <c r="F467" t="e">
        <v>#N/A</v>
      </c>
      <c r="G467" t="e">
        <v>#N/A</v>
      </c>
      <c r="H467" t="e">
        <v>#N/A</v>
      </c>
      <c r="I467" t="e">
        <v>#N/A</v>
      </c>
      <c r="J467" t="e">
        <v>#N/A</v>
      </c>
      <c r="K467" t="e">
        <v>#N/A</v>
      </c>
      <c r="L467" t="e">
        <v>#N/A</v>
      </c>
      <c r="M467" t="e">
        <v>#N/A</v>
      </c>
      <c r="N467" t="e">
        <v>#N/A</v>
      </c>
    </row>
    <row r="468" spans="1:14" x14ac:dyDescent="0.25">
      <c r="A468" s="4">
        <v>45690</v>
      </c>
      <c r="B468" t="e">
        <v>#N/A</v>
      </c>
      <c r="C468" t="e">
        <v>#N/A</v>
      </c>
      <c r="D468" t="e">
        <v>#N/A</v>
      </c>
      <c r="E468" t="e">
        <v>#N/A</v>
      </c>
      <c r="F468" t="e">
        <v>#N/A</v>
      </c>
      <c r="G468" t="e">
        <v>#N/A</v>
      </c>
      <c r="H468" t="e">
        <v>#N/A</v>
      </c>
      <c r="I468" t="e">
        <v>#N/A</v>
      </c>
      <c r="J468" t="e">
        <v>#N/A</v>
      </c>
      <c r="K468" t="e">
        <v>#N/A</v>
      </c>
      <c r="L468" t="e">
        <v>#N/A</v>
      </c>
      <c r="M468" t="e">
        <v>#N/A</v>
      </c>
      <c r="N468" t="e">
        <v>#N/A</v>
      </c>
    </row>
    <row r="469" spans="1:14" x14ac:dyDescent="0.25">
      <c r="A469" s="4">
        <v>45691</v>
      </c>
      <c r="B469">
        <v>24.554734337457134</v>
      </c>
      <c r="C469">
        <v>31.367129559621933</v>
      </c>
      <c r="D469">
        <v>7.1016510426870196</v>
      </c>
      <c r="E469">
        <v>15.85512672245178</v>
      </c>
      <c r="F469">
        <v>8.0156235421092408</v>
      </c>
      <c r="G469">
        <v>20.618080967960754</v>
      </c>
      <c r="H469">
        <v>28.15384615384616</v>
      </c>
      <c r="I469">
        <v>4.9795951148747344</v>
      </c>
      <c r="J469">
        <v>23.097883228966758</v>
      </c>
      <c r="K469">
        <v>22.746838413567296</v>
      </c>
      <c r="L469">
        <v>4.3613839076427059</v>
      </c>
      <c r="M469" t="e">
        <v>#N/A</v>
      </c>
      <c r="N469">
        <v>27.118664748938819</v>
      </c>
    </row>
    <row r="470" spans="1:14" x14ac:dyDescent="0.25">
      <c r="A470" s="4">
        <v>45692</v>
      </c>
      <c r="B470">
        <v>24.524359851636433</v>
      </c>
      <c r="C470">
        <v>31.187020436006662</v>
      </c>
      <c r="D470">
        <v>7.1818897998824562</v>
      </c>
      <c r="E470">
        <v>15.89408280776493</v>
      </c>
      <c r="F470">
        <v>8.1500118046838121</v>
      </c>
      <c r="G470">
        <v>20.66422707576729</v>
      </c>
      <c r="H470">
        <v>28.269230769230774</v>
      </c>
      <c r="I470">
        <v>5.120880488491756</v>
      </c>
      <c r="J470">
        <v>22.66625052847337</v>
      </c>
      <c r="K470">
        <v>22.378662985339254</v>
      </c>
      <c r="L470">
        <v>4.3795311361072384</v>
      </c>
      <c r="M470" t="e">
        <v>#N/A</v>
      </c>
      <c r="N470">
        <v>27.423711596508433</v>
      </c>
    </row>
    <row r="471" spans="1:14" x14ac:dyDescent="0.25">
      <c r="A471" s="4">
        <v>45693</v>
      </c>
      <c r="B471">
        <v>24.451461085666743</v>
      </c>
      <c r="C471">
        <v>30.462831668136932</v>
      </c>
      <c r="D471">
        <v>7.1610485642472774</v>
      </c>
      <c r="E471">
        <v>13.648285343225208</v>
      </c>
      <c r="F471">
        <v>8.145430011765292</v>
      </c>
      <c r="G471">
        <v>20.858040728554744</v>
      </c>
      <c r="H471">
        <v>27.461538461538467</v>
      </c>
      <c r="I471">
        <v>6.2416419516049455</v>
      </c>
      <c r="J471">
        <v>22.345292879388541</v>
      </c>
      <c r="K471">
        <v>22.154556202939578</v>
      </c>
      <c r="L471">
        <v>4.2645986891651972</v>
      </c>
      <c r="M471" t="e">
        <v>#N/A</v>
      </c>
      <c r="N471">
        <v>27.57623502029324</v>
      </c>
    </row>
    <row r="472" spans="1:14" x14ac:dyDescent="0.25">
      <c r="A472" s="4">
        <v>45694</v>
      </c>
      <c r="B472">
        <v>25.277647099989895</v>
      </c>
      <c r="C472">
        <v>31.457184121429567</v>
      </c>
      <c r="D472">
        <v>7.1964786648270804</v>
      </c>
      <c r="E472">
        <v>13.894602682928797</v>
      </c>
      <c r="F472">
        <v>8.1063965137900613</v>
      </c>
      <c r="G472">
        <v>20.618080967960754</v>
      </c>
      <c r="H472">
        <v>28.57692307692308</v>
      </c>
      <c r="I472">
        <v>6.2813862697222262</v>
      </c>
      <c r="J472">
        <v>23.363503352347305</v>
      </c>
      <c r="K472">
        <v>22.176966881179542</v>
      </c>
      <c r="L472">
        <v>4.2887949937845748</v>
      </c>
      <c r="M472" t="e">
        <v>#N/A</v>
      </c>
      <c r="N472">
        <v>27.423711596508433</v>
      </c>
    </row>
    <row r="473" spans="1:14" x14ac:dyDescent="0.25">
      <c r="A473" s="4">
        <v>45695</v>
      </c>
      <c r="B473">
        <v>25.204748334020202</v>
      </c>
      <c r="C473">
        <v>31.582885280619394</v>
      </c>
      <c r="D473">
        <v>7.2225302093710537</v>
      </c>
      <c r="E473">
        <v>14.364190125872483</v>
      </c>
      <c r="F473">
        <v>8.0764064622211951</v>
      </c>
      <c r="G473">
        <v>20.719602405135138</v>
      </c>
      <c r="H473">
        <v>28.65384615384616</v>
      </c>
      <c r="I473">
        <v>6.2756674718810022</v>
      </c>
      <c r="J473">
        <v>22.942938156994774</v>
      </c>
      <c r="K473">
        <v>21.856814334894288</v>
      </c>
      <c r="L473">
        <v>4.2706477653200414</v>
      </c>
      <c r="M473" t="e">
        <v>#N/A</v>
      </c>
      <c r="N473">
        <v>28.216833400189433</v>
      </c>
    </row>
    <row r="474" spans="1:14" x14ac:dyDescent="0.25">
      <c r="A474" s="4">
        <v>45696</v>
      </c>
      <c r="B474" t="e">
        <v>#N/A</v>
      </c>
      <c r="C474" t="e">
        <v>#N/A</v>
      </c>
      <c r="D474" t="e">
        <v>#N/A</v>
      </c>
      <c r="E474" t="e">
        <v>#N/A</v>
      </c>
      <c r="F474" t="e">
        <v>#N/A</v>
      </c>
      <c r="G474" t="e">
        <v>#N/A</v>
      </c>
      <c r="H474" t="e">
        <v>#N/A</v>
      </c>
      <c r="I474" t="e">
        <v>#N/A</v>
      </c>
      <c r="J474" t="e">
        <v>#N/A</v>
      </c>
      <c r="K474" t="e">
        <v>#N/A</v>
      </c>
      <c r="L474" t="e">
        <v>#N/A</v>
      </c>
      <c r="M474" t="e">
        <v>#N/A</v>
      </c>
      <c r="N474" t="e">
        <v>#N/A</v>
      </c>
    </row>
    <row r="475" spans="1:14" x14ac:dyDescent="0.25">
      <c r="A475" s="4">
        <v>45697</v>
      </c>
      <c r="B475" t="e">
        <v>#N/A</v>
      </c>
      <c r="C475" t="e">
        <v>#N/A</v>
      </c>
      <c r="D475" t="e">
        <v>#N/A</v>
      </c>
      <c r="E475" t="e">
        <v>#N/A</v>
      </c>
      <c r="F475" t="e">
        <v>#N/A</v>
      </c>
      <c r="G475" t="e">
        <v>#N/A</v>
      </c>
      <c r="H475" t="e">
        <v>#N/A</v>
      </c>
      <c r="I475" t="e">
        <v>#N/A</v>
      </c>
      <c r="J475" t="e">
        <v>#N/A</v>
      </c>
      <c r="K475" t="e">
        <v>#N/A</v>
      </c>
      <c r="L475" t="e">
        <v>#N/A</v>
      </c>
      <c r="M475" t="e">
        <v>#N/A</v>
      </c>
      <c r="N475" t="e">
        <v>#N/A</v>
      </c>
    </row>
    <row r="476" spans="1:14" x14ac:dyDescent="0.25">
      <c r="A476" s="4">
        <v>45698</v>
      </c>
      <c r="B476">
        <v>25.654290724166621</v>
      </c>
      <c r="C476">
        <v>30.560390776761867</v>
      </c>
      <c r="D476">
        <v>7.2350349507521603</v>
      </c>
      <c r="E476">
        <v>14.519758972001064</v>
      </c>
      <c r="F476">
        <v>8.0446667570994901</v>
      </c>
      <c r="G476">
        <v>20.613466357180098</v>
      </c>
      <c r="H476">
        <v>30.076923076923084</v>
      </c>
      <c r="I476">
        <v>6.2419025775325983</v>
      </c>
      <c r="J476">
        <v>22.876533126149639</v>
      </c>
      <c r="K476">
        <v>22.314632476082203</v>
      </c>
      <c r="L476">
        <v>4.2706477653200414</v>
      </c>
      <c r="M476" t="e">
        <v>#N/A</v>
      </c>
      <c r="N476">
        <v>28.918441149599548</v>
      </c>
    </row>
    <row r="477" spans="1:14" x14ac:dyDescent="0.25">
      <c r="A477" s="4">
        <v>45699</v>
      </c>
      <c r="B477">
        <v>26.109908011477184</v>
      </c>
      <c r="C477">
        <v>30.318369141903851</v>
      </c>
      <c r="D477">
        <v>7.3267363875469451</v>
      </c>
      <c r="E477">
        <v>14.610507465576072</v>
      </c>
      <c r="F477">
        <v>8.2567763685739859</v>
      </c>
      <c r="G477">
        <v>20.544247195470295</v>
      </c>
      <c r="H477">
        <v>28.65384615384616</v>
      </c>
      <c r="I477">
        <v>6.2881225825757721</v>
      </c>
      <c r="J477">
        <v>22.057537745726282</v>
      </c>
      <c r="K477">
        <v>22.516328580241911</v>
      </c>
      <c r="L477">
        <v>4.3129912984039516</v>
      </c>
      <c r="M477" t="e">
        <v>#N/A</v>
      </c>
      <c r="N477">
        <v>29.131973942898281</v>
      </c>
    </row>
    <row r="478" spans="1:14" x14ac:dyDescent="0.25">
      <c r="A478" s="4">
        <v>45700</v>
      </c>
      <c r="B478">
        <v>25.76363887312116</v>
      </c>
      <c r="C478">
        <v>29.757404267310459</v>
      </c>
      <c r="D478">
        <v>7.3079792754752848</v>
      </c>
      <c r="E478">
        <v>14.457819524005426</v>
      </c>
      <c r="F478">
        <v>8.2988076900067878</v>
      </c>
      <c r="G478">
        <v>20.419652704392643</v>
      </c>
      <c r="H478">
        <v>27.88461538461539</v>
      </c>
      <c r="I478">
        <v>6.3528939081064362</v>
      </c>
      <c r="J478">
        <v>21.105732303612655</v>
      </c>
      <c r="K478">
        <v>22.180168406642395</v>
      </c>
      <c r="L478">
        <v>4.2887949937845748</v>
      </c>
      <c r="M478" t="e">
        <v>#N/A</v>
      </c>
      <c r="N478">
        <v>28.948945834356511</v>
      </c>
    </row>
    <row r="479" spans="1:14" x14ac:dyDescent="0.25">
      <c r="A479" s="4">
        <v>45701</v>
      </c>
      <c r="B479">
        <v>20.374326861173934</v>
      </c>
      <c r="C479">
        <v>30.081975917158807</v>
      </c>
      <c r="D479">
        <v>7.2902642251853838</v>
      </c>
      <c r="E479">
        <v>14.704136863709016</v>
      </c>
      <c r="F479">
        <v>8.1739330916922341</v>
      </c>
      <c r="G479">
        <v>20.724217015915787</v>
      </c>
      <c r="H479">
        <v>28.61538461538462</v>
      </c>
      <c r="I479">
        <v>6.3195199526495145</v>
      </c>
      <c r="J479">
        <v>21.116799808753509</v>
      </c>
      <c r="K479">
        <v>21.962464675168423</v>
      </c>
      <c r="L479">
        <v>4.1375680899134686</v>
      </c>
      <c r="M479" t="e">
        <v>#N/A</v>
      </c>
      <c r="N479">
        <v>28.582889617272969</v>
      </c>
    </row>
    <row r="480" spans="1:14" x14ac:dyDescent="0.25">
      <c r="A480" s="4">
        <v>45702</v>
      </c>
      <c r="B480">
        <v>20.172778233178146</v>
      </c>
      <c r="C480">
        <v>29.973159988307913</v>
      </c>
      <c r="D480">
        <v>7.3142316461658385</v>
      </c>
      <c r="E480">
        <v>14.308012486992716</v>
      </c>
      <c r="F480">
        <v>8.3005676834286604</v>
      </c>
      <c r="G480">
        <v>20.488871866102453</v>
      </c>
      <c r="H480">
        <v>27.538461538461544</v>
      </c>
      <c r="I480">
        <v>6.3881455267442062</v>
      </c>
      <c r="J480">
        <v>21.714445086359742</v>
      </c>
      <c r="K480">
        <v>21.789582300174388</v>
      </c>
      <c r="L480">
        <v>4.1073227091392468</v>
      </c>
      <c r="M480" t="e">
        <v>#N/A</v>
      </c>
      <c r="N480">
        <v>28.216833400189433</v>
      </c>
    </row>
    <row r="481" spans="1:14" x14ac:dyDescent="0.25">
      <c r="A481" s="4">
        <v>45703</v>
      </c>
      <c r="B481" t="e">
        <v>#N/A</v>
      </c>
      <c r="C481" t="e">
        <v>#N/A</v>
      </c>
      <c r="D481" t="e">
        <v>#N/A</v>
      </c>
      <c r="E481" t="e">
        <v>#N/A</v>
      </c>
      <c r="F481" t="e">
        <v>#N/A</v>
      </c>
      <c r="G481" t="e">
        <v>#N/A</v>
      </c>
      <c r="H481" t="e">
        <v>#N/A</v>
      </c>
      <c r="I481" t="e">
        <v>#N/A</v>
      </c>
      <c r="J481" t="e">
        <v>#N/A</v>
      </c>
      <c r="K481" t="e">
        <v>#N/A</v>
      </c>
      <c r="L481" t="e">
        <v>#N/A</v>
      </c>
      <c r="M481" t="e">
        <v>#N/A</v>
      </c>
      <c r="N481" t="e">
        <v>#N/A</v>
      </c>
    </row>
    <row r="482" spans="1:14" x14ac:dyDescent="0.25">
      <c r="A482" s="4">
        <v>45704</v>
      </c>
      <c r="B482" t="e">
        <v>#N/A</v>
      </c>
      <c r="C482" t="e">
        <v>#N/A</v>
      </c>
      <c r="D482" t="e">
        <v>#N/A</v>
      </c>
      <c r="E482" t="e">
        <v>#N/A</v>
      </c>
      <c r="F482" t="e">
        <v>#N/A</v>
      </c>
      <c r="G482" t="e">
        <v>#N/A</v>
      </c>
      <c r="H482" t="e">
        <v>#N/A</v>
      </c>
      <c r="I482" t="e">
        <v>#N/A</v>
      </c>
      <c r="J482" t="e">
        <v>#N/A</v>
      </c>
      <c r="K482" t="e">
        <v>#N/A</v>
      </c>
      <c r="L482" t="e">
        <v>#N/A</v>
      </c>
      <c r="M482" t="e">
        <v>#N/A</v>
      </c>
      <c r="N482" t="e">
        <v>#N/A</v>
      </c>
    </row>
    <row r="483" spans="1:14" x14ac:dyDescent="0.25">
      <c r="A483" s="4">
        <v>45705</v>
      </c>
      <c r="B483">
        <v>20.334017135574776</v>
      </c>
      <c r="C483" t="e">
        <v>#N/A</v>
      </c>
      <c r="D483">
        <v>7.3340308200192581</v>
      </c>
      <c r="E483" t="e">
        <v>#N/A</v>
      </c>
      <c r="F483">
        <v>8.3501830526099923</v>
      </c>
      <c r="G483">
        <v>20.401194261270032</v>
      </c>
      <c r="H483" t="e">
        <v>#N/A</v>
      </c>
      <c r="I483">
        <v>6.375718709038412</v>
      </c>
      <c r="J483" t="e">
        <v>#N/A</v>
      </c>
      <c r="K483" t="e">
        <v>#N/A</v>
      </c>
      <c r="L483">
        <v>4.1738625468425337</v>
      </c>
      <c r="M483" t="e">
        <v>#N/A</v>
      </c>
      <c r="N483">
        <v>28.70490835630082</v>
      </c>
    </row>
    <row r="484" spans="1:14" x14ac:dyDescent="0.25">
      <c r="A484" s="4">
        <v>45706</v>
      </c>
      <c r="B484">
        <v>20.262355401176272</v>
      </c>
      <c r="C484">
        <v>30.55663850335322</v>
      </c>
      <c r="D484">
        <v>7.3434093760550878</v>
      </c>
      <c r="E484">
        <v>14.535603947069717</v>
      </c>
      <c r="F484">
        <v>8.3132547027324577</v>
      </c>
      <c r="G484">
        <v>20.359662764244145</v>
      </c>
      <c r="H484">
        <v>27.769230769230774</v>
      </c>
      <c r="I484">
        <v>6.3737097003029</v>
      </c>
      <c r="J484">
        <v>21.094664798471797</v>
      </c>
      <c r="K484">
        <v>21.930449420539897</v>
      </c>
      <c r="L484">
        <v>4.0528810237456492</v>
      </c>
      <c r="M484" t="e">
        <v>#N/A</v>
      </c>
      <c r="N484">
        <v>29.650553583766627</v>
      </c>
    </row>
    <row r="485" spans="1:14" x14ac:dyDescent="0.25">
      <c r="A485" s="4">
        <v>45707</v>
      </c>
      <c r="B485">
        <v>19.738328968387233</v>
      </c>
      <c r="C485">
        <v>30.487221445293166</v>
      </c>
      <c r="D485">
        <v>7.3225681404199099</v>
      </c>
      <c r="E485">
        <v>14.62923334520266</v>
      </c>
      <c r="F485">
        <v>8.3140124674201807</v>
      </c>
      <c r="G485">
        <v>20.456569590637873</v>
      </c>
      <c r="H485">
        <v>27.346153846153854</v>
      </c>
      <c r="I485">
        <v>6.3108967865566576</v>
      </c>
      <c r="J485">
        <v>21.072529788190085</v>
      </c>
      <c r="K485">
        <v>22.109734846459641</v>
      </c>
      <c r="L485">
        <v>4.0347337952811158</v>
      </c>
      <c r="M485" t="e">
        <v>#N/A</v>
      </c>
      <c r="N485">
        <v>28.643898986786898</v>
      </c>
    </row>
    <row r="486" spans="1:14" x14ac:dyDescent="0.25">
      <c r="A486" s="4">
        <v>45708</v>
      </c>
      <c r="B486">
        <v>19.818948419585546</v>
      </c>
      <c r="C486">
        <v>30.785527181280958</v>
      </c>
      <c r="D486">
        <v>7.3236102022016683</v>
      </c>
      <c r="E486">
        <v>14.792004452726085</v>
      </c>
      <c r="F486">
        <v>8.3606831896132583</v>
      </c>
      <c r="G486">
        <v>20.419652704392643</v>
      </c>
      <c r="H486">
        <v>26.34615384615385</v>
      </c>
      <c r="I486">
        <v>6.3707032088173339</v>
      </c>
      <c r="J486">
        <v>21.681242570937172</v>
      </c>
      <c r="K486">
        <v>22.455499596447716</v>
      </c>
      <c r="L486">
        <v>4.0226356429714274</v>
      </c>
      <c r="M486" t="e">
        <v>#N/A</v>
      </c>
      <c r="N486">
        <v>29.070964573384355</v>
      </c>
    </row>
    <row r="487" spans="1:14" x14ac:dyDescent="0.25">
      <c r="A487" s="4">
        <v>45709</v>
      </c>
      <c r="B487">
        <v>19.836863853185172</v>
      </c>
      <c r="C487">
        <v>29.1626689320392</v>
      </c>
      <c r="D487">
        <v>7.2746332984589994</v>
      </c>
      <c r="E487">
        <v>14.707017768266951</v>
      </c>
      <c r="F487">
        <v>8.2106407346033823</v>
      </c>
      <c r="G487">
        <v>20.645768632644678</v>
      </c>
      <c r="H487">
        <v>25.61538461538462</v>
      </c>
      <c r="I487">
        <v>6.2792836049976568</v>
      </c>
      <c r="J487">
        <v>20.685167108260121</v>
      </c>
      <c r="K487">
        <v>22.916519263098479</v>
      </c>
      <c r="L487">
        <v>4.046831947590805</v>
      </c>
      <c r="M487" t="e">
        <v>#N/A</v>
      </c>
      <c r="N487">
        <v>28.735413041057779</v>
      </c>
    </row>
    <row r="488" spans="1:14" x14ac:dyDescent="0.25">
      <c r="A488" s="4">
        <v>45710</v>
      </c>
      <c r="B488" t="e">
        <v>#N/A</v>
      </c>
      <c r="C488" t="e">
        <v>#N/A</v>
      </c>
      <c r="D488" t="e">
        <v>#N/A</v>
      </c>
      <c r="E488" t="e">
        <v>#N/A</v>
      </c>
      <c r="F488" t="e">
        <v>#N/A</v>
      </c>
      <c r="G488" t="e">
        <v>#N/A</v>
      </c>
      <c r="H488" t="e">
        <v>#N/A</v>
      </c>
      <c r="I488" t="e">
        <v>#N/A</v>
      </c>
      <c r="J488" t="e">
        <v>#N/A</v>
      </c>
      <c r="K488" t="e">
        <v>#N/A</v>
      </c>
      <c r="L488" t="e">
        <v>#N/A</v>
      </c>
      <c r="M488" t="e">
        <v>#N/A</v>
      </c>
      <c r="N488" t="e">
        <v>#N/A</v>
      </c>
    </row>
    <row r="489" spans="1:14" x14ac:dyDescent="0.25">
      <c r="A489" s="4">
        <v>45711</v>
      </c>
      <c r="B489" t="e">
        <v>#N/A</v>
      </c>
      <c r="C489" t="e">
        <v>#N/A</v>
      </c>
      <c r="D489" t="e">
        <v>#N/A</v>
      </c>
      <c r="E489" t="e">
        <v>#N/A</v>
      </c>
      <c r="F489" t="e">
        <v>#N/A</v>
      </c>
      <c r="G489" t="e">
        <v>#N/A</v>
      </c>
      <c r="H489" t="e">
        <v>#N/A</v>
      </c>
      <c r="I489" t="e">
        <v>#N/A</v>
      </c>
      <c r="J489" t="e">
        <v>#N/A</v>
      </c>
      <c r="K489" t="e">
        <v>#N/A</v>
      </c>
      <c r="L489" t="e">
        <v>#N/A</v>
      </c>
      <c r="M489" t="e">
        <v>#N/A</v>
      </c>
      <c r="N489" t="e">
        <v>#N/A</v>
      </c>
    </row>
    <row r="490" spans="1:14" x14ac:dyDescent="0.25">
      <c r="A490" s="4">
        <v>45712</v>
      </c>
      <c r="B490">
        <v>19.536780340391449</v>
      </c>
      <c r="C490">
        <v>28.688006345844787</v>
      </c>
      <c r="D490">
        <v>7.3131895843840793</v>
      </c>
      <c r="E490">
        <v>14.545687113022497</v>
      </c>
      <c r="F490">
        <v>8.1949469060034517</v>
      </c>
      <c r="G490">
        <v>20.862655339335401</v>
      </c>
      <c r="H490">
        <v>25.038461538461544</v>
      </c>
      <c r="I490">
        <v>6.2787964286400211</v>
      </c>
      <c r="J490">
        <v>20.253534407766733</v>
      </c>
      <c r="K490">
        <v>22.666800276995982</v>
      </c>
      <c r="L490">
        <v>4.046831947590805</v>
      </c>
      <c r="M490" t="e">
        <v>#N/A</v>
      </c>
      <c r="N490">
        <v>28.491375563002087</v>
      </c>
    </row>
    <row r="491" spans="1:14" x14ac:dyDescent="0.25">
      <c r="A491" s="4">
        <v>45713</v>
      </c>
      <c r="B491">
        <v>19.402414588394258</v>
      </c>
      <c r="C491">
        <v>17.472762645683872</v>
      </c>
      <c r="D491">
        <v>7.3663347352537842</v>
      </c>
      <c r="E491">
        <v>14.686851436361394</v>
      </c>
      <c r="F491">
        <v>8.1973887153131244</v>
      </c>
      <c r="G491">
        <v>21.130302764613315</v>
      </c>
      <c r="H491">
        <v>25.000000000000004</v>
      </c>
      <c r="I491">
        <v>6.2322013866042809</v>
      </c>
      <c r="J491">
        <v>20.353141954034438</v>
      </c>
      <c r="K491">
        <v>22.820473499212905</v>
      </c>
      <c r="L491">
        <v>4.0831264045198701</v>
      </c>
      <c r="M491" t="e">
        <v>#N/A</v>
      </c>
      <c r="N491">
        <v>28.674403671543857</v>
      </c>
    </row>
    <row r="492" spans="1:14" x14ac:dyDescent="0.25">
      <c r="A492" s="4">
        <v>45714</v>
      </c>
      <c r="B492">
        <v>20.016018189181427</v>
      </c>
      <c r="C492">
        <v>18.58421330088877</v>
      </c>
      <c r="D492">
        <v>7.4371949364133902</v>
      </c>
      <c r="E492">
        <v>14.865467518953473</v>
      </c>
      <c r="F492">
        <v>8.2662809239017641</v>
      </c>
      <c r="G492">
        <v>21.268741088032925</v>
      </c>
      <c r="H492">
        <v>25.42307692307693</v>
      </c>
      <c r="I492">
        <v>6.2582819464502508</v>
      </c>
      <c r="J492">
        <v>20.198196882062451</v>
      </c>
      <c r="K492">
        <v>22.734032311715886</v>
      </c>
      <c r="L492">
        <v>4.0831264045198701</v>
      </c>
      <c r="M492" t="e">
        <v>#N/A</v>
      </c>
      <c r="N492">
        <v>29.345506736197009</v>
      </c>
    </row>
    <row r="493" spans="1:14" x14ac:dyDescent="0.25">
      <c r="A493" s="4">
        <v>45715</v>
      </c>
      <c r="B493">
        <v>19.760723260386765</v>
      </c>
      <c r="C493">
        <v>16.728635767785494</v>
      </c>
      <c r="D493">
        <v>5.7155713378351818</v>
      </c>
      <c r="E493">
        <v>14.719981838777667</v>
      </c>
      <c r="F493">
        <v>8.2348873582053148</v>
      </c>
      <c r="G493">
        <v>21.324116417400774</v>
      </c>
      <c r="H493">
        <v>24.15384615384616</v>
      </c>
      <c r="I493">
        <v>6.2134371458858793</v>
      </c>
      <c r="J493">
        <v>14.746355445894228</v>
      </c>
      <c r="K493">
        <v>22.21218366127092</v>
      </c>
      <c r="L493">
        <v>4.046831947590805</v>
      </c>
      <c r="M493" t="e">
        <v>#N/A</v>
      </c>
      <c r="N493">
        <v>32.428202626718587</v>
      </c>
    </row>
    <row r="494" spans="1:14" x14ac:dyDescent="0.25">
      <c r="A494" s="4">
        <v>45716</v>
      </c>
      <c r="B494">
        <v>19.814469561185639</v>
      </c>
      <c r="C494">
        <v>16.136178062452391</v>
      </c>
      <c r="D494">
        <v>5.6262274630075746</v>
      </c>
      <c r="E494">
        <v>14.619150179249882</v>
      </c>
      <c r="F494">
        <v>8.1702789327384124</v>
      </c>
      <c r="G494">
        <v>21.453325519259074</v>
      </c>
      <c r="H494">
        <v>24.115384615384617</v>
      </c>
      <c r="I494">
        <v>6.2031723668778724</v>
      </c>
      <c r="J494">
        <v>9.4930165991026687</v>
      </c>
      <c r="K494">
        <v>22.465104172836273</v>
      </c>
      <c r="L494">
        <v>4.046831947590805</v>
      </c>
      <c r="M494" t="e">
        <v>#N/A</v>
      </c>
      <c r="N494">
        <v>32.735740902419813</v>
      </c>
    </row>
    <row r="495" spans="1:14" x14ac:dyDescent="0.25">
      <c r="A495" s="4">
        <v>45717</v>
      </c>
      <c r="B495" t="e">
        <v>#N/A</v>
      </c>
      <c r="C495" t="e">
        <v>#N/A</v>
      </c>
      <c r="D495" t="e">
        <v>#N/A</v>
      </c>
      <c r="E495" t="e">
        <v>#N/A</v>
      </c>
      <c r="F495" t="e">
        <v>#N/A</v>
      </c>
      <c r="G495" t="e">
        <v>#N/A</v>
      </c>
      <c r="H495" t="e">
        <v>#N/A</v>
      </c>
      <c r="I495" t="e">
        <v>#N/A</v>
      </c>
      <c r="J495" t="e">
        <v>#N/A</v>
      </c>
      <c r="K495" t="e">
        <v>#N/A</v>
      </c>
      <c r="L495" t="e">
        <v>#N/A</v>
      </c>
      <c r="M495" t="e">
        <v>#N/A</v>
      </c>
      <c r="N495" t="e">
        <v>#N/A</v>
      </c>
    </row>
    <row r="496" spans="1:14" x14ac:dyDescent="0.25">
      <c r="A496" s="4">
        <v>45718</v>
      </c>
      <c r="B496" t="e">
        <v>#N/A</v>
      </c>
      <c r="C496" t="e">
        <v>#N/A</v>
      </c>
      <c r="D496" t="e">
        <v>#N/A</v>
      </c>
      <c r="E496" t="e">
        <v>#N/A</v>
      </c>
      <c r="F496" t="e">
        <v>#N/A</v>
      </c>
      <c r="G496" t="e">
        <v>#N/A</v>
      </c>
      <c r="H496" t="e">
        <v>#N/A</v>
      </c>
      <c r="I496" t="e">
        <v>#N/A</v>
      </c>
      <c r="J496" t="e">
        <v>#N/A</v>
      </c>
      <c r="K496" t="e">
        <v>#N/A</v>
      </c>
      <c r="L496" t="e">
        <v>#N/A</v>
      </c>
      <c r="M496" t="e">
        <v>#N/A</v>
      </c>
      <c r="N496" t="e">
        <v>#N/A</v>
      </c>
    </row>
    <row r="497" spans="1:14" x14ac:dyDescent="0.25">
      <c r="A497" s="4">
        <v>45719</v>
      </c>
      <c r="B497">
        <v>20.239961109176743</v>
      </c>
      <c r="C497">
        <v>15.123075386332783</v>
      </c>
      <c r="D497">
        <v>5.6246030289197995</v>
      </c>
      <c r="E497">
        <v>14.230228063928426</v>
      </c>
      <c r="F497">
        <v>8.316222245145001</v>
      </c>
      <c r="G497">
        <v>21.236438812568352</v>
      </c>
      <c r="H497">
        <v>22.692307692307697</v>
      </c>
      <c r="I497">
        <v>6.3015040305118193</v>
      </c>
      <c r="J497">
        <v>8.4954453632647606</v>
      </c>
      <c r="K497">
        <v>22.929325364949893</v>
      </c>
      <c r="L497">
        <v>3.8109179775518784</v>
      </c>
      <c r="M497" t="e">
        <v>#N/A</v>
      </c>
      <c r="N497">
        <v>32.086493431495001</v>
      </c>
    </row>
    <row r="498" spans="1:14" x14ac:dyDescent="0.25">
      <c r="A498" s="4">
        <v>45720</v>
      </c>
      <c r="B498">
        <v>19.106809934000442</v>
      </c>
      <c r="C498">
        <v>15.549644934172617</v>
      </c>
      <c r="D498">
        <v>5.3866234350608106</v>
      </c>
      <c r="E498">
        <v>14.17260997276969</v>
      </c>
      <c r="F498">
        <v>8.0568732186805985</v>
      </c>
      <c r="G498">
        <v>21.656368393607835</v>
      </c>
      <c r="H498">
        <v>22.57692307692308</v>
      </c>
      <c r="I498">
        <v>6.1623226602679075</v>
      </c>
      <c r="J498">
        <v>7.7150872191012363</v>
      </c>
      <c r="K498">
        <v>22.682807904310241</v>
      </c>
      <c r="L498">
        <v>3.6294456929065513</v>
      </c>
      <c r="M498" t="e">
        <v>#N/A</v>
      </c>
      <c r="N498">
        <v>30.446289294421771</v>
      </c>
    </row>
    <row r="499" spans="1:14" x14ac:dyDescent="0.25">
      <c r="A499" s="4">
        <v>45721</v>
      </c>
      <c r="B499">
        <v>20.741593249966254</v>
      </c>
      <c r="C499">
        <v>15.510542725620633</v>
      </c>
      <c r="D499">
        <v>5.3378904124275701</v>
      </c>
      <c r="E499">
        <v>14.440534096657805</v>
      </c>
      <c r="F499">
        <v>8.0176033808417504</v>
      </c>
      <c r="G499">
        <v>20.691914740451214</v>
      </c>
      <c r="H499">
        <v>23.153846153846157</v>
      </c>
      <c r="I499">
        <v>6.2342083301581157</v>
      </c>
      <c r="J499">
        <v>7.9886148160245334</v>
      </c>
      <c r="K499">
        <v>22.564351462184703</v>
      </c>
      <c r="L499">
        <v>3.8109179775518784</v>
      </c>
      <c r="M499" t="e">
        <v>#N/A</v>
      </c>
      <c r="N499">
        <v>32.291518948629147</v>
      </c>
    </row>
    <row r="500" spans="1:14" x14ac:dyDescent="0.25">
      <c r="A500" s="4">
        <v>45722</v>
      </c>
      <c r="B500">
        <v>21.767251823544804</v>
      </c>
      <c r="C500">
        <v>15.537795780065956</v>
      </c>
      <c r="D500">
        <v>5.3671302260075144</v>
      </c>
      <c r="E500">
        <v>14.476545403632015</v>
      </c>
      <c r="F500">
        <v>8.0368611407288171</v>
      </c>
      <c r="G500">
        <v>20.456569590637873</v>
      </c>
      <c r="H500">
        <v>23.11538461538462</v>
      </c>
      <c r="I500">
        <v>6.2790510655408127</v>
      </c>
      <c r="J500">
        <v>7.473739339463032</v>
      </c>
      <c r="K500">
        <v>22.413879765430632</v>
      </c>
      <c r="L500">
        <v>3.744378139848592</v>
      </c>
      <c r="M500" t="e">
        <v>#N/A</v>
      </c>
      <c r="N500">
        <v>32.804082741464534</v>
      </c>
    </row>
    <row r="501" spans="1:14" x14ac:dyDescent="0.25">
      <c r="A501" s="4">
        <v>45723</v>
      </c>
      <c r="B501">
        <v>20.987930461961103</v>
      </c>
      <c r="C501">
        <v>16.48572810859892</v>
      </c>
      <c r="D501">
        <v>5.4970849530294883</v>
      </c>
      <c r="E501">
        <v>14.581698419996705</v>
      </c>
      <c r="F501">
        <v>8.1176554002304808</v>
      </c>
      <c r="G501">
        <v>20.770363123722326</v>
      </c>
      <c r="H501">
        <v>23.30769230769231</v>
      </c>
      <c r="I501">
        <v>6.330434644331314</v>
      </c>
      <c r="J501">
        <v>8.9218266172922522</v>
      </c>
      <c r="K501">
        <v>23.316709945955047</v>
      </c>
      <c r="L501">
        <v>3.6657401498356164</v>
      </c>
      <c r="M501" t="e">
        <v>#N/A</v>
      </c>
      <c r="N501">
        <v>33.14579193668812</v>
      </c>
    </row>
    <row r="502" spans="1:14" x14ac:dyDescent="0.25">
      <c r="A502" s="4">
        <v>45724</v>
      </c>
      <c r="B502" t="e">
        <v>#N/A</v>
      </c>
      <c r="C502" t="e">
        <v>#N/A</v>
      </c>
      <c r="D502" t="e">
        <v>#N/A</v>
      </c>
      <c r="E502" t="e">
        <v>#N/A</v>
      </c>
      <c r="F502" t="e">
        <v>#N/A</v>
      </c>
      <c r="G502" t="e">
        <v>#N/A</v>
      </c>
      <c r="H502" t="e">
        <v>#N/A</v>
      </c>
      <c r="I502" t="e">
        <v>#N/A</v>
      </c>
      <c r="J502" t="e">
        <v>#N/A</v>
      </c>
      <c r="K502" t="e">
        <v>#N/A</v>
      </c>
      <c r="L502" t="e">
        <v>#N/A</v>
      </c>
      <c r="M502" t="e">
        <v>#N/A</v>
      </c>
      <c r="N502" t="e">
        <v>#N/A</v>
      </c>
    </row>
    <row r="503" spans="1:14" x14ac:dyDescent="0.25">
      <c r="A503" s="4">
        <v>45725</v>
      </c>
      <c r="B503" t="e">
        <v>#N/A</v>
      </c>
      <c r="C503" t="e">
        <v>#N/A</v>
      </c>
      <c r="D503" t="e">
        <v>#N/A</v>
      </c>
      <c r="E503" t="e">
        <v>#N/A</v>
      </c>
      <c r="F503" t="e">
        <v>#N/A</v>
      </c>
      <c r="G503" t="e">
        <v>#N/A</v>
      </c>
      <c r="H503" t="e">
        <v>#N/A</v>
      </c>
      <c r="I503" t="e">
        <v>#N/A</v>
      </c>
      <c r="J503" t="e">
        <v>#N/A</v>
      </c>
      <c r="K503" t="e">
        <v>#N/A</v>
      </c>
      <c r="L503" t="e">
        <v>#N/A</v>
      </c>
      <c r="M503" t="e">
        <v>#N/A</v>
      </c>
      <c r="N503" t="e">
        <v>#N/A</v>
      </c>
    </row>
    <row r="504" spans="1:14" x14ac:dyDescent="0.25">
      <c r="A504" s="4">
        <v>45726</v>
      </c>
      <c r="B504">
        <v>20.459425170772153</v>
      </c>
      <c r="C504">
        <v>15.772409031377867</v>
      </c>
      <c r="D504">
        <v>5.5352591540921932</v>
      </c>
      <c r="E504">
        <v>14.372832839546293</v>
      </c>
      <c r="F504">
        <v>8.1574412467715618</v>
      </c>
      <c r="G504">
        <v>21.384106357549271</v>
      </c>
      <c r="H504">
        <v>22.500000000000004</v>
      </c>
      <c r="I504">
        <v>6.307188752855371</v>
      </c>
      <c r="J504">
        <v>8.3184569181967447</v>
      </c>
      <c r="K504">
        <v>24.382817925084943</v>
      </c>
      <c r="L504">
        <v>3.671789225990461</v>
      </c>
      <c r="M504" t="e">
        <v>#N/A</v>
      </c>
      <c r="N504">
        <v>32.291518948629147</v>
      </c>
    </row>
    <row r="505" spans="1:14" x14ac:dyDescent="0.25">
      <c r="A505" s="4">
        <v>45727</v>
      </c>
      <c r="B505">
        <v>19.993623897181894</v>
      </c>
      <c r="C505">
        <v>16.482173362366922</v>
      </c>
      <c r="D505">
        <v>5.5011460382489243</v>
      </c>
      <c r="E505">
        <v>14.188454947838343</v>
      </c>
      <c r="F505">
        <v>8.1392864062480381</v>
      </c>
      <c r="G505">
        <v>21.194907315542466</v>
      </c>
      <c r="H505">
        <v>22.153846153846157</v>
      </c>
      <c r="I505">
        <v>6.3384014956871768</v>
      </c>
      <c r="J505">
        <v>8.3023670595541983</v>
      </c>
      <c r="K505">
        <v>23.700893001497352</v>
      </c>
      <c r="L505">
        <v>3.653641997525928</v>
      </c>
      <c r="M505" t="e">
        <v>#N/A</v>
      </c>
      <c r="N505">
        <v>31.98398067292792</v>
      </c>
    </row>
    <row r="506" spans="1:14" x14ac:dyDescent="0.25">
      <c r="A506" s="4">
        <v>45728</v>
      </c>
      <c r="B506">
        <v>20.320580560375056</v>
      </c>
      <c r="C506">
        <v>16.119589246703061</v>
      </c>
      <c r="D506">
        <v>5.5433813245310661</v>
      </c>
      <c r="E506">
        <v>13.82113961670141</v>
      </c>
      <c r="F506">
        <v>8.1994520115599734</v>
      </c>
      <c r="G506">
        <v>21.125688153832662</v>
      </c>
      <c r="H506">
        <v>21.730769230769237</v>
      </c>
      <c r="I506">
        <v>6.377935784827895</v>
      </c>
      <c r="J506">
        <v>8.4954453632647606</v>
      </c>
      <c r="K506">
        <v>23.34552367512072</v>
      </c>
      <c r="L506">
        <v>3.6294456929065513</v>
      </c>
      <c r="M506" t="e">
        <v>#N/A</v>
      </c>
      <c r="N506">
        <v>33.14579193668812</v>
      </c>
    </row>
    <row r="507" spans="1:14" x14ac:dyDescent="0.25">
      <c r="A507" s="4">
        <v>45729</v>
      </c>
      <c r="B507">
        <v>20.289228551575714</v>
      </c>
      <c r="C507">
        <v>15.736861569057879</v>
      </c>
      <c r="D507">
        <v>5.5458179756627288</v>
      </c>
      <c r="E507">
        <v>13.537370517744645</v>
      </c>
      <c r="F507">
        <v>8.2922844635835968</v>
      </c>
      <c r="G507">
        <v>21.213365758665084</v>
      </c>
      <c r="H507">
        <v>20.53846153846154</v>
      </c>
      <c r="I507">
        <v>6.4091767173895926</v>
      </c>
      <c r="J507">
        <v>8.0449293212734467</v>
      </c>
      <c r="K507">
        <v>23.284694691326525</v>
      </c>
      <c r="L507">
        <v>3.6294456929065513</v>
      </c>
      <c r="M507" t="e">
        <v>#N/A</v>
      </c>
      <c r="N507">
        <v>32.974937339076327</v>
      </c>
    </row>
    <row r="508" spans="1:14" x14ac:dyDescent="0.25">
      <c r="A508" s="4">
        <v>45730</v>
      </c>
      <c r="B508">
        <v>20.75950868356588</v>
      </c>
      <c r="C508">
        <v>15.701314106737891</v>
      </c>
      <c r="D508">
        <v>5.5709967040232362</v>
      </c>
      <c r="E508">
        <v>13.759200168705771</v>
      </c>
      <c r="F508">
        <v>8.3816672152541614</v>
      </c>
      <c r="G508">
        <v>20.918030668703246</v>
      </c>
      <c r="H508">
        <v>21.211538461538463</v>
      </c>
      <c r="I508">
        <v>6.4599521001761806</v>
      </c>
      <c r="J508">
        <v>8.4793555046222124</v>
      </c>
      <c r="K508">
        <v>23.547219779280429</v>
      </c>
      <c r="L508">
        <v>3.6415438452162392</v>
      </c>
      <c r="M508" t="e">
        <v>#N/A</v>
      </c>
      <c r="N508">
        <v>33.043279178121047</v>
      </c>
    </row>
    <row r="509" spans="1:14" x14ac:dyDescent="0.25">
      <c r="A509" s="4">
        <v>45731</v>
      </c>
      <c r="B509" t="e">
        <v>#N/A</v>
      </c>
      <c r="C509" t="e">
        <v>#N/A</v>
      </c>
      <c r="D509" t="e">
        <v>#N/A</v>
      </c>
      <c r="E509" t="e">
        <v>#N/A</v>
      </c>
      <c r="F509" t="e">
        <v>#N/A</v>
      </c>
      <c r="G509" t="e">
        <v>#N/A</v>
      </c>
      <c r="H509" t="e">
        <v>#N/A</v>
      </c>
      <c r="I509" t="e">
        <v>#N/A</v>
      </c>
      <c r="J509" t="e">
        <v>#N/A</v>
      </c>
      <c r="K509" t="e">
        <v>#N/A</v>
      </c>
      <c r="L509" t="e">
        <v>#N/A</v>
      </c>
      <c r="M509" t="e">
        <v>#N/A</v>
      </c>
      <c r="N509" t="e">
        <v>#N/A</v>
      </c>
    </row>
    <row r="510" spans="1:14" x14ac:dyDescent="0.25">
      <c r="A510" s="4">
        <v>45732</v>
      </c>
      <c r="B510" t="e">
        <v>#N/A</v>
      </c>
      <c r="C510" t="e">
        <v>#N/A</v>
      </c>
      <c r="D510" t="e">
        <v>#N/A</v>
      </c>
      <c r="E510" t="e">
        <v>#N/A</v>
      </c>
      <c r="F510" t="e">
        <v>#N/A</v>
      </c>
      <c r="G510" t="e">
        <v>#N/A</v>
      </c>
      <c r="H510" t="e">
        <v>#N/A</v>
      </c>
      <c r="I510" t="e">
        <v>#N/A</v>
      </c>
      <c r="J510" t="e">
        <v>#N/A</v>
      </c>
      <c r="K510" t="e">
        <v>#N/A</v>
      </c>
      <c r="L510" t="e">
        <v>#N/A</v>
      </c>
      <c r="M510" t="e">
        <v>#N/A</v>
      </c>
      <c r="N510" t="e">
        <v>#N/A</v>
      </c>
    </row>
    <row r="511" spans="1:14" x14ac:dyDescent="0.25">
      <c r="A511" s="4">
        <v>45733</v>
      </c>
      <c r="B511">
        <v>20.987930461961103</v>
      </c>
      <c r="C511">
        <v>15.762929708092535</v>
      </c>
      <c r="D511">
        <v>5.695265911737998</v>
      </c>
      <c r="E511">
        <v>13.978148915108964</v>
      </c>
      <c r="F511">
        <v>8.5584366314971625</v>
      </c>
      <c r="G511">
        <v>21.328731028181423</v>
      </c>
      <c r="H511">
        <v>22.11538461538462</v>
      </c>
      <c r="I511">
        <v>6.4857102851623507</v>
      </c>
      <c r="J511">
        <v>9.2999382953921064</v>
      </c>
      <c r="K511">
        <v>23.086200112629665</v>
      </c>
      <c r="L511">
        <v>3.6778383021453052</v>
      </c>
      <c r="M511" t="e">
        <v>#N/A</v>
      </c>
      <c r="N511">
        <v>32.804082741464534</v>
      </c>
    </row>
    <row r="512" spans="1:14" x14ac:dyDescent="0.25">
      <c r="A512" s="4">
        <v>45734</v>
      </c>
      <c r="B512">
        <v>21.229788815556045</v>
      </c>
      <c r="C512">
        <v>15.088712839423465</v>
      </c>
      <c r="D512">
        <v>5.7464355855029003</v>
      </c>
      <c r="E512">
        <v>14.063135599568094</v>
      </c>
      <c r="F512">
        <v>8.6316931264735857</v>
      </c>
      <c r="G512">
        <v>21.204136537103775</v>
      </c>
      <c r="H512">
        <v>21.461538461538467</v>
      </c>
      <c r="I512">
        <v>6.5545923548213416</v>
      </c>
      <c r="J512">
        <v>9.6860949028132293</v>
      </c>
      <c r="K512">
        <v>22.634785022367456</v>
      </c>
      <c r="L512">
        <v>3.7625253683131246</v>
      </c>
      <c r="M512" t="e">
        <v>#N/A</v>
      </c>
      <c r="N512">
        <v>31.744784236271407</v>
      </c>
    </row>
    <row r="513" spans="1:14" x14ac:dyDescent="0.25">
      <c r="A513" s="4">
        <v>45735</v>
      </c>
      <c r="B513">
        <v>21.202915665156606</v>
      </c>
      <c r="C513">
        <v>15.325695921556706</v>
      </c>
      <c r="D513">
        <v>5.8219717705844225</v>
      </c>
      <c r="E513">
        <v>13.968065749156183</v>
      </c>
      <c r="F513">
        <v>8.748776141096867</v>
      </c>
      <c r="G513">
        <v>11.653354450716126</v>
      </c>
      <c r="H513">
        <v>21.80769230769231</v>
      </c>
      <c r="I513">
        <v>6.6009887263797422</v>
      </c>
      <c r="J513">
        <v>10.377958824442747</v>
      </c>
      <c r="K513">
        <v>22.570754513110405</v>
      </c>
      <c r="L513">
        <v>3.8351142821712556</v>
      </c>
      <c r="M513" t="e">
        <v>#N/A</v>
      </c>
      <c r="N513">
        <v>31.573929638659614</v>
      </c>
    </row>
    <row r="514" spans="1:14" x14ac:dyDescent="0.25">
      <c r="A514" s="4">
        <v>45736</v>
      </c>
      <c r="B514">
        <v>21.001367037160819</v>
      </c>
      <c r="C514">
        <v>15.221423365418079</v>
      </c>
      <c r="D514">
        <v>5.8666437079982261</v>
      </c>
      <c r="E514">
        <v>13.999755699293488</v>
      </c>
      <c r="F514">
        <v>8.7738759269877225</v>
      </c>
      <c r="G514">
        <v>11.7090152839588</v>
      </c>
      <c r="H514">
        <v>21.192307692307697</v>
      </c>
      <c r="I514">
        <v>6.5925261281622838</v>
      </c>
      <c r="J514">
        <v>10.289464601908739</v>
      </c>
      <c r="K514">
        <v>22.778853668195822</v>
      </c>
      <c r="L514">
        <v>4.4037274407266151</v>
      </c>
      <c r="M514" t="e">
        <v>#N/A</v>
      </c>
      <c r="N514">
        <v>31.608100558181974</v>
      </c>
    </row>
    <row r="515" spans="1:14" x14ac:dyDescent="0.25">
      <c r="A515" s="4">
        <v>45737</v>
      </c>
      <c r="B515">
        <v>20.499734896371312</v>
      </c>
      <c r="C515">
        <v>15.560309172868614</v>
      </c>
      <c r="D515">
        <v>5.8382161114621693</v>
      </c>
      <c r="E515">
        <v>13.86579363734943</v>
      </c>
      <c r="F515">
        <v>8.6758938509045063</v>
      </c>
      <c r="G515">
        <v>11.739375738454804</v>
      </c>
      <c r="H515">
        <v>21.03846153846154</v>
      </c>
      <c r="I515">
        <v>6.5266266971404869</v>
      </c>
      <c r="J515">
        <v>10.788250219827693</v>
      </c>
      <c r="K515">
        <v>22.692412480698803</v>
      </c>
      <c r="L515">
        <v>4.2766968414748865</v>
      </c>
      <c r="M515" t="e">
        <v>#N/A</v>
      </c>
      <c r="N515">
        <v>31.266391362958384</v>
      </c>
    </row>
    <row r="516" spans="1:14" x14ac:dyDescent="0.25">
      <c r="A516" s="4">
        <v>45738</v>
      </c>
      <c r="B516" t="e">
        <v>#N/A</v>
      </c>
      <c r="C516" t="e">
        <v>#N/A</v>
      </c>
      <c r="D516" t="e">
        <v>#N/A</v>
      </c>
      <c r="E516" t="e">
        <v>#N/A</v>
      </c>
      <c r="F516" t="e">
        <v>#N/A</v>
      </c>
      <c r="G516" t="e">
        <v>#N/A</v>
      </c>
      <c r="H516" t="e">
        <v>#N/A</v>
      </c>
      <c r="I516" t="e">
        <v>#N/A</v>
      </c>
      <c r="J516" t="e">
        <v>#N/A</v>
      </c>
      <c r="K516" t="e">
        <v>#N/A</v>
      </c>
      <c r="L516" t="e">
        <v>#N/A</v>
      </c>
      <c r="M516" t="e">
        <v>#N/A</v>
      </c>
      <c r="N516" t="e">
        <v>#N/A</v>
      </c>
    </row>
    <row r="517" spans="1:14" x14ac:dyDescent="0.25">
      <c r="A517" s="4">
        <v>45739</v>
      </c>
      <c r="B517" t="e">
        <v>#N/A</v>
      </c>
      <c r="C517" t="e">
        <v>#N/A</v>
      </c>
      <c r="D517" t="e">
        <v>#N/A</v>
      </c>
      <c r="E517" t="e">
        <v>#N/A</v>
      </c>
      <c r="F517" t="e">
        <v>#N/A</v>
      </c>
      <c r="G517" t="e">
        <v>#N/A</v>
      </c>
      <c r="H517" t="e">
        <v>#N/A</v>
      </c>
      <c r="I517" t="e">
        <v>#N/A</v>
      </c>
      <c r="J517" t="e">
        <v>#N/A</v>
      </c>
      <c r="K517" t="e">
        <v>#N/A</v>
      </c>
      <c r="L517" t="e">
        <v>#N/A</v>
      </c>
      <c r="M517" t="e">
        <v>#N/A</v>
      </c>
      <c r="N517" t="e">
        <v>#N/A</v>
      </c>
    </row>
    <row r="518" spans="1:14" x14ac:dyDescent="0.25">
      <c r="A518" s="4">
        <v>45740</v>
      </c>
      <c r="B518">
        <v>20.186214808377866</v>
      </c>
      <c r="C518">
        <v>15.264080320202062</v>
      </c>
      <c r="D518">
        <v>5.7106980355718573</v>
      </c>
      <c r="E518">
        <v>14.152443640864133</v>
      </c>
      <c r="F518">
        <v>8.6614805658468708</v>
      </c>
      <c r="G518">
        <v>11.7090152839588</v>
      </c>
      <c r="H518">
        <v>21.153846153846157</v>
      </c>
      <c r="I518">
        <v>6.456506344547889</v>
      </c>
      <c r="J518">
        <v>10.386003753764021</v>
      </c>
      <c r="K518">
        <v>22.433088918207744</v>
      </c>
      <c r="L518">
        <v>4.2766968414748865</v>
      </c>
      <c r="M518" t="e">
        <v>#N/A</v>
      </c>
      <c r="N518">
        <v>31.573929638659614</v>
      </c>
    </row>
    <row r="519" spans="1:14" x14ac:dyDescent="0.25">
      <c r="A519" s="4">
        <v>45741</v>
      </c>
      <c r="B519">
        <v>20.504213754771218</v>
      </c>
      <c r="C519">
        <v>15.576897988617942</v>
      </c>
      <c r="D519">
        <v>5.7748631820389571</v>
      </c>
      <c r="E519">
        <v>14.054492885894284</v>
      </c>
      <c r="F519">
        <v>8.8212955511236366</v>
      </c>
      <c r="G519">
        <v>11.721665473332136</v>
      </c>
      <c r="H519">
        <v>20.769230769230774</v>
      </c>
      <c r="I519">
        <v>6.6248291836605295</v>
      </c>
      <c r="J519">
        <v>10.273374743266192</v>
      </c>
      <c r="K519">
        <v>21.959263149705571</v>
      </c>
      <c r="L519">
        <v>4.3674329837975501</v>
      </c>
      <c r="M519" t="e">
        <v>#N/A</v>
      </c>
      <c r="N519">
        <v>31.778955155793771</v>
      </c>
    </row>
    <row r="520" spans="1:14" x14ac:dyDescent="0.25">
      <c r="A520" s="4">
        <v>45742</v>
      </c>
      <c r="B520">
        <v>20.110074215579459</v>
      </c>
      <c r="C520">
        <v>14.970221298356844</v>
      </c>
      <c r="D520">
        <v>5.8422771966816054</v>
      </c>
      <c r="E520">
        <v>13.888840873812924</v>
      </c>
      <c r="F520">
        <v>8.9795863904674285</v>
      </c>
      <c r="G520">
        <v>11.686244943086797</v>
      </c>
      <c r="H520">
        <v>20.807692307692314</v>
      </c>
      <c r="I520">
        <v>6.7100888668327476</v>
      </c>
      <c r="J520">
        <v>9.9274427824514344</v>
      </c>
      <c r="K520">
        <v>22.32423705247076</v>
      </c>
      <c r="L520">
        <v>4.2343533083909763</v>
      </c>
      <c r="M520" t="e">
        <v>#N/A</v>
      </c>
      <c r="N520">
        <v>31.573929638659614</v>
      </c>
    </row>
    <row r="521" spans="1:14" x14ac:dyDescent="0.25">
      <c r="A521" s="4">
        <v>45743</v>
      </c>
      <c r="B521">
        <v>19.845821569984988</v>
      </c>
      <c r="C521">
        <v>15.001029099034165</v>
      </c>
      <c r="D521">
        <v>5.8828880488759729</v>
      </c>
      <c r="E521">
        <v>13.646844890946239</v>
      </c>
      <c r="F521">
        <v>8.9984864401234184</v>
      </c>
      <c r="G521">
        <v>11.78491642019881</v>
      </c>
      <c r="H521">
        <v>21.03846153846154</v>
      </c>
      <c r="I521">
        <v>6.7418155301249074</v>
      </c>
      <c r="J521">
        <v>9.8952630651663416</v>
      </c>
      <c r="K521">
        <v>22.420282816356337</v>
      </c>
      <c r="L521">
        <v>4.2827459176297307</v>
      </c>
      <c r="M521" t="e">
        <v>#N/A</v>
      </c>
      <c r="N521">
        <v>31.163878604391304</v>
      </c>
    </row>
    <row r="522" spans="1:14" x14ac:dyDescent="0.25">
      <c r="A522" s="4">
        <v>45744</v>
      </c>
      <c r="B522">
        <v>19.34866828759538</v>
      </c>
      <c r="C522">
        <v>15.08634300860213</v>
      </c>
      <c r="D522">
        <v>5.8073518637944508</v>
      </c>
      <c r="E522">
        <v>13.412051169474397</v>
      </c>
      <c r="F522">
        <v>8.9087105272422331</v>
      </c>
      <c r="G522">
        <v>12.068280662161511</v>
      </c>
      <c r="H522">
        <v>21.000000000000004</v>
      </c>
      <c r="I522">
        <v>6.6153159242648325</v>
      </c>
      <c r="J522">
        <v>9.9435326410939808</v>
      </c>
      <c r="K522">
        <v>22.554746885796146</v>
      </c>
      <c r="L522">
        <v>4.3553348314878617</v>
      </c>
      <c r="M522" t="e">
        <v>#N/A</v>
      </c>
      <c r="N522">
        <v>31.403075041047817</v>
      </c>
    </row>
    <row r="523" spans="1:14" x14ac:dyDescent="0.25">
      <c r="A523" s="4">
        <v>45745</v>
      </c>
      <c r="B523" t="e">
        <v>#N/A</v>
      </c>
      <c r="C523" t="e">
        <v>#N/A</v>
      </c>
      <c r="D523" t="e">
        <v>#N/A</v>
      </c>
      <c r="E523" t="e">
        <v>#N/A</v>
      </c>
      <c r="F523" t="e">
        <v>#N/A</v>
      </c>
      <c r="G523" t="e">
        <v>#N/A</v>
      </c>
      <c r="H523" t="e">
        <v>#N/A</v>
      </c>
      <c r="I523" t="e">
        <v>#N/A</v>
      </c>
      <c r="J523" t="e">
        <v>#N/A</v>
      </c>
      <c r="K523" t="e">
        <v>#N/A</v>
      </c>
      <c r="L523" t="e">
        <v>#N/A</v>
      </c>
      <c r="M523" t="e">
        <v>#N/A</v>
      </c>
      <c r="N523" t="e">
        <v>#N/A</v>
      </c>
    </row>
    <row r="524" spans="1:14" x14ac:dyDescent="0.25">
      <c r="A524" s="4">
        <v>45746</v>
      </c>
      <c r="B524" t="e">
        <v>#N/A</v>
      </c>
      <c r="C524" t="e">
        <v>#N/A</v>
      </c>
      <c r="D524" t="e">
        <v>#N/A</v>
      </c>
      <c r="E524" t="e">
        <v>#N/A</v>
      </c>
      <c r="F524" t="e">
        <v>#N/A</v>
      </c>
      <c r="G524" t="e">
        <v>#N/A</v>
      </c>
      <c r="H524" t="e">
        <v>#N/A</v>
      </c>
      <c r="I524" t="e">
        <v>#N/A</v>
      </c>
      <c r="J524" t="e">
        <v>#N/A</v>
      </c>
      <c r="K524" t="e">
        <v>#N/A</v>
      </c>
      <c r="L524" t="e">
        <v>#N/A</v>
      </c>
      <c r="M524" t="e">
        <v>#N/A</v>
      </c>
      <c r="N524" t="e">
        <v>#N/A</v>
      </c>
    </row>
    <row r="525" spans="1:14" x14ac:dyDescent="0.25">
      <c r="A525" s="4">
        <v>45747</v>
      </c>
      <c r="B525">
        <v>18.981401898803064</v>
      </c>
      <c r="C525">
        <v>14.98088553705284</v>
      </c>
      <c r="D525">
        <v>5.8065396467505632</v>
      </c>
      <c r="E525">
        <v>13.191661970792238</v>
      </c>
      <c r="F525">
        <v>8.9765511465314543</v>
      </c>
      <c r="G525">
        <v>12.131531609028187</v>
      </c>
      <c r="H525">
        <v>20.692307692307697</v>
      </c>
      <c r="I525">
        <v>6.6606644226402558</v>
      </c>
      <c r="J525">
        <v>9.7182746200983239</v>
      </c>
      <c r="K525">
        <v>22.695614006161655</v>
      </c>
      <c r="L525">
        <v>4.2645986891651972</v>
      </c>
      <c r="M525" t="e">
        <v>#N/A</v>
      </c>
      <c r="N525">
        <v>30.856340328690074</v>
      </c>
    </row>
    <row r="526" spans="1:14" x14ac:dyDescent="0.25">
      <c r="A526" s="4">
        <v>45748</v>
      </c>
      <c r="B526">
        <v>19.236696827597722</v>
      </c>
      <c r="C526">
        <v>15.115965893868786</v>
      </c>
      <c r="D526">
        <v>5.8495871500765917</v>
      </c>
      <c r="E526">
        <v>13.321302675899391</v>
      </c>
      <c r="F526">
        <v>8.9315851486983941</v>
      </c>
      <c r="G526">
        <v>12.189722480145527</v>
      </c>
      <c r="H526">
        <v>11.477272727272727</v>
      </c>
      <c r="I526">
        <v>6.634313530512749</v>
      </c>
      <c r="J526">
        <v>9.6700050441706829</v>
      </c>
      <c r="K526">
        <v>22.705218582550213</v>
      </c>
      <c r="L526">
        <v>4.6275432584558533</v>
      </c>
      <c r="M526" t="e">
        <v>#N/A</v>
      </c>
      <c r="N526">
        <v>31.198049523913667</v>
      </c>
    </row>
    <row r="527" spans="1:14" x14ac:dyDescent="0.25">
      <c r="A527" s="4">
        <v>45749</v>
      </c>
      <c r="B527">
        <v>19.236696827597722</v>
      </c>
      <c r="C527">
        <v>15.382571861268682</v>
      </c>
      <c r="D527">
        <v>5.8122251660577744</v>
      </c>
      <c r="E527">
        <v>13.397646646684715</v>
      </c>
      <c r="F527">
        <v>8.8773634909564301</v>
      </c>
      <c r="G527">
        <v>12.146711836276189</v>
      </c>
      <c r="H527">
        <v>11.09090909090909</v>
      </c>
      <c r="I527">
        <v>6.6572919809615012</v>
      </c>
      <c r="J527">
        <v>9.7987239133110577</v>
      </c>
      <c r="K527">
        <v>22.564351462184703</v>
      </c>
      <c r="L527">
        <v>4.4158255930363035</v>
      </c>
      <c r="M527" t="e">
        <v>#N/A</v>
      </c>
      <c r="N527">
        <v>31.266391362958384</v>
      </c>
    </row>
    <row r="528" spans="1:14" x14ac:dyDescent="0.25">
      <c r="A528" s="4">
        <v>45750</v>
      </c>
      <c r="B528">
        <v>17.689699136270072</v>
      </c>
      <c r="C528">
        <v>16.142102639505719</v>
      </c>
      <c r="D528">
        <v>5.5523157120138276</v>
      </c>
      <c r="E528">
        <v>11.987443865574688</v>
      </c>
      <c r="F528">
        <v>8.6061161063893756</v>
      </c>
      <c r="G528">
        <v>12.566698123470907</v>
      </c>
      <c r="H528">
        <v>10.113636363636363</v>
      </c>
      <c r="I528">
        <v>6.4517039710758919</v>
      </c>
      <c r="J528">
        <v>9.0344556277900825</v>
      </c>
      <c r="K528">
        <v>23.095804689018223</v>
      </c>
      <c r="L528">
        <v>4.2706477653200414</v>
      </c>
      <c r="M528" t="e">
        <v>#N/A</v>
      </c>
      <c r="N528">
        <v>30.958853087257157</v>
      </c>
    </row>
    <row r="529" spans="1:14" x14ac:dyDescent="0.25">
      <c r="A529" s="4">
        <v>45751</v>
      </c>
      <c r="B529">
        <v>16.627313923812292</v>
      </c>
      <c r="C529">
        <v>15.248676419863401</v>
      </c>
      <c r="D529">
        <v>5.3005284284087528</v>
      </c>
      <c r="E529">
        <v>11.651818484575061</v>
      </c>
      <c r="F529">
        <v>7.8777351107732327</v>
      </c>
      <c r="G529">
        <v>12.156831987774856</v>
      </c>
      <c r="H529">
        <v>10.272727272727272</v>
      </c>
      <c r="I529">
        <v>6.0120636555078697</v>
      </c>
      <c r="J529">
        <v>8.7046135256178694</v>
      </c>
      <c r="K529">
        <v>21.421406871946342</v>
      </c>
      <c r="L529">
        <v>4.4218746691911477</v>
      </c>
      <c r="M529" t="e">
        <v>#N/A</v>
      </c>
      <c r="N529">
        <v>30.138751018720541</v>
      </c>
    </row>
    <row r="530" spans="1:14" x14ac:dyDescent="0.25">
      <c r="A530" s="4">
        <v>45752</v>
      </c>
      <c r="B530" t="e">
        <v>#N/A</v>
      </c>
      <c r="C530" t="e">
        <v>#N/A</v>
      </c>
      <c r="D530" t="e">
        <v>#N/A</v>
      </c>
      <c r="E530" t="e">
        <v>#N/A</v>
      </c>
      <c r="F530" t="e">
        <v>#N/A</v>
      </c>
      <c r="G530" t="e">
        <v>#N/A</v>
      </c>
      <c r="H530" t="e">
        <v>#N/A</v>
      </c>
      <c r="I530" t="e">
        <v>#N/A</v>
      </c>
      <c r="J530" t="e">
        <v>#N/A</v>
      </c>
      <c r="K530" t="e">
        <v>#N/A</v>
      </c>
      <c r="L530" t="e">
        <v>#N/A</v>
      </c>
      <c r="M530" t="e">
        <v>#N/A</v>
      </c>
      <c r="N530" t="e">
        <v>#N/A</v>
      </c>
    </row>
    <row r="531" spans="1:14" x14ac:dyDescent="0.25">
      <c r="A531" s="4">
        <v>45753</v>
      </c>
      <c r="B531" t="e">
        <v>#N/A</v>
      </c>
      <c r="C531" t="e">
        <v>#N/A</v>
      </c>
      <c r="D531" t="e">
        <v>#N/A</v>
      </c>
      <c r="E531" t="e">
        <v>#N/A</v>
      </c>
      <c r="F531" t="e">
        <v>#N/A</v>
      </c>
      <c r="G531" t="e">
        <v>#N/A</v>
      </c>
      <c r="H531" t="e">
        <v>#N/A</v>
      </c>
      <c r="I531" t="e">
        <v>#N/A</v>
      </c>
      <c r="J531" t="e">
        <v>#N/A</v>
      </c>
      <c r="K531" t="e">
        <v>#N/A</v>
      </c>
      <c r="L531" t="e">
        <v>#N/A</v>
      </c>
      <c r="M531" t="e">
        <v>#N/A</v>
      </c>
      <c r="N531" t="e">
        <v>#N/A</v>
      </c>
    </row>
    <row r="532" spans="1:14" x14ac:dyDescent="0.25">
      <c r="A532" s="4">
        <v>45754</v>
      </c>
      <c r="B532">
        <v>15.819327868469186</v>
      </c>
      <c r="C532">
        <v>15.409824915714006</v>
      </c>
      <c r="D532">
        <v>4.8911710382895359</v>
      </c>
      <c r="E532">
        <v>11.676306173317524</v>
      </c>
      <c r="F532">
        <v>7.4290641901531451</v>
      </c>
      <c r="G532">
        <v>11.597693617473452</v>
      </c>
      <c r="H532">
        <v>10.5</v>
      </c>
      <c r="I532">
        <v>5.6768775444328998</v>
      </c>
      <c r="J532">
        <v>8.1253786144861824</v>
      </c>
      <c r="K532">
        <v>20.829124661318623</v>
      </c>
      <c r="L532">
        <v>4.4763163545847462</v>
      </c>
      <c r="M532" t="e">
        <v>#N/A</v>
      </c>
      <c r="N532">
        <v>29.626187225885158</v>
      </c>
    </row>
    <row r="533" spans="1:14" x14ac:dyDescent="0.25">
      <c r="A533" s="4">
        <v>45755</v>
      </c>
      <c r="B533">
        <v>16.369331679977687</v>
      </c>
      <c r="C533">
        <v>14.264011713599784</v>
      </c>
      <c r="D533">
        <v>4.8286303259102112</v>
      </c>
      <c r="E533">
        <v>11.31043129445956</v>
      </c>
      <c r="F533">
        <v>7.5280553882165382</v>
      </c>
      <c r="G533">
        <v>11.678654829462795</v>
      </c>
      <c r="H533">
        <v>9.8409090909090917</v>
      </c>
      <c r="I533">
        <v>5.6938969131522956</v>
      </c>
      <c r="J533">
        <v>7.4656944101417588</v>
      </c>
      <c r="K533">
        <v>20.524979742347632</v>
      </c>
      <c r="L533">
        <v>4.5186598876686563</v>
      </c>
      <c r="M533" t="e">
        <v>#N/A</v>
      </c>
      <c r="N533">
        <v>30.207092857765257</v>
      </c>
    </row>
    <row r="534" spans="1:14" x14ac:dyDescent="0.25">
      <c r="A534" s="4">
        <v>45756</v>
      </c>
      <c r="B534">
        <v>15.869491082548137</v>
      </c>
      <c r="C534">
        <v>15.360058468466024</v>
      </c>
      <c r="D534">
        <v>4.5622231355151648</v>
      </c>
      <c r="E534">
        <v>12.390770503685829</v>
      </c>
      <c r="F534">
        <v>7.2012257914738909</v>
      </c>
      <c r="G534">
        <v>11.40794077687343</v>
      </c>
      <c r="H534">
        <v>11.113636363636363</v>
      </c>
      <c r="I534">
        <v>5.4910093348276998</v>
      </c>
      <c r="J534">
        <v>8.6965685962965971</v>
      </c>
      <c r="K534">
        <v>21.635909077957464</v>
      </c>
      <c r="L534">
        <v>4.3855802122620826</v>
      </c>
      <c r="M534" t="e">
        <v>#N/A</v>
      </c>
      <c r="N534">
        <v>28.976939754960341</v>
      </c>
    </row>
    <row r="535" spans="1:14" x14ac:dyDescent="0.25">
      <c r="A535" s="4">
        <v>45757</v>
      </c>
      <c r="B535">
        <v>16.745555785569817</v>
      </c>
      <c r="C535">
        <v>14.478481402930369</v>
      </c>
      <c r="D535">
        <v>4.6938022966249129</v>
      </c>
      <c r="E535">
        <v>11.671984816480618</v>
      </c>
      <c r="F535">
        <v>7.4178722666740864</v>
      </c>
      <c r="G535">
        <v>11.731785624830803</v>
      </c>
      <c r="H535">
        <v>10.568181818181818</v>
      </c>
      <c r="I535">
        <v>5.7248844995517514</v>
      </c>
      <c r="J535">
        <v>8.2219177663414644</v>
      </c>
      <c r="K535">
        <v>21.360577888152147</v>
      </c>
      <c r="L535">
        <v>4.5368071161331889</v>
      </c>
      <c r="M535" t="e">
        <v>#N/A</v>
      </c>
      <c r="N535">
        <v>29.933725501586387</v>
      </c>
    </row>
    <row r="536" spans="1:14" x14ac:dyDescent="0.25">
      <c r="A536" s="4">
        <v>45758</v>
      </c>
      <c r="B536">
        <v>16.184802713901544</v>
      </c>
      <c r="C536">
        <v>14.92163976651953</v>
      </c>
      <c r="D536">
        <v>4.6694357853082931</v>
      </c>
      <c r="E536">
        <v>11.886612206046903</v>
      </c>
      <c r="F536">
        <v>7.4155837089947259</v>
      </c>
      <c r="G536">
        <v>11.731785624830803</v>
      </c>
      <c r="H536">
        <v>10.727272727272727</v>
      </c>
      <c r="I536">
        <v>5.681381808929804</v>
      </c>
      <c r="J536">
        <v>8.0368843919521744</v>
      </c>
      <c r="K536">
        <v>21.069239071032566</v>
      </c>
      <c r="L536">
        <v>4.5912488015267874</v>
      </c>
      <c r="M536" t="e">
        <v>#N/A</v>
      </c>
      <c r="N536">
        <v>29.899554582064027</v>
      </c>
    </row>
    <row r="537" spans="1:14" x14ac:dyDescent="0.25">
      <c r="A537" s="4">
        <v>45759</v>
      </c>
      <c r="B537" t="e">
        <v>#N/A</v>
      </c>
      <c r="C537" t="e">
        <v>#N/A</v>
      </c>
      <c r="D537" t="e">
        <v>#N/A</v>
      </c>
      <c r="E537" t="e">
        <v>#N/A</v>
      </c>
      <c r="F537" t="e">
        <v>#N/A</v>
      </c>
      <c r="G537" t="e">
        <v>#N/A</v>
      </c>
      <c r="H537" t="e">
        <v>#N/A</v>
      </c>
      <c r="I537" t="e">
        <v>#N/A</v>
      </c>
      <c r="J537" t="e">
        <v>#N/A</v>
      </c>
      <c r="K537" t="e">
        <v>#N/A</v>
      </c>
      <c r="L537" t="e">
        <v>#N/A</v>
      </c>
      <c r="M537" t="e">
        <v>#N/A</v>
      </c>
      <c r="N537" t="e">
        <v>#N/A</v>
      </c>
    </row>
    <row r="538" spans="1:14" x14ac:dyDescent="0.25">
      <c r="A538" s="4">
        <v>45760</v>
      </c>
      <c r="B538" t="e">
        <v>#N/A</v>
      </c>
      <c r="C538" t="e">
        <v>#N/A</v>
      </c>
      <c r="D538" t="e">
        <v>#N/A</v>
      </c>
      <c r="E538" t="e">
        <v>#N/A</v>
      </c>
      <c r="F538" t="e">
        <v>#N/A</v>
      </c>
      <c r="G538" t="e">
        <v>#N/A</v>
      </c>
      <c r="H538" t="e">
        <v>#N/A</v>
      </c>
      <c r="I538" t="e">
        <v>#N/A</v>
      </c>
      <c r="J538" t="e">
        <v>#N/A</v>
      </c>
      <c r="K538" t="e">
        <v>#N/A</v>
      </c>
      <c r="L538" t="e">
        <v>#N/A</v>
      </c>
      <c r="M538" t="e">
        <v>#N/A</v>
      </c>
      <c r="N538" t="e">
        <v>#N/A</v>
      </c>
    </row>
    <row r="539" spans="1:14" x14ac:dyDescent="0.25">
      <c r="A539" s="4">
        <v>45761</v>
      </c>
      <c r="B539">
        <v>16.63448009725214</v>
      </c>
      <c r="C539">
        <v>15.553199680404616</v>
      </c>
      <c r="D539">
        <v>4.7831461714525201</v>
      </c>
      <c r="E539">
        <v>11.912540347068335</v>
      </c>
      <c r="F539">
        <v>7.6322269837592662</v>
      </c>
      <c r="G539">
        <v>11.848167367065484</v>
      </c>
      <c r="H539">
        <v>10</v>
      </c>
      <c r="I539">
        <v>5.8758840268316659</v>
      </c>
      <c r="J539">
        <v>8.1173336851649083</v>
      </c>
      <c r="K539">
        <v>21.671125858048843</v>
      </c>
      <c r="L539">
        <v>4.681984943849451</v>
      </c>
      <c r="M539" t="e">
        <v>#N/A</v>
      </c>
      <c r="N539">
        <v>30.343776535854698</v>
      </c>
    </row>
    <row r="540" spans="1:14" x14ac:dyDescent="0.25">
      <c r="A540" s="4">
        <v>45762</v>
      </c>
      <c r="B540">
        <v>16.598649230052892</v>
      </c>
      <c r="C540">
        <v>15.027097238068821</v>
      </c>
      <c r="D540">
        <v>4.857057922446268</v>
      </c>
      <c r="E540">
        <v>12.037859695338581</v>
      </c>
      <c r="F540">
        <v>7.7136058151423432</v>
      </c>
      <c r="G540">
        <v>11.984789412297502</v>
      </c>
      <c r="H540">
        <v>10.022727272727273</v>
      </c>
      <c r="I540">
        <v>5.8917272745859357</v>
      </c>
      <c r="J540">
        <v>7.7070422897799622</v>
      </c>
      <c r="K540">
        <v>21.661521281660285</v>
      </c>
      <c r="L540">
        <v>4.4763163545847462</v>
      </c>
      <c r="M540" t="e">
        <v>#N/A</v>
      </c>
      <c r="N540">
        <v>29.899554582064027</v>
      </c>
    </row>
    <row r="541" spans="1:14" x14ac:dyDescent="0.25">
      <c r="A541" s="4">
        <v>45763</v>
      </c>
      <c r="B541">
        <v>16.673894051171317</v>
      </c>
      <c r="C541">
        <v>14.737977877866266</v>
      </c>
      <c r="D541">
        <v>4.9439651461422125</v>
      </c>
      <c r="E541">
        <v>11.82899411488817</v>
      </c>
      <c r="F541">
        <v>7.931706888346894</v>
      </c>
      <c r="G541">
        <v>12.268153654260205</v>
      </c>
      <c r="H541">
        <v>9.5909090909090899</v>
      </c>
      <c r="I541">
        <v>6.0701885035879428</v>
      </c>
      <c r="J541">
        <v>8.1977829783776421</v>
      </c>
      <c r="K541">
        <v>21.014813138164072</v>
      </c>
      <c r="L541">
        <v>4.3916292884169268</v>
      </c>
      <c r="M541" t="e">
        <v>#N/A</v>
      </c>
      <c r="N541">
        <v>29.626187225885158</v>
      </c>
    </row>
    <row r="542" spans="1:14" x14ac:dyDescent="0.25">
      <c r="A542" s="4">
        <v>45764</v>
      </c>
      <c r="B542">
        <v>16.752721959009669</v>
      </c>
      <c r="C542">
        <v>15.164547425706102</v>
      </c>
      <c r="D542">
        <v>4.9837637812926925</v>
      </c>
      <c r="E542">
        <v>11.903897633394525</v>
      </c>
      <c r="F542">
        <v>7.9607789072580228</v>
      </c>
      <c r="G542">
        <v>12.34658482837488</v>
      </c>
      <c r="H542">
        <v>9.7272727272727284</v>
      </c>
      <c r="I542">
        <v>6.0538647913164887</v>
      </c>
      <c r="J542">
        <v>8.0047046746670798</v>
      </c>
      <c r="K542">
        <v>21.229315344175191</v>
      </c>
      <c r="L542">
        <v>4.3553348314878617</v>
      </c>
      <c r="M542" t="e">
        <v>#N/A</v>
      </c>
      <c r="N542">
        <v>30.275434696809974</v>
      </c>
    </row>
    <row r="543" spans="1:14" x14ac:dyDescent="0.25">
      <c r="A543" s="4">
        <v>45765</v>
      </c>
      <c r="B543" t="e">
        <v>#N/A</v>
      </c>
      <c r="C543" t="e">
        <v>#N/A</v>
      </c>
      <c r="D543" t="e">
        <v>#N/A</v>
      </c>
      <c r="E543" t="e">
        <v>#N/A</v>
      </c>
      <c r="F543" t="e">
        <v>#N/A</v>
      </c>
      <c r="G543" t="e">
        <v>#N/A</v>
      </c>
      <c r="H543" t="e">
        <v>#N/A</v>
      </c>
      <c r="I543" t="e">
        <v>#N/A</v>
      </c>
      <c r="J543" t="e">
        <v>#N/A</v>
      </c>
      <c r="K543" t="e">
        <v>#N/A</v>
      </c>
      <c r="L543" t="e">
        <v>#N/A</v>
      </c>
      <c r="M543" t="e">
        <v>#N/A</v>
      </c>
      <c r="N543" t="e">
        <v>#N/A</v>
      </c>
    </row>
    <row r="544" spans="1:14" x14ac:dyDescent="0.25">
      <c r="A544" s="4">
        <v>45766</v>
      </c>
      <c r="B544" t="e">
        <v>#N/A</v>
      </c>
      <c r="C544" t="e">
        <v>#N/A</v>
      </c>
      <c r="D544" t="e">
        <v>#N/A</v>
      </c>
      <c r="E544" t="e">
        <v>#N/A</v>
      </c>
      <c r="F544" t="e">
        <v>#N/A</v>
      </c>
      <c r="G544" t="e">
        <v>#N/A</v>
      </c>
      <c r="H544" t="e">
        <v>#N/A</v>
      </c>
      <c r="I544" t="e">
        <v>#N/A</v>
      </c>
      <c r="J544" t="e">
        <v>#N/A</v>
      </c>
      <c r="K544" t="e">
        <v>#N/A</v>
      </c>
      <c r="L544" t="e">
        <v>#N/A</v>
      </c>
      <c r="M544" t="e">
        <v>#N/A</v>
      </c>
      <c r="N544" t="e">
        <v>#N/A</v>
      </c>
    </row>
    <row r="545" spans="1:14" x14ac:dyDescent="0.25">
      <c r="A545" s="4">
        <v>45767</v>
      </c>
      <c r="B545" t="e">
        <v>#N/A</v>
      </c>
      <c r="C545" t="e">
        <v>#N/A</v>
      </c>
      <c r="D545" t="e">
        <v>#N/A</v>
      </c>
      <c r="E545" t="e">
        <v>#N/A</v>
      </c>
      <c r="F545" t="e">
        <v>#N/A</v>
      </c>
      <c r="G545" t="e">
        <v>#N/A</v>
      </c>
      <c r="H545" t="e">
        <v>#N/A</v>
      </c>
      <c r="I545" t="e">
        <v>#N/A</v>
      </c>
      <c r="J545" t="e">
        <v>#N/A</v>
      </c>
      <c r="K545" t="e">
        <v>#N/A</v>
      </c>
      <c r="L545" t="e">
        <v>#N/A</v>
      </c>
      <c r="M545" t="e">
        <v>#N/A</v>
      </c>
      <c r="N545" t="e">
        <v>#N/A</v>
      </c>
    </row>
    <row r="546" spans="1:14" x14ac:dyDescent="0.25">
      <c r="A546" s="4">
        <v>45768</v>
      </c>
      <c r="B546" t="e">
        <v>#N/A</v>
      </c>
      <c r="C546">
        <v>14.50928920360769</v>
      </c>
      <c r="D546" t="e">
        <v>#N/A</v>
      </c>
      <c r="E546">
        <v>11.507773256678226</v>
      </c>
      <c r="F546" t="e">
        <v>#N/A</v>
      </c>
      <c r="G546" t="e">
        <v>#N/A</v>
      </c>
      <c r="H546">
        <v>9.3863636363636367</v>
      </c>
      <c r="I546" t="e">
        <v>#N/A</v>
      </c>
      <c r="J546">
        <v>6.9669087922228057</v>
      </c>
      <c r="K546">
        <v>20.707466693730229</v>
      </c>
      <c r="L546" t="e">
        <v>#N/A</v>
      </c>
      <c r="M546" t="e">
        <v>#N/A</v>
      </c>
      <c r="N546" t="e">
        <v>#N/A</v>
      </c>
    </row>
    <row r="547" spans="1:14" x14ac:dyDescent="0.25">
      <c r="A547" s="4">
        <v>45769</v>
      </c>
      <c r="B547">
        <v>16.95874944540536</v>
      </c>
      <c r="C547">
        <v>16.037830083367094</v>
      </c>
      <c r="D547">
        <v>5.0349334550575939</v>
      </c>
      <c r="E547">
        <v>11.834755924004043</v>
      </c>
      <c r="F547">
        <v>7.9906192769132627</v>
      </c>
      <c r="G547">
        <v>12.561638047721573</v>
      </c>
      <c r="H547">
        <v>9.7272727272727284</v>
      </c>
      <c r="I547">
        <v>6.1241060602962829</v>
      </c>
      <c r="J547">
        <v>7.7874915829926969</v>
      </c>
      <c r="K547">
        <v>21.334965684449326</v>
      </c>
      <c r="L547">
        <v>4.294844069939419</v>
      </c>
      <c r="M547" t="e">
        <v>#N/A</v>
      </c>
      <c r="N547">
        <v>31.778955155793771</v>
      </c>
    </row>
    <row r="548" spans="1:14" x14ac:dyDescent="0.25">
      <c r="A548" s="4">
        <v>45770</v>
      </c>
      <c r="B548">
        <v>17.60191351163191</v>
      </c>
      <c r="C548">
        <v>15.534241033833956</v>
      </c>
      <c r="D548">
        <v>5.0479289277597914</v>
      </c>
      <c r="E548">
        <v>11.9960865792485</v>
      </c>
      <c r="F548">
        <v>7.9380950810042572</v>
      </c>
      <c r="G548">
        <v>12.39718558586822</v>
      </c>
      <c r="H548">
        <v>10.090909090909092</v>
      </c>
      <c r="I548">
        <v>6.0878106988388927</v>
      </c>
      <c r="J548">
        <v>7.5702784913183141</v>
      </c>
      <c r="K548">
        <v>19.555613437819865</v>
      </c>
      <c r="L548">
        <v>4.3190403745587957</v>
      </c>
      <c r="M548" t="e">
        <v>#N/A</v>
      </c>
      <c r="N548">
        <v>31.881467914360844</v>
      </c>
    </row>
    <row r="549" spans="1:14" x14ac:dyDescent="0.25">
      <c r="A549" s="4">
        <v>45771</v>
      </c>
      <c r="B549">
        <v>17.973658758824136</v>
      </c>
      <c r="C549">
        <v>16.16698586312971</v>
      </c>
      <c r="D549">
        <v>6.382408448997305</v>
      </c>
      <c r="E549">
        <v>12.379246885454082</v>
      </c>
      <c r="F549">
        <v>7.9870037693746365</v>
      </c>
      <c r="G549">
        <v>12.536337668974904</v>
      </c>
      <c r="H549">
        <v>10.40909090909091</v>
      </c>
      <c r="I549">
        <v>6.1280858719062792</v>
      </c>
      <c r="J549">
        <v>8.0931988972010878</v>
      </c>
      <c r="K549">
        <v>19.288166368356592</v>
      </c>
      <c r="L549">
        <v>4.4339728215008369</v>
      </c>
      <c r="M549" t="e">
        <v>#N/A</v>
      </c>
      <c r="N549">
        <v>31.608100558181974</v>
      </c>
    </row>
    <row r="550" spans="1:14" x14ac:dyDescent="0.25">
      <c r="A550" s="4">
        <v>45772</v>
      </c>
      <c r="B550">
        <v>18.524558342012618</v>
      </c>
      <c r="C550">
        <v>16.809210015710796</v>
      </c>
      <c r="D550">
        <v>6.4155977775218727</v>
      </c>
      <c r="E550">
        <v>12.446948142565596</v>
      </c>
      <c r="F550">
        <v>8.0793806516924036</v>
      </c>
      <c r="G550">
        <v>12.500917138729566</v>
      </c>
      <c r="H550">
        <v>10.431818181818182</v>
      </c>
      <c r="I550">
        <v>6.1937735185470864</v>
      </c>
      <c r="J550">
        <v>8.648299020368956</v>
      </c>
      <c r="K550">
        <v>19.212583500899584</v>
      </c>
      <c r="L550">
        <v>4.3855802122620826</v>
      </c>
      <c r="M550" t="e">
        <v>#N/A</v>
      </c>
      <c r="N550">
        <v>30.637604400081486</v>
      </c>
    </row>
    <row r="551" spans="1:14" x14ac:dyDescent="0.25">
      <c r="A551" s="4">
        <v>45773</v>
      </c>
      <c r="B551" t="e">
        <v>#N/A</v>
      </c>
      <c r="C551" t="e">
        <v>#N/A</v>
      </c>
      <c r="D551" t="e">
        <v>#N/A</v>
      </c>
      <c r="E551" t="e">
        <v>#N/A</v>
      </c>
      <c r="F551" t="e">
        <v>#N/A</v>
      </c>
      <c r="G551" t="e">
        <v>#N/A</v>
      </c>
      <c r="H551" t="e">
        <v>#N/A</v>
      </c>
      <c r="I551" t="e">
        <v>#N/A</v>
      </c>
      <c r="J551" t="e">
        <v>#N/A</v>
      </c>
      <c r="K551" t="e">
        <v>#N/A</v>
      </c>
      <c r="L551" t="e">
        <v>#N/A</v>
      </c>
      <c r="M551" t="e">
        <v>#N/A</v>
      </c>
      <c r="N551" t="e">
        <v>#N/A</v>
      </c>
    </row>
    <row r="552" spans="1:14" x14ac:dyDescent="0.25">
      <c r="A552" s="4">
        <v>45774</v>
      </c>
      <c r="B552" t="e">
        <v>#N/A</v>
      </c>
      <c r="C552" t="e">
        <v>#N/A</v>
      </c>
      <c r="D552" t="e">
        <v>#N/A</v>
      </c>
      <c r="E552" t="e">
        <v>#N/A</v>
      </c>
      <c r="F552" t="e">
        <v>#N/A</v>
      </c>
      <c r="G552" t="e">
        <v>#N/A</v>
      </c>
      <c r="H552" t="e">
        <v>#N/A</v>
      </c>
      <c r="I552" t="e">
        <v>#N/A</v>
      </c>
      <c r="J552" t="e">
        <v>#N/A</v>
      </c>
      <c r="K552" t="e">
        <v>#N/A</v>
      </c>
      <c r="L552" t="e">
        <v>#N/A</v>
      </c>
      <c r="M552" t="e">
        <v>#N/A</v>
      </c>
      <c r="N552" t="e">
        <v>#N/A</v>
      </c>
    </row>
    <row r="553" spans="1:14" x14ac:dyDescent="0.25">
      <c r="A553" s="4">
        <v>45775</v>
      </c>
      <c r="B553">
        <v>18.367798298015895</v>
      </c>
      <c r="C553">
        <v>16.675314574305514</v>
      </c>
      <c r="D553">
        <v>6.3954830329615291</v>
      </c>
      <c r="E553">
        <v>12.444067238007658</v>
      </c>
      <c r="F553">
        <v>8.1165889165959069</v>
      </c>
      <c r="G553">
        <v>12.579348312844244</v>
      </c>
      <c r="H553">
        <v>10.204545454545455</v>
      </c>
      <c r="I553">
        <v>6.2360539830229671</v>
      </c>
      <c r="J553">
        <v>8.6241642324051355</v>
      </c>
      <c r="K553">
        <v>19.241653834536894</v>
      </c>
      <c r="L553">
        <v>4.4037274407266151</v>
      </c>
      <c r="M553" t="e">
        <v>#N/A</v>
      </c>
      <c r="N553">
        <v>30.702790792422082</v>
      </c>
    </row>
    <row r="554" spans="1:14" x14ac:dyDescent="0.25">
      <c r="A554" s="4">
        <v>45776</v>
      </c>
      <c r="B554">
        <v>18.11698222762114</v>
      </c>
      <c r="C554">
        <v>13.453300754204353</v>
      </c>
      <c r="D554">
        <v>6.3793912373132535</v>
      </c>
      <c r="E554">
        <v>12.500244876887425</v>
      </c>
      <c r="F554">
        <v>8.0634486368236704</v>
      </c>
      <c r="G554">
        <v>12.695730055078924</v>
      </c>
      <c r="H554">
        <v>10.636363636363635</v>
      </c>
      <c r="I554">
        <v>6.1640205493837605</v>
      </c>
      <c r="J554">
        <v>8.736793242902964</v>
      </c>
      <c r="K554">
        <v>19.549799371092401</v>
      </c>
      <c r="L554">
        <v>4.3613839076427059</v>
      </c>
      <c r="M554" t="e">
        <v>#N/A</v>
      </c>
      <c r="N554">
        <v>30.246486046037887</v>
      </c>
    </row>
    <row r="555" spans="1:14" x14ac:dyDescent="0.25">
      <c r="A555" s="4">
        <v>45777</v>
      </c>
      <c r="B555">
        <v>18.090109077221701</v>
      </c>
      <c r="C555">
        <v>12.333826150495421</v>
      </c>
      <c r="D555">
        <v>6.3864313979093739</v>
      </c>
      <c r="E555">
        <v>12.474316735865994</v>
      </c>
      <c r="F555">
        <v>8.0191478372317508</v>
      </c>
      <c r="G555">
        <v>12.801991645814937</v>
      </c>
      <c r="H555">
        <v>10.181818181818183</v>
      </c>
      <c r="I555">
        <v>5.5434806587450041</v>
      </c>
      <c r="J555">
        <v>8.5517598685136758</v>
      </c>
      <c r="K555">
        <v>19.442239136634345</v>
      </c>
      <c r="L555">
        <v>4.185960699152222</v>
      </c>
      <c r="M555" t="e">
        <v>#N/A</v>
      </c>
      <c r="N555">
        <v>30.181299653697291</v>
      </c>
    </row>
    <row r="556" spans="1:14" x14ac:dyDescent="0.25">
      <c r="A556" s="4">
        <v>45778</v>
      </c>
      <c r="B556" t="e">
        <v>#N/A</v>
      </c>
      <c r="C556">
        <v>12.407346811859842</v>
      </c>
      <c r="D556" t="e">
        <v>#N/A</v>
      </c>
      <c r="E556">
        <v>12.609719250089022</v>
      </c>
      <c r="F556">
        <v>7.9664152437242546</v>
      </c>
      <c r="G556" t="e">
        <v>#N/A</v>
      </c>
      <c r="H556">
        <v>10</v>
      </c>
      <c r="I556" t="e">
        <v>#N/A</v>
      </c>
      <c r="J556">
        <v>8.8976918293284335</v>
      </c>
      <c r="K556">
        <v>19.200955367444656</v>
      </c>
      <c r="L556" t="e">
        <v>#N/A</v>
      </c>
      <c r="M556" t="e">
        <v>#N/A</v>
      </c>
      <c r="N556" t="e">
        <v>#N/A</v>
      </c>
    </row>
    <row r="557" spans="1:14" x14ac:dyDescent="0.25">
      <c r="A557" s="4">
        <v>45779</v>
      </c>
      <c r="B557">
        <v>18.793289846006996</v>
      </c>
      <c r="C557">
        <v>12.796516179348849</v>
      </c>
      <c r="D557">
        <v>6.3643051788929954</v>
      </c>
      <c r="E557">
        <v>13.073544883916833</v>
      </c>
      <c r="F557">
        <v>8.1981723631605448</v>
      </c>
      <c r="G557">
        <v>12.705850206577592</v>
      </c>
      <c r="H557">
        <v>10</v>
      </c>
      <c r="I557">
        <v>5.4935034252862422</v>
      </c>
      <c r="J557">
        <v>9.6539151855281364</v>
      </c>
      <c r="K557">
        <v>19.503286837272704</v>
      </c>
      <c r="L557">
        <v>4.2706477653200414</v>
      </c>
      <c r="M557" t="e">
        <v>#N/A</v>
      </c>
      <c r="N557">
        <v>30.898349969443881</v>
      </c>
    </row>
    <row r="558" spans="1:14" x14ac:dyDescent="0.25">
      <c r="A558" s="4">
        <v>45780</v>
      </c>
      <c r="B558" t="e">
        <v>#N/A</v>
      </c>
      <c r="C558" t="e">
        <v>#N/A</v>
      </c>
      <c r="D558" t="e">
        <v>#N/A</v>
      </c>
      <c r="E558" t="e">
        <v>#N/A</v>
      </c>
      <c r="F558" t="e">
        <v>#N/A</v>
      </c>
      <c r="G558" t="e">
        <v>#N/A</v>
      </c>
      <c r="H558" t="e">
        <v>#N/A</v>
      </c>
      <c r="I558" t="e">
        <v>#N/A</v>
      </c>
      <c r="J558" t="e">
        <v>#N/A</v>
      </c>
      <c r="K558" t="e">
        <v>#N/A</v>
      </c>
      <c r="L558" t="e">
        <v>#N/A</v>
      </c>
      <c r="M558" t="e">
        <v>#N/A</v>
      </c>
      <c r="N558" t="e">
        <v>#N/A</v>
      </c>
    </row>
    <row r="559" spans="1:14" x14ac:dyDescent="0.25">
      <c r="A559" s="4">
        <v>45781</v>
      </c>
      <c r="B559" t="e">
        <v>#N/A</v>
      </c>
      <c r="C559" t="e">
        <v>#N/A</v>
      </c>
      <c r="D559" t="e">
        <v>#N/A</v>
      </c>
      <c r="E559" t="e">
        <v>#N/A</v>
      </c>
      <c r="F559" t="e">
        <v>#N/A</v>
      </c>
      <c r="G559" t="e">
        <v>#N/A</v>
      </c>
      <c r="H559" t="e">
        <v>#N/A</v>
      </c>
      <c r="I559" t="e">
        <v>#N/A</v>
      </c>
      <c r="J559" t="e">
        <v>#N/A</v>
      </c>
      <c r="K559" t="e">
        <v>#N/A</v>
      </c>
      <c r="L559" t="e">
        <v>#N/A</v>
      </c>
      <c r="M559" t="e">
        <v>#N/A</v>
      </c>
      <c r="N559" t="e">
        <v>#N/A</v>
      </c>
    </row>
    <row r="560" spans="1:14" x14ac:dyDescent="0.25">
      <c r="A560" s="4">
        <v>45782</v>
      </c>
      <c r="B560">
        <v>18.92317673960428</v>
      </c>
      <c r="C560">
        <v>12.465183065466521</v>
      </c>
      <c r="D560">
        <v>6.3230699525442891</v>
      </c>
      <c r="E560">
        <v>13.06634262252199</v>
      </c>
      <c r="F560" t="e">
        <v>#N/A</v>
      </c>
      <c r="G560">
        <v>12.807051721564273</v>
      </c>
      <c r="H560">
        <v>10.295454545454547</v>
      </c>
      <c r="I560">
        <v>5.4470239951329606</v>
      </c>
      <c r="J560">
        <v>10.205281474474512</v>
      </c>
      <c r="K560">
        <v>19.21549053426331</v>
      </c>
      <c r="L560">
        <v>4.2585496130103531</v>
      </c>
      <c r="M560" t="e">
        <v>#N/A</v>
      </c>
      <c r="N560">
        <v>30.735383988592382</v>
      </c>
    </row>
    <row r="561" spans="1:14" x14ac:dyDescent="0.25">
      <c r="A561" s="4">
        <v>45783</v>
      </c>
      <c r="B561">
        <v>18.717149253208586</v>
      </c>
      <c r="C561">
        <v>12.425972046072165</v>
      </c>
      <c r="D561">
        <v>6.3944772957335116</v>
      </c>
      <c r="E561">
        <v>12.912214228672376</v>
      </c>
      <c r="F561">
        <v>8.0697806021700522</v>
      </c>
      <c r="G561">
        <v>12.776691267068268</v>
      </c>
      <c r="H561">
        <v>10.25</v>
      </c>
      <c r="I561">
        <v>5.5292346816291005</v>
      </c>
      <c r="J561">
        <v>11.407451347220006</v>
      </c>
      <c r="K561">
        <v>19.34340000226749</v>
      </c>
      <c r="L561">
        <v>5.8560031637627485</v>
      </c>
      <c r="M561" t="e">
        <v>#N/A</v>
      </c>
      <c r="N561">
        <v>31.387247911998376</v>
      </c>
    </row>
    <row r="562" spans="1:14" x14ac:dyDescent="0.25">
      <c r="A562" s="4">
        <v>45784</v>
      </c>
      <c r="B562">
        <v>18.735064686808215</v>
      </c>
      <c r="C562">
        <v>12.72201524249957</v>
      </c>
      <c r="D562">
        <v>6.361287967208944</v>
      </c>
      <c r="E562">
        <v>13.033212220105719</v>
      </c>
      <c r="F562">
        <v>8.0471746535392654</v>
      </c>
      <c r="G562">
        <v>12.807051721564273</v>
      </c>
      <c r="H562">
        <v>10.431818181818182</v>
      </c>
      <c r="I562">
        <v>5.4956651016975488</v>
      </c>
      <c r="J562">
        <v>11.117877582252113</v>
      </c>
      <c r="K562">
        <v>19.581776738093446</v>
      </c>
      <c r="L562">
        <v>5.9489555949335857</v>
      </c>
      <c r="M562" t="e">
        <v>#N/A</v>
      </c>
      <c r="N562">
        <v>31.713179873701367</v>
      </c>
    </row>
    <row r="563" spans="1:14" x14ac:dyDescent="0.25">
      <c r="A563" s="4">
        <v>45785</v>
      </c>
      <c r="B563">
        <v>19.097852217200625</v>
      </c>
      <c r="C563">
        <v>13.112164885473433</v>
      </c>
      <c r="D563">
        <v>6.4095633541537707</v>
      </c>
      <c r="E563">
        <v>13.361635339710505</v>
      </c>
      <c r="F563">
        <v>8.0207871476693633</v>
      </c>
      <c r="G563">
        <v>12.631121900194401</v>
      </c>
      <c r="H563">
        <v>11.09090909090909</v>
      </c>
      <c r="I563">
        <v>5.4682379078750865</v>
      </c>
      <c r="J563">
        <v>11.574175636140913</v>
      </c>
      <c r="K563">
        <v>19.860851941011639</v>
      </c>
      <c r="L563">
        <v>5.974306257980178</v>
      </c>
      <c r="M563" t="e">
        <v>#N/A</v>
      </c>
      <c r="N563">
        <v>32.837645141576694</v>
      </c>
    </row>
    <row r="564" spans="1:14" x14ac:dyDescent="0.25">
      <c r="A564" s="4">
        <v>45786</v>
      </c>
      <c r="B564">
        <v>19.173992809999035</v>
      </c>
      <c r="C564">
        <v>13.790515520995834</v>
      </c>
      <c r="D564">
        <v>6.5372919821119577</v>
      </c>
      <c r="E564">
        <v>13.412051169474397</v>
      </c>
      <c r="F564">
        <v>8.1182374508194037</v>
      </c>
      <c r="G564">
        <v>12.596583676248557</v>
      </c>
      <c r="H564">
        <v>7.890625</v>
      </c>
      <c r="I564">
        <v>5.5745537433498997</v>
      </c>
      <c r="J564">
        <v>11.723349999912251</v>
      </c>
      <c r="K564">
        <v>20.439351580394153</v>
      </c>
      <c r="L564">
        <v>5.9405053739180556</v>
      </c>
      <c r="M564" t="e">
        <v>#N/A</v>
      </c>
      <c r="N564">
        <v>33.000611122428197</v>
      </c>
    </row>
    <row r="565" spans="1:14" x14ac:dyDescent="0.25">
      <c r="A565" s="4">
        <v>45787</v>
      </c>
      <c r="B565" t="e">
        <v>#N/A</v>
      </c>
      <c r="C565" t="e">
        <v>#N/A</v>
      </c>
      <c r="D565" t="e">
        <v>#N/A</v>
      </c>
      <c r="E565" t="e">
        <v>#N/A</v>
      </c>
      <c r="F565" t="e">
        <v>#N/A</v>
      </c>
      <c r="G565" t="e">
        <v>#N/A</v>
      </c>
      <c r="H565" t="e">
        <v>#N/A</v>
      </c>
      <c r="I565" t="e">
        <v>#N/A</v>
      </c>
      <c r="J565" t="e">
        <v>#N/A</v>
      </c>
      <c r="K565" t="e">
        <v>#N/A</v>
      </c>
      <c r="L565" t="e">
        <v>#N/A</v>
      </c>
      <c r="M565" t="e">
        <v>#N/A</v>
      </c>
      <c r="N565" t="e">
        <v>#N/A</v>
      </c>
    </row>
    <row r="566" spans="1:14" x14ac:dyDescent="0.25">
      <c r="A566" s="4">
        <v>45788</v>
      </c>
      <c r="B566" t="e">
        <v>#N/A</v>
      </c>
      <c r="C566" t="e">
        <v>#N/A</v>
      </c>
      <c r="D566" t="e">
        <v>#N/A</v>
      </c>
      <c r="E566" t="e">
        <v>#N/A</v>
      </c>
      <c r="F566" t="e">
        <v>#N/A</v>
      </c>
      <c r="G566" t="e">
        <v>#N/A</v>
      </c>
      <c r="H566" t="e">
        <v>#N/A</v>
      </c>
      <c r="I566" t="e">
        <v>#N/A</v>
      </c>
      <c r="J566" t="e">
        <v>#N/A</v>
      </c>
      <c r="K566" t="e">
        <v>#N/A</v>
      </c>
      <c r="L566" t="e">
        <v>#N/A</v>
      </c>
      <c r="M566" t="e">
        <v>#N/A</v>
      </c>
      <c r="N566" t="e">
        <v>#N/A</v>
      </c>
    </row>
    <row r="567" spans="1:14" x14ac:dyDescent="0.25">
      <c r="A567" s="4">
        <v>45789</v>
      </c>
      <c r="B567">
        <v>19.86373700358461</v>
      </c>
      <c r="C567">
        <v>15.312883348981797</v>
      </c>
      <c r="D567">
        <v>6.672060770666266</v>
      </c>
      <c r="E567">
        <v>14.220144897975647</v>
      </c>
      <c r="F567">
        <v>8.1507440504260575</v>
      </c>
      <c r="G567">
        <v>12.332612964662463</v>
      </c>
      <c r="H567">
        <v>8.265625</v>
      </c>
      <c r="I567">
        <v>5.6132114448719568</v>
      </c>
      <c r="J567">
        <v>12.767570546311621</v>
      </c>
      <c r="K567">
        <v>20.259115511842818</v>
      </c>
      <c r="L567">
        <v>5.8644533847782796</v>
      </c>
      <c r="M567" t="e">
        <v>#N/A</v>
      </c>
      <c r="N567">
        <v>32.104298227744955</v>
      </c>
    </row>
    <row r="568" spans="1:14" x14ac:dyDescent="0.25">
      <c r="A568" s="4">
        <v>45790</v>
      </c>
      <c r="B568">
        <v>20.168299374778243</v>
      </c>
      <c r="C568">
        <v>18.782078289897651</v>
      </c>
      <c r="D568">
        <v>6.7756517051520397</v>
      </c>
      <c r="E568">
        <v>14.462140880842332</v>
      </c>
      <c r="F568">
        <v>8.3218756484194198</v>
      </c>
      <c r="G568">
        <v>12.312876836693409</v>
      </c>
      <c r="H568">
        <v>8.625</v>
      </c>
      <c r="I568">
        <v>5.6955489408119542</v>
      </c>
      <c r="J568">
        <v>12.785120471461191</v>
      </c>
      <c r="K568">
        <v>20.962617585865772</v>
      </c>
      <c r="L568">
        <v>5.8729036057938098</v>
      </c>
      <c r="M568" t="e">
        <v>#N/A</v>
      </c>
      <c r="N568">
        <v>32.104298227744955</v>
      </c>
    </row>
    <row r="569" spans="1:14" x14ac:dyDescent="0.25">
      <c r="A569" s="4">
        <v>45791</v>
      </c>
      <c r="B569">
        <v>20.069764489980304</v>
      </c>
      <c r="C569">
        <v>18.917356306808188</v>
      </c>
      <c r="D569">
        <v>6.7615713839597982</v>
      </c>
      <c r="E569">
        <v>14.361309221314546</v>
      </c>
      <c r="F569">
        <v>8.2898663151509489</v>
      </c>
      <c r="G569">
        <v>12.389354332573493</v>
      </c>
      <c r="H569">
        <v>8.625</v>
      </c>
      <c r="I569">
        <v>5.6701453547286667</v>
      </c>
      <c r="J569">
        <v>12.469221818768945</v>
      </c>
      <c r="K569">
        <v>20.985873852775622</v>
      </c>
      <c r="L569">
        <v>6.1855617833684446</v>
      </c>
      <c r="M569" t="e">
        <v>#N/A</v>
      </c>
      <c r="N569">
        <v>32.136891423915259</v>
      </c>
    </row>
    <row r="570" spans="1:14" x14ac:dyDescent="0.25">
      <c r="A570" s="4">
        <v>45792</v>
      </c>
      <c r="B570">
        <v>24.342850032572343</v>
      </c>
      <c r="C570">
        <v>18.250768977104098</v>
      </c>
      <c r="D570">
        <v>6.7002214130507483</v>
      </c>
      <c r="E570">
        <v>14.354106959919704</v>
      </c>
      <c r="F570">
        <v>8.1567308541911334</v>
      </c>
      <c r="G570">
        <v>12.552177388318187</v>
      </c>
      <c r="H570">
        <v>9.25</v>
      </c>
      <c r="I570">
        <v>5.6394197795252277</v>
      </c>
      <c r="J570">
        <v>12.951844760382098</v>
      </c>
      <c r="K570">
        <v>21.671933726616185</v>
      </c>
      <c r="L570">
        <v>6.1348604572752601</v>
      </c>
      <c r="M570" t="e">
        <v>#N/A</v>
      </c>
      <c r="N570">
        <v>31.941332246893463</v>
      </c>
    </row>
    <row r="571" spans="1:14" x14ac:dyDescent="0.25">
      <c r="A571" s="4">
        <v>45793</v>
      </c>
      <c r="B571">
        <v>24.134369459834513</v>
      </c>
      <c r="C571">
        <v>17.493996302792983</v>
      </c>
      <c r="D571">
        <v>6.7344164788033334</v>
      </c>
      <c r="E571">
        <v>14.391558719172881</v>
      </c>
      <c r="F571">
        <v>8.2020885682601357</v>
      </c>
      <c r="G571">
        <v>12.75940673199325</v>
      </c>
      <c r="H571">
        <v>8.953125</v>
      </c>
      <c r="I571">
        <v>5.660608979215465</v>
      </c>
      <c r="J571">
        <v>13.127344011877792</v>
      </c>
      <c r="K571">
        <v>21.802750227984092</v>
      </c>
      <c r="L571">
        <v>6.1855617833684446</v>
      </c>
      <c r="M571" t="e">
        <v>#N/A</v>
      </c>
      <c r="N571">
        <v>31.229659629583367</v>
      </c>
    </row>
    <row r="572" spans="1:14" x14ac:dyDescent="0.25">
      <c r="A572" s="4">
        <v>45794</v>
      </c>
      <c r="B572" t="e">
        <v>#N/A</v>
      </c>
      <c r="C572" t="e">
        <v>#N/A</v>
      </c>
      <c r="D572" t="e">
        <v>#N/A</v>
      </c>
      <c r="E572" t="e">
        <v>#N/A</v>
      </c>
      <c r="F572" t="e">
        <v>#N/A</v>
      </c>
      <c r="G572" t="e">
        <v>#N/A</v>
      </c>
      <c r="H572" t="e">
        <v>#N/A</v>
      </c>
      <c r="I572" t="e">
        <v>#N/A</v>
      </c>
      <c r="J572" t="e">
        <v>#N/A</v>
      </c>
      <c r="K572" t="e">
        <v>#N/A</v>
      </c>
      <c r="L572" t="e">
        <v>#N/A</v>
      </c>
      <c r="M572" t="e">
        <v>#N/A</v>
      </c>
      <c r="N572" t="e">
        <v>#N/A</v>
      </c>
    </row>
    <row r="573" spans="1:14" x14ac:dyDescent="0.25">
      <c r="A573" s="4">
        <v>45795</v>
      </c>
      <c r="B573" t="e">
        <v>#N/A</v>
      </c>
      <c r="C573" t="e">
        <v>#N/A</v>
      </c>
      <c r="D573" t="e">
        <v>#N/A</v>
      </c>
      <c r="E573" t="e">
        <v>#N/A</v>
      </c>
      <c r="F573" t="e">
        <v>#N/A</v>
      </c>
      <c r="G573" t="e">
        <v>#N/A</v>
      </c>
      <c r="H573" t="e">
        <v>#N/A</v>
      </c>
      <c r="I573" t="e">
        <v>#N/A</v>
      </c>
      <c r="J573" t="e">
        <v>#N/A</v>
      </c>
      <c r="K573" t="e">
        <v>#N/A</v>
      </c>
      <c r="L573" t="e">
        <v>#N/A</v>
      </c>
      <c r="M573" t="e">
        <v>#N/A</v>
      </c>
      <c r="N573" t="e">
        <v>#N/A</v>
      </c>
    </row>
    <row r="574" spans="1:14" x14ac:dyDescent="0.25">
      <c r="A574" s="4">
        <v>45796</v>
      </c>
      <c r="B574">
        <v>24.337363701710824</v>
      </c>
      <c r="C574">
        <v>16.166703296293949</v>
      </c>
      <c r="D574">
        <v>6.5765157340046292</v>
      </c>
      <c r="E574">
        <v>14.165407711374849</v>
      </c>
      <c r="F574">
        <v>8.1972413693823913</v>
      </c>
      <c r="G574">
        <v>12.719934476055142</v>
      </c>
      <c r="H574">
        <v>8.765625</v>
      </c>
      <c r="I574">
        <v>5.668800067784372</v>
      </c>
      <c r="J574">
        <v>12.881645059783821</v>
      </c>
      <c r="K574">
        <v>21.471348424518734</v>
      </c>
      <c r="L574">
        <v>5.9489555949335857</v>
      </c>
      <c r="M574" t="e">
        <v>#N/A</v>
      </c>
      <c r="N574">
        <v>32.215859407359687</v>
      </c>
    </row>
    <row r="575" spans="1:14" x14ac:dyDescent="0.25">
      <c r="A575" s="4">
        <v>45797</v>
      </c>
      <c r="B575">
        <v>24.38674067946452</v>
      </c>
      <c r="C575">
        <v>16.392166657811511</v>
      </c>
      <c r="D575">
        <v>6.60165916470506</v>
      </c>
      <c r="E575">
        <v>14.135158213516513</v>
      </c>
      <c r="F575">
        <v>8.2524812436150832</v>
      </c>
      <c r="G575">
        <v>12.887691563792101</v>
      </c>
      <c r="H575">
        <v>8.6875</v>
      </c>
      <c r="I575">
        <v>5.6938639686756822</v>
      </c>
      <c r="J575">
        <v>12.864095134634253</v>
      </c>
      <c r="K575">
        <v>21.631235259523951</v>
      </c>
      <c r="L575">
        <v>6.5404710660207321</v>
      </c>
      <c r="M575" t="e">
        <v>#N/A</v>
      </c>
      <c r="N575">
        <v>32.445972688840818</v>
      </c>
    </row>
    <row r="576" spans="1:14" x14ac:dyDescent="0.25">
      <c r="A576" s="4">
        <v>45798</v>
      </c>
      <c r="B576">
        <v>24.249582407926475</v>
      </c>
      <c r="C576">
        <v>16.014760596140814</v>
      </c>
      <c r="D576">
        <v>6.5473493543921295</v>
      </c>
      <c r="E576">
        <v>12.332553304717505</v>
      </c>
      <c r="F576">
        <v>8.2687294553425783</v>
      </c>
      <c r="G576">
        <v>12.853153339846257</v>
      </c>
      <c r="H576">
        <v>8.421875</v>
      </c>
      <c r="I576">
        <v>5.6616849988530866</v>
      </c>
      <c r="J576">
        <v>12.425347005895022</v>
      </c>
      <c r="K576">
        <v>20.796916684133095</v>
      </c>
      <c r="L576">
        <v>6.6672243812536918</v>
      </c>
      <c r="M576" t="e">
        <v>#N/A</v>
      </c>
      <c r="N576">
        <v>33.037692555506617</v>
      </c>
    </row>
    <row r="577" spans="1:14" x14ac:dyDescent="0.25">
      <c r="A577" s="4">
        <v>45799</v>
      </c>
      <c r="B577">
        <v>23.821648600727769</v>
      </c>
      <c r="C577">
        <v>15.326607205769822</v>
      </c>
      <c r="D577">
        <v>6.4467756315904072</v>
      </c>
      <c r="E577">
        <v>10.496229660810878</v>
      </c>
      <c r="F577">
        <v>8.1260095487050474</v>
      </c>
      <c r="G577">
        <v>12.951833979691525</v>
      </c>
      <c r="H577">
        <v>8.640625</v>
      </c>
      <c r="I577">
        <v>5.5375699455702199</v>
      </c>
      <c r="J577">
        <v>11.977823914581005</v>
      </c>
      <c r="K577">
        <v>19.459681336816736</v>
      </c>
      <c r="L577">
        <v>6.8362288015643049</v>
      </c>
      <c r="M577" t="e">
        <v>#N/A</v>
      </c>
      <c r="N577">
        <v>32.182986081433803</v>
      </c>
    </row>
    <row r="578" spans="1:14" x14ac:dyDescent="0.25">
      <c r="A578" s="4">
        <v>45800</v>
      </c>
      <c r="B578">
        <v>23.294960838021677</v>
      </c>
      <c r="C578">
        <v>15.525603129196192</v>
      </c>
      <c r="D578">
        <v>6.4145920402938561</v>
      </c>
      <c r="E578">
        <v>10.361927509639084</v>
      </c>
      <c r="F578">
        <v>8.121869592368185</v>
      </c>
      <c r="G578">
        <v>12.96170204367605</v>
      </c>
      <c r="H578">
        <v>8.53125</v>
      </c>
      <c r="I578">
        <v>5.5238657472520805</v>
      </c>
      <c r="J578">
        <v>11.977823914581005</v>
      </c>
      <c r="K578">
        <v>19.698058072642695</v>
      </c>
      <c r="L578">
        <v>6.7517265914089988</v>
      </c>
      <c r="M578" t="e">
        <v>#N/A</v>
      </c>
      <c r="N578">
        <v>31.985746125878546</v>
      </c>
    </row>
    <row r="579" spans="1:14" x14ac:dyDescent="0.25">
      <c r="A579" s="4">
        <v>45801</v>
      </c>
      <c r="B579" t="e">
        <v>#N/A</v>
      </c>
      <c r="C579" t="e">
        <v>#N/A</v>
      </c>
      <c r="D579" t="e">
        <v>#N/A</v>
      </c>
      <c r="E579" t="e">
        <v>#N/A</v>
      </c>
      <c r="F579" t="e">
        <v>#N/A</v>
      </c>
      <c r="G579" t="e">
        <v>#N/A</v>
      </c>
      <c r="H579" t="e">
        <v>#N/A</v>
      </c>
      <c r="I579" t="e">
        <v>#N/A</v>
      </c>
      <c r="J579" t="e">
        <v>#N/A</v>
      </c>
      <c r="K579" t="e">
        <v>#N/A</v>
      </c>
      <c r="L579" t="e">
        <v>#N/A</v>
      </c>
      <c r="M579" t="e">
        <v>#N/A</v>
      </c>
      <c r="N579" t="e">
        <v>#N/A</v>
      </c>
    </row>
    <row r="580" spans="1:14" x14ac:dyDescent="0.25">
      <c r="A580" s="4">
        <v>45802</v>
      </c>
      <c r="B580" t="e">
        <v>#N/A</v>
      </c>
      <c r="C580" t="e">
        <v>#N/A</v>
      </c>
      <c r="D580" t="e">
        <v>#N/A</v>
      </c>
      <c r="E580" t="e">
        <v>#N/A</v>
      </c>
      <c r="F580" t="e">
        <v>#N/A</v>
      </c>
      <c r="G580" t="e">
        <v>#N/A</v>
      </c>
      <c r="H580" t="e">
        <v>#N/A</v>
      </c>
      <c r="I580" t="e">
        <v>#N/A</v>
      </c>
      <c r="J580" t="e">
        <v>#N/A</v>
      </c>
      <c r="K580" t="e">
        <v>#N/A</v>
      </c>
      <c r="L580" t="e">
        <v>#N/A</v>
      </c>
      <c r="M580" t="e">
        <v>#N/A</v>
      </c>
      <c r="N580" t="e">
        <v>#N/A</v>
      </c>
    </row>
    <row r="581" spans="1:14" x14ac:dyDescent="0.25">
      <c r="A581" s="4">
        <v>45803</v>
      </c>
      <c r="B581">
        <v>23.991724857434949</v>
      </c>
      <c r="C581" t="e">
        <v>#N/A</v>
      </c>
      <c r="D581">
        <v>6.5020911791313543</v>
      </c>
      <c r="E581" t="e">
        <v>#N/A</v>
      </c>
      <c r="F581" t="e">
        <v>#N/A</v>
      </c>
      <c r="G581">
        <v>13.001174299614158</v>
      </c>
      <c r="H581" t="e">
        <v>#N/A</v>
      </c>
      <c r="I581">
        <v>5.6240011251594906</v>
      </c>
      <c r="J581" t="e">
        <v>#N/A</v>
      </c>
      <c r="K581" t="e">
        <v>#N/A</v>
      </c>
      <c r="L581">
        <v>6.5911723921139158</v>
      </c>
      <c r="M581" t="e">
        <v>#N/A</v>
      </c>
      <c r="N581">
        <v>31.19678630365749</v>
      </c>
    </row>
    <row r="582" spans="1:14" x14ac:dyDescent="0.25">
      <c r="A582" s="4">
        <v>45804</v>
      </c>
      <c r="B582">
        <v>24.249582407926475</v>
      </c>
      <c r="C582">
        <v>15.265830125708566</v>
      </c>
      <c r="D582">
        <v>6.5362862448839403</v>
      </c>
      <c r="E582">
        <v>10.865560576533309</v>
      </c>
      <c r="F582">
        <v>8.2016991443097425</v>
      </c>
      <c r="G582">
        <v>12.922229787737946</v>
      </c>
      <c r="H582">
        <v>9.5546875</v>
      </c>
      <c r="I582">
        <v>5.5728531227946707</v>
      </c>
      <c r="J582">
        <v>12.451671893619375</v>
      </c>
      <c r="K582">
        <v>19.77945500682717</v>
      </c>
      <c r="L582">
        <v>6.4728692978964872</v>
      </c>
      <c r="M582" t="e">
        <v>#N/A</v>
      </c>
      <c r="N582">
        <v>31.492646236990385</v>
      </c>
    </row>
    <row r="583" spans="1:14" x14ac:dyDescent="0.25">
      <c r="A583" s="4">
        <v>45805</v>
      </c>
      <c r="B583">
        <v>23.865539247619946</v>
      </c>
      <c r="C583">
        <v>15.336409960618411</v>
      </c>
      <c r="D583">
        <v>6.5191887120076482</v>
      </c>
      <c r="E583">
        <v>10.74804619425799</v>
      </c>
      <c r="F583">
        <v>8.1772514363265767</v>
      </c>
      <c r="G583">
        <v>12.956768011683788</v>
      </c>
      <c r="H583">
        <v>10.625</v>
      </c>
      <c r="I583">
        <v>5.5649418928403911</v>
      </c>
      <c r="J583">
        <v>12.337597380147175</v>
      </c>
      <c r="K583">
        <v>19.538171237637474</v>
      </c>
      <c r="L583">
        <v>6.447518634849895</v>
      </c>
      <c r="M583" t="e">
        <v>#N/A</v>
      </c>
      <c r="N583">
        <v>31.788506170323281</v>
      </c>
    </row>
    <row r="584" spans="1:14" x14ac:dyDescent="0.25">
      <c r="A584" s="4">
        <v>45806</v>
      </c>
      <c r="B584">
        <v>23.327878823190808</v>
      </c>
      <c r="C584">
        <v>15.287396186375464</v>
      </c>
      <c r="D584">
        <v>6.5020911791313543</v>
      </c>
      <c r="E584">
        <v>10.843607340284073</v>
      </c>
      <c r="F584">
        <v>8.1764533530171537</v>
      </c>
      <c r="G584">
        <v>12.902493659768892</v>
      </c>
      <c r="H584">
        <v>10.40625</v>
      </c>
      <c r="I584">
        <v>5.5779276951443721</v>
      </c>
      <c r="J584">
        <v>12.600846257390712</v>
      </c>
      <c r="K584">
        <v>20.055623176381633</v>
      </c>
      <c r="L584">
        <v>27.544941258466459</v>
      </c>
      <c r="M584" t="e">
        <v>#N/A</v>
      </c>
      <c r="N584">
        <v>31.394026259212755</v>
      </c>
    </row>
    <row r="585" spans="1:14" x14ac:dyDescent="0.25">
      <c r="A585" s="4">
        <v>45807</v>
      </c>
      <c r="B585">
        <v>23.240097529406459</v>
      </c>
      <c r="C585">
        <v>15.496194864650423</v>
      </c>
      <c r="D585">
        <v>6.5232116609197162</v>
      </c>
      <c r="E585">
        <v>10.799700867785601</v>
      </c>
      <c r="F585">
        <v>8.1837901101704933</v>
      </c>
      <c r="G585">
        <v>12.991306235629633</v>
      </c>
      <c r="H585">
        <v>10.421875</v>
      </c>
      <c r="I585">
        <v>5.5947009873389026</v>
      </c>
      <c r="J585">
        <v>12.091898428053204</v>
      </c>
      <c r="K585">
        <v>20.535283681397285</v>
      </c>
      <c r="L585">
        <v>27.062997467941475</v>
      </c>
      <c r="M585" t="e">
        <v>#N/A</v>
      </c>
      <c r="N585">
        <v>31.29540628143512</v>
      </c>
    </row>
    <row r="586" spans="1:14" x14ac:dyDescent="0.25">
      <c r="A586" s="4">
        <v>45808</v>
      </c>
      <c r="B586" t="e">
        <v>#N/A</v>
      </c>
      <c r="C586" t="e">
        <v>#N/A</v>
      </c>
      <c r="D586" t="e">
        <v>#N/A</v>
      </c>
      <c r="E586" t="e">
        <v>#N/A</v>
      </c>
      <c r="F586" t="e">
        <v>#N/A</v>
      </c>
      <c r="G586" t="e">
        <v>#N/A</v>
      </c>
      <c r="H586" t="e">
        <v>#N/A</v>
      </c>
      <c r="I586" t="e">
        <v>#N/A</v>
      </c>
      <c r="J586" t="e">
        <v>#N/A</v>
      </c>
      <c r="K586" t="e">
        <v>#N/A</v>
      </c>
      <c r="L586" t="e">
        <v>#N/A</v>
      </c>
      <c r="M586" t="e">
        <v>#N/A</v>
      </c>
      <c r="N586" t="e">
        <v>#N/A</v>
      </c>
    </row>
    <row r="587" spans="1:14" x14ac:dyDescent="0.25">
      <c r="A587" s="4">
        <v>45809</v>
      </c>
      <c r="B587" t="e">
        <v>#N/A</v>
      </c>
      <c r="C587" t="e">
        <v>#N/A</v>
      </c>
      <c r="D587" t="e">
        <v>#N/A</v>
      </c>
      <c r="E587" t="e">
        <v>#N/A</v>
      </c>
      <c r="F587" t="e">
        <v>#N/A</v>
      </c>
      <c r="G587" t="e">
        <v>#N/A</v>
      </c>
      <c r="H587" t="e">
        <v>#N/A</v>
      </c>
      <c r="I587" t="e">
        <v>#N/A</v>
      </c>
      <c r="J587" t="e">
        <v>#N/A</v>
      </c>
      <c r="K587" t="e">
        <v>#N/A</v>
      </c>
      <c r="L587" t="e">
        <v>#N/A</v>
      </c>
      <c r="M587" t="e">
        <v>#N/A</v>
      </c>
      <c r="N587" t="e">
        <v>#N/A</v>
      </c>
    </row>
    <row r="588" spans="1:14" x14ac:dyDescent="0.25">
      <c r="A588" s="4">
        <v>45810</v>
      </c>
      <c r="B588">
        <v>23.443091771282766</v>
      </c>
      <c r="C588">
        <v>14.669822630914322</v>
      </c>
      <c r="D588">
        <v>6.6227796464934219</v>
      </c>
      <c r="E588">
        <v>10.599539007866102</v>
      </c>
      <c r="F588">
        <v>8.2852552774515349</v>
      </c>
      <c r="G588">
        <v>13.104788971451692</v>
      </c>
      <c r="H588">
        <v>10.5</v>
      </c>
      <c r="I588">
        <v>5.7398488515396329</v>
      </c>
      <c r="J588">
        <v>11.87252436368359</v>
      </c>
      <c r="K588">
        <v>20.392839046574455</v>
      </c>
      <c r="L588">
        <v>27.878594651906834</v>
      </c>
      <c r="M588" t="e">
        <v>#N/A</v>
      </c>
      <c r="N588">
        <v>31.328279607360997</v>
      </c>
    </row>
    <row r="589" spans="1:14" x14ac:dyDescent="0.25">
      <c r="A589" s="4">
        <v>45811</v>
      </c>
      <c r="B589">
        <v>23.486982418174943</v>
      </c>
      <c r="C589">
        <v>15.622650402197229</v>
      </c>
      <c r="D589">
        <v>6.6891583035425581</v>
      </c>
      <c r="E589">
        <v>11.008902295572433</v>
      </c>
      <c r="F589">
        <v>8.4220536566139526</v>
      </c>
      <c r="G589">
        <v>12.932097851722471</v>
      </c>
      <c r="H589">
        <v>11.328125</v>
      </c>
      <c r="I589">
        <v>5.7547078840933068</v>
      </c>
      <c r="J589">
        <v>13.452017627144821</v>
      </c>
      <c r="K589">
        <v>20.62540171567295</v>
      </c>
      <c r="L589">
        <v>27.100070067212627</v>
      </c>
      <c r="M589" t="e">
        <v>#N/A</v>
      </c>
      <c r="N589">
        <v>31.394026259212755</v>
      </c>
    </row>
    <row r="590" spans="1:14" x14ac:dyDescent="0.25">
      <c r="A590" s="4">
        <v>45812</v>
      </c>
      <c r="B590">
        <v>23.925888887096686</v>
      </c>
      <c r="C590">
        <v>15.665782523531023</v>
      </c>
      <c r="D590">
        <v>6.6268025954054908</v>
      </c>
      <c r="E590">
        <v>11.038603732850811</v>
      </c>
      <c r="F590">
        <v>8.3533993806943005</v>
      </c>
      <c r="G590">
        <v>12.956768011683788</v>
      </c>
      <c r="H590">
        <v>11.6875</v>
      </c>
      <c r="I590">
        <v>5.7021589665631467</v>
      </c>
      <c r="J590">
        <v>13.01326949840559</v>
      </c>
      <c r="K590">
        <v>20.31434914575371</v>
      </c>
      <c r="L590">
        <v>28.026885048991442</v>
      </c>
      <c r="M590" t="e">
        <v>#N/A</v>
      </c>
      <c r="N590">
        <v>31.657012866619773</v>
      </c>
    </row>
    <row r="591" spans="1:14" x14ac:dyDescent="0.25">
      <c r="A591" s="4">
        <v>45813</v>
      </c>
      <c r="B591">
        <v>24.057560827773209</v>
      </c>
      <c r="C591">
        <v>16.060833543929185</v>
      </c>
      <c r="D591">
        <v>6.6418886538257489</v>
      </c>
      <c r="E591">
        <v>11.050226034394521</v>
      </c>
      <c r="F591">
        <v>8.3592603476570524</v>
      </c>
      <c r="G591">
        <v>12.803813019923622</v>
      </c>
      <c r="H591">
        <v>12.265625</v>
      </c>
      <c r="I591">
        <v>5.6659467121717606</v>
      </c>
      <c r="J591">
        <v>13.03081942355516</v>
      </c>
      <c r="K591">
        <v>20.785288550678167</v>
      </c>
      <c r="L591">
        <v>27.619086457008766</v>
      </c>
      <c r="M591" t="e">
        <v>#N/A</v>
      </c>
      <c r="N591">
        <v>31.229659629583367</v>
      </c>
    </row>
    <row r="592" spans="1:14" x14ac:dyDescent="0.25">
      <c r="A592" s="4">
        <v>45814</v>
      </c>
      <c r="B592">
        <v>24.008183850019513</v>
      </c>
      <c r="C592">
        <v>16.306882690628782</v>
      </c>
      <c r="D592">
        <v>6.7132959970149715</v>
      </c>
      <c r="E592">
        <v>11.224560557550216</v>
      </c>
      <c r="F592">
        <v>8.4136651569559699</v>
      </c>
      <c r="G592">
        <v>12.907427691761153</v>
      </c>
      <c r="H592">
        <v>12.0234375</v>
      </c>
      <c r="I592">
        <v>5.6824762134490152</v>
      </c>
      <c r="J592">
        <v>13.609966953490945</v>
      </c>
      <c r="K592">
        <v>20.977152752684425</v>
      </c>
      <c r="L592">
        <v>27.80444945336453</v>
      </c>
      <c r="M592" t="e">
        <v>#N/A</v>
      </c>
      <c r="N592">
        <v>31.821379496249158</v>
      </c>
    </row>
    <row r="593" spans="1:14" x14ac:dyDescent="0.25">
      <c r="A593" s="4">
        <v>45815</v>
      </c>
      <c r="B593" t="e">
        <v>#N/A</v>
      </c>
      <c r="C593" t="e">
        <v>#N/A</v>
      </c>
      <c r="D593" t="e">
        <v>#N/A</v>
      </c>
      <c r="E593" t="e">
        <v>#N/A</v>
      </c>
      <c r="F593" t="e">
        <v>#N/A</v>
      </c>
      <c r="G593" t="e">
        <v>#N/A</v>
      </c>
      <c r="H593" t="e">
        <v>#N/A</v>
      </c>
      <c r="I593" t="e">
        <v>#N/A</v>
      </c>
      <c r="J593" t="e">
        <v>#N/A</v>
      </c>
      <c r="K593" t="e">
        <v>#N/A</v>
      </c>
      <c r="L593" t="e">
        <v>#N/A</v>
      </c>
      <c r="M593" t="e">
        <v>#N/A</v>
      </c>
      <c r="N593" t="e">
        <v>#N/A</v>
      </c>
    </row>
    <row r="594" spans="1:14" x14ac:dyDescent="0.25">
      <c r="A594" s="4">
        <v>45816</v>
      </c>
      <c r="B594" t="e">
        <v>#N/A</v>
      </c>
      <c r="C594" t="e">
        <v>#N/A</v>
      </c>
      <c r="D594" t="e">
        <v>#N/A</v>
      </c>
      <c r="E594" t="e">
        <v>#N/A</v>
      </c>
      <c r="F594" t="e">
        <v>#N/A</v>
      </c>
      <c r="G594" t="e">
        <v>#N/A</v>
      </c>
      <c r="H594" t="e">
        <v>#N/A</v>
      </c>
      <c r="I594" t="e">
        <v>#N/A</v>
      </c>
      <c r="J594" t="e">
        <v>#N/A</v>
      </c>
      <c r="K594" t="e">
        <v>#N/A</v>
      </c>
      <c r="L594" t="e">
        <v>#N/A</v>
      </c>
      <c r="M594" t="e">
        <v>#N/A</v>
      </c>
      <c r="N594" t="e">
        <v>#N/A</v>
      </c>
    </row>
    <row r="595" spans="1:14" x14ac:dyDescent="0.25">
      <c r="A595" s="4">
        <v>45817</v>
      </c>
      <c r="B595">
        <v>24.063047158634735</v>
      </c>
      <c r="C595">
        <v>15.700092165501086</v>
      </c>
      <c r="D595">
        <v>6.7132959970149715</v>
      </c>
      <c r="E595">
        <v>11.388564146000386</v>
      </c>
      <c r="F595">
        <v>8.4301461791777061</v>
      </c>
      <c r="G595">
        <v>12.833417211877203</v>
      </c>
      <c r="H595">
        <v>12.296875</v>
      </c>
      <c r="I595">
        <v>5.7047098496873954</v>
      </c>
      <c r="J595">
        <v>14.013615231931038</v>
      </c>
      <c r="K595">
        <v>20.901569885227417</v>
      </c>
      <c r="L595">
        <v>28.026885048991442</v>
      </c>
      <c r="M595" t="e">
        <v>#N/A</v>
      </c>
      <c r="N595">
        <v>32.478846014766702</v>
      </c>
    </row>
    <row r="596" spans="1:14" x14ac:dyDescent="0.25">
      <c r="A596" s="4">
        <v>45818</v>
      </c>
      <c r="B596">
        <v>24.035615504327126</v>
      </c>
      <c r="C596">
        <v>16.137295031748181</v>
      </c>
      <c r="D596">
        <v>6.8752196907257455</v>
      </c>
      <c r="E596">
        <v>11.575812337537981</v>
      </c>
      <c r="F596">
        <v>8.6960563441107883</v>
      </c>
      <c r="G596">
        <v>12.907427691761153</v>
      </c>
      <c r="H596">
        <v>12.21875</v>
      </c>
      <c r="I596">
        <v>5.8415563230490157</v>
      </c>
      <c r="J596">
        <v>13.71526650438836</v>
      </c>
      <c r="K596">
        <v>21.166109921326957</v>
      </c>
      <c r="L596">
        <v>27.98981244972029</v>
      </c>
      <c r="M596" t="e">
        <v>#N/A</v>
      </c>
      <c r="N596">
        <v>32.774705948099601</v>
      </c>
    </row>
    <row r="597" spans="1:14" x14ac:dyDescent="0.25">
      <c r="A597" s="4">
        <v>45819</v>
      </c>
      <c r="B597">
        <v>24.106937805526904</v>
      </c>
      <c r="C597">
        <v>16.454904288842485</v>
      </c>
      <c r="D597">
        <v>6.8641565812175553</v>
      </c>
      <c r="E597">
        <v>11.604222407978169</v>
      </c>
      <c r="F597">
        <v>8.6818272297933881</v>
      </c>
      <c r="G597">
        <v>12.91729575574568</v>
      </c>
      <c r="H597">
        <v>11.640625</v>
      </c>
      <c r="I597">
        <v>5.8709194362141819</v>
      </c>
      <c r="J597">
        <v>13.925865606183191</v>
      </c>
      <c r="K597">
        <v>21.221343555237851</v>
      </c>
      <c r="L597">
        <v>27.544941258466459</v>
      </c>
      <c r="M597" t="e">
        <v>#N/A</v>
      </c>
      <c r="N597">
        <v>31.919999474026792</v>
      </c>
    </row>
    <row r="598" spans="1:14" x14ac:dyDescent="0.25">
      <c r="A598" s="4">
        <v>45820</v>
      </c>
      <c r="B598">
        <v>23.849080255035378</v>
      </c>
      <c r="C598">
        <v>16.451963462387909</v>
      </c>
      <c r="D598">
        <v>6.9687532529313474</v>
      </c>
      <c r="E598">
        <v>11.436344719013427</v>
      </c>
      <c r="F598">
        <v>8.8200637970249893</v>
      </c>
      <c r="G598">
        <v>12.941965915707</v>
      </c>
      <c r="H598">
        <v>12.234375</v>
      </c>
      <c r="I598">
        <v>6.046303290022836</v>
      </c>
      <c r="J598">
        <v>14.048715082230176</v>
      </c>
      <c r="K598">
        <v>21.465534357791274</v>
      </c>
      <c r="L598">
        <v>27.100070067212627</v>
      </c>
      <c r="M598" t="e">
        <v>#N/A</v>
      </c>
      <c r="N598">
        <v>31.492646236990385</v>
      </c>
    </row>
    <row r="599" spans="1:14" x14ac:dyDescent="0.25">
      <c r="A599" s="4">
        <v>45821</v>
      </c>
      <c r="B599">
        <v>23.58573637368233</v>
      </c>
      <c r="C599">
        <v>17.174426494728959</v>
      </c>
      <c r="D599">
        <v>7.0411663333485874</v>
      </c>
      <c r="E599">
        <v>11.172905884022603</v>
      </c>
      <c r="F599">
        <v>8.8776858835431263</v>
      </c>
      <c r="G599">
        <v>12.966636075668315</v>
      </c>
      <c r="H599">
        <v>12.09375</v>
      </c>
      <c r="I599">
        <v>6.0419499762029538</v>
      </c>
      <c r="J599">
        <v>13.908315681033621</v>
      </c>
      <c r="K599">
        <v>21.738795493982007</v>
      </c>
      <c r="L599">
        <v>27.433723460653002</v>
      </c>
      <c r="M599" t="e">
        <v>#N/A</v>
      </c>
      <c r="N599">
        <v>31.459772911064508</v>
      </c>
    </row>
    <row r="600" spans="1:14" x14ac:dyDescent="0.25">
      <c r="A600" s="4">
        <v>45822</v>
      </c>
      <c r="B600" t="e">
        <v>#N/A</v>
      </c>
      <c r="C600" t="e">
        <v>#N/A</v>
      </c>
      <c r="D600" t="e">
        <v>#N/A</v>
      </c>
      <c r="E600" t="e">
        <v>#N/A</v>
      </c>
      <c r="F600" t="e">
        <v>#N/A</v>
      </c>
      <c r="G600" t="e">
        <v>#N/A</v>
      </c>
      <c r="H600" t="e">
        <v>#N/A</v>
      </c>
      <c r="I600" t="e">
        <v>#N/A</v>
      </c>
      <c r="J600" t="e">
        <v>#N/A</v>
      </c>
      <c r="K600" t="e">
        <v>#N/A</v>
      </c>
      <c r="L600" t="e">
        <v>#N/A</v>
      </c>
      <c r="M600" t="e">
        <v>#N/A</v>
      </c>
      <c r="N600" t="e">
        <v>#N/A</v>
      </c>
    </row>
    <row r="601" spans="1:14" x14ac:dyDescent="0.25">
      <c r="A601" s="4">
        <v>45823</v>
      </c>
      <c r="B601" t="e">
        <v>#N/A</v>
      </c>
      <c r="C601" t="e">
        <v>#N/A</v>
      </c>
      <c r="D601" t="e">
        <v>#N/A</v>
      </c>
      <c r="E601" t="e">
        <v>#N/A</v>
      </c>
      <c r="F601" t="e">
        <v>#N/A</v>
      </c>
      <c r="G601" t="e">
        <v>#N/A</v>
      </c>
      <c r="H601" t="e">
        <v>#N/A</v>
      </c>
      <c r="I601" t="e">
        <v>#N/A</v>
      </c>
      <c r="J601" t="e">
        <v>#N/A</v>
      </c>
      <c r="K601" t="e">
        <v>#N/A</v>
      </c>
      <c r="L601" t="e">
        <v>#N/A</v>
      </c>
      <c r="M601" t="e">
        <v>#N/A</v>
      </c>
      <c r="N601" t="e">
        <v>#N/A</v>
      </c>
    </row>
    <row r="602" spans="1:14" x14ac:dyDescent="0.25">
      <c r="A602" s="4">
        <v>45824</v>
      </c>
      <c r="B602">
        <v>23.700949321774292</v>
      </c>
      <c r="C602">
        <v>17.179327872153255</v>
      </c>
      <c r="D602">
        <v>7.0371433844365177</v>
      </c>
      <c r="E602">
        <v>11.188402286080887</v>
      </c>
      <c r="F602">
        <v>8.8682504812575136</v>
      </c>
      <c r="G602">
        <v>12.902493659768892</v>
      </c>
      <c r="H602">
        <v>12.703125000000002</v>
      </c>
      <c r="I602">
        <v>6.0261649198323877</v>
      </c>
      <c r="J602">
        <v>14.505013136118977</v>
      </c>
      <c r="K602">
        <v>21.448092157608883</v>
      </c>
      <c r="L602">
        <v>27.248360464297235</v>
      </c>
      <c r="M602" t="e">
        <v>#N/A</v>
      </c>
      <c r="N602">
        <v>31.657012866619773</v>
      </c>
    </row>
    <row r="603" spans="1:14" x14ac:dyDescent="0.25">
      <c r="A603" s="4">
        <v>45825</v>
      </c>
      <c r="B603">
        <v>23.481496087313417</v>
      </c>
      <c r="C603">
        <v>14.10616422712042</v>
      </c>
      <c r="D603">
        <v>7.116596625449878</v>
      </c>
      <c r="E603">
        <v>10.843607340284073</v>
      </c>
      <c r="F603">
        <v>8.9043650230278857</v>
      </c>
      <c r="G603">
        <v>12.971570107660579</v>
      </c>
      <c r="H603">
        <v>12.96875</v>
      </c>
      <c r="I603">
        <v>6.0926883525764373</v>
      </c>
      <c r="J603">
        <v>14.083814932529314</v>
      </c>
      <c r="K603">
        <v>20.88994175177249</v>
      </c>
      <c r="L603">
        <v>27.211287865026083</v>
      </c>
      <c r="M603" t="e">
        <v>#N/A</v>
      </c>
      <c r="N603">
        <v>31.558392888842139</v>
      </c>
    </row>
    <row r="604" spans="1:14" x14ac:dyDescent="0.25">
      <c r="A604" s="4">
        <v>45826</v>
      </c>
      <c r="B604">
        <v>23.157802566483632</v>
      </c>
      <c r="C604">
        <v>14.083617890968661</v>
      </c>
      <c r="D604">
        <v>7.1276597349580681</v>
      </c>
      <c r="E604">
        <v>10.79324403359465</v>
      </c>
      <c r="F604">
        <v>8.907810767261978</v>
      </c>
      <c r="G604">
        <v>12.981438171645104</v>
      </c>
      <c r="H604">
        <v>12.671874999999998</v>
      </c>
      <c r="I604">
        <v>5.9928082156489548</v>
      </c>
      <c r="J604">
        <v>14.127689745403238</v>
      </c>
      <c r="K604">
        <v>20.805637784224285</v>
      </c>
      <c r="L604">
        <v>26.840561872314559</v>
      </c>
      <c r="M604" t="e">
        <v>#N/A</v>
      </c>
      <c r="N604">
        <v>31.558392888842139</v>
      </c>
    </row>
    <row r="605" spans="1:14" x14ac:dyDescent="0.25">
      <c r="A605" s="4">
        <v>45827</v>
      </c>
      <c r="B605">
        <v>22.812163722207757</v>
      </c>
      <c r="C605" t="e">
        <v>#N/A</v>
      </c>
      <c r="D605">
        <v>7.1688949613067745</v>
      </c>
      <c r="E605" t="e">
        <v>#N/A</v>
      </c>
      <c r="F605">
        <v>8.9899226314634682</v>
      </c>
      <c r="G605">
        <v>13.011042363598687</v>
      </c>
      <c r="H605" t="e">
        <v>#N/A</v>
      </c>
      <c r="I605">
        <v>6.0016390764684804</v>
      </c>
      <c r="J605" t="e">
        <v>#N/A</v>
      </c>
      <c r="K605" t="e">
        <v>#N/A</v>
      </c>
      <c r="L605" t="e">
        <v>#N/A</v>
      </c>
      <c r="M605" t="e">
        <v>#N/A</v>
      </c>
      <c r="N605" t="e">
        <v>#N/A</v>
      </c>
    </row>
    <row r="606" spans="1:14" x14ac:dyDescent="0.25">
      <c r="A606" s="4">
        <v>45828</v>
      </c>
      <c r="B606">
        <v>22.965780986330369</v>
      </c>
      <c r="C606">
        <v>14.213994530454904</v>
      </c>
      <c r="D606">
        <v>7.1940383920072044</v>
      </c>
      <c r="E606">
        <v>10.744172093743419</v>
      </c>
      <c r="F606">
        <v>8.9705737959626983</v>
      </c>
      <c r="G606">
        <v>12.902493659768892</v>
      </c>
      <c r="H606">
        <v>12.703125000000002</v>
      </c>
      <c r="I606">
        <v>6.0166048808563737</v>
      </c>
      <c r="J606">
        <v>13.162443862176929</v>
      </c>
      <c r="K606">
        <v>20.794009650769361</v>
      </c>
      <c r="L606">
        <v>26.469835879603028</v>
      </c>
      <c r="M606" t="e">
        <v>#N/A</v>
      </c>
      <c r="N606">
        <v>32.544592666618456</v>
      </c>
    </row>
    <row r="607" spans="1:14" x14ac:dyDescent="0.25">
      <c r="A607" s="4">
        <v>45829</v>
      </c>
      <c r="B607" t="e">
        <v>#N/A</v>
      </c>
      <c r="C607" t="e">
        <v>#N/A</v>
      </c>
      <c r="D607" t="e">
        <v>#N/A</v>
      </c>
      <c r="E607" t="e">
        <v>#N/A</v>
      </c>
      <c r="F607" t="e">
        <v>#N/A</v>
      </c>
      <c r="G607" t="e">
        <v>#N/A</v>
      </c>
      <c r="H607" t="e">
        <v>#N/A</v>
      </c>
      <c r="I607" t="e">
        <v>#N/A</v>
      </c>
      <c r="J607" t="e">
        <v>#N/A</v>
      </c>
      <c r="K607" t="e">
        <v>#N/A</v>
      </c>
      <c r="L607" t="e">
        <v>#N/A</v>
      </c>
      <c r="M607" t="e">
        <v>#N/A</v>
      </c>
      <c r="N607" t="e">
        <v>#N/A</v>
      </c>
    </row>
    <row r="608" spans="1:14" x14ac:dyDescent="0.25">
      <c r="A608" s="4">
        <v>45830</v>
      </c>
      <c r="B608" t="e">
        <v>#N/A</v>
      </c>
      <c r="C608" t="e">
        <v>#N/A</v>
      </c>
      <c r="D608" t="e">
        <v>#N/A</v>
      </c>
      <c r="E608" t="e">
        <v>#N/A</v>
      </c>
      <c r="F608" t="e">
        <v>#N/A</v>
      </c>
      <c r="G608" t="e">
        <v>#N/A</v>
      </c>
      <c r="H608" t="e">
        <v>#N/A</v>
      </c>
      <c r="I608" t="e">
        <v>#N/A</v>
      </c>
      <c r="J608" t="e">
        <v>#N/A</v>
      </c>
      <c r="K608" t="e">
        <v>#N/A</v>
      </c>
      <c r="L608" t="e">
        <v>#N/A</v>
      </c>
      <c r="M608" t="e">
        <v>#N/A</v>
      </c>
      <c r="N608" t="e">
        <v>#N/A</v>
      </c>
    </row>
    <row r="609" spans="1:14" x14ac:dyDescent="0.25">
      <c r="A609" s="4">
        <v>45831</v>
      </c>
      <c r="B609">
        <v>22.910917677715151</v>
      </c>
      <c r="C609">
        <v>14.181645439454558</v>
      </c>
      <c r="D609">
        <v>7.1528031656584989</v>
      </c>
      <c r="E609">
        <v>10.693808787053996</v>
      </c>
      <c r="F609">
        <v>8.9879067606380492</v>
      </c>
      <c r="G609">
        <v>12.532441260349133</v>
      </c>
      <c r="H609">
        <v>13.171875</v>
      </c>
      <c r="I609">
        <v>5.9794383591602234</v>
      </c>
      <c r="J609">
        <v>12.609621219965497</v>
      </c>
      <c r="K609">
        <v>20.561446981670866</v>
      </c>
      <c r="L609">
        <v>25.913746890535741</v>
      </c>
      <c r="M609" t="e">
        <v>#N/A</v>
      </c>
      <c r="N609">
        <v>32.11723942958205</v>
      </c>
    </row>
    <row r="610" spans="1:14" x14ac:dyDescent="0.25">
      <c r="A610" s="4">
        <v>45832</v>
      </c>
      <c r="B610">
        <v>23.536359395928638</v>
      </c>
      <c r="C610">
        <v>14.819804780097742</v>
      </c>
      <c r="D610">
        <v>6.9707647273873814</v>
      </c>
      <c r="E610">
        <v>10.91850661689911</v>
      </c>
      <c r="F610">
        <v>8.7406682207222186</v>
      </c>
      <c r="G610">
        <v>12.596583676248557</v>
      </c>
      <c r="H610">
        <v>12.578125</v>
      </c>
      <c r="I610">
        <v>5.8229293611284891</v>
      </c>
      <c r="J610">
        <v>13.065919273854298</v>
      </c>
      <c r="K610">
        <v>20.756218217040857</v>
      </c>
      <c r="L610">
        <v>25.950819489806893</v>
      </c>
      <c r="M610" t="e">
        <v>#N/A</v>
      </c>
      <c r="N610">
        <v>31.624139540693889</v>
      </c>
    </row>
    <row r="611" spans="1:14" x14ac:dyDescent="0.25">
      <c r="A611" s="4">
        <v>45833</v>
      </c>
      <c r="B611">
        <v>23.437605440421244</v>
      </c>
      <c r="C611">
        <v>14.968806653796301</v>
      </c>
      <c r="D611">
        <v>6.9094147564783306</v>
      </c>
      <c r="E611">
        <v>10.950790787853869</v>
      </c>
      <c r="F611">
        <v>8.6785547283364632</v>
      </c>
      <c r="G611">
        <v>12.453496748472917</v>
      </c>
      <c r="H611">
        <v>12.812499999999998</v>
      </c>
      <c r="I611">
        <v>5.8020204017216326</v>
      </c>
      <c r="J611">
        <v>12.995719573256022</v>
      </c>
      <c r="K611">
        <v>20.44807268048535</v>
      </c>
      <c r="L611">
        <v>26.358618081789576</v>
      </c>
      <c r="M611" t="e">
        <v>#N/A</v>
      </c>
      <c r="N611">
        <v>32.215859407359687</v>
      </c>
    </row>
    <row r="612" spans="1:14" x14ac:dyDescent="0.25">
      <c r="A612" s="4">
        <v>45834</v>
      </c>
      <c r="B612">
        <v>23.574763711959289</v>
      </c>
      <c r="C612">
        <v>15.256027370859977</v>
      </c>
      <c r="D612">
        <v>6.8943286980580725</v>
      </c>
      <c r="E612">
        <v>11.141913079906036</v>
      </c>
      <c r="F612">
        <v>8.796106033514782</v>
      </c>
      <c r="G612">
        <v>12.576847548279503</v>
      </c>
      <c r="H612">
        <v>12.75</v>
      </c>
      <c r="I612">
        <v>5.8766472346381198</v>
      </c>
      <c r="J612">
        <v>13.653841766364868</v>
      </c>
      <c r="K612">
        <v>20.637029849127874</v>
      </c>
      <c r="L612">
        <v>26.543981078145336</v>
      </c>
      <c r="M612" t="e">
        <v>#N/A</v>
      </c>
      <c r="N612">
        <v>32.544592666618456</v>
      </c>
    </row>
    <row r="613" spans="1:14" x14ac:dyDescent="0.25">
      <c r="A613" s="4">
        <v>45835</v>
      </c>
      <c r="B613">
        <v>24.441603988079738</v>
      </c>
      <c r="C613">
        <v>14.913911226644199</v>
      </c>
      <c r="D613">
        <v>6.9546729317391058</v>
      </c>
      <c r="E613">
        <v>11.203898688139171</v>
      </c>
      <c r="F613">
        <v>8.8011324319414008</v>
      </c>
      <c r="G613">
        <v>12.497903036403288</v>
      </c>
      <c r="H613">
        <v>12.65625</v>
      </c>
      <c r="I613">
        <v>5.8742584653175705</v>
      </c>
      <c r="J613">
        <v>13.302843263373482</v>
      </c>
      <c r="K613">
        <v>20.607959515490563</v>
      </c>
      <c r="L613">
        <v>25.765456493451129</v>
      </c>
      <c r="M613" t="e">
        <v>#N/A</v>
      </c>
      <c r="N613">
        <v>32.840452599951348</v>
      </c>
    </row>
    <row r="614" spans="1:14" x14ac:dyDescent="0.25">
      <c r="A614" s="4">
        <v>45836</v>
      </c>
      <c r="B614" t="e">
        <v>#N/A</v>
      </c>
      <c r="C614" t="e">
        <v>#N/A</v>
      </c>
      <c r="D614" t="e">
        <v>#N/A</v>
      </c>
      <c r="E614" t="e">
        <v>#N/A</v>
      </c>
      <c r="F614" t="e">
        <v>#N/A</v>
      </c>
      <c r="G614" t="e">
        <v>#N/A</v>
      </c>
      <c r="H614" t="e">
        <v>#N/A</v>
      </c>
      <c r="I614" t="e">
        <v>#N/A</v>
      </c>
      <c r="J614" t="e">
        <v>#N/A</v>
      </c>
      <c r="K614" t="e">
        <v>#N/A</v>
      </c>
      <c r="L614" t="e">
        <v>#N/A</v>
      </c>
      <c r="M614" t="e">
        <v>#N/A</v>
      </c>
      <c r="N614" t="e">
        <v>#N/A</v>
      </c>
    </row>
    <row r="615" spans="1:14" x14ac:dyDescent="0.25">
      <c r="A615" s="4">
        <v>45837</v>
      </c>
      <c r="B615" t="e">
        <v>#N/A</v>
      </c>
      <c r="C615" t="e">
        <v>#N/A</v>
      </c>
      <c r="D615" t="e">
        <v>#N/A</v>
      </c>
      <c r="E615" t="e">
        <v>#N/A</v>
      </c>
      <c r="F615" t="e">
        <v>#N/A</v>
      </c>
      <c r="G615" t="e">
        <v>#N/A</v>
      </c>
      <c r="H615" t="e">
        <v>#N/A</v>
      </c>
      <c r="I615" t="e">
        <v>#N/A</v>
      </c>
      <c r="J615" t="e">
        <v>#N/A</v>
      </c>
      <c r="K615" t="e">
        <v>#N/A</v>
      </c>
      <c r="L615" t="e">
        <v>#N/A</v>
      </c>
      <c r="M615" t="e">
        <v>#N/A</v>
      </c>
      <c r="N615" t="e">
        <v>#N/A</v>
      </c>
    </row>
    <row r="616" spans="1:14" x14ac:dyDescent="0.25">
      <c r="A616" s="4">
        <v>45838</v>
      </c>
      <c r="B616">
        <v>23.881998240204513</v>
      </c>
      <c r="C616">
        <v>16.227480376355206</v>
      </c>
      <c r="D616">
        <v>6.9194721287585024</v>
      </c>
      <c r="E616">
        <v>11.076053371158329</v>
      </c>
      <c r="F616">
        <v>8.6915998101775411</v>
      </c>
      <c r="G616">
        <v>12.6853962521093</v>
      </c>
      <c r="H616">
        <v>14.03125</v>
      </c>
      <c r="I616">
        <v>5.8476643589701514</v>
      </c>
      <c r="J616">
        <v>13.329168151097836</v>
      </c>
      <c r="K616">
        <v>20.180625611022077</v>
      </c>
      <c r="L616">
        <v>25.802529092722281</v>
      </c>
      <c r="M616" t="e">
        <v>#N/A</v>
      </c>
      <c r="N616">
        <v>32.873325925877225</v>
      </c>
    </row>
    <row r="617" spans="1:14" x14ac:dyDescent="0.25">
      <c r="A617" s="4">
        <v>45839</v>
      </c>
      <c r="B617">
        <v>23.662545005743638</v>
      </c>
      <c r="C617">
        <v>15.974569301261596</v>
      </c>
      <c r="D617">
        <v>6.9345581871787605</v>
      </c>
      <c r="E617">
        <v>11.460880688939042</v>
      </c>
      <c r="F617">
        <v>8.7684051835827397</v>
      </c>
      <c r="G617">
        <v>12.695264316093827</v>
      </c>
      <c r="H617">
        <v>14.093749999999998</v>
      </c>
      <c r="I617">
        <v>5.8767231867203717</v>
      </c>
      <c r="J617">
        <v>13.969740419057114</v>
      </c>
      <c r="K617">
        <v>21.238785755420238</v>
      </c>
      <c r="L617">
        <v>25.950819489806893</v>
      </c>
      <c r="M617" t="e">
        <v>#N/A</v>
      </c>
      <c r="N617">
        <v>32.380226036989072</v>
      </c>
    </row>
    <row r="618" spans="1:14" x14ac:dyDescent="0.25">
      <c r="A618" s="4">
        <v>45840</v>
      </c>
      <c r="B618">
        <v>24.084992482080818</v>
      </c>
      <c r="C618">
        <v>16.715657567814969</v>
      </c>
      <c r="D618">
        <v>7.0280917493843633</v>
      </c>
      <c r="E618">
        <v>11.619718810036453</v>
      </c>
      <c r="F618">
        <v>8.8487547120546175</v>
      </c>
      <c r="G618">
        <v>12.483100940426498</v>
      </c>
      <c r="H618">
        <v>13.75</v>
      </c>
      <c r="I618">
        <v>6.0045733458571586</v>
      </c>
      <c r="J618">
        <v>14.276864109174575</v>
      </c>
      <c r="K618">
        <v>21.227157621965311</v>
      </c>
      <c r="L618">
        <v>25.654238695637673</v>
      </c>
      <c r="M618" t="e">
        <v>#N/A</v>
      </c>
      <c r="N618">
        <v>32.478846014766702</v>
      </c>
    </row>
    <row r="619" spans="1:14" x14ac:dyDescent="0.25">
      <c r="A619" s="4">
        <v>45841</v>
      </c>
      <c r="B619">
        <v>24.282500393095606</v>
      </c>
      <c r="C619">
        <v>18.138037296345317</v>
      </c>
      <c r="D619">
        <v>7.0311089610684148</v>
      </c>
      <c r="E619">
        <v>11.650711614153019</v>
      </c>
      <c r="F619">
        <v>8.8786788029271566</v>
      </c>
      <c r="G619">
        <v>12.473232876441971</v>
      </c>
      <c r="H619">
        <v>14.171875</v>
      </c>
      <c r="I619">
        <v>5.9846065357720954</v>
      </c>
      <c r="J619">
        <v>14.750712088212945</v>
      </c>
      <c r="K619">
        <v>21.477162491246194</v>
      </c>
      <c r="L619">
        <v>25.876674291264589</v>
      </c>
      <c r="M619" t="e">
        <v>#N/A</v>
      </c>
      <c r="N619">
        <v>34.516992222171091</v>
      </c>
    </row>
    <row r="620" spans="1:14" x14ac:dyDescent="0.25">
      <c r="A620" s="4">
        <v>45842</v>
      </c>
      <c r="B620">
        <v>23.700949321774292</v>
      </c>
      <c r="C620" t="e">
        <v>#N/A</v>
      </c>
      <c r="D620">
        <v>7.0009368442278985</v>
      </c>
      <c r="E620" t="e">
        <v>#N/A</v>
      </c>
      <c r="F620">
        <v>8.9014809527260663</v>
      </c>
      <c r="G620">
        <v>12.492969004411025</v>
      </c>
      <c r="H620" t="e">
        <v>#N/A</v>
      </c>
      <c r="I620">
        <v>5.9513775952044092</v>
      </c>
      <c r="J620" t="e">
        <v>#N/A</v>
      </c>
      <c r="K620" t="e">
        <v>#N/A</v>
      </c>
      <c r="L620">
        <v>25.839601691993433</v>
      </c>
      <c r="M620" t="e">
        <v>#N/A</v>
      </c>
      <c r="N620">
        <v>34.270442277727014</v>
      </c>
    </row>
    <row r="621" spans="1:14" x14ac:dyDescent="0.25">
      <c r="A621" s="4">
        <v>45843</v>
      </c>
      <c r="B621" t="e">
        <v>#N/A</v>
      </c>
      <c r="C621" t="e">
        <v>#N/A</v>
      </c>
      <c r="D621" t="e">
        <v>#N/A</v>
      </c>
      <c r="E621" t="e">
        <v>#N/A</v>
      </c>
      <c r="F621" t="e">
        <v>#N/A</v>
      </c>
      <c r="G621" t="e">
        <v>#N/A</v>
      </c>
      <c r="H621" t="e">
        <v>#N/A</v>
      </c>
      <c r="I621" t="e">
        <v>#N/A</v>
      </c>
      <c r="J621" t="e">
        <v>#N/A</v>
      </c>
      <c r="K621" t="e">
        <v>#N/A</v>
      </c>
      <c r="L621" t="e">
        <v>#N/A</v>
      </c>
      <c r="M621" t="e">
        <v>#N/A</v>
      </c>
      <c r="N621" t="e">
        <v>#N/A</v>
      </c>
    </row>
    <row r="622" spans="1:14" x14ac:dyDescent="0.25">
      <c r="A622" s="4">
        <v>45844</v>
      </c>
      <c r="B622" t="e">
        <v>#N/A</v>
      </c>
      <c r="C622" t="e">
        <v>#N/A</v>
      </c>
      <c r="D622" t="e">
        <v>#N/A</v>
      </c>
      <c r="E622" t="e">
        <v>#N/A</v>
      </c>
      <c r="F622" t="e">
        <v>#N/A</v>
      </c>
      <c r="G622" t="e">
        <v>#N/A</v>
      </c>
      <c r="H622" t="e">
        <v>#N/A</v>
      </c>
      <c r="I622" t="e">
        <v>#N/A</v>
      </c>
      <c r="J622" t="e">
        <v>#N/A</v>
      </c>
      <c r="K622" t="e">
        <v>#N/A</v>
      </c>
      <c r="L622" t="e">
        <v>#N/A</v>
      </c>
      <c r="M622" t="e">
        <v>#N/A</v>
      </c>
      <c r="N622" t="e">
        <v>#N/A</v>
      </c>
    </row>
    <row r="623" spans="1:14" x14ac:dyDescent="0.25">
      <c r="A623" s="4">
        <v>45845</v>
      </c>
      <c r="B623">
        <v>23.958806872265818</v>
      </c>
      <c r="C623">
        <v>17.356757734912726</v>
      </c>
      <c r="D623">
        <v>6.96774751570333</v>
      </c>
      <c r="E623">
        <v>11.383398678647625</v>
      </c>
      <c r="F623">
        <v>8.6144933716022827</v>
      </c>
      <c r="G623">
        <v>12.330145948666333</v>
      </c>
      <c r="H623">
        <v>13.734374999999998</v>
      </c>
      <c r="I623">
        <v>5.7787727670183244</v>
      </c>
      <c r="J623">
        <v>14.101364857678883</v>
      </c>
      <c r="K623">
        <v>21.730074393890813</v>
      </c>
      <c r="L623">
        <v>26.581053677416488</v>
      </c>
      <c r="M623" t="e">
        <v>#N/A</v>
      </c>
      <c r="N623">
        <v>34.270442277727014</v>
      </c>
    </row>
    <row r="624" spans="1:14" x14ac:dyDescent="0.25">
      <c r="A624" s="4">
        <v>45846</v>
      </c>
      <c r="B624">
        <v>23.816162269866251</v>
      </c>
      <c r="C624">
        <v>16.22159872344605</v>
      </c>
      <c r="D624">
        <v>7.0984933553455685</v>
      </c>
      <c r="E624">
        <v>11.356279975045627</v>
      </c>
      <c r="F624">
        <v>8.7762398275713167</v>
      </c>
      <c r="G624">
        <v>12.330145948666333</v>
      </c>
      <c r="H624">
        <v>13.734374999999998</v>
      </c>
      <c r="I624">
        <v>5.9034954369592008</v>
      </c>
      <c r="J624">
        <v>14.461138323245054</v>
      </c>
      <c r="K624">
        <v>21.064363753596364</v>
      </c>
      <c r="L624">
        <v>27.433723460653002</v>
      </c>
      <c r="M624" t="e">
        <v>#N/A</v>
      </c>
      <c r="N624">
        <v>34.599175536985783</v>
      </c>
    </row>
    <row r="625" spans="1:14" x14ac:dyDescent="0.25">
      <c r="A625" s="4">
        <v>45847</v>
      </c>
      <c r="B625">
        <v>24.74335218546344</v>
      </c>
      <c r="C625">
        <v>16.271592773173861</v>
      </c>
      <c r="D625">
        <v>7.1678892240787571</v>
      </c>
      <c r="E625">
        <v>11.422139683793334</v>
      </c>
      <c r="F625">
        <v>8.8570166303138134</v>
      </c>
      <c r="G625">
        <v>12.364684172612174</v>
      </c>
      <c r="H625">
        <v>13.671875</v>
      </c>
      <c r="I625">
        <v>5.9506204598116179</v>
      </c>
      <c r="J625">
        <v>14.426038472945915</v>
      </c>
      <c r="K625">
        <v>21.410300723880379</v>
      </c>
      <c r="L625">
        <v>28.10103024753375</v>
      </c>
      <c r="M625" t="e">
        <v>#N/A</v>
      </c>
      <c r="N625">
        <v>33.612975759209462</v>
      </c>
    </row>
    <row r="626" spans="1:14" x14ac:dyDescent="0.25">
      <c r="A626" s="4">
        <v>45848</v>
      </c>
      <c r="B626">
        <v>24.885996787863007</v>
      </c>
      <c r="C626">
        <v>16.183367979536552</v>
      </c>
      <c r="D626">
        <v>7.1819695452709986</v>
      </c>
      <c r="E626">
        <v>11.467337523129995</v>
      </c>
      <c r="F626">
        <v>8.9483398973648232</v>
      </c>
      <c r="G626">
        <v>12.280805628743696</v>
      </c>
      <c r="H626">
        <v>13.765625</v>
      </c>
      <c r="I626">
        <v>5.9654921828513956</v>
      </c>
      <c r="J626">
        <v>15.584333532817485</v>
      </c>
      <c r="K626">
        <v>21.698097026889769</v>
      </c>
      <c r="L626">
        <v>27.80444945336453</v>
      </c>
      <c r="M626" t="e">
        <v>#N/A</v>
      </c>
      <c r="N626">
        <v>34.02389233328293</v>
      </c>
    </row>
    <row r="627" spans="1:14" x14ac:dyDescent="0.25">
      <c r="A627" s="4">
        <v>45849</v>
      </c>
      <c r="B627">
        <v>24.474521973248869</v>
      </c>
      <c r="C627">
        <v>15.923594976048928</v>
      </c>
      <c r="D627">
        <v>7.1849867569550501</v>
      </c>
      <c r="E627">
        <v>11.314956236223539</v>
      </c>
      <c r="F627">
        <v>8.9576701874496774</v>
      </c>
      <c r="G627">
        <v>12.349882076635385</v>
      </c>
      <c r="H627">
        <v>13.468749999999998</v>
      </c>
      <c r="I627">
        <v>6.0098329321358612</v>
      </c>
      <c r="J627">
        <v>15.759832784313177</v>
      </c>
      <c r="K627">
        <v>21.628328226160221</v>
      </c>
      <c r="L627">
        <v>27.841522052635682</v>
      </c>
      <c r="M627" t="e">
        <v>#N/A</v>
      </c>
      <c r="N627">
        <v>33.859525703653546</v>
      </c>
    </row>
    <row r="628" spans="1:14" x14ac:dyDescent="0.25">
      <c r="A628" s="4">
        <v>45850</v>
      </c>
      <c r="B628" t="e">
        <v>#N/A</v>
      </c>
      <c r="C628" t="e">
        <v>#N/A</v>
      </c>
      <c r="D628" t="e">
        <v>#N/A</v>
      </c>
      <c r="E628" t="e">
        <v>#N/A</v>
      </c>
      <c r="F628" t="e">
        <v>#N/A</v>
      </c>
      <c r="G628" t="e">
        <v>#N/A</v>
      </c>
      <c r="H628" t="e">
        <v>#N/A</v>
      </c>
      <c r="I628" t="e">
        <v>#N/A</v>
      </c>
      <c r="J628" t="e">
        <v>#N/A</v>
      </c>
      <c r="K628" t="e">
        <v>#N/A</v>
      </c>
      <c r="L628" t="e">
        <v>#N/A</v>
      </c>
      <c r="M628" t="e">
        <v>#N/A</v>
      </c>
      <c r="N628" t="e">
        <v>#N/A</v>
      </c>
    </row>
    <row r="629" spans="1:14" x14ac:dyDescent="0.25">
      <c r="A629" s="4">
        <v>45851</v>
      </c>
      <c r="B629" t="e">
        <v>#N/A</v>
      </c>
      <c r="C629" t="e">
        <v>#N/A</v>
      </c>
      <c r="D629" t="e">
        <v>#N/A</v>
      </c>
      <c r="E629" t="e">
        <v>#N/A</v>
      </c>
      <c r="F629" t="e">
        <v>#N/A</v>
      </c>
      <c r="G629" t="e">
        <v>#N/A</v>
      </c>
      <c r="H629" t="e">
        <v>#N/A</v>
      </c>
      <c r="I629" t="e">
        <v>#N/A</v>
      </c>
      <c r="J629" t="e">
        <v>#N/A</v>
      </c>
      <c r="K629" t="e">
        <v>#N/A</v>
      </c>
      <c r="L629" t="e">
        <v>#N/A</v>
      </c>
      <c r="M629" t="e">
        <v>#N/A</v>
      </c>
      <c r="N629" t="e">
        <v>#N/A</v>
      </c>
    </row>
    <row r="630" spans="1:14" x14ac:dyDescent="0.25">
      <c r="A630" s="4">
        <v>45852</v>
      </c>
      <c r="B630">
        <v>24.172773775865171</v>
      </c>
      <c r="C630">
        <v>15.766750898471496</v>
      </c>
      <c r="D630">
        <v>7.1397285816942748</v>
      </c>
      <c r="E630">
        <v>11.283963432106969</v>
      </c>
      <c r="F630">
        <v>8.7915441391819549</v>
      </c>
      <c r="G630">
        <v>12.473232876441971</v>
      </c>
      <c r="H630">
        <v>13.515625</v>
      </c>
      <c r="I630">
        <v>5.9354365317302236</v>
      </c>
      <c r="J630">
        <v>16.30388046394982</v>
      </c>
      <c r="K630">
        <v>21.814378361439019</v>
      </c>
      <c r="L630">
        <v>27.100070067212627</v>
      </c>
      <c r="M630" t="e">
        <v>#N/A</v>
      </c>
      <c r="N630">
        <v>33.366425814765385</v>
      </c>
    </row>
    <row r="631" spans="1:14" x14ac:dyDescent="0.25">
      <c r="A631" s="4">
        <v>45853</v>
      </c>
      <c r="B631">
        <v>23.953320541404295</v>
      </c>
      <c r="C631">
        <v>16.853876411180082</v>
      </c>
      <c r="D631">
        <v>7.1387228444662574</v>
      </c>
      <c r="E631">
        <v>11.117377109980421</v>
      </c>
      <c r="F631">
        <v>8.7102945176851581</v>
      </c>
      <c r="G631">
        <v>12.433760620503865</v>
      </c>
      <c r="H631">
        <v>13.375</v>
      </c>
      <c r="I631">
        <v>5.9173358910228835</v>
      </c>
      <c r="J631">
        <v>16.093281362154993</v>
      </c>
      <c r="K631">
        <v>21.715539227072156</v>
      </c>
      <c r="L631">
        <v>26.766416673772252</v>
      </c>
      <c r="M631" t="e">
        <v>#N/A</v>
      </c>
      <c r="N631">
        <v>33.448609129580085</v>
      </c>
    </row>
    <row r="632" spans="1:14" x14ac:dyDescent="0.25">
      <c r="A632" s="4">
        <v>45854</v>
      </c>
      <c r="B632">
        <v>23.827134931589296</v>
      </c>
      <c r="C632">
        <v>16.352955638417153</v>
      </c>
      <c r="D632">
        <v>7.1427457933783272</v>
      </c>
      <c r="E632">
        <v>11.196150487110028</v>
      </c>
      <c r="F632">
        <v>8.6880944982263699</v>
      </c>
      <c r="G632">
        <v>12.428826588511601</v>
      </c>
      <c r="H632">
        <v>13.4375</v>
      </c>
      <c r="I632">
        <v>5.8959665436802728</v>
      </c>
      <c r="J632">
        <v>16.058181511855853</v>
      </c>
      <c r="K632">
        <v>21.735888460618273</v>
      </c>
      <c r="L632">
        <v>26.395690681060728</v>
      </c>
      <c r="M632" t="e">
        <v>#N/A</v>
      </c>
      <c r="N632">
        <v>33.448609129580085</v>
      </c>
    </row>
    <row r="633" spans="1:14" x14ac:dyDescent="0.25">
      <c r="A633" s="4">
        <v>45855</v>
      </c>
      <c r="B633">
        <v>24.798215494078658</v>
      </c>
      <c r="C633">
        <v>17.011700764242374</v>
      </c>
      <c r="D633">
        <v>7.114585150993844</v>
      </c>
      <c r="E633">
        <v>11.560315935479696</v>
      </c>
      <c r="F633">
        <v>8.6778272575916571</v>
      </c>
      <c r="G633">
        <v>12.44362868448839</v>
      </c>
      <c r="H633">
        <v>13.796875</v>
      </c>
      <c r="I633">
        <v>5.8558522987718291</v>
      </c>
      <c r="J633">
        <v>16.11083128730456</v>
      </c>
      <c r="K633">
        <v>21.855076828531256</v>
      </c>
      <c r="L633">
        <v>26.692271475229948</v>
      </c>
      <c r="M633" t="e">
        <v>#N/A</v>
      </c>
      <c r="N633">
        <v>34.02389233328293</v>
      </c>
    </row>
    <row r="634" spans="1:14" x14ac:dyDescent="0.25">
      <c r="A634" s="4">
        <v>45856</v>
      </c>
      <c r="B634">
        <v>24.600707583063869</v>
      </c>
      <c r="C634">
        <v>17.238144401244792</v>
      </c>
      <c r="D634">
        <v>7.1226310488179818</v>
      </c>
      <c r="E634">
        <v>11.453132487909901</v>
      </c>
      <c r="F634">
        <v>8.7261195504225828</v>
      </c>
      <c r="G634">
        <v>12.507771100387815</v>
      </c>
      <c r="H634">
        <v>13.578124999999998</v>
      </c>
      <c r="I634">
        <v>5.8975584840575062</v>
      </c>
      <c r="J634">
        <v>15.979206848682793</v>
      </c>
      <c r="K634">
        <v>22.078918397538558</v>
      </c>
      <c r="L634">
        <v>27.062997467941475</v>
      </c>
      <c r="M634" t="e">
        <v>#N/A</v>
      </c>
      <c r="N634">
        <v>33.695159074024161</v>
      </c>
    </row>
    <row r="635" spans="1:14" x14ac:dyDescent="0.25">
      <c r="A635" s="4">
        <v>45857</v>
      </c>
      <c r="B635" t="e">
        <v>#N/A</v>
      </c>
      <c r="C635" t="e">
        <v>#N/A</v>
      </c>
      <c r="D635" t="e">
        <v>#N/A</v>
      </c>
      <c r="E635" t="e">
        <v>#N/A</v>
      </c>
      <c r="F635" t="e">
        <v>#N/A</v>
      </c>
      <c r="G635" t="e">
        <v>#N/A</v>
      </c>
      <c r="H635" t="e">
        <v>#N/A</v>
      </c>
      <c r="I635" t="e">
        <v>#N/A</v>
      </c>
      <c r="J635" t="e">
        <v>#N/A</v>
      </c>
      <c r="K635" t="e">
        <v>#N/A</v>
      </c>
      <c r="L635" t="e">
        <v>#N/A</v>
      </c>
      <c r="M635" t="e">
        <v>#N/A</v>
      </c>
      <c r="N635" t="e">
        <v>#N/A</v>
      </c>
    </row>
    <row r="636" spans="1:14" x14ac:dyDescent="0.25">
      <c r="A636" s="4">
        <v>45858</v>
      </c>
      <c r="B636" t="e">
        <v>#N/A</v>
      </c>
      <c r="C636" t="e">
        <v>#N/A</v>
      </c>
      <c r="D636" t="e">
        <v>#N/A</v>
      </c>
      <c r="E636" t="e">
        <v>#N/A</v>
      </c>
      <c r="F636" t="e">
        <v>#N/A</v>
      </c>
      <c r="G636" t="e">
        <v>#N/A</v>
      </c>
      <c r="H636" t="e">
        <v>#N/A</v>
      </c>
      <c r="I636" t="e">
        <v>#N/A</v>
      </c>
      <c r="J636" t="e">
        <v>#N/A</v>
      </c>
      <c r="K636" t="e">
        <v>#N/A</v>
      </c>
      <c r="L636" t="e">
        <v>#N/A</v>
      </c>
      <c r="M636" t="e">
        <v>#N/A</v>
      </c>
      <c r="N636" t="e">
        <v>#N/A</v>
      </c>
    </row>
    <row r="637" spans="1:14" x14ac:dyDescent="0.25">
      <c r="A637" s="4">
        <v>45859</v>
      </c>
      <c r="B637">
        <v>24.639111899094527</v>
      </c>
      <c r="C637">
        <v>17.481252721489817</v>
      </c>
      <c r="D637">
        <v>7.1196138371339304</v>
      </c>
      <c r="E637">
        <v>11.440218819527999</v>
      </c>
      <c r="F637">
        <v>8.7520947980505461</v>
      </c>
      <c r="G637">
        <v>12.581781580271766</v>
      </c>
      <c r="H637">
        <v>14.265625000000002</v>
      </c>
      <c r="I637">
        <v>5.9011905393475681</v>
      </c>
      <c r="J637">
        <v>15.645758270840975</v>
      </c>
      <c r="K637">
        <v>22.142873131540643</v>
      </c>
      <c r="L637">
        <v>27.025924868670323</v>
      </c>
      <c r="M637" t="e">
        <v>#N/A</v>
      </c>
      <c r="N637">
        <v>33.202059185136001</v>
      </c>
    </row>
    <row r="638" spans="1:14" x14ac:dyDescent="0.25">
      <c r="A638" s="4">
        <v>45860</v>
      </c>
      <c r="B638">
        <v>24.17826010672669</v>
      </c>
      <c r="C638">
        <v>17.643978451976402</v>
      </c>
      <c r="D638">
        <v>7.1246425232740167</v>
      </c>
      <c r="E638">
        <v>11.667499383049492</v>
      </c>
      <c r="F638">
        <v>8.7949426015406207</v>
      </c>
      <c r="G638">
        <v>12.724868508047408</v>
      </c>
      <c r="H638">
        <v>14.234374999999998</v>
      </c>
      <c r="I638">
        <v>5.9222014043120179</v>
      </c>
      <c r="J638">
        <v>16.883027993885605</v>
      </c>
      <c r="K638">
        <v>22.541136702371823</v>
      </c>
      <c r="L638">
        <v>26.766416673772252</v>
      </c>
      <c r="M638" t="e">
        <v>#N/A</v>
      </c>
      <c r="N638">
        <v>33.448609129580085</v>
      </c>
    </row>
    <row r="639" spans="1:14" x14ac:dyDescent="0.25">
      <c r="A639" s="4">
        <v>45861</v>
      </c>
      <c r="B639">
        <v>24.984750743370398</v>
      </c>
      <c r="C639">
        <v>17.622412391309506</v>
      </c>
      <c r="D639">
        <v>7.1910211803231538</v>
      </c>
      <c r="E639">
        <v>12.190502952516571</v>
      </c>
      <c r="F639">
        <v>8.9318731465753025</v>
      </c>
      <c r="G639">
        <v>12.512705132380079</v>
      </c>
      <c r="H639">
        <v>14.0625</v>
      </c>
      <c r="I639">
        <v>5.9807335520804203</v>
      </c>
      <c r="J639">
        <v>17.20770160915264</v>
      </c>
      <c r="K639">
        <v>20.820812349069126</v>
      </c>
      <c r="L639">
        <v>27.433723460653002</v>
      </c>
      <c r="M639" t="e">
        <v>#N/A</v>
      </c>
      <c r="N639">
        <v>33.612975759209462</v>
      </c>
    </row>
    <row r="640" spans="1:14" x14ac:dyDescent="0.25">
      <c r="A640" s="4">
        <v>45862</v>
      </c>
      <c r="B640">
        <v>24.935373765616703</v>
      </c>
      <c r="C640">
        <v>17.715538562371105</v>
      </c>
      <c r="D640">
        <v>7.2413080417240145</v>
      </c>
      <c r="E640">
        <v>12.012294328846307</v>
      </c>
      <c r="F640">
        <v>8.9284655008602574</v>
      </c>
      <c r="G640">
        <v>12.483100940426498</v>
      </c>
      <c r="H640">
        <v>13.671875</v>
      </c>
      <c r="I640">
        <v>5.7925495816094168</v>
      </c>
      <c r="J640">
        <v>16.479379715445518</v>
      </c>
      <c r="K640">
        <v>20.577778972294769</v>
      </c>
      <c r="L640">
        <v>27.433723460653002</v>
      </c>
      <c r="M640" t="e">
        <v>#N/A</v>
      </c>
      <c r="N640">
        <v>34.434808907356398</v>
      </c>
    </row>
    <row r="641" spans="1:14" x14ac:dyDescent="0.25">
      <c r="A641" s="4">
        <v>45863</v>
      </c>
      <c r="B641">
        <v>24.940860096478225</v>
      </c>
      <c r="C641">
        <v>18.166465285406225</v>
      </c>
      <c r="D641">
        <v>7.8212224940962107</v>
      </c>
      <c r="E641">
        <v>12.14530511317991</v>
      </c>
      <c r="F641">
        <v>8.8856462402346157</v>
      </c>
      <c r="G641">
        <v>12.50283706839555</v>
      </c>
      <c r="H641">
        <v>13.468749999999998</v>
      </c>
      <c r="I641">
        <v>5.7612156465561295</v>
      </c>
      <c r="J641">
        <v>15.900232185509731</v>
      </c>
      <c r="K641">
        <v>20.543468377926622</v>
      </c>
      <c r="L641">
        <v>27.359578262110695</v>
      </c>
      <c r="M641" t="e">
        <v>#N/A</v>
      </c>
      <c r="N641">
        <v>34.927908796244552</v>
      </c>
    </row>
    <row r="642" spans="1:14" x14ac:dyDescent="0.25">
      <c r="A642" s="4">
        <v>45864</v>
      </c>
      <c r="B642" t="e">
        <v>#N/A</v>
      </c>
      <c r="C642" t="e">
        <v>#N/A</v>
      </c>
      <c r="D642" t="e">
        <v>#N/A</v>
      </c>
      <c r="E642" t="e">
        <v>#N/A</v>
      </c>
      <c r="F642" t="e">
        <v>#N/A</v>
      </c>
      <c r="G642" t="e">
        <v>#N/A</v>
      </c>
      <c r="H642" t="e">
        <v>#N/A</v>
      </c>
      <c r="I642" t="e">
        <v>#N/A</v>
      </c>
      <c r="J642" t="e">
        <v>#N/A</v>
      </c>
      <c r="K642" t="e">
        <v>#N/A</v>
      </c>
      <c r="L642" t="e">
        <v>#N/A</v>
      </c>
      <c r="M642" t="e">
        <v>#N/A</v>
      </c>
      <c r="N642" t="e">
        <v>#N/A</v>
      </c>
    </row>
    <row r="643" spans="1:14" x14ac:dyDescent="0.25">
      <c r="A643" s="4">
        <v>45865</v>
      </c>
      <c r="B643" t="e">
        <v>#N/A</v>
      </c>
      <c r="C643" t="e">
        <v>#N/A</v>
      </c>
      <c r="D643" t="e">
        <v>#N/A</v>
      </c>
      <c r="E643" t="e">
        <v>#N/A</v>
      </c>
      <c r="F643" t="e">
        <v>#N/A</v>
      </c>
      <c r="G643" t="e">
        <v>#N/A</v>
      </c>
      <c r="H643" t="e">
        <v>#N/A</v>
      </c>
      <c r="I643" t="e">
        <v>#N/A</v>
      </c>
      <c r="J643" t="e">
        <v>#N/A</v>
      </c>
      <c r="K643" t="e">
        <v>#N/A</v>
      </c>
      <c r="L643" t="e">
        <v>#N/A</v>
      </c>
      <c r="M643" t="e">
        <v>#N/A</v>
      </c>
      <c r="N643" t="e">
        <v>#N/A</v>
      </c>
    </row>
    <row r="644" spans="1:14" x14ac:dyDescent="0.25">
      <c r="A644" s="4">
        <v>45866</v>
      </c>
      <c r="B644">
        <v>24.759811178048004</v>
      </c>
      <c r="C644">
        <v>17.995897351040767</v>
      </c>
      <c r="D644">
        <v>7.8660310256406163</v>
      </c>
      <c r="E644">
        <v>12.092359072814107</v>
      </c>
      <c r="F644">
        <v>8.9225919998570369</v>
      </c>
      <c r="G644">
        <v>12.522573196364604</v>
      </c>
      <c r="H644">
        <v>13.53125</v>
      </c>
      <c r="I644">
        <v>5.8161247933501512</v>
      </c>
      <c r="J644">
        <v>15.715957971439254</v>
      </c>
      <c r="K644">
        <v>20.39764835186201</v>
      </c>
      <c r="L644">
        <v>27.137142666483783</v>
      </c>
      <c r="M644" t="e">
        <v>#N/A</v>
      </c>
      <c r="N644">
        <v>34.434808907356398</v>
      </c>
    </row>
    <row r="645" spans="1:14" x14ac:dyDescent="0.25">
      <c r="A645" s="4">
        <v>45867</v>
      </c>
      <c r="B645">
        <v>24.913428442170616</v>
      </c>
      <c r="C645">
        <v>17.823368865705589</v>
      </c>
      <c r="D645">
        <v>7.8980371196009056</v>
      </c>
      <c r="E645">
        <v>12.084610871784966</v>
      </c>
      <c r="F645">
        <v>8.9290228313131603</v>
      </c>
      <c r="G645">
        <v>12.527507228356869</v>
      </c>
      <c r="H645">
        <v>13.40625</v>
      </c>
      <c r="I645">
        <v>5.8019015039553894</v>
      </c>
      <c r="J645">
        <v>15.689633083714899</v>
      </c>
      <c r="K645">
        <v>20.572060539900079</v>
      </c>
      <c r="L645">
        <v>27.211287865026083</v>
      </c>
      <c r="M645" t="e">
        <v>#N/A</v>
      </c>
      <c r="N645">
        <v>34.845725481429859</v>
      </c>
    </row>
    <row r="646" spans="1:14" x14ac:dyDescent="0.25">
      <c r="A646" s="4">
        <v>45868</v>
      </c>
      <c r="B646">
        <v>25.121909014908443</v>
      </c>
      <c r="C646">
        <v>17.559674760278529</v>
      </c>
      <c r="D646">
        <v>7.9449793907426649</v>
      </c>
      <c r="E646">
        <v>11.967096489509647</v>
      </c>
      <c r="F646">
        <v>8.8315290933694186</v>
      </c>
      <c r="G646">
        <v>12.295540979455488</v>
      </c>
      <c r="H646">
        <v>12.828125000000002</v>
      </c>
      <c r="I646">
        <v>5.7413677875423295</v>
      </c>
      <c r="J646">
        <v>14.662962462465099</v>
      </c>
      <c r="K646">
        <v>20.297575784954919</v>
      </c>
      <c r="L646">
        <v>27.470796059924155</v>
      </c>
      <c r="M646" t="e">
        <v>#N/A</v>
      </c>
      <c r="N646">
        <v>35.83192525920618</v>
      </c>
    </row>
    <row r="647" spans="1:14" x14ac:dyDescent="0.25">
      <c r="A647" s="4">
        <v>45869</v>
      </c>
      <c r="B647">
        <v>24.677516215125177</v>
      </c>
      <c r="C647">
        <v>15.022623780814301</v>
      </c>
      <c r="D647">
        <v>7.9535143491320754</v>
      </c>
      <c r="E647">
        <v>11.928355484363937</v>
      </c>
      <c r="F647">
        <v>8.3374255017042316</v>
      </c>
      <c r="G647">
        <v>12.353975233615277</v>
      </c>
      <c r="H647">
        <v>12.453125</v>
      </c>
      <c r="I647">
        <v>5.6863345264383582</v>
      </c>
      <c r="J647">
        <v>14.847236676535577</v>
      </c>
      <c r="K647">
        <v>20.317590298336338</v>
      </c>
      <c r="L647">
        <v>27.100070067212627</v>
      </c>
      <c r="M647" t="e">
        <v>#N/A</v>
      </c>
      <c r="N647">
        <v>34.845725481429859</v>
      </c>
    </row>
    <row r="648" spans="1:14" x14ac:dyDescent="0.25">
      <c r="A648" s="4">
        <v>45870</v>
      </c>
      <c r="B648">
        <v>23.366283139221458</v>
      </c>
      <c r="C648">
        <v>15.817043993340624</v>
      </c>
      <c r="D648">
        <v>7.8414930202710602</v>
      </c>
      <c r="E648">
        <v>11.518992196657608</v>
      </c>
      <c r="F648">
        <v>8.3389749499662162</v>
      </c>
      <c r="G648">
        <v>12.373453318335207</v>
      </c>
      <c r="H648">
        <v>12.078125</v>
      </c>
      <c r="I648">
        <v>5.639179413981414</v>
      </c>
      <c r="J648">
        <v>13.925865606183191</v>
      </c>
      <c r="K648">
        <v>20.128882029311544</v>
      </c>
      <c r="L648">
        <v>27.248360464297235</v>
      </c>
      <c r="M648" t="e">
        <v>#N/A</v>
      </c>
      <c r="N648">
        <v>34.106075648097622</v>
      </c>
    </row>
    <row r="649" spans="1:14" x14ac:dyDescent="0.25">
      <c r="A649" s="4">
        <v>45871</v>
      </c>
      <c r="B649" t="e">
        <v>#N/A</v>
      </c>
      <c r="C649" t="e">
        <v>#N/A</v>
      </c>
      <c r="D649" t="e">
        <v>#N/A</v>
      </c>
      <c r="E649" t="e">
        <v>#N/A</v>
      </c>
      <c r="F649" t="e">
        <v>#N/A</v>
      </c>
      <c r="G649" t="e">
        <v>#N/A</v>
      </c>
      <c r="H649" t="e">
        <v>#N/A</v>
      </c>
      <c r="I649" t="e">
        <v>#N/A</v>
      </c>
      <c r="J649" t="e">
        <v>#N/A</v>
      </c>
      <c r="K649" t="e">
        <v>#N/A</v>
      </c>
      <c r="L649" t="e">
        <v>#N/A</v>
      </c>
      <c r="M649" t="e">
        <v>#N/A</v>
      </c>
      <c r="N649" t="e">
        <v>#N/A</v>
      </c>
    </row>
    <row r="650" spans="1:14" x14ac:dyDescent="0.25">
      <c r="A650" s="4">
        <v>45872</v>
      </c>
      <c r="B650" t="e">
        <v>#N/A</v>
      </c>
      <c r="C650" t="e">
        <v>#N/A</v>
      </c>
      <c r="D650" t="e">
        <v>#N/A</v>
      </c>
      <c r="E650" t="e">
        <v>#N/A</v>
      </c>
      <c r="F650" t="e">
        <v>#N/A</v>
      </c>
      <c r="G650" t="e">
        <v>#N/A</v>
      </c>
      <c r="H650" t="e">
        <v>#N/A</v>
      </c>
      <c r="I650" t="e">
        <v>#N/A</v>
      </c>
      <c r="J650" t="e">
        <v>#N/A</v>
      </c>
      <c r="K650" t="e">
        <v>#N/A</v>
      </c>
      <c r="L650" t="e">
        <v>#N/A</v>
      </c>
      <c r="M650" t="e">
        <v>#N/A</v>
      </c>
      <c r="N650" t="e">
        <v>#N/A</v>
      </c>
    </row>
    <row r="651" spans="1:14" x14ac:dyDescent="0.25">
      <c r="A651" s="4">
        <v>45873</v>
      </c>
      <c r="B651">
        <v>23.788730615558642</v>
      </c>
      <c r="C651">
        <v>15.769757075928343</v>
      </c>
      <c r="D651">
        <v>7.8254899732909156</v>
      </c>
      <c r="E651">
        <v>11.774682830619291</v>
      </c>
      <c r="F651">
        <v>8.2869130697193576</v>
      </c>
      <c r="G651">
        <v>12.490321826654784</v>
      </c>
      <c r="H651">
        <v>12.812499999999998</v>
      </c>
      <c r="I651">
        <v>5.7117822661799318</v>
      </c>
      <c r="J651">
        <v>15.063446877446683</v>
      </c>
      <c r="K651">
        <v>20.166051839877035</v>
      </c>
      <c r="L651">
        <v>26.692271475229948</v>
      </c>
      <c r="M651" t="e">
        <v>#N/A</v>
      </c>
      <c r="N651">
        <v>35.092275425873943</v>
      </c>
    </row>
    <row r="652" spans="1:14" x14ac:dyDescent="0.25">
      <c r="A652" s="4">
        <v>45874</v>
      </c>
      <c r="B652">
        <v>24.008183850019513</v>
      </c>
      <c r="C652">
        <v>16.063795726019254</v>
      </c>
      <c r="D652">
        <v>7.8660310256406163</v>
      </c>
      <c r="E652">
        <v>11.803092901059477</v>
      </c>
      <c r="F652">
        <v>8.3319161455904567</v>
      </c>
      <c r="G652">
        <v>12.58284272907445</v>
      </c>
      <c r="H652">
        <v>12.859375</v>
      </c>
      <c r="I652">
        <v>5.7526810413429841</v>
      </c>
      <c r="J652">
        <v>22.44182983897446</v>
      </c>
      <c r="K652">
        <v>20.351900892704485</v>
      </c>
      <c r="L652">
        <v>27.433723460653002</v>
      </c>
      <c r="M652" t="e">
        <v>#N/A</v>
      </c>
      <c r="N652">
        <v>34.516992222171091</v>
      </c>
    </row>
    <row r="653" spans="1:14" x14ac:dyDescent="0.25">
      <c r="A653" s="4">
        <v>45875</v>
      </c>
      <c r="B653">
        <v>24.0301291734656</v>
      </c>
      <c r="C653">
        <v>15.906459255356573</v>
      </c>
      <c r="D653">
        <v>7.9449793907426649</v>
      </c>
      <c r="E653">
        <v>11.923489221430041</v>
      </c>
      <c r="F653">
        <v>8.4637263509702656</v>
      </c>
      <c r="G653">
        <v>12.568234165534502</v>
      </c>
      <c r="H653">
        <v>12.75</v>
      </c>
      <c r="I653">
        <v>5.8453103163967537</v>
      </c>
      <c r="J653">
        <v>18.373797179256822</v>
      </c>
      <c r="K653">
        <v>20.168911056074379</v>
      </c>
      <c r="L653">
        <v>27.359578262110695</v>
      </c>
      <c r="M653" t="e">
        <v>#N/A</v>
      </c>
      <c r="N653">
        <v>34.516992222171091</v>
      </c>
    </row>
    <row r="654" spans="1:14" x14ac:dyDescent="0.25">
      <c r="A654" s="4">
        <v>45876</v>
      </c>
      <c r="B654">
        <v>26.525025444635812</v>
      </c>
      <c r="C654">
        <v>15.957185221307929</v>
      </c>
      <c r="D654">
        <v>7.8980371196009056</v>
      </c>
      <c r="E654">
        <v>12.300309686235467</v>
      </c>
      <c r="F654">
        <v>8.2805310732755064</v>
      </c>
      <c r="G654">
        <v>12.456235178394907</v>
      </c>
      <c r="H654">
        <v>11.098360655737704</v>
      </c>
      <c r="I654">
        <v>5.8334533328280722</v>
      </c>
      <c r="J654">
        <v>18.049076168725041</v>
      </c>
      <c r="K654">
        <v>20.752191160332838</v>
      </c>
      <c r="L654">
        <v>27.322505662839543</v>
      </c>
      <c r="M654" t="e">
        <v>#N/A</v>
      </c>
      <c r="N654">
        <v>34.516992222171091</v>
      </c>
    </row>
    <row r="655" spans="1:14" x14ac:dyDescent="0.25">
      <c r="A655" s="4">
        <v>45877</v>
      </c>
      <c r="B655">
        <v>27.144059503889753</v>
      </c>
      <c r="C655">
        <v>15.8755078185049</v>
      </c>
      <c r="D655">
        <v>7.8948365102048772</v>
      </c>
      <c r="E655">
        <v>12.508345984513463</v>
      </c>
      <c r="F655">
        <v>8.2978848007777462</v>
      </c>
      <c r="G655">
        <v>12.427018051315013</v>
      </c>
      <c r="H655">
        <v>10.803278688524591</v>
      </c>
      <c r="I655">
        <v>5.8792839532541681</v>
      </c>
      <c r="J655">
        <v>18.139276449428312</v>
      </c>
      <c r="K655">
        <v>20.703584484977966</v>
      </c>
      <c r="L655">
        <v>25.950819489806893</v>
      </c>
      <c r="M655" t="e">
        <v>#N/A</v>
      </c>
      <c r="N655">
        <v>34.763542166615167</v>
      </c>
    </row>
    <row r="656" spans="1:14" x14ac:dyDescent="0.25">
      <c r="A656" s="4">
        <v>45878</v>
      </c>
      <c r="B656" t="e">
        <v>#N/A</v>
      </c>
      <c r="C656" t="e">
        <v>#N/A</v>
      </c>
      <c r="D656" t="e">
        <v>#N/A</v>
      </c>
      <c r="E656" t="e">
        <v>#N/A</v>
      </c>
      <c r="F656" t="e">
        <v>#N/A</v>
      </c>
      <c r="G656" t="e">
        <v>#N/A</v>
      </c>
      <c r="H656" t="e">
        <v>#N/A</v>
      </c>
      <c r="I656" t="e">
        <v>#N/A</v>
      </c>
      <c r="J656" t="e">
        <v>#N/A</v>
      </c>
      <c r="K656" t="e">
        <v>#N/A</v>
      </c>
      <c r="L656" t="e">
        <v>#N/A</v>
      </c>
      <c r="M656" t="e">
        <v>#N/A</v>
      </c>
      <c r="N656" t="e">
        <v>#N/A</v>
      </c>
    </row>
    <row r="657" spans="1:14" x14ac:dyDescent="0.25">
      <c r="A657" s="4">
        <v>45879</v>
      </c>
      <c r="B657" t="e">
        <v>#N/A</v>
      </c>
      <c r="C657" t="e">
        <v>#N/A</v>
      </c>
      <c r="D657" t="e">
        <v>#N/A</v>
      </c>
      <c r="E657" t="e">
        <v>#N/A</v>
      </c>
      <c r="F657" t="e">
        <v>#N/A</v>
      </c>
      <c r="G657" t="e">
        <v>#N/A</v>
      </c>
      <c r="H657" t="e">
        <v>#N/A</v>
      </c>
      <c r="I657" t="e">
        <v>#N/A</v>
      </c>
      <c r="J657" t="e">
        <v>#N/A</v>
      </c>
      <c r="K657" t="e">
        <v>#N/A</v>
      </c>
      <c r="L657" t="e">
        <v>#N/A</v>
      </c>
      <c r="M657" t="e">
        <v>#N/A</v>
      </c>
      <c r="N657" t="e">
        <v>#N/A</v>
      </c>
    </row>
    <row r="658" spans="1:14" x14ac:dyDescent="0.25">
      <c r="A658" s="4">
        <v>45880</v>
      </c>
      <c r="B658">
        <v>26.635984379785103</v>
      </c>
      <c r="C658">
        <v>15.658847760543175</v>
      </c>
      <c r="D658">
        <v>7.8809672028220845</v>
      </c>
      <c r="E658">
        <v>12.480869492288068</v>
      </c>
      <c r="F658">
        <v>8.2571527085690626</v>
      </c>
      <c r="G658">
        <v>12.446496136034943</v>
      </c>
      <c r="H658">
        <v>11.147540983606557</v>
      </c>
      <c r="I658">
        <v>5.8339673976492348</v>
      </c>
      <c r="J658">
        <v>17.66121496170096</v>
      </c>
      <c r="K658">
        <v>20.715021349767348</v>
      </c>
      <c r="L658">
        <v>26.024964688349197</v>
      </c>
      <c r="M658" t="e">
        <v>#N/A</v>
      </c>
      <c r="N658">
        <v>35.33882537031802</v>
      </c>
    </row>
    <row r="659" spans="1:14" x14ac:dyDescent="0.25">
      <c r="A659" s="4">
        <v>45881</v>
      </c>
      <c r="B659">
        <v>26.992220961053881</v>
      </c>
      <c r="C659">
        <v>15.882385915583049</v>
      </c>
      <c r="D659">
        <v>7.9588486981254567</v>
      </c>
      <c r="E659">
        <v>12.900867302019115</v>
      </c>
      <c r="F659">
        <v>8.4121448648070345</v>
      </c>
      <c r="G659">
        <v>12.456235178394907</v>
      </c>
      <c r="H659">
        <v>11.245901639344263</v>
      </c>
      <c r="I659">
        <v>5.9428036858026623</v>
      </c>
      <c r="J659">
        <v>17.751415242404235</v>
      </c>
      <c r="K659">
        <v>20.546327594123969</v>
      </c>
      <c r="L659">
        <v>25.468875699281909</v>
      </c>
      <c r="M659" t="e">
        <v>#N/A</v>
      </c>
      <c r="N659">
        <v>35.256642055503328</v>
      </c>
    </row>
    <row r="660" spans="1:14" x14ac:dyDescent="0.25">
      <c r="A660" s="4">
        <v>45882</v>
      </c>
      <c r="B660">
        <v>26.89294191381504</v>
      </c>
      <c r="C660">
        <v>15.891843299065506</v>
      </c>
      <c r="D660">
        <v>7.9695173961122201</v>
      </c>
      <c r="E660">
        <v>13.137688496914192</v>
      </c>
      <c r="F660">
        <v>8.4271015060720824</v>
      </c>
      <c r="G660">
        <v>12.51953895373468</v>
      </c>
      <c r="H660">
        <v>11.221311475409836</v>
      </c>
      <c r="I660">
        <v>5.8826026952613795</v>
      </c>
      <c r="J660">
        <v>18.635377993296316</v>
      </c>
      <c r="K660">
        <v>20.672133106807166</v>
      </c>
      <c r="L660">
        <v>25.061077107299226</v>
      </c>
      <c r="M660" t="e">
        <v>#N/A</v>
      </c>
      <c r="N660">
        <v>34.599175536985783</v>
      </c>
    </row>
    <row r="661" spans="1:14" x14ac:dyDescent="0.25">
      <c r="A661" s="4">
        <v>45883</v>
      </c>
      <c r="B661">
        <v>27.243338551128591</v>
      </c>
      <c r="C661">
        <v>15.480017236511276</v>
      </c>
      <c r="D661">
        <v>7.9865873128910412</v>
      </c>
      <c r="E661">
        <v>12.970212734778448</v>
      </c>
      <c r="F661">
        <v>8.265532916472365</v>
      </c>
      <c r="G661">
        <v>12.685102673854079</v>
      </c>
      <c r="H661">
        <v>10.901639344262296</v>
      </c>
      <c r="I661">
        <v>5.8526010034024729</v>
      </c>
      <c r="J661">
        <v>18.400857263467802</v>
      </c>
      <c r="K661">
        <v>20.654977809623094</v>
      </c>
      <c r="L661">
        <v>25.728383894179977</v>
      </c>
      <c r="M661" t="e">
        <v>#N/A</v>
      </c>
      <c r="N661">
        <v>34.927908796244552</v>
      </c>
    </row>
    <row r="662" spans="1:14" x14ac:dyDescent="0.25">
      <c r="A662" s="4">
        <v>45884</v>
      </c>
      <c r="B662">
        <v>27.36013743023311</v>
      </c>
      <c r="C662">
        <v>17.190943884701081</v>
      </c>
      <c r="D662" t="e">
        <v>#N/A</v>
      </c>
      <c r="E662">
        <v>12.865540383443607</v>
      </c>
      <c r="F662">
        <v>8.3209983731025812</v>
      </c>
      <c r="G662" t="e">
        <v>#N/A</v>
      </c>
      <c r="H662">
        <v>10.672131147540984</v>
      </c>
      <c r="I662">
        <v>5.9886147847798545</v>
      </c>
      <c r="J662">
        <v>19.329920154711523</v>
      </c>
      <c r="K662">
        <v>21.561349344181583</v>
      </c>
      <c r="L662" t="e">
        <v>#N/A</v>
      </c>
      <c r="M662" t="e">
        <v>#N/A</v>
      </c>
      <c r="N662" t="e">
        <v>#N/A</v>
      </c>
    </row>
    <row r="663" spans="1:14" x14ac:dyDescent="0.25">
      <c r="A663" s="4">
        <v>45885</v>
      </c>
      <c r="B663" t="e">
        <v>#N/A</v>
      </c>
      <c r="C663" t="e">
        <v>#N/A</v>
      </c>
      <c r="D663" t="e">
        <v>#N/A</v>
      </c>
      <c r="E663" t="e">
        <v>#N/A</v>
      </c>
      <c r="F663" t="e">
        <v>#N/A</v>
      </c>
      <c r="G663" t="e">
        <v>#N/A</v>
      </c>
      <c r="H663" t="e">
        <v>#N/A</v>
      </c>
      <c r="I663" t="e">
        <v>#N/A</v>
      </c>
      <c r="J663" t="e">
        <v>#N/A</v>
      </c>
      <c r="K663" t="e">
        <v>#N/A</v>
      </c>
      <c r="L663" t="e">
        <v>#N/A</v>
      </c>
      <c r="M663" t="e">
        <v>#N/A</v>
      </c>
      <c r="N663" t="e">
        <v>#N/A</v>
      </c>
    </row>
    <row r="664" spans="1:14" x14ac:dyDescent="0.25">
      <c r="A664" s="4">
        <v>45886</v>
      </c>
      <c r="B664" t="e">
        <v>#N/A</v>
      </c>
      <c r="C664" t="e">
        <v>#N/A</v>
      </c>
      <c r="D664" t="e">
        <v>#N/A</v>
      </c>
      <c r="E664" t="e">
        <v>#N/A</v>
      </c>
      <c r="F664" t="e">
        <v>#N/A</v>
      </c>
      <c r="G664" t="e">
        <v>#N/A</v>
      </c>
      <c r="H664" t="e">
        <v>#N/A</v>
      </c>
      <c r="I664" t="e">
        <v>#N/A</v>
      </c>
      <c r="J664" t="e">
        <v>#N/A</v>
      </c>
      <c r="K664" t="e">
        <v>#N/A</v>
      </c>
      <c r="L664" t="e">
        <v>#N/A</v>
      </c>
      <c r="M664" t="e">
        <v>#N/A</v>
      </c>
      <c r="N664" t="e">
        <v>#N/A</v>
      </c>
    </row>
    <row r="665" spans="1:14" x14ac:dyDescent="0.25">
      <c r="A665" s="4">
        <v>45887</v>
      </c>
      <c r="B665">
        <v>27.278378214859949</v>
      </c>
      <c r="C665">
        <v>18.857162901882912</v>
      </c>
      <c r="D665">
        <v>7.9737848753069258</v>
      </c>
      <c r="E665">
        <v>13.035632954362722</v>
      </c>
      <c r="F665">
        <v>8.272685450606394</v>
      </c>
      <c r="G665">
        <v>12.62666841969429</v>
      </c>
      <c r="H665">
        <v>10.819672131147541</v>
      </c>
      <c r="I665">
        <v>5.9148761478899035</v>
      </c>
      <c r="J665">
        <v>20.538603916135386</v>
      </c>
      <c r="K665">
        <v>21.649985046299289</v>
      </c>
      <c r="L665">
        <v>25.580093497095369</v>
      </c>
      <c r="M665" t="e">
        <v>#N/A</v>
      </c>
      <c r="N665">
        <v>35.092275425873943</v>
      </c>
    </row>
    <row r="666" spans="1:14" x14ac:dyDescent="0.25">
      <c r="A666" s="4">
        <v>45888</v>
      </c>
      <c r="B666">
        <v>27.827332946651175</v>
      </c>
      <c r="C666">
        <v>18.13754199508147</v>
      </c>
      <c r="D666">
        <v>8.0025903598711867</v>
      </c>
      <c r="E666">
        <v>13.065726255371489</v>
      </c>
      <c r="F666">
        <v>8.3231832300484108</v>
      </c>
      <c r="G666">
        <v>12.568234165534502</v>
      </c>
      <c r="H666">
        <v>10.901639344262296</v>
      </c>
      <c r="I666">
        <v>5.9897087514655443</v>
      </c>
      <c r="J666">
        <v>20.295063158236548</v>
      </c>
      <c r="K666">
        <v>21.875863125889577</v>
      </c>
      <c r="L666">
        <v>25.691311294908822</v>
      </c>
      <c r="M666" t="e">
        <v>#N/A</v>
      </c>
      <c r="N666">
        <v>35.256642055503328</v>
      </c>
    </row>
    <row r="667" spans="1:14" x14ac:dyDescent="0.25">
      <c r="A667" s="4">
        <v>45889</v>
      </c>
      <c r="B667">
        <v>27.272538270904722</v>
      </c>
      <c r="C667">
        <v>17.748929510165997</v>
      </c>
      <c r="D667">
        <v>8.0473988914155932</v>
      </c>
      <c r="E667">
        <v>12.772643671633936</v>
      </c>
      <c r="F667">
        <v>8.3466061338335358</v>
      </c>
      <c r="G667">
        <v>12.801971182173656</v>
      </c>
      <c r="H667">
        <v>10.819672131147541</v>
      </c>
      <c r="I667">
        <v>6.0263535732481115</v>
      </c>
      <c r="J667">
        <v>20.421343551221131</v>
      </c>
      <c r="K667">
        <v>21.78150899137718</v>
      </c>
      <c r="L667">
        <v>25.765456493451129</v>
      </c>
      <c r="M667" t="e">
        <v>#N/A</v>
      </c>
      <c r="N667">
        <v>35.33882537031802</v>
      </c>
    </row>
    <row r="668" spans="1:14" x14ac:dyDescent="0.25">
      <c r="A668" s="4">
        <v>45890</v>
      </c>
      <c r="B668">
        <v>27.290058102770399</v>
      </c>
      <c r="C668">
        <v>16.507432987559927</v>
      </c>
      <c r="D668">
        <v>8.085806204167941</v>
      </c>
      <c r="E668">
        <v>12.834138678043155</v>
      </c>
      <c r="F668">
        <v>8.3564550847230983</v>
      </c>
      <c r="G668">
        <v>12.840927351613516</v>
      </c>
      <c r="H668">
        <v>10.918032786885247</v>
      </c>
      <c r="I668">
        <v>6.0321390991272379</v>
      </c>
      <c r="J668">
        <v>20.493503775783751</v>
      </c>
      <c r="K668">
        <v>21.752916829403723</v>
      </c>
      <c r="L668">
        <v>25.728383894179977</v>
      </c>
      <c r="M668" t="e">
        <v>#N/A</v>
      </c>
      <c r="N668">
        <v>35.256642055503328</v>
      </c>
    </row>
    <row r="669" spans="1:14" x14ac:dyDescent="0.25">
      <c r="A669" s="4">
        <v>45891</v>
      </c>
      <c r="B669">
        <v>27.66965445986008</v>
      </c>
      <c r="C669">
        <v>17.3912684621022</v>
      </c>
      <c r="D669">
        <v>8.1231466471216134</v>
      </c>
      <c r="E669">
        <v>13.347033199583874</v>
      </c>
      <c r="F669">
        <v>8.4687027499101646</v>
      </c>
      <c r="G669">
        <v>12.821449266893586</v>
      </c>
      <c r="H669">
        <v>11.819672131147541</v>
      </c>
      <c r="I669">
        <v>6.1279441502830032</v>
      </c>
      <c r="J669">
        <v>21.972788379317436</v>
      </c>
      <c r="K669">
        <v>21.821538018140011</v>
      </c>
      <c r="L669">
        <v>25.728383894179977</v>
      </c>
      <c r="M669" t="e">
        <v>#N/A</v>
      </c>
      <c r="N669">
        <v>35.010092111059251</v>
      </c>
    </row>
    <row r="670" spans="1:14" x14ac:dyDescent="0.25">
      <c r="A670" s="4">
        <v>45892</v>
      </c>
      <c r="B670" t="e">
        <v>#N/A</v>
      </c>
      <c r="C670" t="e">
        <v>#N/A</v>
      </c>
      <c r="D670" t="e">
        <v>#N/A</v>
      </c>
      <c r="E670" t="e">
        <v>#N/A</v>
      </c>
      <c r="F670" t="e">
        <v>#N/A</v>
      </c>
      <c r="G670" t="e">
        <v>#N/A</v>
      </c>
      <c r="H670" t="e">
        <v>#N/A</v>
      </c>
      <c r="I670" t="e">
        <v>#N/A</v>
      </c>
      <c r="J670" t="e">
        <v>#N/A</v>
      </c>
      <c r="K670" t="e">
        <v>#N/A</v>
      </c>
      <c r="L670" t="e">
        <v>#N/A</v>
      </c>
      <c r="M670" t="e">
        <v>#N/A</v>
      </c>
      <c r="N670" t="e">
        <v>#N/A</v>
      </c>
    </row>
    <row r="671" spans="1:14" x14ac:dyDescent="0.25">
      <c r="A671" s="4">
        <v>45893</v>
      </c>
      <c r="B671" t="e">
        <v>#N/A</v>
      </c>
      <c r="C671" t="e">
        <v>#N/A</v>
      </c>
      <c r="D671" t="e">
        <v>#N/A</v>
      </c>
      <c r="E671" t="e">
        <v>#N/A</v>
      </c>
      <c r="F671" t="e">
        <v>#N/A</v>
      </c>
      <c r="G671" t="e">
        <v>#N/A</v>
      </c>
      <c r="H671" t="e">
        <v>#N/A</v>
      </c>
      <c r="I671" t="e">
        <v>#N/A</v>
      </c>
      <c r="J671" t="e">
        <v>#N/A</v>
      </c>
      <c r="K671" t="e">
        <v>#N/A</v>
      </c>
      <c r="L671" t="e">
        <v>#N/A</v>
      </c>
      <c r="M671" t="e">
        <v>#N/A</v>
      </c>
      <c r="N671" t="e">
        <v>#N/A</v>
      </c>
    </row>
    <row r="672" spans="1:14" x14ac:dyDescent="0.25">
      <c r="A672" s="4">
        <v>45894</v>
      </c>
      <c r="B672">
        <v>27.506136029113755</v>
      </c>
      <c r="C672">
        <v>17.147096015827874</v>
      </c>
      <c r="D672">
        <v>8.1327484753097004</v>
      </c>
      <c r="E672">
        <v>13.273762553649487</v>
      </c>
      <c r="F672" t="e">
        <v>#N/A</v>
      </c>
      <c r="G672">
        <v>12.767884533913779</v>
      </c>
      <c r="H672">
        <v>11.360655737704917</v>
      </c>
      <c r="I672">
        <v>6.0338071303814607</v>
      </c>
      <c r="J672">
        <v>22.351629558271188</v>
      </c>
      <c r="K672">
        <v>21.535616398405473</v>
      </c>
      <c r="L672">
        <v>25.505948298553061</v>
      </c>
      <c r="M672" t="e">
        <v>#N/A</v>
      </c>
      <c r="N672">
        <v>35.914108574020872</v>
      </c>
    </row>
    <row r="673" spans="1:14" x14ac:dyDescent="0.25">
      <c r="A673" s="4">
        <v>45895</v>
      </c>
      <c r="B673">
        <v>27.436056701651047</v>
      </c>
      <c r="C673">
        <v>16.913240715170776</v>
      </c>
      <c r="D673">
        <v>8.1028761209467621</v>
      </c>
      <c r="E673">
        <v>13.337874368842076</v>
      </c>
      <c r="F673">
        <v>8.485670394537161</v>
      </c>
      <c r="G673">
        <v>12.704580758574009</v>
      </c>
      <c r="H673">
        <v>11.39344262295082</v>
      </c>
      <c r="I673">
        <v>5.8980477976934829</v>
      </c>
      <c r="J673">
        <v>22.640270456521662</v>
      </c>
      <c r="K673">
        <v>21.398374020932899</v>
      </c>
      <c r="L673">
        <v>25.728383894179977</v>
      </c>
      <c r="M673" t="e">
        <v>#N/A</v>
      </c>
      <c r="N673">
        <v>35.092275425873943</v>
      </c>
    </row>
    <row r="674" spans="1:14" x14ac:dyDescent="0.25">
      <c r="A674" s="4">
        <v>45896</v>
      </c>
      <c r="B674">
        <v>27.214138831352464</v>
      </c>
      <c r="C674">
        <v>16.441231303182732</v>
      </c>
      <c r="D674">
        <v>8.1210129075242605</v>
      </c>
      <c r="E674">
        <v>13.391518948901181</v>
      </c>
      <c r="F674">
        <v>8.5236837423059608</v>
      </c>
      <c r="G674">
        <v>12.860405436333444</v>
      </c>
      <c r="H674">
        <v>11.311475409836067</v>
      </c>
      <c r="I674">
        <v>5.9258887331000709</v>
      </c>
      <c r="J674">
        <v>22.13514888458333</v>
      </c>
      <c r="K674">
        <v>21.126748482185086</v>
      </c>
      <c r="L674">
        <v>25.283512702926146</v>
      </c>
      <c r="M674" t="e">
        <v>#N/A</v>
      </c>
      <c r="N674">
        <v>35.092275425873943</v>
      </c>
    </row>
    <row r="675" spans="1:14" x14ac:dyDescent="0.25">
      <c r="A675" s="4">
        <v>45897</v>
      </c>
      <c r="B675">
        <v>27.663814515904853</v>
      </c>
      <c r="C675">
        <v>16.939033579213838</v>
      </c>
      <c r="D675">
        <v>8.0975417719533809</v>
      </c>
      <c r="E675">
        <v>13.378434904984326</v>
      </c>
      <c r="F675">
        <v>8.5401045912463847</v>
      </c>
      <c r="G675">
        <v>12.787362618633708</v>
      </c>
      <c r="H675">
        <v>11.295081967213115</v>
      </c>
      <c r="I675">
        <v>5.9395529817864885</v>
      </c>
      <c r="J675">
        <v>22.811650989857881</v>
      </c>
      <c r="K675">
        <v>20.612089566662913</v>
      </c>
      <c r="L675">
        <v>23.874753930622344</v>
      </c>
      <c r="M675" t="e">
        <v>#N/A</v>
      </c>
      <c r="N675">
        <v>34.106075648097622</v>
      </c>
    </row>
    <row r="676" spans="1:14" x14ac:dyDescent="0.25">
      <c r="A676" s="4">
        <v>45898</v>
      </c>
      <c r="B676">
        <v>27.634614796128723</v>
      </c>
      <c r="C676">
        <v>16.781697108551157</v>
      </c>
      <c r="D676">
        <v>8.1306147357123475</v>
      </c>
      <c r="E676">
        <v>13.430771080651747</v>
      </c>
      <c r="F676">
        <v>8.5579669713077617</v>
      </c>
      <c r="G676">
        <v>12.670494110314131</v>
      </c>
      <c r="H676">
        <v>11.385245901639346</v>
      </c>
      <c r="I676">
        <v>5.9909508514988064</v>
      </c>
      <c r="J676">
        <v>22.937931382842464</v>
      </c>
      <c r="K676">
        <v>20.600652701873532</v>
      </c>
      <c r="L676">
        <v>24.690351114587703</v>
      </c>
      <c r="M676" t="e">
        <v>#N/A</v>
      </c>
      <c r="N676">
        <v>14.70266031665494</v>
      </c>
    </row>
    <row r="677" spans="1:14" x14ac:dyDescent="0.25">
      <c r="A677" s="4">
        <v>45899</v>
      </c>
      <c r="B677" t="e">
        <v>#N/A</v>
      </c>
      <c r="C677" t="e">
        <v>#N/A</v>
      </c>
      <c r="D677" t="e">
        <v>#N/A</v>
      </c>
      <c r="E677" t="e">
        <v>#N/A</v>
      </c>
      <c r="F677" t="e">
        <v>#N/A</v>
      </c>
      <c r="G677" t="e">
        <v>#N/A</v>
      </c>
      <c r="H677" t="e">
        <v>#N/A</v>
      </c>
      <c r="I677" t="e">
        <v>#N/A</v>
      </c>
      <c r="J677" t="e">
        <v>#N/A</v>
      </c>
      <c r="K677" t="e">
        <v>#N/A</v>
      </c>
      <c r="L677" t="e">
        <v>#N/A</v>
      </c>
      <c r="M677" t="e">
        <v>#N/A</v>
      </c>
      <c r="N677" t="e">
        <v>#N/A</v>
      </c>
    </row>
    <row r="678" spans="1:14" x14ac:dyDescent="0.25">
      <c r="A678" s="4">
        <v>45900</v>
      </c>
      <c r="B678" t="e">
        <v>#N/A</v>
      </c>
      <c r="C678" t="e">
        <v>#N/A</v>
      </c>
      <c r="D678" t="e">
        <v>#N/A</v>
      </c>
      <c r="E678" t="e">
        <v>#N/A</v>
      </c>
      <c r="F678" t="e">
        <v>#N/A</v>
      </c>
      <c r="G678" t="e">
        <v>#N/A</v>
      </c>
      <c r="H678" t="e">
        <v>#N/A</v>
      </c>
      <c r="I678" t="e">
        <v>#N/A</v>
      </c>
      <c r="J678" t="e">
        <v>#N/A</v>
      </c>
      <c r="K678" t="e">
        <v>#N/A</v>
      </c>
      <c r="L678" t="e">
        <v>#N/A</v>
      </c>
      <c r="M678" t="e">
        <v>#N/A</v>
      </c>
      <c r="N678" t="e">
        <v>#N/A</v>
      </c>
    </row>
    <row r="679" spans="1:14" x14ac:dyDescent="0.25">
      <c r="A679" s="4">
        <v>45901</v>
      </c>
      <c r="B679">
        <v>27.938291881800467</v>
      </c>
      <c r="C679" t="e">
        <v>#N/A</v>
      </c>
      <c r="D679">
        <v>8.1711557880620482</v>
      </c>
      <c r="E679" t="e">
        <v>#N/A</v>
      </c>
      <c r="F679">
        <v>8.5574604119690356</v>
      </c>
      <c r="G679">
        <v>12.597451292614398</v>
      </c>
      <c r="H679" t="e">
        <v>#N/A</v>
      </c>
      <c r="I679">
        <v>5.9868862753113774</v>
      </c>
      <c r="J679" t="e">
        <v>#N/A</v>
      </c>
      <c r="K679" t="e">
        <v>#N/A</v>
      </c>
      <c r="L679">
        <v>23.726463533537732</v>
      </c>
      <c r="M679" t="e">
        <v>#N/A</v>
      </c>
      <c r="N679">
        <v>14.70266031665494</v>
      </c>
    </row>
    <row r="680" spans="1:14" x14ac:dyDescent="0.25">
      <c r="A680" s="4">
        <v>45902</v>
      </c>
      <c r="B680">
        <v>26.711903651203038</v>
      </c>
      <c r="C680">
        <v>16.832423074502515</v>
      </c>
      <c r="D680">
        <v>8.0879399437652939</v>
      </c>
      <c r="E680">
        <v>13.378434904984326</v>
      </c>
      <c r="F680">
        <v>8.5047210260501274</v>
      </c>
      <c r="G680">
        <v>12.407539966595085</v>
      </c>
      <c r="H680">
        <v>11.475409836065573</v>
      </c>
      <c r="I680">
        <v>5.9645999576652509</v>
      </c>
      <c r="J680">
        <v>22.964991467053448</v>
      </c>
      <c r="K680">
        <v>20.772205673714257</v>
      </c>
      <c r="L680">
        <v>24.467915518960783</v>
      </c>
      <c r="M680" t="e">
        <v>#N/A</v>
      </c>
      <c r="N680">
        <v>15.747702348966202</v>
      </c>
    </row>
    <row r="681" spans="1:14" x14ac:dyDescent="0.25">
      <c r="A681" s="4">
        <v>45903</v>
      </c>
      <c r="B681">
        <v>26.799502810531425</v>
      </c>
      <c r="C681">
        <v>17.32334725345547</v>
      </c>
      <c r="D681">
        <v>7.9417787813466356</v>
      </c>
      <c r="E681">
        <v>13.218809569198694</v>
      </c>
      <c r="F681">
        <v>8.4273751364954137</v>
      </c>
      <c r="G681">
        <v>12.412409487775065</v>
      </c>
      <c r="H681">
        <v>11.065573770491804</v>
      </c>
      <c r="I681">
        <v>5.8966880904999055</v>
      </c>
      <c r="J681">
        <v>23.136372000389663</v>
      </c>
      <c r="K681">
        <v>20.480565621585026</v>
      </c>
      <c r="L681">
        <v>24.393770320418479</v>
      </c>
      <c r="M681" t="e">
        <v>#N/A</v>
      </c>
      <c r="N681">
        <v>15.783738281114863</v>
      </c>
    </row>
    <row r="682" spans="1:14" x14ac:dyDescent="0.25">
      <c r="A682" s="4">
        <v>45904</v>
      </c>
      <c r="B682">
        <v>26.86958213799414</v>
      </c>
      <c r="C682">
        <v>17.356018214576679</v>
      </c>
      <c r="D682">
        <v>7.9631161773201633</v>
      </c>
      <c r="E682">
        <v>13.484415660710853</v>
      </c>
      <c r="F682">
        <v>8.3911010223055893</v>
      </c>
      <c r="G682">
        <v>12.553625601994554</v>
      </c>
      <c r="H682">
        <v>11.78688524590164</v>
      </c>
      <c r="I682">
        <v>5.8767829111532919</v>
      </c>
      <c r="J682">
        <v>23.452072982851124</v>
      </c>
      <c r="K682">
        <v>20.263265190586779</v>
      </c>
      <c r="L682">
        <v>24.430842919689631</v>
      </c>
      <c r="M682" t="e">
        <v>#N/A</v>
      </c>
      <c r="N682">
        <v>15.639594552520208</v>
      </c>
    </row>
    <row r="683" spans="1:14" x14ac:dyDescent="0.25">
      <c r="A683" s="4">
        <v>45905</v>
      </c>
      <c r="B683">
        <v>26.396546677620844</v>
      </c>
      <c r="C683">
        <v>17.637160432646059</v>
      </c>
      <c r="D683">
        <v>7.8020188377200359</v>
      </c>
      <c r="E683">
        <v>13.587779607654006</v>
      </c>
      <c r="F683">
        <v>8.2657936387031814</v>
      </c>
      <c r="G683">
        <v>12.592581771434414</v>
      </c>
      <c r="H683">
        <v>11.672131147540984</v>
      </c>
      <c r="I683">
        <v>5.8211714706655773</v>
      </c>
      <c r="J683">
        <v>23.388932786358833</v>
      </c>
      <c r="K683">
        <v>20.271842839178813</v>
      </c>
      <c r="L683">
        <v>24.171334724791564</v>
      </c>
      <c r="M683" t="e">
        <v>#N/A</v>
      </c>
      <c r="N683">
        <v>15.891846077560857</v>
      </c>
    </row>
    <row r="684" spans="1:14" x14ac:dyDescent="0.25">
      <c r="A684" s="4">
        <v>45906</v>
      </c>
      <c r="B684" t="e">
        <v>#N/A</v>
      </c>
      <c r="C684" t="e">
        <v>#N/A</v>
      </c>
      <c r="D684" t="e">
        <v>#N/A</v>
      </c>
      <c r="E684" t="e">
        <v>#N/A</v>
      </c>
      <c r="F684" t="e">
        <v>#N/A</v>
      </c>
      <c r="G684" t="e">
        <v>#N/A</v>
      </c>
      <c r="H684" t="e">
        <v>#N/A</v>
      </c>
      <c r="I684" t="e">
        <v>#N/A</v>
      </c>
      <c r="J684" t="e">
        <v>#N/A</v>
      </c>
      <c r="K684" t="e">
        <v>#N/A</v>
      </c>
      <c r="L684" t="e">
        <v>#N/A</v>
      </c>
      <c r="M684" t="e">
        <v>#N/A</v>
      </c>
      <c r="N684" t="e">
        <v>#N/A</v>
      </c>
    </row>
    <row r="685" spans="1:14" x14ac:dyDescent="0.25">
      <c r="A685" s="4">
        <v>45907</v>
      </c>
      <c r="B685" t="e">
        <v>#N/A</v>
      </c>
      <c r="C685" t="e">
        <v>#N/A</v>
      </c>
      <c r="D685" t="e">
        <v>#N/A</v>
      </c>
      <c r="E685" t="e">
        <v>#N/A</v>
      </c>
      <c r="F685" t="e">
        <v>#N/A</v>
      </c>
      <c r="G685" t="e">
        <v>#N/A</v>
      </c>
      <c r="H685" t="e">
        <v>#N/A</v>
      </c>
      <c r="I685" t="e">
        <v>#N/A</v>
      </c>
      <c r="J685" t="e">
        <v>#N/A</v>
      </c>
      <c r="K685" t="e">
        <v>#N/A</v>
      </c>
      <c r="L685" t="e">
        <v>#N/A</v>
      </c>
      <c r="M685" t="e">
        <v>#N/A</v>
      </c>
      <c r="N685" t="e">
        <v>#N/A</v>
      </c>
    </row>
    <row r="686" spans="1:14" x14ac:dyDescent="0.25">
      <c r="A686" s="4">
        <v>45908</v>
      </c>
      <c r="B686">
        <v>26.939661465456847</v>
      </c>
      <c r="C686">
        <v>17.471226340635692</v>
      </c>
      <c r="D686">
        <v>7.8350918014790025</v>
      </c>
      <c r="E686">
        <v>13.689835150205477</v>
      </c>
      <c r="F686">
        <v>8.3093365770496987</v>
      </c>
      <c r="G686">
        <v>12.51953895373468</v>
      </c>
      <c r="H686">
        <v>11.459016393442624</v>
      </c>
      <c r="I686">
        <v>5.8311515243380789</v>
      </c>
      <c r="J686">
        <v>21.891608126684492</v>
      </c>
      <c r="K686">
        <v>19.948751408878781</v>
      </c>
      <c r="L686">
        <v>24.171334724791564</v>
      </c>
      <c r="M686" t="e">
        <v>#N/A</v>
      </c>
      <c r="N686">
        <v>15.891846077560857</v>
      </c>
    </row>
    <row r="687" spans="1:14" x14ac:dyDescent="0.25">
      <c r="A687" s="4">
        <v>45909</v>
      </c>
      <c r="B687">
        <v>26.688543875382138</v>
      </c>
      <c r="C687">
        <v>17.458329908614161</v>
      </c>
      <c r="D687">
        <v>7.9716511357095738</v>
      </c>
      <c r="E687">
        <v>13.577312372520524</v>
      </c>
      <c r="F687">
        <v>8.3877684991260786</v>
      </c>
      <c r="G687">
        <v>12.451365657214925</v>
      </c>
      <c r="H687">
        <v>10.77049180327869</v>
      </c>
      <c r="I687">
        <v>5.9144254320843048</v>
      </c>
      <c r="J687">
        <v>22.432809810904132</v>
      </c>
      <c r="K687">
        <v>20.034527894799144</v>
      </c>
      <c r="L687">
        <v>23.948899129164648</v>
      </c>
      <c r="M687" t="e">
        <v>#N/A</v>
      </c>
      <c r="N687">
        <v>16.108061670452841</v>
      </c>
    </row>
    <row r="688" spans="1:14" x14ac:dyDescent="0.25">
      <c r="A688" s="4">
        <v>45910</v>
      </c>
      <c r="B688">
        <v>26.676863987471684</v>
      </c>
      <c r="C688">
        <v>17.52109254445228</v>
      </c>
      <c r="D688">
        <v>7.979119224300308</v>
      </c>
      <c r="E688">
        <v>13.69506876777222</v>
      </c>
      <c r="F688">
        <v>8.3616284789613911</v>
      </c>
      <c r="G688">
        <v>12.431887572494995</v>
      </c>
      <c r="H688">
        <v>10.983606557377049</v>
      </c>
      <c r="I688">
        <v>5.9101048761134409</v>
      </c>
      <c r="J688">
        <v>25.274118653057247</v>
      </c>
      <c r="K688">
        <v>20.311871865941651</v>
      </c>
      <c r="L688">
        <v>23.874753930622344</v>
      </c>
      <c r="M688" t="e">
        <v>#N/A</v>
      </c>
      <c r="N688">
        <v>16.144097602601505</v>
      </c>
    </row>
    <row r="689" spans="1:14" x14ac:dyDescent="0.25">
      <c r="A689" s="4">
        <v>45911</v>
      </c>
      <c r="B689">
        <v>26.752783258889622</v>
      </c>
      <c r="C689">
        <v>17.479823961983378</v>
      </c>
      <c r="D689">
        <v>7.959915567924134</v>
      </c>
      <c r="E689">
        <v>14.052263166702364</v>
      </c>
      <c r="F689">
        <v>8.3528355577676496</v>
      </c>
      <c r="G689">
        <v>12.456235178394907</v>
      </c>
      <c r="H689">
        <v>11.39344262295082</v>
      </c>
      <c r="I689">
        <v>5.8617363716363293</v>
      </c>
      <c r="J689">
        <v>24.65173671620466</v>
      </c>
      <c r="K689">
        <v>20.391929919467316</v>
      </c>
      <c r="L689">
        <v>23.874753930622344</v>
      </c>
      <c r="M689" t="e">
        <v>#N/A</v>
      </c>
      <c r="N689">
        <v>15.999953874006849</v>
      </c>
    </row>
    <row r="690" spans="1:14" x14ac:dyDescent="0.25">
      <c r="A690" s="4">
        <v>45912</v>
      </c>
      <c r="B690">
        <v>26.694383819337364</v>
      </c>
      <c r="C690">
        <v>17.341402258285612</v>
      </c>
      <c r="D690">
        <v>7.9385781719506063</v>
      </c>
      <c r="E690">
        <v>13.984226138334716</v>
      </c>
      <c r="F690">
        <v>8.3165321384921143</v>
      </c>
      <c r="G690">
        <v>12.514669432554696</v>
      </c>
      <c r="H690">
        <v>11.22950819672131</v>
      </c>
      <c r="I690">
        <v>5.8488867606681847</v>
      </c>
      <c r="J690">
        <v>24.705856884626627</v>
      </c>
      <c r="K690">
        <v>20.483424837782373</v>
      </c>
      <c r="L690">
        <v>23.57817313645312</v>
      </c>
      <c r="M690" t="e">
        <v>#N/A</v>
      </c>
      <c r="N690">
        <v>17.369319295656084</v>
      </c>
    </row>
    <row r="691" spans="1:14" x14ac:dyDescent="0.25">
      <c r="A691" s="4">
        <v>45913</v>
      </c>
      <c r="B691" t="e">
        <v>#N/A</v>
      </c>
      <c r="C691" t="e">
        <v>#N/A</v>
      </c>
      <c r="D691" t="e">
        <v>#N/A</v>
      </c>
      <c r="E691" t="e">
        <v>#N/A</v>
      </c>
      <c r="F691" t="e">
        <v>#N/A</v>
      </c>
      <c r="G691" t="e">
        <v>#N/A</v>
      </c>
      <c r="H691" t="e">
        <v>#N/A</v>
      </c>
      <c r="I691" t="e">
        <v>#N/A</v>
      </c>
      <c r="J691" t="e">
        <v>#N/A</v>
      </c>
      <c r="K691" t="e">
        <v>#N/A</v>
      </c>
      <c r="L691" t="e">
        <v>#N/A</v>
      </c>
      <c r="M691" t="e">
        <v>#N/A</v>
      </c>
      <c r="N691" t="e">
        <v>#N/A</v>
      </c>
    </row>
    <row r="692" spans="1:14" x14ac:dyDescent="0.25">
      <c r="A692" s="4">
        <v>45914</v>
      </c>
      <c r="B692" t="e">
        <v>#N/A</v>
      </c>
      <c r="C692" t="e">
        <v>#N/A</v>
      </c>
      <c r="D692" t="e">
        <v>#N/A</v>
      </c>
      <c r="E692" t="e">
        <v>#N/A</v>
      </c>
      <c r="F692" t="e">
        <v>#N/A</v>
      </c>
      <c r="G692" t="e">
        <v>#N/A</v>
      </c>
      <c r="H692" t="e">
        <v>#N/A</v>
      </c>
      <c r="I692" t="e">
        <v>#N/A</v>
      </c>
      <c r="J692" t="e">
        <v>#N/A</v>
      </c>
      <c r="K692" t="e">
        <v>#N/A</v>
      </c>
      <c r="L692" t="e">
        <v>#N/A</v>
      </c>
      <c r="M692" t="e">
        <v>#N/A</v>
      </c>
      <c r="N692" t="e">
        <v>#N/A</v>
      </c>
    </row>
    <row r="693" spans="1:14" x14ac:dyDescent="0.25">
      <c r="A693" s="4">
        <v>45915</v>
      </c>
      <c r="B693">
        <v>26.887101969859813</v>
      </c>
      <c r="C693">
        <v>17.797076189713046</v>
      </c>
      <c r="D693">
        <v>7.9268426041651665</v>
      </c>
      <c r="E693">
        <v>14.091515298452929</v>
      </c>
      <c r="F693">
        <v>8.3072413797113445</v>
      </c>
      <c r="G693">
        <v>12.431887572494995</v>
      </c>
      <c r="H693">
        <v>11.196721311475411</v>
      </c>
      <c r="I693">
        <v>5.9161056163974042</v>
      </c>
      <c r="J693">
        <v>25.977680842542785</v>
      </c>
      <c r="K693">
        <v>20.443395811019535</v>
      </c>
      <c r="L693">
        <v>24.060116926978107</v>
      </c>
      <c r="M693" t="e">
        <v>#N/A</v>
      </c>
      <c r="N693">
        <v>18.017966074332037</v>
      </c>
    </row>
    <row r="694" spans="1:14" x14ac:dyDescent="0.25">
      <c r="A694" s="4">
        <v>45916</v>
      </c>
      <c r="B694">
        <v>26.402386621576071</v>
      </c>
      <c r="C694">
        <v>17.646617816128515</v>
      </c>
      <c r="D694">
        <v>7.9801860940989844</v>
      </c>
      <c r="E694">
        <v>14.103290937978098</v>
      </c>
      <c r="F694">
        <v>8.376636869286525</v>
      </c>
      <c r="G694">
        <v>12.334497148895348</v>
      </c>
      <c r="H694">
        <v>11.098360655737704</v>
      </c>
      <c r="I694">
        <v>5.952912255680455</v>
      </c>
      <c r="J694">
        <v>25.589819635518708</v>
      </c>
      <c r="K694">
        <v>19.965906706062857</v>
      </c>
      <c r="L694">
        <v>24.653278515316551</v>
      </c>
      <c r="M694" t="e">
        <v>#N/A</v>
      </c>
      <c r="N694">
        <v>17.585534888548068</v>
      </c>
    </row>
    <row r="695" spans="1:14" x14ac:dyDescent="0.25">
      <c r="A695" s="4">
        <v>45917</v>
      </c>
      <c r="B695">
        <v>26.308947518292456</v>
      </c>
      <c r="C695">
        <v>18.116047941712253</v>
      </c>
      <c r="D695">
        <v>7.9268426041651665</v>
      </c>
      <c r="E695">
        <v>14.103290937978098</v>
      </c>
      <c r="F695">
        <v>8.2824056684408642</v>
      </c>
      <c r="G695">
        <v>12.285801937095526</v>
      </c>
      <c r="H695">
        <v>11.21311475409836</v>
      </c>
      <c r="I695">
        <v>5.8674938593559984</v>
      </c>
      <c r="J695">
        <v>26.19416151623064</v>
      </c>
      <c r="K695">
        <v>20.103149083535435</v>
      </c>
      <c r="L695">
        <v>25.468875699281909</v>
      </c>
      <c r="M695" t="e">
        <v>#N/A</v>
      </c>
      <c r="N695">
        <v>17.585534888548068</v>
      </c>
    </row>
    <row r="696" spans="1:14" x14ac:dyDescent="0.25">
      <c r="A696" s="4">
        <v>45918</v>
      </c>
      <c r="B696">
        <v>26.630144435829877</v>
      </c>
      <c r="C696">
        <v>18.023193631157227</v>
      </c>
      <c r="D696">
        <v>7.9460462605413413</v>
      </c>
      <c r="E696">
        <v>14.571699710201511</v>
      </c>
      <c r="F696">
        <v>8.2665326617972159</v>
      </c>
      <c r="G696">
        <v>12.217628640575771</v>
      </c>
      <c r="H696">
        <v>11.704918032786885</v>
      </c>
      <c r="I696">
        <v>5.8686605530081977</v>
      </c>
      <c r="J696">
        <v>28.205627775913641</v>
      </c>
      <c r="K696">
        <v>20.240391461008016</v>
      </c>
      <c r="L696">
        <v>25.209367504383838</v>
      </c>
      <c r="M696" t="e">
        <v>#N/A</v>
      </c>
      <c r="N696">
        <v>17.585534888548068</v>
      </c>
    </row>
    <row r="697" spans="1:14" x14ac:dyDescent="0.25">
      <c r="A697" s="4">
        <v>45919</v>
      </c>
      <c r="B697">
        <v>26.676863987471684</v>
      </c>
      <c r="C697">
        <v>18.269085601701089</v>
      </c>
      <c r="D697">
        <v>7.8873684216141422</v>
      </c>
      <c r="E697">
        <v>14.391139904148909</v>
      </c>
      <c r="F697">
        <v>8.1924780124639653</v>
      </c>
      <c r="G697">
        <v>12.295540979455488</v>
      </c>
      <c r="H697">
        <v>11.573770491803279</v>
      </c>
      <c r="I697">
        <v>5.7999967272865076</v>
      </c>
      <c r="J697">
        <v>27.79070648467858</v>
      </c>
      <c r="K697">
        <v>20.323308730731029</v>
      </c>
      <c r="L697">
        <v>25.135222305841534</v>
      </c>
      <c r="M697" t="e">
        <v>#N/A</v>
      </c>
      <c r="N697">
        <v>17.585534888548068</v>
      </c>
    </row>
    <row r="698" spans="1:14" x14ac:dyDescent="0.25">
      <c r="A698" s="4">
        <v>45920</v>
      </c>
      <c r="B698" t="e">
        <v>#N/A</v>
      </c>
      <c r="C698" t="e">
        <v>#N/A</v>
      </c>
      <c r="D698" t="e">
        <v>#N/A</v>
      </c>
      <c r="E698" t="e">
        <v>#N/A</v>
      </c>
      <c r="F698" t="e">
        <v>#N/A</v>
      </c>
      <c r="G698" t="e">
        <v>#N/A</v>
      </c>
      <c r="H698" t="e">
        <v>#N/A</v>
      </c>
      <c r="I698" t="e">
        <v>#N/A</v>
      </c>
      <c r="J698" t="e">
        <v>#N/A</v>
      </c>
      <c r="K698" t="e">
        <v>#N/A</v>
      </c>
      <c r="L698" t="e">
        <v>#N/A</v>
      </c>
      <c r="M698" t="e">
        <v>#N/A</v>
      </c>
      <c r="N698" t="e">
        <v>#N/A</v>
      </c>
    </row>
    <row r="699" spans="1:14" x14ac:dyDescent="0.25">
      <c r="A699" s="4">
        <v>45921</v>
      </c>
      <c r="B699" t="e">
        <v>#N/A</v>
      </c>
      <c r="C699" t="e">
        <v>#N/A</v>
      </c>
      <c r="D699" t="e">
        <v>#N/A</v>
      </c>
      <c r="E699" t="e">
        <v>#N/A</v>
      </c>
      <c r="F699" t="e">
        <v>#N/A</v>
      </c>
      <c r="G699" t="e">
        <v>#N/A</v>
      </c>
      <c r="H699" t="e">
        <v>#N/A</v>
      </c>
      <c r="I699" t="e">
        <v>#N/A</v>
      </c>
      <c r="J699" t="e">
        <v>#N/A</v>
      </c>
      <c r="K699" t="e">
        <v>#N/A</v>
      </c>
      <c r="L699" t="e">
        <v>#N/A</v>
      </c>
      <c r="M699" t="e">
        <v>#N/A</v>
      </c>
      <c r="N699" t="e">
        <v>#N/A</v>
      </c>
    </row>
    <row r="700" spans="1:14" x14ac:dyDescent="0.25">
      <c r="A700" s="4">
        <v>45922</v>
      </c>
      <c r="B700">
        <v>26.519185500680589</v>
      </c>
      <c r="C700">
        <v>18.845985994130917</v>
      </c>
      <c r="D700">
        <v>7.782815181343862</v>
      </c>
      <c r="E700">
        <v>14.656745995661067</v>
      </c>
      <c r="F700">
        <v>8.2139517791792009</v>
      </c>
      <c r="G700">
        <v>12.266323852375596</v>
      </c>
      <c r="H700">
        <v>11.573770491803279</v>
      </c>
      <c r="I700">
        <v>5.8353174398117362</v>
      </c>
      <c r="J700">
        <v>28.999390246102447</v>
      </c>
      <c r="K700">
        <v>20.686429187793891</v>
      </c>
      <c r="L700">
        <v>24.986931908756922</v>
      </c>
      <c r="M700" t="e">
        <v>#N/A</v>
      </c>
      <c r="N700">
        <v>17.801750481440052</v>
      </c>
    </row>
    <row r="701" spans="1:14" x14ac:dyDescent="0.25">
      <c r="A701" s="4">
        <v>45923</v>
      </c>
      <c r="B701">
        <v>26.746943314934395</v>
      </c>
      <c r="C701">
        <v>18.547648533366161</v>
      </c>
      <c r="D701">
        <v>7.916173906178404</v>
      </c>
      <c r="E701">
        <v>14.439550866641273</v>
      </c>
      <c r="F701">
        <v>8.3177706272334966</v>
      </c>
      <c r="G701">
        <v>12.2371067252957</v>
      </c>
      <c r="H701">
        <v>11.311475409836067</v>
      </c>
      <c r="I701">
        <v>5.9182903918873455</v>
      </c>
      <c r="J701">
        <v>28.395048365390515</v>
      </c>
      <c r="K701">
        <v>20.677851539201857</v>
      </c>
      <c r="L701">
        <v>24.319625121876172</v>
      </c>
      <c r="M701" t="e">
        <v>#N/A</v>
      </c>
      <c r="N701">
        <v>17.51346302425074</v>
      </c>
    </row>
    <row r="702" spans="1:14" x14ac:dyDescent="0.25">
      <c r="A702" s="4">
        <v>45924</v>
      </c>
      <c r="B702">
        <v>26.437426285307424</v>
      </c>
      <c r="C702">
        <v>18.843406707726611</v>
      </c>
      <c r="D702">
        <v>8.0602013289997085</v>
      </c>
      <c r="E702">
        <v>14.35057936800666</v>
      </c>
      <c r="F702">
        <v>8.3573310974638311</v>
      </c>
      <c r="G702">
        <v>12.227367682935737</v>
      </c>
      <c r="H702">
        <v>11.508196721311474</v>
      </c>
      <c r="I702">
        <v>6.0068215980717401</v>
      </c>
      <c r="J702">
        <v>28.51230873030477</v>
      </c>
      <c r="K702">
        <v>21.10959318500101</v>
      </c>
      <c r="L702">
        <v>24.393770320418479</v>
      </c>
      <c r="M702" t="e">
        <v>#N/A</v>
      </c>
      <c r="N702">
        <v>17.441391159953412</v>
      </c>
    </row>
    <row r="703" spans="1:14" x14ac:dyDescent="0.25">
      <c r="A703" s="4">
        <v>45925</v>
      </c>
      <c r="B703">
        <v>26.139589143590907</v>
      </c>
      <c r="C703">
        <v>19.176994416016885</v>
      </c>
      <c r="D703">
        <v>8.0847393343692655</v>
      </c>
      <c r="E703">
        <v>14.376747455840368</v>
      </c>
      <c r="F703">
        <v>8.3733377213435229</v>
      </c>
      <c r="G703">
        <v>12.222498161755754</v>
      </c>
      <c r="H703">
        <v>11.196721311475411</v>
      </c>
      <c r="I703">
        <v>5.9616780560923957</v>
      </c>
      <c r="J703">
        <v>31.425777797020508</v>
      </c>
      <c r="K703">
        <v>21.344048913183336</v>
      </c>
      <c r="L703">
        <v>24.467915518960783</v>
      </c>
      <c r="M703" t="e">
        <v>#N/A</v>
      </c>
      <c r="N703">
        <v>17.117067770615435</v>
      </c>
    </row>
    <row r="704" spans="1:14" x14ac:dyDescent="0.25">
      <c r="A704" s="4">
        <v>45926</v>
      </c>
      <c r="B704">
        <v>26.717743595158264</v>
      </c>
      <c r="C704">
        <v>18.916486489181956</v>
      </c>
      <c r="D704">
        <v>8.1860919652435165</v>
      </c>
      <c r="E704">
        <v>14.607026628777019</v>
      </c>
      <c r="F704">
        <v>8.5178797072747567</v>
      </c>
      <c r="G704">
        <v>12.285801937095526</v>
      </c>
      <c r="H704">
        <v>11.163934426229508</v>
      </c>
      <c r="I704">
        <v>6.0702639146782538</v>
      </c>
      <c r="J704">
        <v>31.380677656668869</v>
      </c>
      <c r="K704">
        <v>21.68715485686478</v>
      </c>
      <c r="L704" t="e">
        <v>#N/A</v>
      </c>
      <c r="M704" t="e">
        <v>#N/A</v>
      </c>
      <c r="N704">
        <v>17.189139634912763</v>
      </c>
    </row>
    <row r="705" spans="1:14" x14ac:dyDescent="0.25">
      <c r="A705" s="4">
        <v>45927</v>
      </c>
      <c r="B705" t="e">
        <v>#N/A</v>
      </c>
      <c r="C705" t="e">
        <v>#N/A</v>
      </c>
      <c r="D705" t="e">
        <v>#N/A</v>
      </c>
      <c r="E705" t="e">
        <v>#N/A</v>
      </c>
      <c r="F705" t="e">
        <v>#N/A</v>
      </c>
      <c r="G705" t="e">
        <v>#N/A</v>
      </c>
      <c r="H705" t="e">
        <v>#N/A</v>
      </c>
      <c r="I705" t="e">
        <v>#N/A</v>
      </c>
      <c r="J705" t="e">
        <v>#N/A</v>
      </c>
      <c r="K705" t="e">
        <v>#N/A</v>
      </c>
      <c r="L705" t="e">
        <v>#N/A</v>
      </c>
      <c r="M705" t="e">
        <v>#N/A</v>
      </c>
      <c r="N705" t="e">
        <v>#N/A</v>
      </c>
    </row>
    <row r="706" spans="1:14" x14ac:dyDescent="0.25">
      <c r="A706" s="4">
        <v>45928</v>
      </c>
      <c r="B706" t="e">
        <v>#N/A</v>
      </c>
      <c r="C706" t="e">
        <v>#N/A</v>
      </c>
      <c r="D706" t="e">
        <v>#N/A</v>
      </c>
      <c r="E706" t="e">
        <v>#N/A</v>
      </c>
      <c r="F706" t="e">
        <v>#N/A</v>
      </c>
      <c r="G706" t="e">
        <v>#N/A</v>
      </c>
      <c r="H706" t="e">
        <v>#N/A</v>
      </c>
      <c r="I706" t="e">
        <v>#N/A</v>
      </c>
      <c r="J706" t="e">
        <v>#N/A</v>
      </c>
      <c r="K706" t="e">
        <v>#N/A</v>
      </c>
      <c r="L706" t="e">
        <v>#N/A</v>
      </c>
      <c r="M706" t="e">
        <v>#N/A</v>
      </c>
      <c r="N706" t="e">
        <v>#N/A</v>
      </c>
    </row>
    <row r="707" spans="1:14" x14ac:dyDescent="0.25">
      <c r="A707" s="4">
        <v>45929</v>
      </c>
      <c r="B707">
        <v>26.419906453441747</v>
      </c>
      <c r="C707">
        <v>19.218262998485784</v>
      </c>
      <c r="D707">
        <v>8.0452651518182403</v>
      </c>
      <c r="E707">
        <v>14.54291481358443</v>
      </c>
      <c r="F707">
        <v>8.4217178594728104</v>
      </c>
      <c r="G707">
        <v>12.344236191255314</v>
      </c>
      <c r="H707">
        <v>11.196721311475411</v>
      </c>
      <c r="I707">
        <v>5.9542663169647891</v>
      </c>
      <c r="J707">
        <v>30.812415888238242</v>
      </c>
      <c r="K707">
        <v>21.790086639969214</v>
      </c>
      <c r="L707" t="e">
        <v>#N/A</v>
      </c>
      <c r="M707" t="e">
        <v>#N/A</v>
      </c>
      <c r="N707">
        <v>17.729678617142724</v>
      </c>
    </row>
    <row r="708" spans="1:14" x14ac:dyDescent="0.25">
      <c r="A708" s="4">
        <v>45930</v>
      </c>
      <c r="B708">
        <v>26.770303090755295</v>
      </c>
      <c r="C708">
        <v>18.96033435805516</v>
      </c>
      <c r="D708">
        <v>7.9300432135611958</v>
      </c>
      <c r="E708">
        <v>14.779736008479505</v>
      </c>
      <c r="F708">
        <v>8.284325267844995</v>
      </c>
      <c r="G708">
        <v>12.461104699574891</v>
      </c>
      <c r="H708">
        <v>11.18032786885246</v>
      </c>
      <c r="I708">
        <v>5.8199717627983185</v>
      </c>
      <c r="J708">
        <v>30.289254260159257</v>
      </c>
      <c r="K708">
        <v>21.584223073760345</v>
      </c>
      <c r="L708" t="e">
        <v>#N/A</v>
      </c>
      <c r="M708" t="e">
        <v>#N/A</v>
      </c>
      <c r="N708">
        <v>17.837786413588717</v>
      </c>
    </row>
    <row r="709" spans="1:14" x14ac:dyDescent="0.25">
      <c r="A709" s="4">
        <v>45931</v>
      </c>
      <c r="B709">
        <v>27.033100568740458</v>
      </c>
      <c r="C709">
        <v>19.329172313870952</v>
      </c>
      <c r="D709">
        <v>7.9940554014817762</v>
      </c>
      <c r="E709">
        <v>15.051884121950092</v>
      </c>
      <c r="F709">
        <v>8.4001067542408077</v>
      </c>
      <c r="G709">
        <v>12.363714275975243</v>
      </c>
      <c r="H709">
        <v>11.21311475409836</v>
      </c>
      <c r="I709">
        <v>5.7874356318499709</v>
      </c>
      <c r="J709">
        <v>33.861185376008891</v>
      </c>
      <c r="K709">
        <v>22.49345382451618</v>
      </c>
      <c r="L709" t="e">
        <v>#N/A</v>
      </c>
      <c r="M709" t="e">
        <v>#N/A</v>
      </c>
      <c r="N709">
        <v>17.657606752845396</v>
      </c>
    </row>
    <row r="710" spans="1:14" x14ac:dyDescent="0.25">
      <c r="A710" s="4">
        <v>45932</v>
      </c>
      <c r="B710">
        <v>28.1718896400095</v>
      </c>
      <c r="C710">
        <v>19.957658434386907</v>
      </c>
      <c r="D710">
        <v>7.935377562554577</v>
      </c>
      <c r="E710">
        <v>15.04926731316672</v>
      </c>
      <c r="F710">
        <v>8.3470302435461949</v>
      </c>
      <c r="G710">
        <v>12.266323852375596</v>
      </c>
      <c r="H710">
        <v>11.163934426229508</v>
      </c>
      <c r="I710">
        <v>5.7151022522010422</v>
      </c>
      <c r="J710">
        <v>32.77878200756961</v>
      </c>
      <c r="K710">
        <v>22.353352230846259</v>
      </c>
      <c r="L710" t="e">
        <v>#N/A</v>
      </c>
      <c r="M710" t="e">
        <v>#N/A</v>
      </c>
      <c r="N710">
        <v>16.54049285623681</v>
      </c>
    </row>
    <row r="711" spans="1:14" x14ac:dyDescent="0.25">
      <c r="A711" s="4">
        <v>45933</v>
      </c>
      <c r="B711">
        <v>28.1718896400095</v>
      </c>
      <c r="C711">
        <v>19.785706007433156</v>
      </c>
      <c r="D711">
        <v>7.9513806095347235</v>
      </c>
      <c r="E711">
        <v>15.013940394591213</v>
      </c>
      <c r="F711">
        <v>8.4715641822078585</v>
      </c>
      <c r="G711">
        <v>12.295540979455488</v>
      </c>
      <c r="H711">
        <v>11.262295081967213</v>
      </c>
      <c r="I711">
        <v>5.7362858950641735</v>
      </c>
      <c r="J711">
        <v>33.671764786532016</v>
      </c>
      <c r="K711">
        <v>22.89088487594719</v>
      </c>
      <c r="L711" t="e">
        <v>#N/A</v>
      </c>
      <c r="M711" t="e">
        <v>#N/A</v>
      </c>
      <c r="N711">
        <v>16.468420991939482</v>
      </c>
    </row>
    <row r="712" spans="1:14" x14ac:dyDescent="0.25">
      <c r="A712" s="4">
        <v>45934</v>
      </c>
      <c r="B712" t="e">
        <v>#N/A</v>
      </c>
      <c r="C712" t="e">
        <v>#N/A</v>
      </c>
      <c r="D712" t="e">
        <v>#N/A</v>
      </c>
      <c r="E712" t="e">
        <v>#N/A</v>
      </c>
      <c r="F712" t="e">
        <v>#N/A</v>
      </c>
      <c r="G712" t="e">
        <v>#N/A</v>
      </c>
      <c r="H712" t="e">
        <v>#N/A</v>
      </c>
      <c r="I712" t="e">
        <v>#N/A</v>
      </c>
      <c r="J712" t="e">
        <v>#N/A</v>
      </c>
      <c r="K712" t="e">
        <v>#N/A</v>
      </c>
      <c r="L712" t="e">
        <v>#N/A</v>
      </c>
      <c r="M712" t="e">
        <v>#N/A</v>
      </c>
      <c r="N712" t="e">
        <v>#N/A</v>
      </c>
    </row>
    <row r="713" spans="1:14" x14ac:dyDescent="0.25">
      <c r="A713" s="4">
        <v>45935</v>
      </c>
      <c r="B713" t="e">
        <v>#N/A</v>
      </c>
      <c r="C713" t="e">
        <v>#N/A</v>
      </c>
      <c r="D713" t="e">
        <v>#N/A</v>
      </c>
      <c r="E713" t="e">
        <v>#N/A</v>
      </c>
      <c r="F713" t="e">
        <v>#N/A</v>
      </c>
      <c r="G713" t="e">
        <v>#N/A</v>
      </c>
      <c r="H713" t="e">
        <v>#N/A</v>
      </c>
      <c r="I713" t="e">
        <v>#N/A</v>
      </c>
      <c r="J713" t="e">
        <v>#N/A</v>
      </c>
      <c r="K713" t="e">
        <v>#N/A</v>
      </c>
      <c r="L713" t="e">
        <v>#N/A</v>
      </c>
      <c r="M713" t="e">
        <v>#N/A</v>
      </c>
      <c r="N713" t="e">
        <v>#N/A</v>
      </c>
    </row>
    <row r="714" spans="1:14" x14ac:dyDescent="0.25">
      <c r="A714" s="4">
        <v>45936</v>
      </c>
      <c r="B714">
        <v>28.411327342173763</v>
      </c>
      <c r="C714">
        <v>19.737559327886107</v>
      </c>
      <c r="D714">
        <v>8.059134459201033</v>
      </c>
      <c r="E714">
        <v>15.173565730376843</v>
      </c>
      <c r="F714">
        <v>8.5778020953136274</v>
      </c>
      <c r="G714">
        <v>12.285801937095526</v>
      </c>
      <c r="H714">
        <v>11.60655737704918</v>
      </c>
      <c r="I714">
        <v>5.7506238251245643</v>
      </c>
      <c r="J714">
        <v>34.50160736900213</v>
      </c>
      <c r="K714">
        <v>23.477024196402994</v>
      </c>
      <c r="L714" t="e">
        <v>#N/A</v>
      </c>
      <c r="M714" t="e">
        <v>#N/A</v>
      </c>
      <c r="N714">
        <v>16.144097602601505</v>
      </c>
    </row>
    <row r="715" spans="1:14" x14ac:dyDescent="0.25">
      <c r="A715" s="4">
        <v>45937</v>
      </c>
      <c r="B715">
        <v>28.300368407024472</v>
      </c>
      <c r="C715">
        <v>19.593119289244957</v>
      </c>
      <c r="D715">
        <v>8.0943411625573507</v>
      </c>
      <c r="E715">
        <v>14.800670478746476</v>
      </c>
      <c r="F715">
        <v>8.6887478936969647</v>
      </c>
      <c r="G715">
        <v>12.324758106535384</v>
      </c>
      <c r="H715">
        <v>10.967213114754099</v>
      </c>
      <c r="I715">
        <v>5.6808650757834132</v>
      </c>
      <c r="J715">
        <v>35.042809053221774</v>
      </c>
      <c r="K715">
        <v>23.791537978110984</v>
      </c>
      <c r="L715" t="e">
        <v>#N/A</v>
      </c>
      <c r="M715" t="e">
        <v>#N/A</v>
      </c>
      <c r="N715">
        <v>16.108061670452841</v>
      </c>
    </row>
    <row r="716" spans="1:14" x14ac:dyDescent="0.25">
      <c r="A716" s="4">
        <v>45938</v>
      </c>
      <c r="B716">
        <v>28.644925100382796</v>
      </c>
      <c r="C716">
        <v>19.892316512144482</v>
      </c>
      <c r="D716">
        <v>8.1540858712832254</v>
      </c>
      <c r="E716">
        <v>14.991697519932558</v>
      </c>
      <c r="F716">
        <v>8.6058496207200914</v>
      </c>
      <c r="G716">
        <v>12.422148530135031</v>
      </c>
      <c r="H716">
        <v>11.21311475409836</v>
      </c>
      <c r="I716">
        <v>5.6769866232142183</v>
      </c>
      <c r="J716">
        <v>34.808288323393263</v>
      </c>
      <c r="K716">
        <v>24.028852922490657</v>
      </c>
      <c r="L716" t="e">
        <v>#N/A</v>
      </c>
      <c r="M716" t="e">
        <v>#N/A</v>
      </c>
      <c r="N716">
        <v>15.891846077560857</v>
      </c>
    </row>
    <row r="717" spans="1:14" x14ac:dyDescent="0.25">
      <c r="A717" s="4">
        <v>45939</v>
      </c>
      <c r="B717">
        <v>28.785083755308214</v>
      </c>
      <c r="C717">
        <v>20.144226817631726</v>
      </c>
      <c r="D717">
        <v>8.2031618820223375</v>
      </c>
      <c r="E717">
        <v>14.85169825002221</v>
      </c>
      <c r="F717">
        <v>8.5847134439406485</v>
      </c>
      <c r="G717">
        <v>12.465974220754873</v>
      </c>
      <c r="H717">
        <v>11.163934426229508</v>
      </c>
      <c r="I717">
        <v>5.6562069977887166</v>
      </c>
      <c r="J717">
        <v>35.656170962004033</v>
      </c>
      <c r="K717">
        <v>23.934498787978256</v>
      </c>
      <c r="L717" t="e">
        <v>#N/A</v>
      </c>
      <c r="M717" t="e">
        <v>#N/A</v>
      </c>
      <c r="N717">
        <v>15.495450823925552</v>
      </c>
    </row>
    <row r="718" spans="1:14" x14ac:dyDescent="0.25">
      <c r="A718" s="4">
        <v>45940</v>
      </c>
      <c r="B718">
        <v>28.300368407024472</v>
      </c>
      <c r="C718">
        <v>19.422886386560744</v>
      </c>
      <c r="D718">
        <v>7.9769854847029551</v>
      </c>
      <c r="E718">
        <v>14.306093618689353</v>
      </c>
      <c r="F718">
        <v>8.3677927804828123</v>
      </c>
      <c r="G718">
        <v>12.573103686714484</v>
      </c>
      <c r="H718">
        <v>10.508196721311476</v>
      </c>
      <c r="I718">
        <v>5.5530866664293468</v>
      </c>
      <c r="J718">
        <v>34.438467172509839</v>
      </c>
      <c r="K718">
        <v>23.831567004873822</v>
      </c>
      <c r="L718" t="e">
        <v>#N/A</v>
      </c>
      <c r="M718" t="e">
        <v>#N/A</v>
      </c>
      <c r="N718">
        <v>16.072025738304177</v>
      </c>
    </row>
    <row r="719" spans="1:14" x14ac:dyDescent="0.25">
      <c r="A719" s="4">
        <v>45941</v>
      </c>
      <c r="B719" t="e">
        <v>#N/A</v>
      </c>
      <c r="C719" t="e">
        <v>#N/A</v>
      </c>
      <c r="D719" t="e">
        <v>#N/A</v>
      </c>
      <c r="E719" t="e">
        <v>#N/A</v>
      </c>
      <c r="F719" t="e">
        <v>#N/A</v>
      </c>
      <c r="G719" t="e">
        <v>#N/A</v>
      </c>
      <c r="H719" t="e">
        <v>#N/A</v>
      </c>
      <c r="I719" t="e">
        <v>#N/A</v>
      </c>
      <c r="J719" t="e">
        <v>#N/A</v>
      </c>
      <c r="K719" t="e">
        <v>#N/A</v>
      </c>
      <c r="L719" t="e">
        <v>#N/A</v>
      </c>
      <c r="M719" t="e">
        <v>#N/A</v>
      </c>
      <c r="N719" t="e">
        <v>#N/A</v>
      </c>
    </row>
    <row r="720" spans="1:14" x14ac:dyDescent="0.25">
      <c r="A720" s="4">
        <v>45942</v>
      </c>
      <c r="B720" t="e">
        <v>#N/A</v>
      </c>
      <c r="C720" t="e">
        <v>#N/A</v>
      </c>
      <c r="D720" t="e">
        <v>#N/A</v>
      </c>
      <c r="E720" t="e">
        <v>#N/A</v>
      </c>
      <c r="F720" t="e">
        <v>#N/A</v>
      </c>
      <c r="G720" t="e">
        <v>#N/A</v>
      </c>
      <c r="H720" t="e">
        <v>#N/A</v>
      </c>
      <c r="I720" t="e">
        <v>#N/A</v>
      </c>
      <c r="J720" t="e">
        <v>#N/A</v>
      </c>
      <c r="K720" t="e">
        <v>#N/A</v>
      </c>
      <c r="L720" t="e">
        <v>#N/A</v>
      </c>
      <c r="M720" t="e">
        <v>#N/A</v>
      </c>
      <c r="N720" t="e">
        <v>#N/A</v>
      </c>
    </row>
    <row r="721" spans="1:14" x14ac:dyDescent="0.25">
      <c r="A721" s="4">
        <v>45943</v>
      </c>
      <c r="B721">
        <v>28.744204147621634</v>
      </c>
      <c r="C721">
        <v>19.443520677795195</v>
      </c>
      <c r="D721">
        <v>7.9865873128910412</v>
      </c>
      <c r="E721">
        <v>15.119921150317738</v>
      </c>
      <c r="F721">
        <v>8.3614875354539215</v>
      </c>
      <c r="G721">
        <v>12.504930390194732</v>
      </c>
      <c r="H721">
        <v>11.344262295081966</v>
      </c>
      <c r="I721">
        <v>5.52156258863599</v>
      </c>
      <c r="J721">
        <v>37.622537081335402</v>
      </c>
      <c r="K721">
        <v>24.103192543621635</v>
      </c>
      <c r="L721" t="e">
        <v>#N/A</v>
      </c>
      <c r="M721" t="e">
        <v>#N/A</v>
      </c>
      <c r="N721">
        <v>15.999953874006849</v>
      </c>
    </row>
    <row r="722" spans="1:14" x14ac:dyDescent="0.25">
      <c r="A722" s="4">
        <v>45944</v>
      </c>
      <c r="B722">
        <v>27.839012834561629</v>
      </c>
      <c r="C722">
        <v>19.295641590614974</v>
      </c>
      <c r="D722">
        <v>7.8414930202710602</v>
      </c>
      <c r="E722">
        <v>15.628890458683403</v>
      </c>
      <c r="F722">
        <v>8.3198878033861323</v>
      </c>
      <c r="G722">
        <v>12.592581771434414</v>
      </c>
      <c r="H722">
        <v>11.819672131147541</v>
      </c>
      <c r="I722">
        <v>5.5822946774195401</v>
      </c>
      <c r="J722">
        <v>37.469196604139832</v>
      </c>
      <c r="K722">
        <v>24.200405894331379</v>
      </c>
      <c r="L722" t="e">
        <v>#N/A</v>
      </c>
      <c r="M722" t="e">
        <v>#N/A</v>
      </c>
      <c r="N722">
        <v>15.747702348966202</v>
      </c>
    </row>
    <row r="723" spans="1:14" x14ac:dyDescent="0.25">
      <c r="A723" s="4">
        <v>45945</v>
      </c>
      <c r="B723">
        <v>28.107650256502019</v>
      </c>
      <c r="C723">
        <v>21.012586573748159</v>
      </c>
      <c r="D723">
        <v>7.8532285880565</v>
      </c>
      <c r="E723">
        <v>15.902346976545674</v>
      </c>
      <c r="F723">
        <v>8.3826212701428862</v>
      </c>
      <c r="G723">
        <v>12.612059856154342</v>
      </c>
      <c r="H723">
        <v>11.573770491803279</v>
      </c>
      <c r="I723">
        <v>5.8043813021265747</v>
      </c>
      <c r="J723">
        <v>38.993581348025153</v>
      </c>
      <c r="K723">
        <v>24.529215757026098</v>
      </c>
      <c r="L723" t="e">
        <v>#N/A</v>
      </c>
      <c r="M723" t="e">
        <v>#N/A</v>
      </c>
      <c r="N723">
        <v>15.819774213263528</v>
      </c>
    </row>
    <row r="724" spans="1:14" x14ac:dyDescent="0.25">
      <c r="A724" s="4">
        <v>45946</v>
      </c>
      <c r="B724">
        <v>28.528126221278278</v>
      </c>
      <c r="C724">
        <v>20.444283802666014</v>
      </c>
      <c r="D724">
        <v>7.8766997236273797</v>
      </c>
      <c r="E724">
        <v>16.220289243725251</v>
      </c>
      <c r="F724">
        <v>8.3583140970254171</v>
      </c>
      <c r="G724">
        <v>12.748406449193849</v>
      </c>
      <c r="H724">
        <v>11.18032786885246</v>
      </c>
      <c r="I724">
        <v>5.8742325869632701</v>
      </c>
      <c r="J724">
        <v>38.43433960766486</v>
      </c>
      <c r="K724">
        <v>24.317633758422538</v>
      </c>
      <c r="L724" t="e">
        <v>#N/A</v>
      </c>
      <c r="M724" t="e">
        <v>#N/A</v>
      </c>
      <c r="N724">
        <v>15.927882009709522</v>
      </c>
    </row>
    <row r="725" spans="1:14" x14ac:dyDescent="0.25">
      <c r="A725" s="4">
        <v>45947</v>
      </c>
      <c r="B725">
        <v>27.786453338964598</v>
      </c>
      <c r="C725">
        <v>19.933585094613381</v>
      </c>
      <c r="D725">
        <v>7.918307645775756</v>
      </c>
      <c r="E725">
        <v>15.84216037452814</v>
      </c>
      <c r="F725">
        <v>8.3973367259009262</v>
      </c>
      <c r="G725">
        <v>12.801971182173656</v>
      </c>
      <c r="H725">
        <v>10.557377049180328</v>
      </c>
      <c r="I725">
        <v>5.8868499501054732</v>
      </c>
      <c r="J725">
        <v>36.016972084817127</v>
      </c>
      <c r="K725">
        <v>24.168954516160579</v>
      </c>
      <c r="L725" t="e">
        <v>#N/A</v>
      </c>
      <c r="M725" t="e">
        <v>#N/A</v>
      </c>
      <c r="N725">
        <v>15.963917941858183</v>
      </c>
    </row>
    <row r="726" spans="1:14" x14ac:dyDescent="0.25">
      <c r="A726" s="4">
        <v>45948</v>
      </c>
      <c r="B726" t="e">
        <v>#N/A</v>
      </c>
      <c r="C726" t="e">
        <v>#N/A</v>
      </c>
      <c r="D726" t="e">
        <v>#N/A</v>
      </c>
      <c r="E726" t="e">
        <v>#N/A</v>
      </c>
      <c r="F726" t="e">
        <v>#N/A</v>
      </c>
      <c r="G726" t="e">
        <v>#N/A</v>
      </c>
      <c r="H726" t="e">
        <v>#N/A</v>
      </c>
      <c r="I726" t="e">
        <v>#N/A</v>
      </c>
      <c r="J726" t="e">
        <v>#N/A</v>
      </c>
      <c r="K726" t="e">
        <v>#N/A</v>
      </c>
      <c r="L726" t="e">
        <v>#N/A</v>
      </c>
      <c r="M726" t="e">
        <v>#N/A</v>
      </c>
      <c r="N726" t="e">
        <v>#N/A</v>
      </c>
    </row>
    <row r="727" spans="1:14" x14ac:dyDescent="0.25">
      <c r="A727" s="4">
        <v>45949</v>
      </c>
      <c r="B727" t="e">
        <v>#N/A</v>
      </c>
      <c r="C727" t="e">
        <v>#N/A</v>
      </c>
      <c r="D727" t="e">
        <v>#N/A</v>
      </c>
      <c r="E727" t="e">
        <v>#N/A</v>
      </c>
      <c r="F727" t="e">
        <v>#N/A</v>
      </c>
      <c r="G727" t="e">
        <v>#N/A</v>
      </c>
      <c r="H727" t="e">
        <v>#N/A</v>
      </c>
      <c r="I727" t="e">
        <v>#N/A</v>
      </c>
      <c r="J727" t="e">
        <v>#N/A</v>
      </c>
      <c r="K727" t="e">
        <v>#N/A</v>
      </c>
      <c r="L727" t="e">
        <v>#N/A</v>
      </c>
      <c r="M727" t="e">
        <v>#N/A</v>
      </c>
      <c r="N727" t="e">
        <v>#N/A</v>
      </c>
    </row>
    <row r="728" spans="1:14" x14ac:dyDescent="0.25">
      <c r="A728" s="4">
        <v>45950</v>
      </c>
      <c r="B728">
        <v>28.405487398218536</v>
      </c>
      <c r="C728">
        <v>19.688552886204288</v>
      </c>
      <c r="D728">
        <v>7.935377562554577</v>
      </c>
      <c r="E728">
        <v>16.182345516366372</v>
      </c>
      <c r="F728">
        <v>8.4591167307618509</v>
      </c>
      <c r="G728">
        <v>12.894492084593322</v>
      </c>
      <c r="H728">
        <v>11</v>
      </c>
      <c r="I728">
        <v>5.8528461698343088</v>
      </c>
      <c r="J728">
        <v>36.594253881318082</v>
      </c>
      <c r="K728">
        <v>24.237575704896866</v>
      </c>
      <c r="L728" t="e">
        <v>#N/A</v>
      </c>
      <c r="M728" t="e">
        <v>#N/A</v>
      </c>
      <c r="N728">
        <v>16.180133534750169</v>
      </c>
    </row>
    <row r="729" spans="1:14" x14ac:dyDescent="0.25">
      <c r="A729" s="4">
        <v>45951</v>
      </c>
      <c r="B729">
        <v>28.253648855382664</v>
      </c>
      <c r="C729">
        <v>19.503704027229009</v>
      </c>
      <c r="D729">
        <v>7.9481800001386942</v>
      </c>
      <c r="E729">
        <v>16.041037842064338</v>
      </c>
      <c r="F729">
        <v>8.4506659348147899</v>
      </c>
      <c r="G729">
        <v>13.040577719992791</v>
      </c>
      <c r="H729">
        <v>11.196721311475411</v>
      </c>
      <c r="I729">
        <v>5.848911736639578</v>
      </c>
      <c r="J729">
        <v>34.375326976017547</v>
      </c>
      <c r="K729">
        <v>24.014556841503925</v>
      </c>
      <c r="L729" t="e">
        <v>#N/A</v>
      </c>
      <c r="M729" t="e">
        <v>#N/A</v>
      </c>
      <c r="N729">
        <v>16.252205399047497</v>
      </c>
    </row>
    <row r="730" spans="1:14" x14ac:dyDescent="0.25">
      <c r="A730" s="4">
        <v>45952</v>
      </c>
      <c r="B730">
        <v>28.265328743293114</v>
      </c>
      <c r="C730">
        <v>19.203647042194717</v>
      </c>
      <c r="D730">
        <v>8.06873628738912</v>
      </c>
      <c r="E730">
        <v>15.581787900582723</v>
      </c>
      <c r="F730">
        <v>8.5862345174371075</v>
      </c>
      <c r="G730">
        <v>13.050316762352757</v>
      </c>
      <c r="H730">
        <v>10.901639344262296</v>
      </c>
      <c r="I730">
        <v>5.8967081861090724</v>
      </c>
      <c r="J730">
        <v>34.564747565494429</v>
      </c>
      <c r="K730">
        <v>23.68574697880921</v>
      </c>
      <c r="L730" t="e">
        <v>#N/A</v>
      </c>
      <c r="M730" t="e">
        <v>#N/A</v>
      </c>
      <c r="N730">
        <v>16.576528788385474</v>
      </c>
    </row>
    <row r="731" spans="1:14" x14ac:dyDescent="0.25">
      <c r="A731" s="4">
        <v>45953</v>
      </c>
      <c r="B731">
        <v>27.990851377397501</v>
      </c>
      <c r="C731">
        <v>19.688552886204288</v>
      </c>
      <c r="D731">
        <v>8.3141163410846772</v>
      </c>
      <c r="E731">
        <v>15.850010800878252</v>
      </c>
      <c r="F731">
        <v>8.7951484965444422</v>
      </c>
      <c r="G731">
        <v>13.07466436825267</v>
      </c>
      <c r="H731">
        <v>11.049180327868854</v>
      </c>
      <c r="I731">
        <v>6.0089574742460421</v>
      </c>
      <c r="J731">
        <v>35.764411298847961</v>
      </c>
      <c r="K731">
        <v>23.802974842900369</v>
      </c>
      <c r="L731" t="e">
        <v>#N/A</v>
      </c>
      <c r="M731" t="e">
        <v>#N/A</v>
      </c>
      <c r="N731">
        <v>16.252205399047497</v>
      </c>
    </row>
    <row r="732" spans="1:14" x14ac:dyDescent="0.25">
      <c r="A732" s="4">
        <v>45954</v>
      </c>
      <c r="B732">
        <v>28.452206949860344</v>
      </c>
      <c r="C732">
        <v>20.755517695452301</v>
      </c>
      <c r="D732">
        <v>10.043768658444002</v>
      </c>
      <c r="E732">
        <v>15.891879741412188</v>
      </c>
      <c r="F732">
        <v>8.815723929696281</v>
      </c>
      <c r="G732">
        <v>13.050316762352757</v>
      </c>
      <c r="H732">
        <v>11.39344262295082</v>
      </c>
      <c r="I732">
        <v>5.9976558726710216</v>
      </c>
      <c r="J732">
        <v>38.308059214680277</v>
      </c>
      <c r="K732">
        <v>24.134643921792431</v>
      </c>
      <c r="L732" t="e">
        <v>#N/A</v>
      </c>
      <c r="M732" t="e">
        <v>#N/A</v>
      </c>
      <c r="N732">
        <v>16.288241331196161</v>
      </c>
    </row>
    <row r="733" spans="1:14" x14ac:dyDescent="0.25">
      <c r="A733" s="4">
        <v>45955</v>
      </c>
      <c r="B733" t="e">
        <v>#N/A</v>
      </c>
      <c r="C733" t="e">
        <v>#N/A</v>
      </c>
      <c r="D733" t="e">
        <v>#N/A</v>
      </c>
      <c r="E733" t="e">
        <v>#N/A</v>
      </c>
      <c r="F733" t="e">
        <v>#N/A</v>
      </c>
      <c r="G733" t="e">
        <v>#N/A</v>
      </c>
      <c r="H733" t="e">
        <v>#N/A</v>
      </c>
      <c r="I733" t="e">
        <v>#N/A</v>
      </c>
      <c r="J733" t="e">
        <v>#N/A</v>
      </c>
      <c r="K733" t="e">
        <v>#N/A</v>
      </c>
      <c r="L733" t="e">
        <v>#N/A</v>
      </c>
      <c r="M733" t="e">
        <v>#N/A</v>
      </c>
      <c r="N733" t="e">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C6AFC-E224-40A8-B5BF-797DC13DC1CA}">
  <dimension ref="A1:V80"/>
  <sheetViews>
    <sheetView workbookViewId="0">
      <selection activeCell="E7" sqref="E7"/>
    </sheetView>
  </sheetViews>
  <sheetFormatPr defaultRowHeight="15" x14ac:dyDescent="0.25"/>
  <cols>
    <col min="1" max="1" width="10.42578125" style="4" bestFit="1" customWidth="1"/>
    <col min="2" max="2" width="12" bestFit="1" customWidth="1"/>
    <col min="3" max="3" width="10.42578125" bestFit="1" customWidth="1"/>
    <col min="5" max="5" width="10.42578125" bestFit="1" customWidth="1"/>
    <col min="7" max="7" width="10.42578125" bestFit="1" customWidth="1"/>
    <col min="8" max="8" width="9" bestFit="1" customWidth="1"/>
    <col min="9" max="9" width="10.42578125" bestFit="1" customWidth="1"/>
    <col min="11" max="11" width="10.42578125" bestFit="1" customWidth="1"/>
    <col min="13" max="13" width="10.42578125" bestFit="1" customWidth="1"/>
    <col min="15" max="15" width="10.42578125" bestFit="1" customWidth="1"/>
    <col min="17" max="17" width="10.42578125" bestFit="1" customWidth="1"/>
    <col min="19" max="19" width="10.42578125" bestFit="1" customWidth="1"/>
    <col min="21" max="21" width="10.42578125" bestFit="1" customWidth="1"/>
  </cols>
  <sheetData>
    <row r="1" spans="1:22" ht="30" x14ac:dyDescent="0.25">
      <c r="B1" s="2" t="s">
        <v>0</v>
      </c>
      <c r="C1" s="2"/>
      <c r="D1" s="2" t="s">
        <v>1</v>
      </c>
      <c r="E1" s="2"/>
      <c r="F1" s="2" t="s">
        <v>2</v>
      </c>
      <c r="G1" s="2"/>
      <c r="H1" s="2" t="s">
        <v>20</v>
      </c>
      <c r="I1" s="2"/>
      <c r="J1" s="2" t="s">
        <v>4</v>
      </c>
      <c r="K1" s="2"/>
      <c r="L1" s="2" t="s">
        <v>21</v>
      </c>
      <c r="M1" s="2"/>
      <c r="N1" s="2" t="s">
        <v>22</v>
      </c>
      <c r="O1" s="2"/>
      <c r="P1" s="2" t="s">
        <v>7</v>
      </c>
      <c r="Q1" s="2"/>
      <c r="R1" s="2" t="s">
        <v>24</v>
      </c>
      <c r="S1" s="2"/>
      <c r="T1" s="2" t="s">
        <v>9</v>
      </c>
      <c r="U1" s="2"/>
      <c r="V1" s="2" t="s">
        <v>23</v>
      </c>
    </row>
    <row r="2" spans="1:22" x14ac:dyDescent="0.25">
      <c r="A2" s="4" cm="1">
        <f t="array" ref="A2:B8">_xll.BQL(B1, "is_eps(fa_period_offset=range(-5,+1), fa_period_type=Q)", "showdates", "true", "showids", "false", "showheaders", "false")</f>
        <v>45382</v>
      </c>
      <c r="B2">
        <v>2.5412499999999998</v>
      </c>
      <c r="C2" s="4" cm="1">
        <f t="array" ref="C2:D8">_xll.BQL(D1, "is_eps(fa_period_offset=range(-5,+1), fa_period_type=Q)", "showdates", "true", "showids", "false", "showheaders", "false")</f>
        <v>45382</v>
      </c>
      <c r="D2">
        <v>2.21</v>
      </c>
      <c r="E2" s="4" cm="1">
        <f t="array" ref="E2:F8">_xll.BQL(F1, "is_eps(fa_period_offset=range(-5,+1), fa_period_type=Q)", "showdates", "true", "showids", "false", "showheaders", "false")</f>
        <v>45473</v>
      </c>
      <c r="F2">
        <v>0.2</v>
      </c>
      <c r="G2" s="4" cm="1">
        <f t="array" ref="G2:H7">_xll.BQL(H1, "is_eps(fa_period_offset=range(-5, 0), fa_period_type=Q)", "showdates", "true", "showids", "false", "showheaders", "false")</f>
        <v>45382</v>
      </c>
      <c r="H2">
        <v>1.51</v>
      </c>
      <c r="I2" s="4" cm="1">
        <f t="array" ref="I2:J7">_xll.BQL(J1, "is_eps(fa_period_offset=range(-5, 0), fa_period_type=Q)", "showdates", "true", "showids", "false", "showheaders", "false")</f>
        <v>45382</v>
      </c>
      <c r="J2">
        <v>1.1399999999999999</v>
      </c>
      <c r="K2" s="4" cm="1">
        <f t="array" ref="K2:L7">_xll.BQL(L1, "is_eps(fa_period_offset=range(-5, 0), fa_period_type=Q)", "showdates", "true", "showids", "false", "showheaders", "false")</f>
        <v>45382</v>
      </c>
      <c r="L2">
        <v>0.100272</v>
      </c>
      <c r="M2" s="4" cm="1">
        <f t="array" ref="M2:N7">_xll.BQL(N1, "is_eps(fa_period_offset=range(-5, 0), fa_period_type=Q)", "showdates", "true", "showids", "false", "showheaders", "false")</f>
        <v>45382</v>
      </c>
      <c r="N2">
        <v>0.18</v>
      </c>
      <c r="O2" s="4" cm="1">
        <f t="array" ref="O2:P7">_xll.BQL(P1, "is_eps(fa_period_offset=range(-5, 0), fa_period_type=Q)", "showdates", "true", "showids", "false", "showheaders", "false")</f>
        <v>45382</v>
      </c>
      <c r="P2">
        <v>2.42</v>
      </c>
      <c r="Q2" s="4" cm="1">
        <f t="array" ref="Q2:R7">_xll.BQL(R1, "is_eps(fa_period_offset=range(-5, 0), fa_period_type=Q)", "showdates", "true", "showids", "false", "showheaders", "false")</f>
        <v>45382</v>
      </c>
      <c r="R2">
        <v>-0.06</v>
      </c>
      <c r="S2" s="4" cm="1">
        <f t="array" ref="S2:T7">_xll.BQL(T1, "is_eps(fa_period_offset=range(-5, 0), fa_period_type=Q)", "showdates", "true", "showids", "false", "showheaders", "false")</f>
        <v>45382</v>
      </c>
      <c r="T2">
        <v>1.1100000000000001</v>
      </c>
      <c r="U2" s="4" cm="1">
        <f t="array" ref="U2:V7">_xll.BQL(V1, "is_eps(fa_period_offset=range(-5, 0), fa_period_type=Q)", "showdates", "true", "showids", "false", "showheaders", "false")</f>
        <v>45382</v>
      </c>
      <c r="V2">
        <v>-0.44</v>
      </c>
    </row>
    <row r="3" spans="1:22" x14ac:dyDescent="0.25">
      <c r="A3" s="4">
        <v>45473</v>
      </c>
      <c r="B3">
        <v>2.5099999999999998</v>
      </c>
      <c r="C3" s="4">
        <v>45473</v>
      </c>
      <c r="D3">
        <v>3.26</v>
      </c>
      <c r="E3" s="4">
        <v>45565</v>
      </c>
      <c r="F3">
        <v>0.16</v>
      </c>
      <c r="G3" s="4">
        <v>45473</v>
      </c>
      <c r="H3">
        <v>1.74</v>
      </c>
      <c r="I3" s="4">
        <v>45473</v>
      </c>
      <c r="J3">
        <v>0.55000000000000004</v>
      </c>
      <c r="K3" s="4">
        <v>45473</v>
      </c>
      <c r="L3">
        <v>8.8752999999999999E-2</v>
      </c>
      <c r="M3" s="4">
        <v>45473</v>
      </c>
      <c r="N3">
        <v>0.18</v>
      </c>
      <c r="O3" s="4">
        <v>45473</v>
      </c>
      <c r="P3">
        <v>1.5794440000000001</v>
      </c>
      <c r="Q3" s="4">
        <v>45473</v>
      </c>
      <c r="R3">
        <v>0.1</v>
      </c>
      <c r="S3" s="4">
        <v>45473</v>
      </c>
      <c r="T3">
        <v>0.79</v>
      </c>
      <c r="U3" s="4">
        <v>45473</v>
      </c>
      <c r="V3">
        <v>-0.241338</v>
      </c>
    </row>
    <row r="4" spans="1:22" x14ac:dyDescent="0.25">
      <c r="A4" s="4">
        <v>45565</v>
      </c>
      <c r="B4">
        <v>2.42</v>
      </c>
      <c r="C4" s="4">
        <v>45565</v>
      </c>
      <c r="D4">
        <v>2.92</v>
      </c>
      <c r="E4" s="4">
        <v>45657</v>
      </c>
      <c r="F4">
        <v>4.1410000000000002E-2</v>
      </c>
      <c r="G4" s="4">
        <v>45564</v>
      </c>
      <c r="H4">
        <v>2.0499999999999998</v>
      </c>
      <c r="I4" s="4">
        <v>45565</v>
      </c>
      <c r="J4">
        <v>0.69</v>
      </c>
      <c r="K4" s="4">
        <v>45565</v>
      </c>
      <c r="L4">
        <v>9.4618999999999995E-2</v>
      </c>
      <c r="M4" s="4">
        <v>45565</v>
      </c>
      <c r="N4">
        <v>0.02</v>
      </c>
      <c r="O4" s="4">
        <v>45565</v>
      </c>
      <c r="P4">
        <v>0.956758</v>
      </c>
      <c r="Q4" s="4">
        <v>45565</v>
      </c>
      <c r="R4">
        <v>0.34</v>
      </c>
      <c r="S4" s="4">
        <v>45565</v>
      </c>
      <c r="T4">
        <v>0.9</v>
      </c>
      <c r="U4" s="4">
        <v>45565</v>
      </c>
      <c r="V4">
        <v>-0.09</v>
      </c>
    </row>
    <row r="5" spans="1:22" x14ac:dyDescent="0.25">
      <c r="A5" s="4">
        <v>45657</v>
      </c>
      <c r="B5">
        <v>4.71</v>
      </c>
      <c r="C5" s="4">
        <v>45657</v>
      </c>
      <c r="D5">
        <v>3.67</v>
      </c>
      <c r="E5" s="4">
        <v>45747</v>
      </c>
      <c r="F5">
        <v>0.36</v>
      </c>
      <c r="G5" s="4">
        <v>45655</v>
      </c>
      <c r="H5">
        <v>2.92</v>
      </c>
      <c r="I5" s="4">
        <v>45657</v>
      </c>
      <c r="J5">
        <v>0.15</v>
      </c>
      <c r="K5" s="4">
        <v>45657</v>
      </c>
      <c r="L5">
        <v>9.2104000000000005E-2</v>
      </c>
      <c r="M5" s="4">
        <v>45657</v>
      </c>
      <c r="N5">
        <v>0.01</v>
      </c>
      <c r="O5" s="4">
        <v>45657</v>
      </c>
      <c r="P5">
        <v>1.721481</v>
      </c>
      <c r="Q5" s="4">
        <v>45657</v>
      </c>
      <c r="R5">
        <v>0.71</v>
      </c>
      <c r="S5" s="4">
        <v>45657</v>
      </c>
      <c r="T5">
        <v>0.57999999999999996</v>
      </c>
      <c r="U5" s="4">
        <v>45657</v>
      </c>
      <c r="V5">
        <v>-0.21013399999999999</v>
      </c>
    </row>
    <row r="6" spans="1:22" x14ac:dyDescent="0.25">
      <c r="A6" s="4">
        <v>45747</v>
      </c>
      <c r="B6">
        <v>2.86</v>
      </c>
      <c r="C6" s="4">
        <v>45747</v>
      </c>
      <c r="D6">
        <v>1.96</v>
      </c>
      <c r="E6" s="4">
        <v>45838</v>
      </c>
      <c r="F6">
        <v>0.16</v>
      </c>
      <c r="G6" s="4">
        <v>45747</v>
      </c>
      <c r="H6">
        <v>2.4523239999999999</v>
      </c>
      <c r="I6" s="4">
        <v>45747</v>
      </c>
      <c r="J6">
        <v>0.79</v>
      </c>
      <c r="K6" s="4">
        <v>45747</v>
      </c>
      <c r="L6">
        <v>0.146094</v>
      </c>
      <c r="M6" s="4">
        <v>45747</v>
      </c>
      <c r="N6">
        <v>0.11</v>
      </c>
      <c r="O6" s="4">
        <v>45747</v>
      </c>
      <c r="P6">
        <v>1.69</v>
      </c>
      <c r="Q6" s="4">
        <v>45747</v>
      </c>
      <c r="R6">
        <v>-0.1</v>
      </c>
      <c r="S6" s="4">
        <v>45747</v>
      </c>
      <c r="T6">
        <v>0.41</v>
      </c>
      <c r="U6" s="4">
        <v>45747</v>
      </c>
      <c r="V6">
        <v>-0.32</v>
      </c>
    </row>
    <row r="7" spans="1:22" x14ac:dyDescent="0.25">
      <c r="A7" s="4">
        <v>45838</v>
      </c>
      <c r="B7">
        <v>2.61</v>
      </c>
      <c r="C7" s="4">
        <v>45838</v>
      </c>
      <c r="D7">
        <v>3.19</v>
      </c>
      <c r="E7" s="4">
        <v>45930</v>
      </c>
      <c r="F7">
        <v>0.25</v>
      </c>
      <c r="G7" s="4">
        <v>45837</v>
      </c>
      <c r="H7">
        <v>1.48</v>
      </c>
      <c r="I7" s="4">
        <v>45838</v>
      </c>
      <c r="J7">
        <v>0.61</v>
      </c>
      <c r="K7" s="4">
        <v>45838</v>
      </c>
      <c r="L7">
        <v>8.4253999999999996E-2</v>
      </c>
      <c r="M7" s="4">
        <v>45838</v>
      </c>
      <c r="N7">
        <v>0.05</v>
      </c>
      <c r="O7" s="4">
        <v>45838</v>
      </c>
      <c r="P7">
        <v>1.18</v>
      </c>
      <c r="Q7" s="4">
        <v>45838</v>
      </c>
      <c r="R7">
        <v>0.24</v>
      </c>
      <c r="S7" s="4">
        <v>45838</v>
      </c>
      <c r="T7">
        <v>0.99</v>
      </c>
      <c r="U7" s="4">
        <v>45838</v>
      </c>
      <c r="V7">
        <v>-0.11969399999999999</v>
      </c>
    </row>
    <row r="8" spans="1:22" x14ac:dyDescent="0.25">
      <c r="A8" s="4">
        <v>45930</v>
      </c>
      <c r="B8">
        <v>2.4016666666666664</v>
      </c>
      <c r="C8" s="4">
        <v>45930</v>
      </c>
      <c r="D8">
        <v>4.3086363636363636</v>
      </c>
      <c r="E8" s="4">
        <v>46022</v>
      </c>
      <c r="F8">
        <v>0.30166666666666669</v>
      </c>
    </row>
    <row r="14" spans="1:22" s="19" customFormat="1" x14ac:dyDescent="0.25"/>
    <row r="15" spans="1:22" s="19" customFormat="1" x14ac:dyDescent="0.25">
      <c r="A15" s="19">
        <v>45382</v>
      </c>
      <c r="B15" s="19">
        <v>2.5412499999999998</v>
      </c>
      <c r="C15" s="19" t="s">
        <v>0</v>
      </c>
      <c r="E15" s="19" cm="1">
        <f t="array" ref="E15:E24">_xlfn.UNIQUE(A15:A80)</f>
        <v>45382</v>
      </c>
    </row>
    <row r="16" spans="1:22" s="19" customFormat="1" x14ac:dyDescent="0.25">
      <c r="A16" s="19">
        <v>45473</v>
      </c>
      <c r="B16" s="19">
        <v>2.5099999999999998</v>
      </c>
      <c r="C16" s="19" t="s">
        <v>0</v>
      </c>
      <c r="E16" s="19">
        <v>45473</v>
      </c>
    </row>
    <row r="17" spans="1:5" s="19" customFormat="1" x14ac:dyDescent="0.25">
      <c r="A17" s="19">
        <v>45565</v>
      </c>
      <c r="B17" s="19">
        <v>2.42</v>
      </c>
      <c r="C17" s="19" t="s">
        <v>0</v>
      </c>
      <c r="E17" s="19">
        <v>45565</v>
      </c>
    </row>
    <row r="18" spans="1:5" s="19" customFormat="1" x14ac:dyDescent="0.25">
      <c r="A18" s="19">
        <v>45657</v>
      </c>
      <c r="B18" s="19">
        <v>4.71</v>
      </c>
      <c r="C18" s="19" t="s">
        <v>0</v>
      </c>
      <c r="E18" s="19">
        <v>45657</v>
      </c>
    </row>
    <row r="19" spans="1:5" s="19" customFormat="1" x14ac:dyDescent="0.25">
      <c r="A19" s="19">
        <v>45747</v>
      </c>
      <c r="B19" s="19">
        <v>2.86</v>
      </c>
      <c r="C19" s="19" t="s">
        <v>0</v>
      </c>
      <c r="E19" s="19">
        <v>45747</v>
      </c>
    </row>
    <row r="20" spans="1:5" s="19" customFormat="1" x14ac:dyDescent="0.25">
      <c r="A20" s="19">
        <v>45838</v>
      </c>
      <c r="B20" s="19">
        <v>2.61</v>
      </c>
      <c r="C20" s="19" t="s">
        <v>0</v>
      </c>
      <c r="E20" s="19">
        <v>45838</v>
      </c>
    </row>
    <row r="21" spans="1:5" x14ac:dyDescent="0.25">
      <c r="A21" s="19">
        <v>45382</v>
      </c>
      <c r="B21" s="19">
        <v>2.21</v>
      </c>
      <c r="C21" s="19" t="s">
        <v>1</v>
      </c>
      <c r="E21">
        <v>45930</v>
      </c>
    </row>
    <row r="22" spans="1:5" x14ac:dyDescent="0.25">
      <c r="A22" s="19">
        <v>45473</v>
      </c>
      <c r="B22" s="19">
        <v>3.26</v>
      </c>
      <c r="C22" s="19" t="s">
        <v>1</v>
      </c>
      <c r="E22">
        <v>45564</v>
      </c>
    </row>
    <row r="23" spans="1:5" x14ac:dyDescent="0.25">
      <c r="A23" s="19">
        <v>45565</v>
      </c>
      <c r="B23" s="19">
        <v>2.92</v>
      </c>
      <c r="C23" s="19" t="s">
        <v>1</v>
      </c>
      <c r="E23">
        <v>45655</v>
      </c>
    </row>
    <row r="24" spans="1:5" x14ac:dyDescent="0.25">
      <c r="A24" s="19">
        <v>45657</v>
      </c>
      <c r="B24" s="19">
        <v>3.67</v>
      </c>
      <c r="C24" s="19" t="s">
        <v>1</v>
      </c>
      <c r="E24">
        <v>45837</v>
      </c>
    </row>
    <row r="25" spans="1:5" x14ac:dyDescent="0.25">
      <c r="A25" s="19">
        <v>45747</v>
      </c>
      <c r="B25" s="19">
        <v>1.96</v>
      </c>
      <c r="C25" s="19" t="s">
        <v>1</v>
      </c>
    </row>
    <row r="26" spans="1:5" x14ac:dyDescent="0.25">
      <c r="A26" s="19">
        <v>45838</v>
      </c>
      <c r="B26" s="19">
        <v>3.19</v>
      </c>
      <c r="C26" s="19" t="s">
        <v>1</v>
      </c>
    </row>
    <row r="27" spans="1:5" x14ac:dyDescent="0.25">
      <c r="A27" s="19">
        <v>45473</v>
      </c>
      <c r="B27" s="19">
        <v>0.2</v>
      </c>
      <c r="C27" s="19" t="s">
        <v>2</v>
      </c>
    </row>
    <row r="28" spans="1:5" x14ac:dyDescent="0.25">
      <c r="A28" s="19">
        <v>45565</v>
      </c>
      <c r="B28" s="19">
        <v>0.16</v>
      </c>
      <c r="C28" s="19" t="s">
        <v>2</v>
      </c>
    </row>
    <row r="29" spans="1:5" x14ac:dyDescent="0.25">
      <c r="A29" s="19">
        <v>45657</v>
      </c>
      <c r="B29" s="19">
        <v>4.1410000000000002E-2</v>
      </c>
      <c r="C29" s="19" t="s">
        <v>2</v>
      </c>
    </row>
    <row r="30" spans="1:5" x14ac:dyDescent="0.25">
      <c r="A30" s="19">
        <v>45747</v>
      </c>
      <c r="B30" s="19">
        <v>0.36</v>
      </c>
      <c r="C30" s="19" t="s">
        <v>2</v>
      </c>
    </row>
    <row r="31" spans="1:5" x14ac:dyDescent="0.25">
      <c r="A31" s="19">
        <v>45838</v>
      </c>
      <c r="B31" s="19">
        <v>0.16</v>
      </c>
      <c r="C31" s="19" t="s">
        <v>2</v>
      </c>
    </row>
    <row r="32" spans="1:5" x14ac:dyDescent="0.25">
      <c r="A32" s="19">
        <v>45930</v>
      </c>
      <c r="B32" s="19">
        <v>0.25</v>
      </c>
      <c r="C32" s="19" t="s">
        <v>2</v>
      </c>
    </row>
    <row r="33" spans="1:13" x14ac:dyDescent="0.25">
      <c r="A33" s="19">
        <v>45382</v>
      </c>
      <c r="B33" s="19">
        <v>1.51</v>
      </c>
      <c r="C33" s="19" t="s">
        <v>20</v>
      </c>
    </row>
    <row r="34" spans="1:13" x14ac:dyDescent="0.25">
      <c r="A34" s="19">
        <v>45473</v>
      </c>
      <c r="B34" s="19">
        <v>1.74</v>
      </c>
      <c r="C34" s="19" t="s">
        <v>20</v>
      </c>
      <c r="G34" s="19"/>
      <c r="I34" s="19"/>
      <c r="K34" s="19"/>
      <c r="M34" s="19"/>
    </row>
    <row r="35" spans="1:13" x14ac:dyDescent="0.25">
      <c r="A35" s="19">
        <v>45564</v>
      </c>
      <c r="B35" s="19">
        <v>2.0499999999999998</v>
      </c>
      <c r="C35" s="19" t="s">
        <v>20</v>
      </c>
    </row>
    <row r="36" spans="1:13" x14ac:dyDescent="0.25">
      <c r="A36" s="19">
        <v>45655</v>
      </c>
      <c r="B36" s="19">
        <v>2.92</v>
      </c>
      <c r="C36" s="19" t="s">
        <v>20</v>
      </c>
    </row>
    <row r="37" spans="1:13" x14ac:dyDescent="0.25">
      <c r="A37" s="19">
        <v>45747</v>
      </c>
      <c r="B37" s="19">
        <v>2.4523239999999999</v>
      </c>
      <c r="C37" s="19" t="s">
        <v>20</v>
      </c>
    </row>
    <row r="38" spans="1:13" x14ac:dyDescent="0.25">
      <c r="A38" s="19">
        <v>45837</v>
      </c>
      <c r="B38" s="19">
        <v>1.48</v>
      </c>
      <c r="C38" s="19" t="s">
        <v>20</v>
      </c>
    </row>
    <row r="39" spans="1:13" x14ac:dyDescent="0.25">
      <c r="A39" s="19">
        <v>45382</v>
      </c>
      <c r="B39" s="19">
        <v>1.1399999999999999</v>
      </c>
      <c r="C39" s="19" t="s">
        <v>4</v>
      </c>
    </row>
    <row r="40" spans="1:13" x14ac:dyDescent="0.25">
      <c r="A40" s="19">
        <v>45473</v>
      </c>
      <c r="B40" s="19">
        <v>0.55000000000000004</v>
      </c>
      <c r="C40" s="19" t="s">
        <v>4</v>
      </c>
    </row>
    <row r="41" spans="1:13" x14ac:dyDescent="0.25">
      <c r="A41" s="19">
        <v>45565</v>
      </c>
      <c r="B41" s="19">
        <v>0.69</v>
      </c>
      <c r="C41" s="19" t="s">
        <v>4</v>
      </c>
    </row>
    <row r="42" spans="1:13" x14ac:dyDescent="0.25">
      <c r="A42" s="19">
        <v>45657</v>
      </c>
      <c r="B42" s="19">
        <v>0.15</v>
      </c>
      <c r="C42" s="19" t="s">
        <v>4</v>
      </c>
    </row>
    <row r="43" spans="1:13" x14ac:dyDescent="0.25">
      <c r="A43" s="19">
        <v>45747</v>
      </c>
      <c r="B43" s="19">
        <v>0.79</v>
      </c>
      <c r="C43" s="19" t="s">
        <v>4</v>
      </c>
    </row>
    <row r="44" spans="1:13" x14ac:dyDescent="0.25">
      <c r="A44" s="19">
        <v>45838</v>
      </c>
      <c r="B44" s="19">
        <v>0.61</v>
      </c>
      <c r="C44" s="19" t="s">
        <v>4</v>
      </c>
    </row>
    <row r="45" spans="1:13" x14ac:dyDescent="0.25">
      <c r="A45" s="19">
        <v>45382</v>
      </c>
      <c r="B45" s="19">
        <v>0.100272</v>
      </c>
      <c r="C45" s="19" t="s">
        <v>21</v>
      </c>
    </row>
    <row r="46" spans="1:13" x14ac:dyDescent="0.25">
      <c r="A46" s="19">
        <v>45473</v>
      </c>
      <c r="B46" s="19">
        <v>8.8752999999999999E-2</v>
      </c>
      <c r="C46" s="19" t="s">
        <v>21</v>
      </c>
    </row>
    <row r="47" spans="1:13" x14ac:dyDescent="0.25">
      <c r="A47" s="19">
        <v>45565</v>
      </c>
      <c r="B47" s="19">
        <v>9.4618999999999995E-2</v>
      </c>
      <c r="C47" s="19" t="s">
        <v>21</v>
      </c>
    </row>
    <row r="48" spans="1:13" x14ac:dyDescent="0.25">
      <c r="A48" s="19">
        <v>45657</v>
      </c>
      <c r="B48" s="19">
        <v>9.2104000000000005E-2</v>
      </c>
      <c r="C48" s="19" t="s">
        <v>21</v>
      </c>
    </row>
    <row r="49" spans="1:3" x14ac:dyDescent="0.25">
      <c r="A49" s="19">
        <v>45747</v>
      </c>
      <c r="B49" s="19">
        <v>0.146094</v>
      </c>
      <c r="C49" s="19" t="s">
        <v>21</v>
      </c>
    </row>
    <row r="50" spans="1:3" x14ac:dyDescent="0.25">
      <c r="A50" s="19">
        <v>45838</v>
      </c>
      <c r="B50" s="19">
        <v>8.4253999999999996E-2</v>
      </c>
      <c r="C50" s="19" t="s">
        <v>21</v>
      </c>
    </row>
    <row r="51" spans="1:3" x14ac:dyDescent="0.25">
      <c r="A51" s="19">
        <v>45382</v>
      </c>
      <c r="B51" s="19">
        <v>0.18</v>
      </c>
      <c r="C51" s="19" t="s">
        <v>22</v>
      </c>
    </row>
    <row r="52" spans="1:3" x14ac:dyDescent="0.25">
      <c r="A52" s="19">
        <v>45473</v>
      </c>
      <c r="B52" s="19">
        <v>0.18</v>
      </c>
      <c r="C52" s="19" t="s">
        <v>22</v>
      </c>
    </row>
    <row r="53" spans="1:3" x14ac:dyDescent="0.25">
      <c r="A53" s="19">
        <v>45565</v>
      </c>
      <c r="B53" s="19">
        <v>0.02</v>
      </c>
      <c r="C53" s="19" t="s">
        <v>22</v>
      </c>
    </row>
    <row r="54" spans="1:3" x14ac:dyDescent="0.25">
      <c r="A54" s="19">
        <v>45657</v>
      </c>
      <c r="B54" s="19">
        <v>0.01</v>
      </c>
      <c r="C54" s="19" t="s">
        <v>22</v>
      </c>
    </row>
    <row r="55" spans="1:3" x14ac:dyDescent="0.25">
      <c r="A55" s="19">
        <v>45747</v>
      </c>
      <c r="B55" s="19">
        <v>0.11</v>
      </c>
      <c r="C55" s="19" t="s">
        <v>22</v>
      </c>
    </row>
    <row r="56" spans="1:3" x14ac:dyDescent="0.25">
      <c r="A56" s="19">
        <v>45838</v>
      </c>
      <c r="B56" s="19">
        <v>0.05</v>
      </c>
      <c r="C56" s="19" t="s">
        <v>22</v>
      </c>
    </row>
    <row r="57" spans="1:3" x14ac:dyDescent="0.25">
      <c r="A57" s="19">
        <v>45382</v>
      </c>
      <c r="B57" s="19">
        <v>2.42</v>
      </c>
      <c r="C57" s="19" t="s">
        <v>7</v>
      </c>
    </row>
    <row r="58" spans="1:3" x14ac:dyDescent="0.25">
      <c r="A58" s="19">
        <v>45473</v>
      </c>
      <c r="B58" s="19">
        <v>1.5794440000000001</v>
      </c>
      <c r="C58" s="19" t="s">
        <v>7</v>
      </c>
    </row>
    <row r="59" spans="1:3" x14ac:dyDescent="0.25">
      <c r="A59" s="19">
        <v>45565</v>
      </c>
      <c r="B59" s="19">
        <v>0.956758</v>
      </c>
      <c r="C59" s="19" t="s">
        <v>7</v>
      </c>
    </row>
    <row r="60" spans="1:3" x14ac:dyDescent="0.25">
      <c r="A60" s="19">
        <v>45657</v>
      </c>
      <c r="B60" s="19">
        <v>1.721481</v>
      </c>
      <c r="C60" s="19" t="s">
        <v>7</v>
      </c>
    </row>
    <row r="61" spans="1:3" x14ac:dyDescent="0.25">
      <c r="A61" s="19">
        <v>45747</v>
      </c>
      <c r="B61" s="19">
        <v>1.69</v>
      </c>
      <c r="C61" s="19" t="s">
        <v>7</v>
      </c>
    </row>
    <row r="62" spans="1:3" x14ac:dyDescent="0.25">
      <c r="A62" s="19">
        <v>45838</v>
      </c>
      <c r="B62" s="19">
        <v>1.18</v>
      </c>
      <c r="C62" s="19" t="s">
        <v>7</v>
      </c>
    </row>
    <row r="63" spans="1:3" x14ac:dyDescent="0.25">
      <c r="A63" s="19">
        <v>45382</v>
      </c>
      <c r="B63" s="19">
        <v>-0.06</v>
      </c>
      <c r="C63" s="19" t="s">
        <v>24</v>
      </c>
    </row>
    <row r="64" spans="1:3" x14ac:dyDescent="0.25">
      <c r="A64" s="19">
        <v>45473</v>
      </c>
      <c r="B64" s="19">
        <v>0.1</v>
      </c>
      <c r="C64" s="19" t="s">
        <v>24</v>
      </c>
    </row>
    <row r="65" spans="1:3" x14ac:dyDescent="0.25">
      <c r="A65" s="19">
        <v>45565</v>
      </c>
      <c r="B65" s="19">
        <v>0.34</v>
      </c>
      <c r="C65" s="19" t="s">
        <v>24</v>
      </c>
    </row>
    <row r="66" spans="1:3" x14ac:dyDescent="0.25">
      <c r="A66" s="19">
        <v>45657</v>
      </c>
      <c r="B66" s="19">
        <v>0.71</v>
      </c>
      <c r="C66" s="19" t="s">
        <v>24</v>
      </c>
    </row>
    <row r="67" spans="1:3" x14ac:dyDescent="0.25">
      <c r="A67" s="19">
        <v>45747</v>
      </c>
      <c r="B67" s="19">
        <v>-0.1</v>
      </c>
      <c r="C67" s="19" t="s">
        <v>24</v>
      </c>
    </row>
    <row r="68" spans="1:3" x14ac:dyDescent="0.25">
      <c r="A68" s="19">
        <v>45838</v>
      </c>
      <c r="B68" s="19">
        <v>0.24</v>
      </c>
      <c r="C68" s="19" t="s">
        <v>24</v>
      </c>
    </row>
    <row r="69" spans="1:3" x14ac:dyDescent="0.25">
      <c r="A69" s="19">
        <v>45382</v>
      </c>
      <c r="B69" s="19">
        <v>1.1100000000000001</v>
      </c>
      <c r="C69" s="19" t="s">
        <v>9</v>
      </c>
    </row>
    <row r="70" spans="1:3" x14ac:dyDescent="0.25">
      <c r="A70" s="19">
        <v>45473</v>
      </c>
      <c r="B70" s="19">
        <v>0.79</v>
      </c>
      <c r="C70" s="19" t="s">
        <v>9</v>
      </c>
    </row>
    <row r="71" spans="1:3" x14ac:dyDescent="0.25">
      <c r="A71" s="19">
        <v>45565</v>
      </c>
      <c r="B71" s="19">
        <v>0.9</v>
      </c>
      <c r="C71" s="19" t="s">
        <v>9</v>
      </c>
    </row>
    <row r="72" spans="1:3" x14ac:dyDescent="0.25">
      <c r="A72" s="19">
        <v>45657</v>
      </c>
      <c r="B72" s="19">
        <v>0.57999999999999996</v>
      </c>
      <c r="C72" s="19" t="s">
        <v>9</v>
      </c>
    </row>
    <row r="73" spans="1:3" x14ac:dyDescent="0.25">
      <c r="A73" s="19">
        <v>45747</v>
      </c>
      <c r="B73" s="19">
        <v>0.41</v>
      </c>
      <c r="C73" s="19" t="s">
        <v>9</v>
      </c>
    </row>
    <row r="74" spans="1:3" x14ac:dyDescent="0.25">
      <c r="A74" s="19">
        <v>45838</v>
      </c>
      <c r="B74" s="19">
        <v>0.99</v>
      </c>
      <c r="C74" s="19" t="s">
        <v>9</v>
      </c>
    </row>
    <row r="75" spans="1:3" x14ac:dyDescent="0.25">
      <c r="A75" s="19">
        <v>45382</v>
      </c>
      <c r="B75" s="19">
        <v>-0.44</v>
      </c>
      <c r="C75" s="19" t="s">
        <v>23</v>
      </c>
    </row>
    <row r="76" spans="1:3" x14ac:dyDescent="0.25">
      <c r="A76" s="19">
        <v>45473</v>
      </c>
      <c r="B76" s="19">
        <v>-0.241338</v>
      </c>
      <c r="C76" s="19" t="s">
        <v>23</v>
      </c>
    </row>
    <row r="77" spans="1:3" x14ac:dyDescent="0.25">
      <c r="A77" s="19">
        <v>45565</v>
      </c>
      <c r="B77" s="19">
        <v>-0.09</v>
      </c>
      <c r="C77" s="19" t="s">
        <v>23</v>
      </c>
    </row>
    <row r="78" spans="1:3" x14ac:dyDescent="0.25">
      <c r="A78" s="19">
        <v>45657</v>
      </c>
      <c r="B78" s="19">
        <v>-0.21013399999999999</v>
      </c>
      <c r="C78" s="19" t="s">
        <v>23</v>
      </c>
    </row>
    <row r="79" spans="1:3" x14ac:dyDescent="0.25">
      <c r="A79" s="19">
        <v>45747</v>
      </c>
      <c r="B79" s="19">
        <v>-0.32</v>
      </c>
      <c r="C79" s="19" t="s">
        <v>23</v>
      </c>
    </row>
    <row r="80" spans="1:3" x14ac:dyDescent="0.25">
      <c r="A80" s="19">
        <v>45838</v>
      </c>
      <c r="B80" s="19">
        <v>-0.11969399999999999</v>
      </c>
      <c r="C80" s="19" t="s">
        <v>23</v>
      </c>
    </row>
  </sheetData>
  <conditionalFormatting sqref="A15:A8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E69C-AB3A-4947-B5E4-F51DAE35FF77}">
  <dimension ref="A1:O55"/>
  <sheetViews>
    <sheetView topLeftCell="F25" workbookViewId="0">
      <selection activeCell="F56" sqref="F56"/>
    </sheetView>
  </sheetViews>
  <sheetFormatPr defaultRowHeight="15" x14ac:dyDescent="0.25"/>
  <cols>
    <col min="1" max="1" width="41.5703125" bestFit="1" customWidth="1"/>
    <col min="2" max="2" width="10.42578125" bestFit="1" customWidth="1"/>
  </cols>
  <sheetData>
    <row r="1" spans="1:6" x14ac:dyDescent="0.25">
      <c r="A1" t="str" cm="1">
        <f t="array" ref="A1:A13">TRANSPOSE(RATIOS!C95:O95)</f>
        <v>GY</v>
      </c>
      <c r="B1" t="str" cm="1">
        <f t="array" ref="B1:B6">_xlfn.UNIQUE(_xlfn.ANCHORARRAY(A1))</f>
        <v>GY</v>
      </c>
      <c r="C1" cm="1">
        <f t="array" ref="C1:C6">COUNTIF(_xlfn.ANCHORARRAY(A1),_xlfn.ANCHORARRAY(B1))</f>
        <v>1</v>
      </c>
      <c r="E1" t="str" cm="1">
        <f t="array" ref="E1:F7">_xlfn._xlws.SORT(B1:C7,2,-1)</f>
        <v>US</v>
      </c>
      <c r="F1">
        <v>6</v>
      </c>
    </row>
    <row r="2" spans="1:6" x14ac:dyDescent="0.25">
      <c r="A2" t="str">
        <v>US</v>
      </c>
      <c r="B2" t="str">
        <v>US</v>
      </c>
      <c r="C2">
        <v>6</v>
      </c>
      <c r="E2" t="str">
        <v>IM</v>
      </c>
      <c r="F2">
        <v>2</v>
      </c>
    </row>
    <row r="3" spans="1:6" x14ac:dyDescent="0.25">
      <c r="A3" t="str">
        <v>IM</v>
      </c>
      <c r="B3" t="str">
        <v>IM</v>
      </c>
      <c r="C3">
        <v>2</v>
      </c>
      <c r="E3" t="str">
        <v>PW</v>
      </c>
      <c r="F3">
        <v>2</v>
      </c>
    </row>
    <row r="4" spans="1:6" x14ac:dyDescent="0.25">
      <c r="A4" t="str">
        <v>US</v>
      </c>
      <c r="B4" t="str">
        <v>LN</v>
      </c>
      <c r="C4">
        <v>1</v>
      </c>
      <c r="E4" t="str">
        <v>GY</v>
      </c>
      <c r="F4">
        <v>1</v>
      </c>
    </row>
    <row r="5" spans="1:6" x14ac:dyDescent="0.25">
      <c r="A5" t="str">
        <v>LN</v>
      </c>
      <c r="B5" t="str">
        <v>FP</v>
      </c>
      <c r="C5">
        <v>1</v>
      </c>
      <c r="E5" t="str">
        <v>LN</v>
      </c>
      <c r="F5">
        <v>1</v>
      </c>
    </row>
    <row r="6" spans="1:6" x14ac:dyDescent="0.25">
      <c r="A6" t="str">
        <v>IM</v>
      </c>
      <c r="B6" t="str">
        <v>PW</v>
      </c>
      <c r="C6">
        <v>2</v>
      </c>
      <c r="E6" t="str">
        <v>FP</v>
      </c>
      <c r="F6">
        <v>1</v>
      </c>
    </row>
    <row r="7" spans="1:6" x14ac:dyDescent="0.25">
      <c r="A7" t="str">
        <v>US</v>
      </c>
      <c r="E7">
        <v>0</v>
      </c>
      <c r="F7">
        <v>0</v>
      </c>
    </row>
    <row r="8" spans="1:6" x14ac:dyDescent="0.25">
      <c r="A8" t="str">
        <v>FP</v>
      </c>
    </row>
    <row r="9" spans="1:6" x14ac:dyDescent="0.25">
      <c r="A9" t="str">
        <v>US</v>
      </c>
    </row>
    <row r="10" spans="1:6" x14ac:dyDescent="0.25">
      <c r="A10" t="str">
        <v>US</v>
      </c>
    </row>
    <row r="11" spans="1:6" x14ac:dyDescent="0.25">
      <c r="A11" t="str">
        <v>PW</v>
      </c>
    </row>
    <row r="12" spans="1:6" x14ac:dyDescent="0.25">
      <c r="A12" t="str">
        <v>US</v>
      </c>
    </row>
    <row r="13" spans="1:6" x14ac:dyDescent="0.25">
      <c r="A13" t="str">
        <v>PW</v>
      </c>
    </row>
    <row r="14" spans="1:6" s="9" customFormat="1" x14ac:dyDescent="0.25"/>
    <row r="15" spans="1:6" x14ac:dyDescent="0.25">
      <c r="A15" t="str" cm="1">
        <f t="array" ref="A15:A27">TRANSPOSE(RATIOS!C86:O86)</f>
        <v>Capital Goods</v>
      </c>
      <c r="B15" t="str" cm="1">
        <f t="array" ref="B15:B19">_xlfn.UNIQUE(_xlfn.ANCHORARRAY(A15))</f>
        <v>Capital Goods</v>
      </c>
      <c r="C15" cm="1">
        <f t="array" ref="C15:C19">COUNTIF(_xlfn.ANCHORARRAY(A15),_xlfn.ANCHORARRAY(B15))</f>
        <v>5</v>
      </c>
      <c r="E15" t="str" cm="1">
        <f t="array" ref="E15:F19">_xlfn._xlws.SORT(B15:C19,2,-1)</f>
        <v>Capital Goods</v>
      </c>
      <c r="F15">
        <v>5</v>
      </c>
    </row>
    <row r="16" spans="1:6" x14ac:dyDescent="0.25">
      <c r="A16" t="str">
        <v>Semiconductors &amp; Semiconductor Equipment</v>
      </c>
      <c r="B16" t="str">
        <v>Semiconductors &amp; Semiconductor Equipment</v>
      </c>
      <c r="C16">
        <v>1</v>
      </c>
      <c r="E16" t="str">
        <v>Energy</v>
      </c>
      <c r="F16">
        <v>4</v>
      </c>
    </row>
    <row r="17" spans="1:15" x14ac:dyDescent="0.25">
      <c r="A17" t="str">
        <v>Energy</v>
      </c>
      <c r="B17" t="str">
        <v>Energy</v>
      </c>
      <c r="C17">
        <v>4</v>
      </c>
      <c r="E17" t="str">
        <v>Utilities</v>
      </c>
      <c r="F17">
        <v>2</v>
      </c>
    </row>
    <row r="18" spans="1:15" x14ac:dyDescent="0.25">
      <c r="A18" t="str">
        <v>Capital Goods</v>
      </c>
      <c r="B18" t="str">
        <v>Utilities</v>
      </c>
      <c r="C18">
        <v>2</v>
      </c>
      <c r="E18" t="str">
        <v>Semiconductors &amp; Semiconductor Equipment</v>
      </c>
      <c r="F18">
        <v>1</v>
      </c>
    </row>
    <row r="19" spans="1:15" x14ac:dyDescent="0.25">
      <c r="A19" t="str">
        <v>Energy</v>
      </c>
      <c r="B19" t="str">
        <v>Technology Hardware &amp; Equipment</v>
      </c>
      <c r="C19">
        <v>1</v>
      </c>
      <c r="E19" t="str">
        <v>Technology Hardware &amp; Equipment</v>
      </c>
      <c r="F19">
        <v>1</v>
      </c>
    </row>
    <row r="20" spans="1:15" x14ac:dyDescent="0.25">
      <c r="A20" t="str">
        <v>Utilities</v>
      </c>
    </row>
    <row r="21" spans="1:15" x14ac:dyDescent="0.25">
      <c r="A21" s="4" t="str">
        <v>Capital Goods</v>
      </c>
      <c r="B21" s="4"/>
    </row>
    <row r="22" spans="1:15" x14ac:dyDescent="0.25">
      <c r="A22" s="4" t="str">
        <v>Energy</v>
      </c>
      <c r="B22" s="4"/>
    </row>
    <row r="23" spans="1:15" x14ac:dyDescent="0.25">
      <c r="A23" s="4" t="str">
        <v>Capital Goods</v>
      </c>
      <c r="B23" s="4"/>
      <c r="O23" t="s">
        <v>13</v>
      </c>
    </row>
    <row r="24" spans="1:15" x14ac:dyDescent="0.25">
      <c r="A24" t="str">
        <v>Utilities</v>
      </c>
      <c r="O24" t="s">
        <v>13</v>
      </c>
    </row>
    <row r="25" spans="1:15" x14ac:dyDescent="0.25">
      <c r="A25" t="str">
        <v>Capital Goods</v>
      </c>
    </row>
    <row r="26" spans="1:15" x14ac:dyDescent="0.25">
      <c r="A26" t="str">
        <v>Energy</v>
      </c>
    </row>
    <row r="27" spans="1:15" x14ac:dyDescent="0.25">
      <c r="A27" t="str">
        <v>Technology Hardware &amp; Equipment</v>
      </c>
      <c r="O27" t="s">
        <v>13</v>
      </c>
    </row>
    <row r="28" spans="1:15" s="9" customFormat="1" x14ac:dyDescent="0.25"/>
    <row r="29" spans="1:15" x14ac:dyDescent="0.25">
      <c r="A29" t="str" cm="1">
        <f t="array" ref="A29:A41">TRANSPOSE(RATIOS!C89:O89)</f>
        <v>Diversified Industrials</v>
      </c>
      <c r="B29" t="str" cm="1">
        <f t="array" ref="B29:B33">_xlfn.UNIQUE(_xlfn.ANCHORARRAY(A29))</f>
        <v>Diversified Industrials</v>
      </c>
      <c r="C29" cm="1">
        <f t="array" ref="C29:C33">COUNTIF(_xlfn.ANCHORARRAY(A29),_xlfn.ANCHORARRAY(B29))</f>
        <v>1</v>
      </c>
      <c r="E29" t="str" cm="1">
        <f t="array" ref="E29:F33">_xlfn._xlws.SORT(B29:C33,2,-1)</f>
        <v>Renewable Energy</v>
      </c>
      <c r="F29">
        <v>6</v>
      </c>
    </row>
    <row r="30" spans="1:15" x14ac:dyDescent="0.25">
      <c r="A30" t="str">
        <v>Renewable Energy</v>
      </c>
      <c r="B30" t="str">
        <v>Renewable Energy</v>
      </c>
      <c r="C30">
        <v>6</v>
      </c>
      <c r="E30" t="str">
        <v>Oil &amp; Gas Supply Chain</v>
      </c>
      <c r="F30">
        <v>4</v>
      </c>
    </row>
    <row r="31" spans="1:15" x14ac:dyDescent="0.25">
      <c r="A31" t="str">
        <v>Oil &amp; Gas Supply Chain</v>
      </c>
      <c r="B31" t="str">
        <v>Oil &amp; Gas Supply Chain</v>
      </c>
      <c r="C31">
        <v>4</v>
      </c>
      <c r="E31" t="str">
        <v>Diversified Industrials</v>
      </c>
      <c r="F31">
        <v>1</v>
      </c>
    </row>
    <row r="32" spans="1:15" x14ac:dyDescent="0.25">
      <c r="A32" t="str">
        <v>Renewable Energy</v>
      </c>
      <c r="B32" t="str">
        <v>Gas &amp; Water Utilities</v>
      </c>
      <c r="C32">
        <v>1</v>
      </c>
      <c r="E32" t="str">
        <v>Gas &amp; Water Utilities</v>
      </c>
      <c r="F32">
        <v>1</v>
      </c>
    </row>
    <row r="33" spans="1:6" x14ac:dyDescent="0.25">
      <c r="A33" t="str">
        <v>Oil &amp; Gas Supply Chain</v>
      </c>
      <c r="B33" t="str">
        <v>Electric Utilities</v>
      </c>
      <c r="C33">
        <v>1</v>
      </c>
      <c r="E33" t="str">
        <v>Electric Utilities</v>
      </c>
      <c r="F33">
        <v>1</v>
      </c>
    </row>
    <row r="34" spans="1:6" x14ac:dyDescent="0.25">
      <c r="A34" t="str">
        <v>Gas &amp; Water Utilities</v>
      </c>
    </row>
    <row r="35" spans="1:6" x14ac:dyDescent="0.25">
      <c r="A35" t="str">
        <v>Renewable Energy</v>
      </c>
    </row>
    <row r="36" spans="1:6" x14ac:dyDescent="0.25">
      <c r="A36" t="str">
        <v>Oil &amp; Gas Supply Chain</v>
      </c>
    </row>
    <row r="37" spans="1:6" x14ac:dyDescent="0.25">
      <c r="A37" t="str">
        <v>Renewable Energy</v>
      </c>
    </row>
    <row r="38" spans="1:6" x14ac:dyDescent="0.25">
      <c r="A38" t="str">
        <v>Electric Utilities</v>
      </c>
    </row>
    <row r="39" spans="1:6" x14ac:dyDescent="0.25">
      <c r="A39" t="str">
        <v>Renewable Energy</v>
      </c>
    </row>
    <row r="40" spans="1:6" x14ac:dyDescent="0.25">
      <c r="A40" t="str">
        <v>Oil &amp; Gas Supply Chain</v>
      </c>
    </row>
    <row r="41" spans="1:6" x14ac:dyDescent="0.25">
      <c r="A41" t="str">
        <v>Renewable Energy</v>
      </c>
    </row>
    <row r="42" spans="1:6" s="9" customFormat="1" x14ac:dyDescent="0.25"/>
    <row r="43" spans="1:6" x14ac:dyDescent="0.25">
      <c r="A43" t="str" cm="1">
        <f t="array" ref="A43:A55">TRANSPOSE(RATIOS!C92:O92)</f>
        <v>Diversified Industrials</v>
      </c>
      <c r="B43" t="str" cm="1">
        <f t="array" ref="B43:B48">_xlfn.UNIQUE(_xlfn.ANCHORARRAY(A43))</f>
        <v>Diversified Industrials</v>
      </c>
      <c r="C43" cm="1">
        <f t="array" ref="C43:C48">COUNTIF(_xlfn.ANCHORARRAY(A43),_xlfn.ANCHORARRAY(B43))</f>
        <v>1</v>
      </c>
      <c r="E43" t="str" cm="1">
        <f t="array" ref="E43:F48">_xlfn._xlws.SORT(B43:C48,2,-1)</f>
        <v>Renewable Energy Equipment</v>
      </c>
      <c r="F43">
        <v>5</v>
      </c>
    </row>
    <row r="44" spans="1:6" x14ac:dyDescent="0.25">
      <c r="A44" t="str">
        <v>Renewable Energy Equipment</v>
      </c>
      <c r="B44" t="str">
        <v>Renewable Energy Equipment</v>
      </c>
      <c r="C44">
        <v>5</v>
      </c>
      <c r="E44" t="str">
        <v>Integrated Oils</v>
      </c>
      <c r="F44">
        <v>4</v>
      </c>
    </row>
    <row r="45" spans="1:6" x14ac:dyDescent="0.25">
      <c r="A45" t="str">
        <v>Integrated Oils</v>
      </c>
      <c r="B45" t="str">
        <v>Integrated Oils</v>
      </c>
      <c r="C45">
        <v>4</v>
      </c>
      <c r="E45" t="str">
        <v>Diversified Industrials</v>
      </c>
      <c r="F45">
        <v>1</v>
      </c>
    </row>
    <row r="46" spans="1:6" x14ac:dyDescent="0.25">
      <c r="A46" t="str">
        <v>Renewable Energy Equipment</v>
      </c>
      <c r="B46" t="str">
        <v>Gas Utilities</v>
      </c>
      <c r="C46">
        <v>1</v>
      </c>
      <c r="E46" t="str">
        <v>Gas Utilities</v>
      </c>
      <c r="F46">
        <v>1</v>
      </c>
    </row>
    <row r="47" spans="1:6" x14ac:dyDescent="0.25">
      <c r="A47" t="str">
        <v>Integrated Oils</v>
      </c>
      <c r="B47" t="str">
        <v>Renewable Energy Project Dev</v>
      </c>
      <c r="C47">
        <v>1</v>
      </c>
      <c r="E47" t="str">
        <v>Renewable Energy Project Dev</v>
      </c>
      <c r="F47">
        <v>1</v>
      </c>
    </row>
    <row r="48" spans="1:6" x14ac:dyDescent="0.25">
      <c r="A48" t="str">
        <v>Gas Utilities</v>
      </c>
      <c r="B48" t="str">
        <v>Integrated Electric Utilities</v>
      </c>
      <c r="C48">
        <v>1</v>
      </c>
      <c r="E48" t="str">
        <v>Integrated Electric Utilities</v>
      </c>
      <c r="F48">
        <v>1</v>
      </c>
    </row>
    <row r="49" spans="1:1" x14ac:dyDescent="0.25">
      <c r="A49" t="str">
        <v>Renewable Energy Equipment</v>
      </c>
    </row>
    <row r="50" spans="1:1" x14ac:dyDescent="0.25">
      <c r="A50" t="str">
        <v>Integrated Oils</v>
      </c>
    </row>
    <row r="51" spans="1:1" x14ac:dyDescent="0.25">
      <c r="A51" t="str">
        <v>Renewable Energy Project Dev</v>
      </c>
    </row>
    <row r="52" spans="1:1" x14ac:dyDescent="0.25">
      <c r="A52" t="str">
        <v>Integrated Electric Utilities</v>
      </c>
    </row>
    <row r="53" spans="1:1" x14ac:dyDescent="0.25">
      <c r="A53" t="str">
        <v>Renewable Energy Equipment</v>
      </c>
    </row>
    <row r="54" spans="1:1" x14ac:dyDescent="0.25">
      <c r="A54" t="str">
        <v>Integrated Oils</v>
      </c>
    </row>
    <row r="55" spans="1:1" x14ac:dyDescent="0.25">
      <c r="A55" t="str">
        <v>Renewable Energy Equipment</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9DC9-211C-4058-B827-D02CD03E90AC}">
  <dimension ref="A1:J21"/>
  <sheetViews>
    <sheetView workbookViewId="0">
      <selection activeCell="A11" sqref="A11:I14"/>
    </sheetView>
  </sheetViews>
  <sheetFormatPr defaultRowHeight="15" x14ac:dyDescent="0.25"/>
  <cols>
    <col min="1" max="1" width="15.42578125" bestFit="1" customWidth="1"/>
    <col min="2" max="2" width="15.42578125" customWidth="1"/>
    <col min="3" max="3" width="24.42578125" bestFit="1" customWidth="1"/>
  </cols>
  <sheetData>
    <row r="1" spans="1:10" x14ac:dyDescent="0.25">
      <c r="E1" t="s">
        <v>14</v>
      </c>
      <c r="F1" t="s">
        <v>15</v>
      </c>
      <c r="G1" t="s">
        <v>16</v>
      </c>
      <c r="H1" t="s">
        <v>17</v>
      </c>
      <c r="I1" t="s">
        <v>18</v>
      </c>
    </row>
    <row r="2" spans="1:10" x14ac:dyDescent="0.25">
      <c r="A2" s="2" t="s">
        <v>3</v>
      </c>
      <c r="B2" s="2"/>
      <c r="C2" t="s">
        <v>12</v>
      </c>
      <c r="D2">
        <v>-0.23</v>
      </c>
      <c r="E2">
        <v>-2.2999999999999998</v>
      </c>
      <c r="F2">
        <v>-3.66</v>
      </c>
      <c r="G2">
        <v>-4.8499999999999996</v>
      </c>
      <c r="H2">
        <v>-2.2200000000000002</v>
      </c>
      <c r="I2">
        <v>-2.08</v>
      </c>
    </row>
    <row r="3" spans="1:10" ht="15.75" thickBot="1" x14ac:dyDescent="0.3">
      <c r="A3" s="2" t="s">
        <v>3</v>
      </c>
      <c r="B3" s="2"/>
      <c r="C3" t="s">
        <v>11</v>
      </c>
      <c r="E3">
        <v>-10.94</v>
      </c>
      <c r="F3">
        <v>-15.57</v>
      </c>
      <c r="G3">
        <v>-6.25</v>
      </c>
      <c r="H3">
        <v>-6.04</v>
      </c>
      <c r="I3">
        <v>-5.12</v>
      </c>
    </row>
    <row r="4" spans="1:10" ht="15.75" thickBot="1" x14ac:dyDescent="0.3">
      <c r="A4" s="1" t="s">
        <v>0</v>
      </c>
      <c r="C4" t="s">
        <v>11</v>
      </c>
      <c r="D4">
        <v>19.32</v>
      </c>
      <c r="E4">
        <v>16.23</v>
      </c>
      <c r="F4">
        <v>17.07</v>
      </c>
      <c r="G4">
        <v>16.760000000000002</v>
      </c>
      <c r="H4">
        <v>18.25</v>
      </c>
      <c r="I4">
        <v>18.95</v>
      </c>
      <c r="J4">
        <v>17.940000000000001</v>
      </c>
    </row>
    <row r="5" spans="1:10" ht="15.75" thickBot="1" x14ac:dyDescent="0.3">
      <c r="A5" s="1" t="s">
        <v>0</v>
      </c>
      <c r="C5" t="s">
        <v>12</v>
      </c>
      <c r="D5">
        <v>6.14</v>
      </c>
      <c r="E5">
        <v>5.16</v>
      </c>
      <c r="F5">
        <v>5.57</v>
      </c>
      <c r="G5">
        <v>5.67</v>
      </c>
      <c r="H5">
        <v>6.36</v>
      </c>
      <c r="I5">
        <v>6.4</v>
      </c>
      <c r="J5">
        <v>6.38</v>
      </c>
    </row>
    <row r="6" spans="1:10" x14ac:dyDescent="0.25">
      <c r="A6" t="s">
        <v>1</v>
      </c>
      <c r="C6" t="s">
        <v>11</v>
      </c>
      <c r="D6">
        <v>13.27</v>
      </c>
      <c r="E6">
        <v>16.05</v>
      </c>
      <c r="F6">
        <v>18.11</v>
      </c>
      <c r="G6">
        <v>17.96</v>
      </c>
      <c r="H6">
        <v>17.62</v>
      </c>
      <c r="I6">
        <v>16.77</v>
      </c>
      <c r="J6">
        <v>15.92</v>
      </c>
    </row>
    <row r="7" spans="1:10" x14ac:dyDescent="0.25">
      <c r="A7" t="s">
        <v>1</v>
      </c>
      <c r="C7" t="s">
        <v>12</v>
      </c>
      <c r="D7">
        <v>8.93</v>
      </c>
      <c r="E7">
        <v>10.61</v>
      </c>
      <c r="F7">
        <v>12.03</v>
      </c>
      <c r="G7">
        <v>11.88</v>
      </c>
      <c r="H7">
        <v>11.49</v>
      </c>
      <c r="I7">
        <v>11.06</v>
      </c>
      <c r="J7">
        <v>10.54</v>
      </c>
    </row>
    <row r="8" spans="1:10" x14ac:dyDescent="0.25">
      <c r="A8" t="s">
        <v>2</v>
      </c>
      <c r="C8" t="s">
        <v>11</v>
      </c>
      <c r="D8">
        <v>8.84</v>
      </c>
      <c r="E8">
        <v>6.57</v>
      </c>
      <c r="F8">
        <v>7.24</v>
      </c>
      <c r="G8">
        <v>4.76</v>
      </c>
      <c r="H8">
        <v>4.76</v>
      </c>
      <c r="I8">
        <v>4.6100000000000003</v>
      </c>
      <c r="J8">
        <v>4.55</v>
      </c>
    </row>
    <row r="9" spans="1:10" x14ac:dyDescent="0.25">
      <c r="A9" t="s">
        <v>2</v>
      </c>
      <c r="C9" t="s">
        <v>12</v>
      </c>
      <c r="D9">
        <v>3.24</v>
      </c>
      <c r="E9">
        <v>2.4900000000000002</v>
      </c>
      <c r="F9">
        <v>2.75</v>
      </c>
      <c r="G9">
        <v>1.83</v>
      </c>
      <c r="H9">
        <v>1.81</v>
      </c>
      <c r="I9">
        <v>1.78</v>
      </c>
      <c r="J9">
        <v>1.74</v>
      </c>
    </row>
    <row r="10" spans="1:10" x14ac:dyDescent="0.25">
      <c r="A10" t="s">
        <v>4</v>
      </c>
      <c r="C10" t="s">
        <v>11</v>
      </c>
      <c r="D10">
        <v>10.27</v>
      </c>
      <c r="E10">
        <v>9.48</v>
      </c>
      <c r="F10">
        <v>9.7899999999999991</v>
      </c>
      <c r="G10">
        <v>8.26</v>
      </c>
      <c r="H10">
        <v>8.82</v>
      </c>
      <c r="I10">
        <v>7.4</v>
      </c>
      <c r="J10">
        <v>7.42</v>
      </c>
    </row>
    <row r="11" spans="1:10" x14ac:dyDescent="0.25">
      <c r="A11" t="s">
        <v>4</v>
      </c>
      <c r="C11" t="s">
        <v>12</v>
      </c>
      <c r="D11">
        <v>4.5599999999999996</v>
      </c>
      <c r="E11">
        <v>4.33</v>
      </c>
      <c r="F11">
        <v>4.54</v>
      </c>
      <c r="G11">
        <v>3.87</v>
      </c>
      <c r="H11">
        <v>4.05</v>
      </c>
      <c r="I11">
        <v>3.42</v>
      </c>
      <c r="J11">
        <v>3.47</v>
      </c>
    </row>
    <row r="12" spans="1:10" x14ac:dyDescent="0.25">
      <c r="A12" t="s">
        <v>5</v>
      </c>
      <c r="C12" t="s">
        <v>11</v>
      </c>
      <c r="D12" t="s">
        <v>19</v>
      </c>
      <c r="E12">
        <v>12.49</v>
      </c>
      <c r="F12" t="s">
        <v>19</v>
      </c>
      <c r="G12">
        <v>12.12</v>
      </c>
      <c r="H12" t="s">
        <v>19</v>
      </c>
      <c r="I12">
        <v>11.65</v>
      </c>
      <c r="J12" t="s">
        <v>19</v>
      </c>
    </row>
    <row r="13" spans="1:10" x14ac:dyDescent="0.25">
      <c r="A13" t="s">
        <v>5</v>
      </c>
      <c r="C13" t="s">
        <v>12</v>
      </c>
      <c r="D13" t="s">
        <v>19</v>
      </c>
      <c r="E13">
        <v>2.85</v>
      </c>
      <c r="F13" t="s">
        <v>19</v>
      </c>
      <c r="G13">
        <v>2.79</v>
      </c>
      <c r="H13" t="s">
        <v>19</v>
      </c>
      <c r="I13">
        <v>2.68</v>
      </c>
      <c r="J13" t="s">
        <v>19</v>
      </c>
    </row>
    <row r="14" spans="1:10" x14ac:dyDescent="0.25">
      <c r="A14" t="s">
        <v>6</v>
      </c>
      <c r="C14" t="s">
        <v>11</v>
      </c>
      <c r="D14" t="s">
        <v>19</v>
      </c>
      <c r="E14">
        <v>12.84</v>
      </c>
      <c r="F14" t="s">
        <v>19</v>
      </c>
      <c r="G14">
        <v>12.19</v>
      </c>
      <c r="H14" t="s">
        <v>19</v>
      </c>
      <c r="I14">
        <v>13.14</v>
      </c>
      <c r="J14" t="s">
        <v>19</v>
      </c>
    </row>
    <row r="15" spans="1:10" x14ac:dyDescent="0.25">
      <c r="A15" t="s">
        <v>6</v>
      </c>
    </row>
    <row r="16" spans="1:10" x14ac:dyDescent="0.25">
      <c r="A16" t="s">
        <v>7</v>
      </c>
    </row>
    <row r="17" spans="1:1" x14ac:dyDescent="0.25">
      <c r="A17" t="s">
        <v>7</v>
      </c>
    </row>
    <row r="18" spans="1:1" x14ac:dyDescent="0.25">
      <c r="A18" t="s">
        <v>8</v>
      </c>
    </row>
    <row r="19" spans="1:1" x14ac:dyDescent="0.25">
      <c r="A19" t="s">
        <v>8</v>
      </c>
    </row>
    <row r="20" spans="1:1" x14ac:dyDescent="0.25">
      <c r="A20" t="s">
        <v>9</v>
      </c>
    </row>
    <row r="21" spans="1:1" x14ac:dyDescent="0.25">
      <c r="A2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PRICES GBP</vt:lpstr>
      <vt:lpstr>PRICES</vt:lpstr>
      <vt:lpstr>index GBP</vt:lpstr>
      <vt:lpstr>index</vt:lpstr>
      <vt:lpstr>RATIOS</vt:lpstr>
      <vt:lpstr>ALL PE</vt:lpstr>
      <vt:lpstr>ALL IS</vt:lpstr>
      <vt:lpstr>PIE</vt:lpstr>
      <vt:lpstr>INDIA DOESNT WORK</vt: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PG-Rota, Pietro</dc:creator>
  <cp:lastModifiedBy>PG-Rota, Pietro</cp:lastModifiedBy>
  <dcterms:created xsi:type="dcterms:W3CDTF">2025-10-23T14:38:32Z</dcterms:created>
  <dcterms:modified xsi:type="dcterms:W3CDTF">2025-10-25T19:45:30Z</dcterms:modified>
</cp:coreProperties>
</file>