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248" windowHeight="13668" activeTab="1"/>
  </bookViews>
  <sheets>
    <sheet name="Runsheet for recording" sheetId="1" r:id="rId1"/>
    <sheet name="AudioCheck" sheetId="4" r:id="rId2"/>
    <sheet name="Audio QA report" sheetId="2" state="hidden" r:id="rId3"/>
    <sheet name="Data - DON'T TOUCH" sheetId="3" state="hidden" r:id="rId4"/>
  </sheets>
  <externalReferences>
    <externalReference r:id="rId5"/>
  </externalReferences>
  <definedNames>
    <definedName name="_xlnm._FilterDatabase" localSheetId="3" hidden="1">'Data - DON''T TOUCH'!$C$1:$D$89</definedName>
    <definedName name="_xlnm._FilterDatabase" localSheetId="0" hidden="1">'Runsheet for recording'!$B$1:$D$35</definedName>
    <definedName name="Error_Categories">'[1]Calculation Values'!$A$25:$A$32</definedName>
    <definedName name="Severity">'[1]Calculation Values'!$A$36:$A$38</definedName>
  </definedNames>
  <calcPr calcId="144525"/>
</workbook>
</file>

<file path=xl/comments1.xml><?xml version="1.0" encoding="utf-8"?>
<comments xmlns="http://schemas.openxmlformats.org/spreadsheetml/2006/main">
  <authors>
    <author>Author</author>
  </authors>
  <commentList>
    <comment ref="A2" authorId="0">
      <text>
        <r>
          <rPr>
            <sz val="9"/>
            <rFont val="Tahoma"/>
            <charset val="238"/>
          </rPr>
          <t>For most cases 100-110%. If source audio is very slow, can be increased up to 120%.
The "Overflow" is indicated in column K &amp; L</t>
        </r>
      </text>
    </comment>
  </commentList>
</comments>
</file>

<file path=xl/sharedStrings.xml><?xml version="1.0" encoding="utf-8"?>
<sst xmlns="http://schemas.openxmlformats.org/spreadsheetml/2006/main" count="472" uniqueCount="171">
  <si>
    <t>Video file name</t>
  </si>
  <si>
    <t>PushPull2023_AIR_All-Others</t>
  </si>
  <si>
    <t>Maximal translated text length in % of source text lenth</t>
  </si>
  <si>
    <t>Audio Type</t>
  </si>
  <si>
    <t>Segmented</t>
  </si>
  <si>
    <t>Language</t>
  </si>
  <si>
    <t>MANDATORY</t>
  </si>
  <si>
    <t>SEGMENT ID</t>
  </si>
  <si>
    <t>AUDIO FILENAME</t>
  </si>
  <si>
    <t>Start time
[mm:ss.0]</t>
  </si>
  <si>
    <t>End time
[mm:ss.0]</t>
  </si>
  <si>
    <t>Duration
[second]</t>
  </si>
  <si>
    <t>SOURCE TEXT</t>
  </si>
  <si>
    <t>CHAR.COUNT</t>
  </si>
  <si>
    <t>TRANSLATION</t>
  </si>
  <si>
    <t>RISKY WORD(S)</t>
  </si>
  <si>
    <t xml:space="preserve">PRONUNCIATION </t>
  </si>
  <si>
    <t>OVERFLOW</t>
  </si>
  <si>
    <t>Segment ID</t>
  </si>
  <si>
    <t>Reviewer's version</t>
  </si>
  <si>
    <t>Chars. Count</t>
  </si>
  <si>
    <t>Overflow</t>
  </si>
  <si>
    <t>VIDEO NAME</t>
  </si>
  <si>
    <t>SOURCE LINK</t>
  </si>
  <si>
    <t xml:space="preserve">DESCRIPTION </t>
  </si>
  <si>
    <t xml:space="preserve"> </t>
  </si>
  <si>
    <t>00:01:49.666</t>
  </si>
  <si>
    <t>00:01:52.958</t>
  </si>
  <si>
    <t>Allons voir cet Amazonien au travail.</t>
  </si>
  <si>
    <t>00:02:04.500</t>
  </si>
  <si>
    <t>Est-il en position de force ou de faiblesse ?</t>
  </si>
  <si>
    <t>00:02:05.250</t>
  </si>
  <si>
    <t>Exact !</t>
  </si>
  <si>
    <t>00:02:07.208</t>
  </si>
  <si>
    <t>Il est en position forte. Il a le coude replié
et est dans une posture ferme lorsqu’il se déplace.</t>
  </si>
  <si>
    <t>00:02:13.625</t>
  </si>
  <si>
    <t xml:space="preserve"> Un ULD est un équipement que vous pouvez utiliser dans votre bâtiment.</t>
  </si>
  <si>
    <t>00:04:57.666</t>
  </si>
  <si>
    <t>00:05:02.375</t>
  </si>
  <si>
    <t>Ces Amazoniens utilisent-ils les bons mouvements de poussée ou de traction pour utiliser cet équipement ?</t>
  </si>
  <si>
    <t>00:05:12.500</t>
  </si>
  <si>
    <t>00:05:13.291</t>
  </si>
  <si>
    <t>Ces Amazoniens tirent l'ULD
les coudes en extension et ne gardent pas
la charge près du corps.</t>
  </si>
  <si>
    <t>00:05:16.375</t>
  </si>
  <si>
    <t>Ils pourraient déplacer la charge 
beaucoup plus facilement en gardant les coudes repliés lorsqu'ils tirent et en mobilisant
des groupes musculaires plus importants.</t>
  </si>
  <si>
    <t>00:05:20.041</t>
  </si>
  <si>
    <t>00:05:23.583</t>
  </si>
  <si>
    <t>00:05:29.625</t>
  </si>
  <si>
    <t>PushPull2023_AIR_All-Others_1.wav</t>
  </si>
  <si>
    <t>PushPull2023_AIR_All-Others_2.wav</t>
  </si>
  <si>
    <t>PushPull2023_AIR_All-Others_3.wav</t>
  </si>
  <si>
    <t>PushPull2023_AIR_All-Others_4.wav</t>
  </si>
  <si>
    <t>PushPull2023_AIR_All-Others_5.wav</t>
  </si>
  <si>
    <t>PushPull2023_AIR_All-Others_6.wav</t>
  </si>
  <si>
    <t>PushPull2023_AIR_All-Others_7.wav</t>
  </si>
  <si>
    <t>PushPull2023_AIR_All-Others_8.wav</t>
  </si>
  <si>
    <t>PushPull2023_AIR_All-Others_9.wav</t>
  </si>
  <si>
    <t>Audio file(s)</t>
  </si>
  <si>
    <t>Instructions for audio review - please report any of following issues:</t>
  </si>
  <si>
    <t>Inconsistency with translated script – audio should be consistent with translated script (no extra word, no missing word, no change in word order)</t>
  </si>
  <si>
    <t>Any unclearly said/misspoken words (all terms have to be pronounced correctly)</t>
  </si>
  <si>
    <t>Audio is not free of noise and includes any impropriate sounds</t>
  </si>
  <si>
    <t>TRANSLATION
(please mark part in the script where the error has been found)</t>
  </si>
  <si>
    <t xml:space="preserve">CORRECT PRONUNCIATION </t>
  </si>
  <si>
    <r>
      <rPr>
        <b/>
        <sz val="11"/>
        <color indexed="9"/>
        <rFont val="Calibri"/>
        <charset val="238"/>
      </rPr>
      <t xml:space="preserve">TIMELINE 
</t>
    </r>
    <r>
      <rPr>
        <b/>
        <sz val="9"/>
        <color indexed="9"/>
        <rFont val="Calibri"/>
        <charset val="238"/>
      </rPr>
      <t>(exact time when the error has been found)</t>
    </r>
  </si>
  <si>
    <r>
      <rPr>
        <b/>
        <sz val="11"/>
        <color indexed="9"/>
        <rFont val="Calibri"/>
        <charset val="238"/>
      </rPr>
      <t xml:space="preserve">ERROR CATEGORY
</t>
    </r>
    <r>
      <rPr>
        <b/>
        <sz val="9"/>
        <color indexed="9"/>
        <rFont val="Calibri"/>
        <charset val="238"/>
      </rPr>
      <t>(click into the cell and select from the list or keep the value "NO ERROR")</t>
    </r>
  </si>
  <si>
    <t>ERROR DETAILS</t>
  </si>
  <si>
    <t>SEVERITY</t>
  </si>
  <si>
    <t>NO ERROR</t>
  </si>
  <si>
    <t>Name</t>
  </si>
  <si>
    <t>Latin Alphabet</t>
  </si>
  <si>
    <t>Interpretation</t>
  </si>
  <si>
    <t>3 - No need to correct</t>
  </si>
  <si>
    <t>Afrikaans</t>
  </si>
  <si>
    <t>YES</t>
  </si>
  <si>
    <t>Pronunciation</t>
  </si>
  <si>
    <t>2 - Nice to have corrected</t>
  </si>
  <si>
    <t>Albanian</t>
  </si>
  <si>
    <t>Script Consistency</t>
  </si>
  <si>
    <t>2 - Needs client's approval</t>
  </si>
  <si>
    <t>Arabic</t>
  </si>
  <si>
    <t>NO</t>
  </si>
  <si>
    <t>Technical Quality</t>
  </si>
  <si>
    <t>1 - Needs re-recording</t>
  </si>
  <si>
    <t>Armenian</t>
  </si>
  <si>
    <t>VT fixed script issue</t>
  </si>
  <si>
    <t>Azerbaijani</t>
  </si>
  <si>
    <t>BOTH</t>
  </si>
  <si>
    <t>Basque</t>
  </si>
  <si>
    <t>Belarusian</t>
  </si>
  <si>
    <t>Bengali (Bangladesh)</t>
  </si>
  <si>
    <t>Bengali (India)</t>
  </si>
  <si>
    <t>Bosnian</t>
  </si>
  <si>
    <t>Bulgarian</t>
  </si>
  <si>
    <t>Catalan (Valencian)</t>
  </si>
  <si>
    <t>Chinese Simplified</t>
  </si>
  <si>
    <t>Chinese Traditional (Hong Kong)</t>
  </si>
  <si>
    <t>Chinese Traditional (Taiwan)</t>
  </si>
  <si>
    <t>Croatian</t>
  </si>
  <si>
    <t>Czech</t>
  </si>
  <si>
    <t>Danish</t>
  </si>
  <si>
    <t>Dutch</t>
  </si>
  <si>
    <t>Dutch (Belgium) (Flemish)</t>
  </si>
  <si>
    <t>English (Australia)</t>
  </si>
  <si>
    <t>English (Canada)</t>
  </si>
  <si>
    <t>English (Great Britain)</t>
  </si>
  <si>
    <t>English (India)</t>
  </si>
  <si>
    <t>English (Ireland)</t>
  </si>
  <si>
    <t>English (United States)</t>
  </si>
  <si>
    <t>Estonian</t>
  </si>
  <si>
    <t>Farsi/Persian</t>
  </si>
  <si>
    <t>Filipino</t>
  </si>
  <si>
    <t>Finnish</t>
  </si>
  <si>
    <t>French</t>
  </si>
  <si>
    <t>French (Canada)</t>
  </si>
  <si>
    <t>Galician</t>
  </si>
  <si>
    <t>German</t>
  </si>
  <si>
    <t>German (Austria)</t>
  </si>
  <si>
    <t>Greek</t>
  </si>
  <si>
    <t>Gujarati</t>
  </si>
  <si>
    <t>Hebrew</t>
  </si>
  <si>
    <t>Hindi</t>
  </si>
  <si>
    <t>Hungarian</t>
  </si>
  <si>
    <t>Icelandic</t>
  </si>
  <si>
    <t>Indonesian</t>
  </si>
  <si>
    <t>Irish</t>
  </si>
  <si>
    <t>Italian</t>
  </si>
  <si>
    <t>Japanese</t>
  </si>
  <si>
    <t>Kannada</t>
  </si>
  <si>
    <t>Kazakh</t>
  </si>
  <si>
    <t>Khmer</t>
  </si>
  <si>
    <t>Korean</t>
  </si>
  <si>
    <t>Kyrgyz</t>
  </si>
  <si>
    <t>Latvian</t>
  </si>
  <si>
    <t>Lithuanian</t>
  </si>
  <si>
    <t>Macedonian</t>
  </si>
  <si>
    <t>Malay</t>
  </si>
  <si>
    <t>Malay (Brunei)</t>
  </si>
  <si>
    <t>Malayalam</t>
  </si>
  <si>
    <t>Marathi</t>
  </si>
  <si>
    <t>Mongolian</t>
  </si>
  <si>
    <t>N/A</t>
  </si>
  <si>
    <t>Nepali</t>
  </si>
  <si>
    <t>Norwegian Bokmal</t>
  </si>
  <si>
    <t>Polish</t>
  </si>
  <si>
    <t>Portuguese</t>
  </si>
  <si>
    <t>Portuguese (Brazil)</t>
  </si>
  <si>
    <t>Punjabi</t>
  </si>
  <si>
    <t>Romanian</t>
  </si>
  <si>
    <t>Russian</t>
  </si>
  <si>
    <t>Serbian - Latin (Serbia)</t>
  </si>
  <si>
    <t>Slovak</t>
  </si>
  <si>
    <t>Slovenian</t>
  </si>
  <si>
    <t>Spanish</t>
  </si>
  <si>
    <t>Spanish (Argentina)</t>
  </si>
  <si>
    <t>Spanish (Colombia)</t>
  </si>
  <si>
    <t>Spanish (Costa Rica)</t>
  </si>
  <si>
    <t>Spanish (Latin America)</t>
  </si>
  <si>
    <t>Spanish (Mexico)</t>
  </si>
  <si>
    <t>Spanish (United States)</t>
  </si>
  <si>
    <t>Swahili</t>
  </si>
  <si>
    <t>Swedish</t>
  </si>
  <si>
    <t>Tagalog</t>
  </si>
  <si>
    <t>Tamil</t>
  </si>
  <si>
    <t>Telugu</t>
  </si>
  <si>
    <t>Thai</t>
  </si>
  <si>
    <t>Turkish</t>
  </si>
  <si>
    <t>Ukrainian</t>
  </si>
  <si>
    <t>Urdu</t>
  </si>
  <si>
    <t>Uzbek</t>
  </si>
  <si>
    <t>Vietnamese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</si>
</sst>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hh:mm:ss.0"/>
    <numFmt numFmtId="177" formatCode="h:mm;@"/>
  </numFmts>
  <fonts count="49">
    <font>
      <sz val="11"/>
      <color theme="1"/>
      <name val="宋体"/>
      <charset val="134"/>
      <scheme val="minor"/>
    </font>
    <font>
      <b/>
      <sz val="8"/>
      <name val="Verdana"/>
      <charset val="134"/>
    </font>
    <font>
      <b/>
      <sz val="8"/>
      <color theme="1"/>
      <name val="Verdana"/>
      <charset val="134"/>
    </font>
    <font>
      <sz val="8"/>
      <name val="Verdana"/>
      <charset val="238"/>
    </font>
    <font>
      <sz val="11"/>
      <color theme="0"/>
      <name val="宋体"/>
      <charset val="134"/>
      <scheme val="minor"/>
    </font>
    <font>
      <b/>
      <sz val="11"/>
      <color theme="1"/>
      <name val="宋体"/>
      <charset val="238"/>
      <scheme val="minor"/>
    </font>
    <font>
      <b/>
      <sz val="18"/>
      <color indexed="9"/>
      <name val="Calibri"/>
      <charset val="238"/>
    </font>
    <font>
      <b/>
      <sz val="16"/>
      <color theme="1"/>
      <name val="宋体"/>
      <charset val="238"/>
      <scheme val="minor"/>
    </font>
    <font>
      <u/>
      <sz val="11"/>
      <color theme="10"/>
      <name val="宋体"/>
      <charset val="134"/>
      <scheme val="minor"/>
    </font>
    <font>
      <b/>
      <i/>
      <sz val="11"/>
      <color theme="1"/>
      <name val="宋体"/>
      <charset val="238"/>
      <scheme val="minor"/>
    </font>
    <font>
      <b/>
      <sz val="11"/>
      <color indexed="9"/>
      <name val="Calibri"/>
      <charset val="238"/>
    </font>
    <font>
      <sz val="11"/>
      <color theme="1"/>
      <name val="宋体"/>
      <charset val="238"/>
      <scheme val="minor"/>
    </font>
    <font>
      <b/>
      <sz val="10"/>
      <color rgb="FF000000"/>
      <name val="Microsoft YaHei"/>
      <charset val="238"/>
    </font>
    <font>
      <sz val="10"/>
      <color rgb="FF000000"/>
      <name val="Microsoft YaHei"/>
      <charset val="134"/>
    </font>
    <font>
      <b/>
      <sz val="11"/>
      <color indexed="9"/>
      <name val="Microsoft YaHei"/>
      <charset val="238"/>
    </font>
    <font>
      <b/>
      <sz val="11"/>
      <color indexed="8"/>
      <name val="Microsoft YaHei"/>
      <charset val="238"/>
    </font>
    <font>
      <b/>
      <sz val="11"/>
      <color theme="1"/>
      <name val="Microsoft YaHei"/>
      <charset val="134"/>
    </font>
    <font>
      <b/>
      <sz val="10"/>
      <color indexed="9"/>
      <name val="Microsoft YaHei"/>
      <charset val="238"/>
    </font>
    <font>
      <b/>
      <sz val="10"/>
      <color theme="1"/>
      <name val="Microsoft YaHei"/>
      <charset val="238"/>
    </font>
    <font>
      <sz val="10"/>
      <color theme="1"/>
      <name val="Microsoft YaHei"/>
      <charset val="134"/>
    </font>
    <font>
      <b/>
      <sz val="22"/>
      <color theme="1"/>
      <name val="宋体"/>
      <charset val="238"/>
      <scheme val="minor"/>
    </font>
    <font>
      <sz val="10"/>
      <color theme="4" tint="0.599993896298105"/>
      <name val="Microsoft YaHei"/>
      <charset val="134"/>
    </font>
    <font>
      <u/>
      <sz val="10"/>
      <color theme="10"/>
      <name val="Microsoft YaHei"/>
      <charset val="134"/>
    </font>
    <font>
      <b/>
      <i/>
      <sz val="10"/>
      <color theme="1"/>
      <name val="Microsoft YaHei"/>
      <charset val="238"/>
    </font>
    <font>
      <b/>
      <sz val="10"/>
      <color theme="1"/>
      <name val="Microsoft YaHei"/>
      <charset val="134"/>
    </font>
    <font>
      <sz val="11"/>
      <color indexed="8"/>
      <name val="Calibri"/>
      <charset val="134"/>
    </font>
    <font>
      <sz val="10"/>
      <color theme="1"/>
      <name val="宋体"/>
      <charset val="238"/>
      <scheme val="minor"/>
    </font>
    <font>
      <sz val="9"/>
      <color theme="1"/>
      <name val="宋体"/>
      <charset val="134"/>
      <scheme val="minor"/>
    </font>
    <font>
      <sz val="11"/>
      <color theme="1"/>
      <name val="微软雅黑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9"/>
      <color indexed="9"/>
      <name val="Calibri"/>
      <charset val="238"/>
    </font>
    <font>
      <sz val="9"/>
      <name val="Tahoma"/>
      <charset val="238"/>
    </font>
  </fonts>
  <fills count="43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52">
    <border>
      <left/>
      <right/>
      <top/>
      <bottom/>
      <diagonal/>
    </border>
    <border>
      <left/>
      <right style="thin">
        <color theme="5" tint="0.399975585192419"/>
      </right>
      <top style="thin">
        <color theme="5" tint="0.399975585192419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medium">
        <color theme="0"/>
      </right>
      <top/>
      <bottom/>
      <diagonal/>
    </border>
    <border>
      <left/>
      <right style="medium">
        <color theme="0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rgb="FF5A5A5A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n">
        <color rgb="FF5A5A5A"/>
      </right>
      <top style="thin">
        <color rgb="FF5A5A5A"/>
      </top>
      <bottom style="thin">
        <color rgb="FF5A5A5A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28" fillId="0" borderId="0" applyFont="0" applyFill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30" fillId="19" borderId="44" applyNumberFormat="0" applyAlignment="0" applyProtection="0">
      <alignment vertical="center"/>
    </xf>
    <xf numFmtId="44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8" fillId="0" borderId="0"/>
    <xf numFmtId="9" fontId="28" fillId="0" borderId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8" fillId="23" borderId="45" applyNumberFormat="0" applyFont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46" applyNumberFormat="0" applyFill="0" applyAlignment="0" applyProtection="0">
      <alignment vertical="center"/>
    </xf>
    <xf numFmtId="0" fontId="39" fillId="0" borderId="46" applyNumberFormat="0" applyFill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4" fillId="0" borderId="47" applyNumberFormat="0" applyFill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40" fillId="27" borderId="48" applyNumberFormat="0" applyAlignment="0" applyProtection="0">
      <alignment vertical="center"/>
    </xf>
    <xf numFmtId="0" fontId="41" fillId="27" borderId="44" applyNumberFormat="0" applyAlignment="0" applyProtection="0">
      <alignment vertical="center"/>
    </xf>
    <xf numFmtId="0" fontId="42" fillId="28" borderId="49" applyNumberFormat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43" fillId="0" borderId="50" applyNumberFormat="0" applyFill="0" applyAlignment="0" applyProtection="0">
      <alignment vertical="center"/>
    </xf>
    <xf numFmtId="0" fontId="44" fillId="0" borderId="51" applyNumberFormat="0" applyFill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32" fillId="35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29" fillId="37" borderId="0" applyNumberFormat="0" applyBorder="0" applyAlignment="0" applyProtection="0">
      <alignment vertical="center"/>
    </xf>
    <xf numFmtId="0" fontId="32" fillId="38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32" fillId="40" borderId="0" applyNumberFormat="0" applyBorder="0" applyAlignment="0" applyProtection="0">
      <alignment vertical="center"/>
    </xf>
    <xf numFmtId="0" fontId="32" fillId="41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</cellStyleXfs>
  <cellXfs count="123">
    <xf numFmtId="0" fontId="0" fillId="0" borderId="0" xfId="0" applyProtection="1"/>
    <xf numFmtId="0" fontId="1" fillId="2" borderId="1" xfId="0" applyFont="1" applyFill="1" applyBorder="1" applyAlignment="1" applyProtection="1">
      <alignment vertical="top" wrapText="1"/>
    </xf>
    <xf numFmtId="0" fontId="2" fillId="3" borderId="0" xfId="0" applyFont="1" applyFill="1" applyAlignment="1" applyProtection="1">
      <alignment vertical="top" wrapText="1"/>
    </xf>
    <xf numFmtId="0" fontId="3" fillId="0" borderId="0" xfId="0" applyFont="1" applyAlignment="1" applyProtection="1">
      <alignment vertical="top" wrapText="1"/>
    </xf>
    <xf numFmtId="0" fontId="4" fillId="4" borderId="0" xfId="0" applyFont="1" applyFill="1" applyProtection="1"/>
    <xf numFmtId="0" fontId="0" fillId="0" borderId="0" xfId="0" applyAlignment="1" applyProtection="1">
      <alignment wrapText="1"/>
    </xf>
    <xf numFmtId="0" fontId="0" fillId="0" borderId="0" xfId="0" applyAlignment="1" applyProtection="1">
      <alignment horizontal="center" vertical="center" wrapText="1"/>
    </xf>
    <xf numFmtId="0" fontId="5" fillId="5" borderId="2" xfId="0" applyFont="1" applyFill="1" applyBorder="1" applyAlignment="1" applyProtection="1">
      <alignment horizontal="center" vertical="center"/>
    </xf>
    <xf numFmtId="0" fontId="5" fillId="5" borderId="3" xfId="0" applyFont="1" applyFill="1" applyBorder="1" applyAlignment="1" applyProtection="1">
      <alignment horizontal="center" vertical="center"/>
    </xf>
    <xf numFmtId="0" fontId="5" fillId="6" borderId="2" xfId="0" applyFont="1" applyFill="1" applyBorder="1" applyAlignment="1" applyProtection="1">
      <alignment horizontal="center" vertical="center"/>
    </xf>
    <xf numFmtId="0" fontId="5" fillId="6" borderId="3" xfId="0" applyFont="1" applyFill="1" applyBorder="1" applyAlignment="1" applyProtection="1">
      <alignment horizontal="center" vertical="center"/>
    </xf>
    <xf numFmtId="1" fontId="6" fillId="7" borderId="4" xfId="0" applyNumberFormat="1" applyFont="1" applyFill="1" applyBorder="1" applyAlignment="1" applyProtection="1">
      <alignment horizontal="left" vertical="center" wrapText="1"/>
    </xf>
    <xf numFmtId="1" fontId="6" fillId="7" borderId="5" xfId="0" applyNumberFormat="1" applyFont="1" applyFill="1" applyBorder="1" applyAlignment="1" applyProtection="1">
      <alignment horizontal="left" vertical="center" wrapText="1"/>
    </xf>
    <xf numFmtId="0" fontId="7" fillId="8" borderId="0" xfId="0" applyFont="1" applyFill="1" applyProtection="1"/>
    <xf numFmtId="0" fontId="7" fillId="8" borderId="0" xfId="0" applyFont="1" applyFill="1" applyAlignment="1" applyProtection="1">
      <alignment wrapText="1"/>
    </xf>
    <xf numFmtId="0" fontId="5" fillId="9" borderId="6" xfId="0" applyFont="1" applyFill="1" applyBorder="1" applyAlignment="1" applyProtection="1">
      <alignment horizontal="center" vertical="center"/>
    </xf>
    <xf numFmtId="0" fontId="5" fillId="9" borderId="0" xfId="0" applyFont="1" applyFill="1" applyAlignment="1" applyProtection="1">
      <alignment horizontal="center" vertical="center"/>
    </xf>
    <xf numFmtId="1" fontId="6" fillId="7" borderId="2" xfId="0" applyNumberFormat="1" applyFont="1" applyFill="1" applyBorder="1" applyAlignment="1" applyProtection="1">
      <alignment horizontal="left" vertical="center" wrapText="1"/>
    </xf>
    <xf numFmtId="1" fontId="6" fillId="7" borderId="7" xfId="0" applyNumberFormat="1" applyFont="1" applyFill="1" applyBorder="1" applyAlignment="1" applyProtection="1">
      <alignment horizontal="left" vertical="center" wrapText="1"/>
    </xf>
    <xf numFmtId="0" fontId="8" fillId="8" borderId="0" xfId="10" applyFont="1" applyFill="1" applyAlignment="1" applyProtection="1">
      <alignment horizontal="left" vertical="center"/>
    </xf>
    <xf numFmtId="0" fontId="8" fillId="8" borderId="0" xfId="10" applyFont="1" applyFill="1" applyAlignment="1" applyProtection="1">
      <alignment horizontal="left" vertical="center" wrapText="1"/>
    </xf>
    <xf numFmtId="1" fontId="6" fillId="7" borderId="8" xfId="0" applyNumberFormat="1" applyFont="1" applyFill="1" applyBorder="1" applyAlignment="1" applyProtection="1">
      <alignment horizontal="left" vertical="center" wrapText="1"/>
    </xf>
    <xf numFmtId="1" fontId="6" fillId="7" borderId="9" xfId="0" applyNumberFormat="1" applyFont="1" applyFill="1" applyBorder="1" applyAlignment="1" applyProtection="1">
      <alignment horizontal="left" vertical="center" wrapText="1"/>
    </xf>
    <xf numFmtId="0" fontId="9" fillId="8" borderId="0" xfId="0" applyFont="1" applyFill="1" applyAlignment="1" applyProtection="1">
      <alignment vertical="center"/>
    </xf>
    <xf numFmtId="0" fontId="9" fillId="8" borderId="0" xfId="0" applyFont="1" applyFill="1" applyAlignment="1" applyProtection="1">
      <alignment vertical="center" wrapText="1"/>
    </xf>
    <xf numFmtId="0" fontId="5" fillId="9" borderId="4" xfId="0" applyFont="1" applyFill="1" applyBorder="1" applyAlignment="1" applyProtection="1">
      <alignment horizontal="center" vertical="center"/>
    </xf>
    <xf numFmtId="0" fontId="5" fillId="9" borderId="10" xfId="0" applyFont="1" applyFill="1" applyBorder="1" applyAlignment="1" applyProtection="1">
      <alignment horizontal="center" vertical="center"/>
    </xf>
    <xf numFmtId="1" fontId="10" fillId="10" borderId="11" xfId="0" applyNumberFormat="1" applyFont="1" applyFill="1" applyBorder="1" applyAlignment="1" applyProtection="1">
      <alignment horizontal="center" vertical="center" wrapText="1"/>
    </xf>
    <xf numFmtId="0" fontId="10" fillId="10" borderId="12" xfId="0" applyFont="1" applyFill="1" applyBorder="1" applyAlignment="1" applyProtection="1">
      <alignment horizontal="center" vertical="center" wrapText="1"/>
    </xf>
    <xf numFmtId="0" fontId="10" fillId="10" borderId="13" xfId="0" applyFont="1" applyFill="1" applyBorder="1" applyAlignment="1" applyProtection="1">
      <alignment horizontal="center" vertical="center" wrapText="1"/>
    </xf>
    <xf numFmtId="0" fontId="10" fillId="10" borderId="14" xfId="0" applyFont="1" applyFill="1" applyBorder="1" applyAlignment="1" applyProtection="1">
      <alignment horizontal="center" vertical="center" wrapText="1"/>
    </xf>
    <xf numFmtId="0" fontId="10" fillId="10" borderId="15" xfId="0" applyFont="1" applyFill="1" applyBorder="1" applyAlignment="1" applyProtection="1">
      <alignment horizontal="center" vertical="center" wrapText="1"/>
    </xf>
    <xf numFmtId="0" fontId="10" fillId="10" borderId="0" xfId="0" applyFont="1" applyFill="1" applyAlignment="1" applyProtection="1">
      <alignment horizontal="center" vertical="center" wrapText="1"/>
    </xf>
    <xf numFmtId="0" fontId="0" fillId="0" borderId="16" xfId="0" applyBorder="1" applyAlignment="1" applyProtection="1">
      <alignment horizontal="left" vertical="top"/>
    </xf>
    <xf numFmtId="0" fontId="0" fillId="0" borderId="16" xfId="0" applyBorder="1" applyAlignment="1" applyProtection="1">
      <alignment horizontal="left" vertical="top" wrapText="1"/>
    </xf>
    <xf numFmtId="0" fontId="0" fillId="0" borderId="16" xfId="0" applyBorder="1" applyAlignment="1" applyProtection="1">
      <alignment horizontal="center" vertical="center"/>
    </xf>
    <xf numFmtId="0" fontId="0" fillId="0" borderId="16" xfId="0" applyBorder="1" applyAlignment="1" applyProtection="1">
      <alignment horizontal="center" vertical="center" wrapText="1"/>
    </xf>
    <xf numFmtId="20" fontId="0" fillId="0" borderId="16" xfId="0" applyNumberFormat="1" applyBorder="1" applyAlignment="1" applyProtection="1">
      <alignment horizontal="center" vertical="center"/>
    </xf>
    <xf numFmtId="0" fontId="11" fillId="0" borderId="16" xfId="0" applyFont="1" applyBorder="1" applyAlignment="1" applyProtection="1">
      <alignment horizontal="center" vertical="center" wrapText="1"/>
    </xf>
    <xf numFmtId="0" fontId="5" fillId="6" borderId="17" xfId="0" applyFont="1" applyFill="1" applyBorder="1" applyAlignment="1" applyProtection="1">
      <alignment horizontal="center" vertical="center"/>
    </xf>
    <xf numFmtId="0" fontId="5" fillId="9" borderId="18" xfId="0" applyFont="1" applyFill="1" applyBorder="1" applyAlignment="1" applyProtection="1">
      <alignment horizontal="center" vertical="center"/>
    </xf>
    <xf numFmtId="0" fontId="5" fillId="9" borderId="19" xfId="0" applyFont="1" applyFill="1" applyBorder="1" applyAlignment="1" applyProtection="1">
      <alignment horizontal="center" vertical="center"/>
    </xf>
    <xf numFmtId="1" fontId="12" fillId="11" borderId="20" xfId="0" applyNumberFormat="1" applyFont="1" applyFill="1" applyBorder="1" applyAlignment="1" applyProtection="1">
      <alignment horizontal="center" vertical="center" wrapText="1"/>
    </xf>
    <xf numFmtId="0" fontId="13" fillId="11" borderId="21" xfId="0" applyFont="1" applyFill="1" applyBorder="1" applyAlignment="1" applyProtection="1">
      <alignment horizontal="left" vertical="center" wrapText="1"/>
    </xf>
    <xf numFmtId="1" fontId="12" fillId="12" borderId="20" xfId="0" applyNumberFormat="1" applyFont="1" applyFill="1" applyBorder="1" applyAlignment="1" applyProtection="1">
      <alignment horizontal="center" vertical="center" wrapText="1"/>
    </xf>
    <xf numFmtId="0" fontId="13" fillId="12" borderId="21" xfId="0" applyFont="1" applyFill="1" applyBorder="1" applyAlignment="1" applyProtection="1">
      <alignment horizontal="left" vertical="center" wrapText="1"/>
    </xf>
    <xf numFmtId="0" fontId="0" fillId="0" borderId="0" xfId="0" applyAlignment="1" applyProtection="1">
      <alignment horizontal="left" vertical="top" wrapText="1"/>
    </xf>
    <xf numFmtId="0" fontId="0" fillId="0" borderId="0" xfId="0" applyAlignment="1" applyProtection="1">
      <alignment horizontal="left"/>
    </xf>
    <xf numFmtId="1" fontId="14" fillId="10" borderId="11" xfId="0" applyNumberFormat="1" applyFont="1" applyFill="1" applyBorder="1" applyAlignment="1" applyProtection="1">
      <alignment horizontal="center" vertical="center" wrapText="1"/>
    </xf>
    <xf numFmtId="0" fontId="15" fillId="6" borderId="22" xfId="0" applyFont="1" applyFill="1" applyBorder="1" applyAlignment="1" applyProtection="1">
      <alignment horizontal="center" vertical="center" wrapText="1"/>
    </xf>
    <xf numFmtId="0" fontId="16" fillId="13" borderId="0" xfId="0" applyFont="1" applyFill="1" applyAlignment="1" applyProtection="1">
      <alignment horizontal="center" vertical="center" wrapText="1"/>
    </xf>
    <xf numFmtId="0" fontId="0" fillId="13" borderId="0" xfId="0" applyFill="1" applyAlignment="1" applyProtection="1">
      <alignment wrapText="1"/>
    </xf>
    <xf numFmtId="0" fontId="0" fillId="13" borderId="0" xfId="0" applyFill="1" applyAlignment="1" applyProtection="1">
      <alignment horizontal="left" vertical="top" wrapText="1"/>
    </xf>
    <xf numFmtId="1" fontId="17" fillId="10" borderId="11" xfId="0" applyNumberFormat="1" applyFont="1" applyFill="1" applyBorder="1" applyAlignment="1" applyProtection="1">
      <alignment horizontal="left" vertical="center" wrapText="1"/>
    </xf>
    <xf numFmtId="9" fontId="18" fillId="6" borderId="22" xfId="0" applyNumberFormat="1" applyFont="1" applyFill="1" applyBorder="1" applyAlignment="1" applyProtection="1">
      <alignment horizontal="center" vertical="center" wrapText="1"/>
    </xf>
    <xf numFmtId="0" fontId="19" fillId="13" borderId="6" xfId="0" applyFont="1" applyFill="1" applyBorder="1" applyAlignment="1" applyProtection="1">
      <alignment horizontal="center" vertical="center" wrapText="1"/>
    </xf>
    <xf numFmtId="0" fontId="19" fillId="13" borderId="0" xfId="0" applyFont="1" applyFill="1" applyAlignment="1" applyProtection="1">
      <alignment horizontal="center" vertical="center" wrapText="1"/>
    </xf>
    <xf numFmtId="0" fontId="19" fillId="13" borderId="0" xfId="0" applyFont="1" applyFill="1" applyAlignment="1" applyProtection="1">
      <alignment horizontal="left" vertical="center" wrapText="1"/>
    </xf>
    <xf numFmtId="0" fontId="20" fillId="0" borderId="22" xfId="0" applyFont="1" applyBorder="1" applyAlignment="1" applyProtection="1">
      <alignment horizontal="center" vertical="center" wrapText="1"/>
    </xf>
    <xf numFmtId="0" fontId="18" fillId="6" borderId="22" xfId="0" applyFont="1" applyFill="1" applyBorder="1" applyAlignment="1" applyProtection="1">
      <alignment horizontal="center" vertical="center" wrapText="1"/>
    </xf>
    <xf numFmtId="9" fontId="21" fillId="13" borderId="0" xfId="0" applyNumberFormat="1" applyFont="1" applyFill="1" applyAlignment="1" applyProtection="1">
      <alignment horizontal="center" vertical="center" wrapText="1"/>
    </xf>
    <xf numFmtId="47" fontId="19" fillId="13" borderId="0" xfId="0" applyNumberFormat="1" applyFont="1" applyFill="1" applyAlignment="1" applyProtection="1">
      <alignment horizontal="center" vertical="center" wrapText="1"/>
    </xf>
    <xf numFmtId="0" fontId="0" fillId="13" borderId="0" xfId="0" applyFill="1" applyProtection="1"/>
    <xf numFmtId="1" fontId="17" fillId="10" borderId="23" xfId="0" applyNumberFormat="1" applyFont="1" applyFill="1" applyBorder="1" applyAlignment="1" applyProtection="1">
      <alignment horizontal="left" vertical="center" wrapText="1"/>
    </xf>
    <xf numFmtId="1" fontId="17" fillId="10" borderId="23" xfId="0" applyNumberFormat="1" applyFont="1" applyFill="1" applyBorder="1" applyAlignment="1" applyProtection="1">
      <alignment horizontal="center" vertical="center" wrapText="1"/>
    </xf>
    <xf numFmtId="1" fontId="17" fillId="10" borderId="24" xfId="0" applyNumberFormat="1" applyFont="1" applyFill="1" applyBorder="1" applyAlignment="1" applyProtection="1">
      <alignment horizontal="center" vertical="center" wrapText="1"/>
    </xf>
    <xf numFmtId="0" fontId="17" fillId="10" borderId="15" xfId="0" applyFont="1" applyFill="1" applyBorder="1" applyAlignment="1" applyProtection="1">
      <alignment horizontal="left" vertical="center" wrapText="1"/>
    </xf>
    <xf numFmtId="1" fontId="17" fillId="7" borderId="25" xfId="0" applyNumberFormat="1" applyFont="1" applyFill="1" applyBorder="1" applyAlignment="1" applyProtection="1">
      <alignment horizontal="left" vertical="center" wrapText="1"/>
    </xf>
    <xf numFmtId="1" fontId="17" fillId="7" borderId="26" xfId="0" applyNumberFormat="1" applyFont="1" applyFill="1" applyBorder="1" applyAlignment="1" applyProtection="1">
      <alignment horizontal="center" vertical="center" wrapText="1"/>
    </xf>
    <xf numFmtId="1" fontId="17" fillId="7" borderId="27" xfId="0" applyNumberFormat="1" applyFont="1" applyFill="1" applyBorder="1" applyAlignment="1" applyProtection="1">
      <alignment horizontal="center" vertical="center" wrapText="1"/>
    </xf>
    <xf numFmtId="0" fontId="18" fillId="8" borderId="22" xfId="0" applyFont="1" applyFill="1" applyBorder="1" applyAlignment="1" applyProtection="1">
      <alignment horizontal="left" vertical="center" wrapText="1"/>
    </xf>
    <xf numFmtId="0" fontId="0" fillId="14" borderId="28" xfId="0" applyFill="1" applyBorder="1" applyAlignment="1" applyProtection="1">
      <alignment horizontal="center" wrapText="1"/>
    </xf>
    <xf numFmtId="0" fontId="7" fillId="8" borderId="22" xfId="0" applyFont="1" applyFill="1" applyBorder="1" applyAlignment="1" applyProtection="1">
      <alignment horizontal="left" vertical="top" wrapText="1"/>
    </xf>
    <xf numFmtId="0" fontId="22" fillId="8" borderId="0" xfId="10" applyFont="1" applyFill="1" applyAlignment="1" applyProtection="1">
      <alignment horizontal="left" vertical="center" wrapText="1"/>
    </xf>
    <xf numFmtId="0" fontId="0" fillId="14" borderId="22" xfId="0" applyFill="1" applyBorder="1" applyAlignment="1" applyProtection="1">
      <alignment horizontal="center" wrapText="1"/>
    </xf>
    <xf numFmtId="1" fontId="17" fillId="7" borderId="29" xfId="0" applyNumberFormat="1" applyFont="1" applyFill="1" applyBorder="1" applyAlignment="1" applyProtection="1">
      <alignment horizontal="left" vertical="center" wrapText="1"/>
    </xf>
    <xf numFmtId="1" fontId="17" fillId="7" borderId="29" xfId="0" applyNumberFormat="1" applyFont="1" applyFill="1" applyBorder="1" applyAlignment="1" applyProtection="1">
      <alignment horizontal="center" vertical="center" wrapText="1"/>
    </xf>
    <xf numFmtId="1" fontId="17" fillId="7" borderId="30" xfId="0" applyNumberFormat="1" applyFont="1" applyFill="1" applyBorder="1" applyAlignment="1" applyProtection="1">
      <alignment horizontal="center" vertical="center" wrapText="1"/>
    </xf>
    <xf numFmtId="0" fontId="23" fillId="8" borderId="22" xfId="0" applyFont="1" applyFill="1" applyBorder="1" applyAlignment="1" applyProtection="1">
      <alignment horizontal="left" vertical="center" wrapText="1"/>
    </xf>
    <xf numFmtId="0" fontId="0" fillId="14" borderId="3" xfId="0" applyFill="1" applyBorder="1" applyAlignment="1" applyProtection="1">
      <alignment horizontal="center" wrapText="1"/>
    </xf>
    <xf numFmtId="1" fontId="17" fillId="10" borderId="31" xfId="0" applyNumberFormat="1" applyFont="1" applyFill="1" applyBorder="1" applyAlignment="1" applyProtection="1">
      <alignment horizontal="center" vertical="center" wrapText="1"/>
    </xf>
    <xf numFmtId="176" fontId="19" fillId="15" borderId="32" xfId="0" applyNumberFormat="1" applyFont="1" applyFill="1" applyBorder="1" applyAlignment="1" applyProtection="1">
      <alignment horizontal="center" vertical="center" wrapText="1"/>
    </xf>
    <xf numFmtId="49" fontId="19" fillId="15" borderId="33" xfId="0" applyNumberFormat="1" applyFont="1" applyFill="1" applyBorder="1" applyAlignment="1" applyProtection="1">
      <alignment horizontal="center" vertical="center" wrapText="1"/>
    </xf>
    <xf numFmtId="0" fontId="24" fillId="14" borderId="34" xfId="0" applyFont="1" applyFill="1" applyBorder="1" applyAlignment="1" applyProtection="1">
      <alignment horizontal="center" vertical="center" wrapText="1"/>
    </xf>
    <xf numFmtId="0" fontId="19" fillId="16" borderId="29" xfId="0" applyFont="1" applyFill="1" applyBorder="1" applyAlignment="1" applyProtection="1">
      <alignment horizontal="left" vertical="center" wrapText="1"/>
    </xf>
    <xf numFmtId="0" fontId="0" fillId="15" borderId="33" xfId="0" applyFill="1" applyBorder="1" applyAlignment="1" applyProtection="1">
      <alignment horizontal="center" wrapText="1"/>
    </xf>
    <xf numFmtId="0" fontId="0" fillId="0" borderId="29" xfId="0" applyBorder="1" applyAlignment="1" applyProtection="1">
      <alignment horizontal="left" vertical="top" wrapText="1"/>
    </xf>
    <xf numFmtId="49" fontId="19" fillId="15" borderId="35" xfId="0" applyNumberFormat="1" applyFont="1" applyFill="1" applyBorder="1" applyAlignment="1" applyProtection="1">
      <alignment horizontal="center" vertical="center" wrapText="1"/>
    </xf>
    <xf numFmtId="49" fontId="19" fillId="15" borderId="36" xfId="0" applyNumberFormat="1" applyFont="1" applyFill="1" applyBorder="1" applyAlignment="1" applyProtection="1">
      <alignment horizontal="center" vertical="center" wrapText="1"/>
    </xf>
    <xf numFmtId="0" fontId="19" fillId="16" borderId="16" xfId="0" applyFont="1" applyFill="1" applyBorder="1" applyAlignment="1" applyProtection="1">
      <alignment horizontal="left" vertical="center" wrapText="1"/>
    </xf>
    <xf numFmtId="0" fontId="0" fillId="15" borderId="37" xfId="0" applyFill="1" applyBorder="1" applyAlignment="1" applyProtection="1">
      <alignment horizontal="center" wrapText="1"/>
    </xf>
    <xf numFmtId="0" fontId="25" fillId="0" borderId="16" xfId="0" applyFont="1" applyBorder="1" applyAlignment="1" applyProtection="1">
      <alignment horizontal="left" vertical="top" wrapText="1"/>
    </xf>
    <xf numFmtId="0" fontId="0" fillId="13" borderId="0" xfId="0" applyFill="1" applyAlignment="1" applyProtection="1">
      <alignment horizontal="left"/>
    </xf>
    <xf numFmtId="20" fontId="0" fillId="13" borderId="0" xfId="0" applyNumberFormat="1" applyFill="1" applyProtection="1"/>
    <xf numFmtId="21" fontId="0" fillId="13" borderId="0" xfId="0" applyNumberFormat="1" applyFill="1" applyProtection="1"/>
    <xf numFmtId="177" fontId="0" fillId="13" borderId="0" xfId="0" applyNumberFormat="1" applyFill="1" applyProtection="1"/>
    <xf numFmtId="0" fontId="10" fillId="17" borderId="13" xfId="0" applyFont="1" applyFill="1" applyBorder="1" applyAlignment="1" applyProtection="1">
      <alignment horizontal="center" vertical="center" wrapText="1"/>
    </xf>
    <xf numFmtId="0" fontId="7" fillId="8" borderId="22" xfId="0" applyFont="1" applyFill="1" applyBorder="1" applyAlignment="1" applyProtection="1">
      <alignment wrapText="1"/>
    </xf>
    <xf numFmtId="1" fontId="6" fillId="7" borderId="25" xfId="0" applyNumberFormat="1" applyFont="1" applyFill="1" applyBorder="1" applyAlignment="1" applyProtection="1">
      <alignment horizontal="left" vertical="center" wrapText="1"/>
    </xf>
    <xf numFmtId="1" fontId="10" fillId="10" borderId="31" xfId="0" applyNumberFormat="1" applyFont="1" applyFill="1" applyBorder="1" applyAlignment="1" applyProtection="1">
      <alignment horizontal="center" vertical="center" wrapText="1"/>
    </xf>
    <xf numFmtId="0" fontId="0" fillId="18" borderId="38" xfId="0" applyFill="1" applyBorder="1" applyAlignment="1" applyProtection="1">
      <alignment horizontal="left"/>
    </xf>
    <xf numFmtId="0" fontId="0" fillId="0" borderId="38" xfId="0" applyBorder="1" applyAlignment="1" applyProtection="1">
      <alignment horizontal="center" wrapText="1"/>
    </xf>
    <xf numFmtId="0" fontId="0" fillId="13" borderId="39" xfId="0" applyFill="1" applyBorder="1" applyProtection="1"/>
    <xf numFmtId="0" fontId="0" fillId="18" borderId="26" xfId="0" applyFill="1" applyBorder="1" applyAlignment="1" applyProtection="1">
      <alignment horizontal="left"/>
    </xf>
    <xf numFmtId="0" fontId="0" fillId="0" borderId="26" xfId="0" applyBorder="1" applyAlignment="1" applyProtection="1">
      <alignment horizontal="center" wrapText="1"/>
    </xf>
    <xf numFmtId="0" fontId="0" fillId="13" borderId="27" xfId="0" applyFill="1" applyBorder="1" applyProtection="1"/>
    <xf numFmtId="0" fontId="0" fillId="0" borderId="29" xfId="0" applyBorder="1" applyAlignment="1" applyProtection="1">
      <alignment vertical="top"/>
    </xf>
    <xf numFmtId="0" fontId="26" fillId="0" borderId="16" xfId="0" applyFont="1" applyBorder="1" applyAlignment="1" applyProtection="1">
      <alignment horizontal="center" vertical="center" wrapText="1"/>
    </xf>
    <xf numFmtId="0" fontId="0" fillId="0" borderId="33" xfId="0" applyBorder="1" applyAlignment="1" applyProtection="1">
      <alignment horizontal="center" wrapText="1"/>
    </xf>
    <xf numFmtId="10" fontId="27" fillId="0" borderId="29" xfId="0" applyNumberFormat="1" applyFont="1" applyBorder="1" applyAlignment="1" applyProtection="1">
      <alignment horizontal="center" vertical="center" wrapText="1"/>
    </xf>
    <xf numFmtId="1" fontId="10" fillId="4" borderId="11" xfId="0" applyNumberFormat="1" applyFont="1" applyFill="1" applyBorder="1" applyAlignment="1" applyProtection="1">
      <alignment horizontal="center" wrapText="1"/>
    </xf>
    <xf numFmtId="0" fontId="0" fillId="18" borderId="40" xfId="0" applyFill="1" applyBorder="1" applyAlignment="1" applyProtection="1">
      <alignment horizontal="left" wrapText="1"/>
    </xf>
    <xf numFmtId="0" fontId="0" fillId="0" borderId="40" xfId="0" applyBorder="1" applyAlignment="1" applyProtection="1">
      <alignment horizontal="center" wrapText="1"/>
    </xf>
    <xf numFmtId="10" fontId="0" fillId="0" borderId="29" xfId="0" applyNumberFormat="1" applyBorder="1" applyAlignment="1" applyProtection="1">
      <alignment horizontal="center" wrapText="1"/>
    </xf>
    <xf numFmtId="0" fontId="0" fillId="0" borderId="41" xfId="0" applyBorder="1" applyAlignment="1" applyProtection="1">
      <alignment horizontal="center" wrapText="1"/>
    </xf>
    <xf numFmtId="1" fontId="10" fillId="4" borderId="42" xfId="0" applyNumberFormat="1" applyFont="1" applyFill="1" applyBorder="1" applyAlignment="1" applyProtection="1">
      <alignment horizontal="center" wrapText="1"/>
    </xf>
    <xf numFmtId="0" fontId="0" fillId="18" borderId="43" xfId="0" applyFill="1" applyBorder="1" applyAlignment="1" applyProtection="1">
      <alignment horizontal="left" wrapText="1"/>
    </xf>
    <xf numFmtId="10" fontId="0" fillId="0" borderId="16" xfId="0" applyNumberFormat="1" applyBorder="1" applyAlignment="1" applyProtection="1">
      <alignment horizontal="center" wrapText="1"/>
    </xf>
    <xf numFmtId="0" fontId="0" fillId="18" borderId="16" xfId="0" applyFill="1" applyBorder="1" applyAlignment="1" applyProtection="1">
      <alignment horizontal="left"/>
    </xf>
    <xf numFmtId="0" fontId="25" fillId="18" borderId="16" xfId="0" applyFont="1" applyFill="1" applyBorder="1" applyAlignment="1" applyProtection="1">
      <alignment horizontal="left"/>
    </xf>
    <xf numFmtId="0" fontId="25" fillId="18" borderId="16" xfId="0" applyFont="1" applyFill="1" applyBorder="1" applyProtection="1"/>
    <xf numFmtId="0" fontId="0" fillId="18" borderId="43" xfId="0" applyFill="1" applyBorder="1" applyAlignment="1" applyProtection="1">
      <alignment wrapText="1"/>
    </xf>
    <xf numFmtId="0" fontId="0" fillId="18" borderId="16" xfId="0" applyFill="1" applyBorder="1" applyAlignment="1" applyProtection="1">
      <alignment horizontal="left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4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 val="1"/>
        <i val="0"/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b val="1"/>
        <i val="0"/>
        <color rgb="FFFFFF00"/>
      </font>
      <fill>
        <patternFill patternType="solid">
          <bgColor rgb="FFFF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ont>
        <color theme="0"/>
      </font>
      <fill>
        <patternFill patternType="solid">
          <bgColor theme="0"/>
        </patternFill>
      </fill>
    </dxf>
    <dxf>
      <font>
        <color theme="0"/>
      </font>
      <fill>
        <patternFill patternType="solid">
          <bgColor theme="0"/>
        </patternFill>
      </fill>
    </dxf>
    <dxf>
      <font>
        <b val="1"/>
        <i val="0"/>
        <color theme="1"/>
      </font>
      <fill>
        <patternFill patternType="solid">
          <bgColor rgb="FFC6EFCE"/>
        </patternFill>
      </fill>
    </dxf>
    <dxf>
      <font>
        <b val="1"/>
        <i val="0"/>
        <color theme="1"/>
      </font>
      <fill>
        <patternFill patternType="solid">
          <bgColor rgb="FFFF9999"/>
        </patternFill>
      </fill>
    </dxf>
    <dxf>
      <font>
        <color theme="1"/>
      </font>
      <fill>
        <patternFill patternType="solid">
          <bgColor rgb="FFC6EFCE"/>
        </patternFill>
      </fill>
    </dxf>
    <dxf>
      <font>
        <b val="1"/>
        <i val="0"/>
        <color theme="1"/>
      </font>
      <fill>
        <patternFill patternType="solid">
          <bgColor rgb="FFFFEB9C"/>
        </patternFill>
      </fill>
    </dxf>
  </dxfs>
  <tableStyles count="0" defaultTableStyle="TableStyleMedium2" defaultPivotStyle="PivotStyleMedium9"/>
  <colors>
    <mruColors>
      <color rgb="00FF9999"/>
      <color rgb="00FFFF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rlaska\Desktop\Ling_QA_Media_v4.0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QA Result"/>
      <sheetName val="QA Comments"/>
      <sheetName val="QA Instructions"/>
      <sheetName val="Calculation Values"/>
      <sheetName val="Error Counts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70C0"/>
  </sheetPr>
  <dimension ref="A1:P199"/>
  <sheetViews>
    <sheetView zoomScale="80" zoomScaleNormal="80" zoomScalePageLayoutView="125" workbookViewId="0">
      <selection activeCell="B1" sqref="B1"/>
    </sheetView>
  </sheetViews>
  <sheetFormatPr defaultColWidth="9.17592592592593" defaultRowHeight="14.4"/>
  <cols>
    <col min="1" max="1" width="50.7777777777778" customWidth="1"/>
    <col min="2" max="2" width="39.8981481481481" style="5" customWidth="1"/>
    <col min="3" max="4" width="16.1203703703704" customWidth="1"/>
    <col min="5" max="5" width="12.9722222222222" customWidth="1"/>
    <col min="6" max="6" width="50.7777777777778" style="46" customWidth="1"/>
    <col min="7" max="7" width="13.1759259259259" hidden="1" customWidth="1"/>
    <col min="8" max="8" width="81.4537037037037" style="46" hidden="1" customWidth="1"/>
    <col min="9" max="9" width="15.7222222222222" style="5" hidden="1" customWidth="1"/>
    <col min="10" max="10" width="19.7222222222222" hidden="1" customWidth="1"/>
    <col min="11" max="11" width="13.1759259259259" hidden="1" customWidth="1"/>
    <col min="12" max="12" width="11.5462962962963" hidden="1" customWidth="1"/>
    <col min="13" max="13" width="25.7222222222222" hidden="1" customWidth="1"/>
    <col min="14" max="14" width="18.1759259259259" style="47" hidden="1" customWidth="1"/>
    <col min="15" max="15" width="12.1759259259259" hidden="1" customWidth="1"/>
    <col min="16" max="16" width="9.4537037037037" hidden="1" customWidth="1"/>
    <col min="17" max="17" width="25.7222222222222" customWidth="1"/>
    <col min="18" max="258" width="11.2685185185185" customWidth="1"/>
  </cols>
  <sheetData>
    <row r="1" ht="22.5" customHeight="1" spans="1:16">
      <c r="A1" s="48" t="s">
        <v>0</v>
      </c>
      <c r="B1" s="49" t="s">
        <v>1</v>
      </c>
      <c r="C1" s="50"/>
      <c r="D1" s="50"/>
      <c r="E1" s="50"/>
      <c r="F1" s="50"/>
      <c r="G1" s="51"/>
      <c r="H1" s="52"/>
      <c r="I1" s="62"/>
      <c r="J1" s="62"/>
      <c r="K1" s="62"/>
      <c r="L1" s="62"/>
      <c r="M1" s="62"/>
      <c r="N1" s="92"/>
      <c r="O1" s="62"/>
      <c r="P1" s="62"/>
    </row>
    <row r="2" ht="39" customHeight="1" spans="1:16">
      <c r="A2" s="53" t="s">
        <v>2</v>
      </c>
      <c r="B2" s="54">
        <v>1.1</v>
      </c>
      <c r="C2" s="55"/>
      <c r="D2" s="56"/>
      <c r="E2" s="56"/>
      <c r="F2" s="57"/>
      <c r="G2" s="51"/>
      <c r="H2" s="58" t="str">
        <f>IF(OR('Data - DON''T TOUCH'!$P$1&lt;&gt;0,B2="mandatory",B3="mandatory",B4="mandatory"),'Data - DON''T TOUCH'!$R$1,"SCRIPT COMPLETE!")</f>
        <v>SCRIPT INCOMPLETE! 0 pronunciation(s) missing</v>
      </c>
      <c r="I2" s="62"/>
      <c r="J2" s="62"/>
      <c r="K2" s="62"/>
      <c r="L2" s="62"/>
      <c r="M2" s="62"/>
      <c r="N2" s="92"/>
      <c r="O2" s="62"/>
      <c r="P2" s="62"/>
    </row>
    <row r="3" ht="22.5" customHeight="1" spans="1:16">
      <c r="A3" s="53" t="s">
        <v>3</v>
      </c>
      <c r="B3" s="59" t="s">
        <v>4</v>
      </c>
      <c r="C3" s="56"/>
      <c r="D3" s="56"/>
      <c r="E3" s="56"/>
      <c r="F3" s="57"/>
      <c r="G3" s="51"/>
      <c r="H3" s="52"/>
      <c r="I3" s="93"/>
      <c r="J3" s="94"/>
      <c r="K3" s="95"/>
      <c r="L3" s="95"/>
      <c r="M3" s="62"/>
      <c r="N3" s="92"/>
      <c r="O3" s="62"/>
      <c r="P3" s="62"/>
    </row>
    <row r="4" ht="22.5" customHeight="1" spans="1:16">
      <c r="A4" s="53" t="s">
        <v>5</v>
      </c>
      <c r="B4" s="59" t="s">
        <v>6</v>
      </c>
      <c r="C4" s="56"/>
      <c r="D4" s="56"/>
      <c r="E4" s="56"/>
      <c r="F4" s="57"/>
      <c r="G4" s="51"/>
      <c r="H4" s="52"/>
      <c r="I4" s="93"/>
      <c r="J4" s="94"/>
      <c r="K4" s="95"/>
      <c r="L4" s="95"/>
      <c r="M4" s="62"/>
      <c r="N4" s="92"/>
      <c r="O4" s="62"/>
      <c r="P4" s="62"/>
    </row>
    <row r="5" ht="22.5" customHeight="1" spans="1:16">
      <c r="A5" s="57"/>
      <c r="B5" s="60">
        <v>0</v>
      </c>
      <c r="C5" s="61"/>
      <c r="D5" s="56"/>
      <c r="E5" s="56"/>
      <c r="F5" s="57"/>
      <c r="G5" s="62"/>
      <c r="H5" s="52"/>
      <c r="I5" s="51"/>
      <c r="J5" s="62"/>
      <c r="K5" s="62"/>
      <c r="L5" s="62"/>
      <c r="M5" s="62"/>
      <c r="N5" s="92"/>
      <c r="O5" s="62"/>
      <c r="P5" s="62"/>
    </row>
    <row r="6" ht="39" customHeight="1" spans="1:16">
      <c r="A6" s="63" t="s">
        <v>7</v>
      </c>
      <c r="B6" s="64" t="s">
        <v>8</v>
      </c>
      <c r="C6" s="65" t="s">
        <v>9</v>
      </c>
      <c r="D6" s="65" t="s">
        <v>10</v>
      </c>
      <c r="E6" s="65" t="s">
        <v>11</v>
      </c>
      <c r="F6" s="66" t="s">
        <v>12</v>
      </c>
      <c r="G6" s="30" t="s">
        <v>13</v>
      </c>
      <c r="H6" s="29" t="s">
        <v>14</v>
      </c>
      <c r="I6" s="29" t="s">
        <v>15</v>
      </c>
      <c r="J6" s="29" t="s">
        <v>16</v>
      </c>
      <c r="K6" s="29" t="s">
        <v>13</v>
      </c>
      <c r="L6" s="29" t="s">
        <v>17</v>
      </c>
      <c r="M6" s="29" t="s">
        <v>18</v>
      </c>
      <c r="N6" s="96" t="s">
        <v>19</v>
      </c>
      <c r="O6" s="29" t="s">
        <v>20</v>
      </c>
      <c r="P6" s="29" t="s">
        <v>21</v>
      </c>
    </row>
    <row r="7" ht="22.5" customHeight="1" spans="1:16">
      <c r="A7" s="67" t="s">
        <v>22</v>
      </c>
      <c r="B7" s="68"/>
      <c r="C7" s="68"/>
      <c r="D7" s="68"/>
      <c r="E7" s="69"/>
      <c r="F7" s="70"/>
      <c r="G7" s="71"/>
      <c r="H7" s="72"/>
      <c r="I7" s="97"/>
      <c r="J7" s="97"/>
      <c r="K7" s="98"/>
      <c r="L7" s="98"/>
      <c r="M7" s="99" t="str">
        <f t="shared" ref="M7:M14" si="0">A7</f>
        <v>VIDEO NAME</v>
      </c>
      <c r="N7" s="100"/>
      <c r="O7" s="101">
        <f>LEN(N7)</f>
        <v>0</v>
      </c>
      <c r="P7" s="102"/>
    </row>
    <row r="8" ht="22.5" customHeight="1" spans="1:16">
      <c r="A8" s="67" t="s">
        <v>23</v>
      </c>
      <c r="B8" s="68"/>
      <c r="C8" s="68"/>
      <c r="D8" s="68"/>
      <c r="E8" s="69"/>
      <c r="F8" s="73"/>
      <c r="G8" s="74"/>
      <c r="H8" s="72"/>
      <c r="I8" s="97"/>
      <c r="J8" s="97"/>
      <c r="K8" s="98"/>
      <c r="L8" s="98"/>
      <c r="M8" s="99" t="str">
        <f t="shared" si="0"/>
        <v>SOURCE LINK</v>
      </c>
      <c r="N8" s="103"/>
      <c r="O8" s="104">
        <f t="shared" ref="O8:O10" si="1">LEN(N8)</f>
        <v>0</v>
      </c>
      <c r="P8" s="105"/>
    </row>
    <row r="9" ht="22.5" customHeight="1" spans="1:16">
      <c r="A9" s="75" t="s">
        <v>24</v>
      </c>
      <c r="B9" s="76"/>
      <c r="C9" s="76"/>
      <c r="D9" s="76"/>
      <c r="E9" s="77"/>
      <c r="F9" s="78"/>
      <c r="G9" s="79"/>
      <c r="H9" s="72"/>
      <c r="I9" s="97"/>
      <c r="J9" s="97" t="s">
        <v>25</v>
      </c>
      <c r="K9" s="98"/>
      <c r="L9" s="98"/>
      <c r="M9" s="99" t="str">
        <f t="shared" si="0"/>
        <v>DESCRIPTION </v>
      </c>
      <c r="N9" s="103"/>
      <c r="O9" s="104">
        <f t="shared" si="1"/>
        <v>0</v>
      </c>
      <c r="P9" s="105"/>
    </row>
    <row r="10" ht="22.5" customHeight="1" spans="1:16">
      <c r="A10" s="53">
        <v>1</v>
      </c>
      <c r="B10" s="80" t="str">
        <f>IF($B$1&lt;&gt;0,(CONCATENATE($B$1,'Data - DON''T TOUCH'!$F$1,A10,".wav")),"SET VIDEO NAME")</f>
        <v>PushPull2023_AIR_All-Others_1.wav</v>
      </c>
      <c r="C10" s="81" t="s">
        <v>26</v>
      </c>
      <c r="D10" s="82" t="s">
        <v>27</v>
      </c>
      <c r="E10" s="83">
        <f>SUM(((MID(D10,1,2)*3600000)+(MID(D10,4,2)*60000)+(MID(D10,7,2)*1000)+RIGHT(D10,3))-((MID(C10,1,2)*3600000)+(MID(C10,4,2)*60000)+(MID(C10,7,2)*1000)+RIGHT(C10,3)))/1000</f>
        <v>3.292</v>
      </c>
      <c r="F10" s="84" t="s">
        <v>28</v>
      </c>
      <c r="G10" s="85">
        <f>LEN(F10)</f>
        <v>39</v>
      </c>
      <c r="H10" s="86"/>
      <c r="I10" s="106"/>
      <c r="J10" s="107" t="str">
        <f t="shared" ref="J10:J21" si="2">IF(I10&lt;&gt;0,"MANDATORY - please spell correct pronunciation","")</f>
        <v/>
      </c>
      <c r="K10" s="108">
        <f>LEN(H10)</f>
        <v>0</v>
      </c>
      <c r="L10" s="109" t="e">
        <f>IF('Data - DON''T TOUCH'!$L$1="no","NOT COMPARABLE",(K10-G10)/G10)</f>
        <v>#N/A</v>
      </c>
      <c r="M10" s="110">
        <f t="shared" si="0"/>
        <v>1</v>
      </c>
      <c r="N10" s="111"/>
      <c r="O10" s="112">
        <f t="shared" si="1"/>
        <v>0</v>
      </c>
      <c r="P10" s="113">
        <f t="shared" ref="P10:P41" si="3">(O10-G10)/G10</f>
        <v>-1</v>
      </c>
    </row>
    <row r="11" ht="22.5" customHeight="1" spans="1:16">
      <c r="A11" s="53">
        <v>2</v>
      </c>
      <c r="B11" s="80" t="str">
        <f>IF($B$1&lt;&gt;0,(CONCATENATE($B$1,'Data - DON''T TOUCH'!$F$1,A11,".wav")),"SET VIDEO NAME")</f>
        <v>PushPull2023_AIR_All-Others_2.wav</v>
      </c>
      <c r="C11" s="87" t="s">
        <v>27</v>
      </c>
      <c r="D11" s="88" t="s">
        <v>29</v>
      </c>
      <c r="E11" s="83">
        <f t="shared" ref="E11:E74" si="4">SUM(((MID(D11,1,2)*3600000)+(MID(D11,4,2)*60000)+(MID(D11,7,2)*1000)+RIGHT(D11,3))-((MID(C11,1,2)*3600000)+(MID(C11,4,2)*60000)+(MID(C11,7,2)*1000)+RIGHT(C11,3)))/1000</f>
        <v>11.542</v>
      </c>
      <c r="F11" s="89" t="s">
        <v>30</v>
      </c>
      <c r="G11" s="90">
        <f>LEN(F11)</f>
        <v>38</v>
      </c>
      <c r="H11" s="86"/>
      <c r="I11" s="106"/>
      <c r="J11" s="107" t="str">
        <f t="shared" si="2"/>
        <v/>
      </c>
      <c r="K11" s="114">
        <f>LEN(H11)</f>
        <v>0</v>
      </c>
      <c r="L11" s="109" t="e">
        <f>IF('Data - DON''T TOUCH'!$L$1="no","NOT COMPARABLE",(K11-G11)/G11)</f>
        <v>#N/A</v>
      </c>
      <c r="M11" s="115">
        <f t="shared" si="0"/>
        <v>2</v>
      </c>
      <c r="N11" s="116"/>
      <c r="O11" s="112">
        <f t="shared" ref="O11:O41" si="5">LEN(N11)</f>
        <v>0</v>
      </c>
      <c r="P11" s="117">
        <f t="shared" si="3"/>
        <v>-1</v>
      </c>
    </row>
    <row r="12" ht="22.5" customHeight="1" spans="1:16">
      <c r="A12" s="53">
        <v>3</v>
      </c>
      <c r="B12" s="80" t="str">
        <f>IF($B$1&lt;&gt;0,(CONCATENATE($B$1,'Data - DON''T TOUCH'!$F$1,A12,".wav")),"SET VIDEO NAME")</f>
        <v>PushPull2023_AIR_All-Others_3.wav</v>
      </c>
      <c r="C12" s="87" t="s">
        <v>29</v>
      </c>
      <c r="D12" s="88" t="s">
        <v>31</v>
      </c>
      <c r="E12" s="83">
        <f t="shared" si="4"/>
        <v>0.75</v>
      </c>
      <c r="F12" s="89" t="s">
        <v>32</v>
      </c>
      <c r="G12" s="90">
        <f>LEN(F12)</f>
        <v>8</v>
      </c>
      <c r="H12" s="91"/>
      <c r="I12" s="106"/>
      <c r="J12" s="107" t="str">
        <f t="shared" si="2"/>
        <v/>
      </c>
      <c r="K12" s="114">
        <f>LEN(H12)</f>
        <v>0</v>
      </c>
      <c r="L12" s="109" t="e">
        <f>IF('Data - DON''T TOUCH'!$L$1="no","NOT COMPARABLE",(K12-G12)/G12)</f>
        <v>#N/A</v>
      </c>
      <c r="M12" s="115">
        <f t="shared" si="0"/>
        <v>3</v>
      </c>
      <c r="N12" s="116"/>
      <c r="O12" s="112">
        <f t="shared" si="5"/>
        <v>0</v>
      </c>
      <c r="P12" s="117">
        <f t="shared" si="3"/>
        <v>-1</v>
      </c>
    </row>
    <row r="13" ht="39" customHeight="1" spans="1:16">
      <c r="A13" s="53">
        <v>4</v>
      </c>
      <c r="B13" s="80" t="str">
        <f>IF($B$1&lt;&gt;0,(CONCATENATE($B$1,'Data - DON''T TOUCH'!$F$1,A13,".wav")),"SET VIDEO NAME")</f>
        <v>PushPull2023_AIR_All-Others_4.wav</v>
      </c>
      <c r="C13" s="87" t="s">
        <v>31</v>
      </c>
      <c r="D13" s="88" t="s">
        <v>33</v>
      </c>
      <c r="E13" s="83">
        <f t="shared" si="4"/>
        <v>1.958</v>
      </c>
      <c r="F13" s="89" t="s">
        <v>34</v>
      </c>
      <c r="G13" s="90">
        <f t="shared" ref="G13" si="6">LEN(F13)</f>
        <v>100</v>
      </c>
      <c r="H13" s="91"/>
      <c r="I13" s="106"/>
      <c r="J13" s="107" t="str">
        <f t="shared" si="2"/>
        <v/>
      </c>
      <c r="K13" s="114">
        <f t="shared" ref="K13:K18" si="7">LEN(H13)</f>
        <v>0</v>
      </c>
      <c r="L13" s="109" t="e">
        <f>IF('Data - DON''T TOUCH'!$L$1="no","NOT COMPARABLE",(K13-G13)/G13)</f>
        <v>#N/A</v>
      </c>
      <c r="M13" s="115">
        <f t="shared" si="0"/>
        <v>4</v>
      </c>
      <c r="N13" s="116"/>
      <c r="O13" s="112">
        <f t="shared" ref="O13:O33" si="8">LEN(N13)</f>
        <v>0</v>
      </c>
      <c r="P13" s="117">
        <f t="shared" ref="P13:P33" si="9">(O13-G13)/G13</f>
        <v>-1</v>
      </c>
    </row>
    <row r="14" ht="39" customHeight="1" spans="1:16">
      <c r="A14" s="53">
        <v>5</v>
      </c>
      <c r="B14" s="80" t="str">
        <f>IF($B$1&lt;&gt;0,(CONCATENATE($B$1,'Data - DON''T TOUCH'!$F$1,A14,".wav")),"SET VIDEO NAME")</f>
        <v>PushPull2023_AIR_All-Others_5.wav</v>
      </c>
      <c r="C14" s="87" t="s">
        <v>33</v>
      </c>
      <c r="D14" s="88" t="s">
        <v>35</v>
      </c>
      <c r="E14" s="83">
        <f t="shared" si="4"/>
        <v>6.417</v>
      </c>
      <c r="F14" s="89" t="s">
        <v>36</v>
      </c>
      <c r="G14" s="90" t="e">
        <f>LEN(#REF!)</f>
        <v>#REF!</v>
      </c>
      <c r="H14" s="91"/>
      <c r="I14" s="106"/>
      <c r="J14" s="107" t="str">
        <f t="shared" si="2"/>
        <v/>
      </c>
      <c r="K14" s="114">
        <f t="shared" si="7"/>
        <v>0</v>
      </c>
      <c r="L14" s="109" t="e">
        <f>IF('Data - DON''T TOUCH'!$L$1="no","NOT COMPARABLE",(K14-G14)/G14)</f>
        <v>#N/A</v>
      </c>
      <c r="M14" s="115">
        <f t="shared" si="0"/>
        <v>5</v>
      </c>
      <c r="N14" s="116"/>
      <c r="O14" s="112">
        <f t="shared" si="8"/>
        <v>0</v>
      </c>
      <c r="P14" s="117" t="e">
        <f t="shared" si="9"/>
        <v>#REF!</v>
      </c>
    </row>
    <row r="15" ht="39" customHeight="1" spans="1:16">
      <c r="A15" s="53">
        <v>6</v>
      </c>
      <c r="B15" s="80" t="str">
        <f>IF($B$1&lt;&gt;0,(CONCATENATE($B$1,'Data - DON''T TOUCH'!$F$1,A15,".wav")),"SET VIDEO NAME")</f>
        <v>PushPull2023_AIR_All-Others_6.wav</v>
      </c>
      <c r="C15" s="87" t="s">
        <v>37</v>
      </c>
      <c r="D15" s="88" t="s">
        <v>38</v>
      </c>
      <c r="E15" s="83">
        <f t="shared" si="4"/>
        <v>4.709</v>
      </c>
      <c r="F15" s="84" t="s">
        <v>39</v>
      </c>
      <c r="G15" s="90" t="e">
        <f>LEN(#REF!)</f>
        <v>#REF!</v>
      </c>
      <c r="H15" s="34"/>
      <c r="I15" s="106"/>
      <c r="J15" s="107" t="str">
        <f t="shared" si="2"/>
        <v/>
      </c>
      <c r="K15" s="114">
        <f t="shared" si="7"/>
        <v>0</v>
      </c>
      <c r="L15" s="109" t="e">
        <f>IF('Data - DON''T TOUCH'!$L$1="no","NOT COMPARABLE",(K15-G15)/G15)</f>
        <v>#N/A</v>
      </c>
      <c r="M15" s="115">
        <f t="shared" ref="M15:M41" si="10">A15</f>
        <v>6</v>
      </c>
      <c r="N15" s="116"/>
      <c r="O15" s="112">
        <f t="shared" si="8"/>
        <v>0</v>
      </c>
      <c r="P15" s="117" t="e">
        <f t="shared" si="9"/>
        <v>#REF!</v>
      </c>
    </row>
    <row r="16" ht="22.5" customHeight="1" spans="1:16">
      <c r="A16" s="53">
        <v>7</v>
      </c>
      <c r="B16" s="80" t="str">
        <f>IF($B$1&lt;&gt;0,(CONCATENATE($B$1,'Data - DON''T TOUCH'!$F$1,A16,".wav")),"SET VIDEO NAME")</f>
        <v>PushPull2023_AIR_All-Others_7.wav</v>
      </c>
      <c r="C16" s="87" t="s">
        <v>38</v>
      </c>
      <c r="D16" s="88" t="s">
        <v>40</v>
      </c>
      <c r="E16" s="83">
        <f t="shared" si="4"/>
        <v>10.125</v>
      </c>
      <c r="F16" s="89" t="s">
        <v>32</v>
      </c>
      <c r="G16" s="85">
        <f>LEN(F15)</f>
        <v>99</v>
      </c>
      <c r="H16" s="86"/>
      <c r="I16" s="106"/>
      <c r="J16" s="107" t="str">
        <f t="shared" si="2"/>
        <v/>
      </c>
      <c r="K16" s="114">
        <f t="shared" si="7"/>
        <v>0</v>
      </c>
      <c r="L16" s="109" t="e">
        <f>IF('Data - DON''T TOUCH'!$L$1="no","NOT COMPARABLE",(K16-G16)/G16)</f>
        <v>#N/A</v>
      </c>
      <c r="M16" s="115">
        <f t="shared" si="10"/>
        <v>7</v>
      </c>
      <c r="N16" s="116"/>
      <c r="O16" s="112">
        <f t="shared" si="8"/>
        <v>0</v>
      </c>
      <c r="P16" s="117">
        <f t="shared" si="9"/>
        <v>-1</v>
      </c>
    </row>
    <row r="17" ht="55.5" customHeight="1" spans="1:16">
      <c r="A17" s="53">
        <v>8</v>
      </c>
      <c r="B17" s="80" t="str">
        <f>IF($B$1&lt;&gt;0,(CONCATENATE($B$1,'Data - DON''T TOUCH'!$F$1,A17,".wav")),"SET VIDEO NAME")</f>
        <v>PushPull2023_AIR_All-Others_8.wav</v>
      </c>
      <c r="C17" s="87" t="s">
        <v>40</v>
      </c>
      <c r="D17" s="88" t="s">
        <v>41</v>
      </c>
      <c r="E17" s="83">
        <f t="shared" si="4"/>
        <v>0.791</v>
      </c>
      <c r="F17" s="89" t="s">
        <v>42</v>
      </c>
      <c r="G17" s="90">
        <f>LEN(F16)</f>
        <v>8</v>
      </c>
      <c r="H17" s="91"/>
      <c r="I17" s="106"/>
      <c r="J17" s="107" t="str">
        <f t="shared" si="2"/>
        <v/>
      </c>
      <c r="K17" s="114">
        <f t="shared" si="7"/>
        <v>0</v>
      </c>
      <c r="L17" s="109" t="e">
        <f>IF('Data - DON''T TOUCH'!$L$1="no","NOT COMPARABLE",(K17-G17)/G17)</f>
        <v>#N/A</v>
      </c>
      <c r="M17" s="115">
        <f t="shared" si="10"/>
        <v>8</v>
      </c>
      <c r="N17" s="116"/>
      <c r="O17" s="112">
        <f t="shared" si="8"/>
        <v>0</v>
      </c>
      <c r="P17" s="117">
        <f t="shared" si="9"/>
        <v>-1</v>
      </c>
    </row>
    <row r="18" ht="72" customHeight="1" spans="1:16">
      <c r="A18" s="53">
        <v>9</v>
      </c>
      <c r="B18" s="80" t="str">
        <f>IF($B$1&lt;&gt;0,(CONCATENATE($B$1,'Data - DON''T TOUCH'!$F$1,A18,".wav")),"SET VIDEO NAME")</f>
        <v>PushPull2023_AIR_All-Others_9.wav</v>
      </c>
      <c r="C18" s="87" t="s">
        <v>41</v>
      </c>
      <c r="D18" s="88" t="s">
        <v>43</v>
      </c>
      <c r="E18" s="83">
        <f t="shared" si="4"/>
        <v>3.084</v>
      </c>
      <c r="F18" s="89" t="s">
        <v>44</v>
      </c>
      <c r="G18" s="90">
        <f>LEN(F17)</f>
        <v>119</v>
      </c>
      <c r="H18" s="91"/>
      <c r="I18" s="106"/>
      <c r="J18" s="107" t="str">
        <f t="shared" si="2"/>
        <v/>
      </c>
      <c r="K18" s="114">
        <f t="shared" si="7"/>
        <v>0</v>
      </c>
      <c r="L18" s="109" t="e">
        <f>IF('Data - DON''T TOUCH'!$L$1="no","NOT COMPARABLE",(K18-G18)/G18)</f>
        <v>#N/A</v>
      </c>
      <c r="M18" s="115">
        <f t="shared" si="10"/>
        <v>9</v>
      </c>
      <c r="N18" s="116"/>
      <c r="O18" s="112">
        <f t="shared" si="8"/>
        <v>0</v>
      </c>
      <c r="P18" s="117">
        <f t="shared" si="9"/>
        <v>-1</v>
      </c>
    </row>
    <row r="19" ht="22.5" customHeight="1" spans="1:16">
      <c r="A19" s="53">
        <v>10</v>
      </c>
      <c r="B19" s="80" t="str">
        <f>IF($B$1&lt;&gt;0,(CONCATENATE($B$1,'Data - DON''T TOUCH'!$F$1,A19,".wav")),"SET VIDEO NAME")</f>
        <v>PushPull2023_AIR_All-Others_10.wav</v>
      </c>
      <c r="C19" s="87" t="s">
        <v>43</v>
      </c>
      <c r="D19" s="88" t="s">
        <v>45</v>
      </c>
      <c r="E19" s="83">
        <f t="shared" si="4"/>
        <v>3.666</v>
      </c>
      <c r="F19" s="89"/>
      <c r="G19" s="90">
        <f t="shared" ref="G19:G21" si="11">LEN(F19)</f>
        <v>0</v>
      </c>
      <c r="H19" s="91"/>
      <c r="I19" s="106"/>
      <c r="J19" s="107" t="str">
        <f t="shared" si="2"/>
        <v/>
      </c>
      <c r="K19" s="114">
        <f t="shared" ref="K19:K21" si="12">LEN(H19)</f>
        <v>0</v>
      </c>
      <c r="L19" s="109" t="e">
        <f>IF('Data - DON''T TOUCH'!$L$1="no","NOT COMPARABLE",(K19-G19)/G19)</f>
        <v>#N/A</v>
      </c>
      <c r="M19" s="115">
        <f t="shared" si="10"/>
        <v>10</v>
      </c>
      <c r="N19" s="116"/>
      <c r="O19" s="112">
        <f t="shared" ref="O19:O30" si="13">LEN(N19)</f>
        <v>0</v>
      </c>
      <c r="P19" s="117" t="e">
        <f t="shared" ref="P19:P30" si="14">(O19-G19)/G19</f>
        <v>#DIV/0!</v>
      </c>
    </row>
    <row r="20" ht="22.5" customHeight="1" spans="1:16">
      <c r="A20" s="53">
        <v>11</v>
      </c>
      <c r="B20" s="80" t="str">
        <f>IF($B$1&lt;&gt;0,(CONCATENATE($B$1,'Data - DON''T TOUCH'!$F$1,A20,".wav")),"SET VIDEO NAME")</f>
        <v>PushPull2023_AIR_All-Others_11.wav</v>
      </c>
      <c r="C20" s="87" t="s">
        <v>45</v>
      </c>
      <c r="D20" s="88" t="s">
        <v>46</v>
      </c>
      <c r="E20" s="83">
        <f t="shared" si="4"/>
        <v>3.542</v>
      </c>
      <c r="F20" s="89"/>
      <c r="G20" s="90">
        <f>LEN(F18)</f>
        <v>132</v>
      </c>
      <c r="H20" s="91"/>
      <c r="I20" s="106"/>
      <c r="J20" s="107" t="str">
        <f t="shared" si="2"/>
        <v/>
      </c>
      <c r="K20" s="114">
        <f t="shared" si="12"/>
        <v>0</v>
      </c>
      <c r="L20" s="109" t="e">
        <f>IF('Data - DON''T TOUCH'!$L$1="no","NOT COMPARABLE",(K20-G20)/G20)</f>
        <v>#N/A</v>
      </c>
      <c r="M20" s="115">
        <f t="shared" si="10"/>
        <v>11</v>
      </c>
      <c r="N20" s="118"/>
      <c r="O20" s="112">
        <f t="shared" si="13"/>
        <v>0</v>
      </c>
      <c r="P20" s="117">
        <f t="shared" si="14"/>
        <v>-1</v>
      </c>
    </row>
    <row r="21" ht="22.5" customHeight="1" spans="1:16">
      <c r="A21" s="53">
        <v>12</v>
      </c>
      <c r="B21" s="80" t="str">
        <f>IF($B$1&lt;&gt;0,(CONCATENATE($B$1,'Data - DON''T TOUCH'!$F$1,A21,".wav")),"SET VIDEO NAME")</f>
        <v>PushPull2023_AIR_All-Others_12.wav</v>
      </c>
      <c r="C21" s="87" t="s">
        <v>46</v>
      </c>
      <c r="D21" s="88" t="s">
        <v>47</v>
      </c>
      <c r="E21" s="83">
        <f t="shared" si="4"/>
        <v>6.042</v>
      </c>
      <c r="F21" s="89"/>
      <c r="G21" s="90">
        <f t="shared" si="11"/>
        <v>0</v>
      </c>
      <c r="H21" s="91"/>
      <c r="I21" s="106"/>
      <c r="J21" s="107" t="str">
        <f t="shared" si="2"/>
        <v/>
      </c>
      <c r="K21" s="114">
        <f t="shared" si="12"/>
        <v>0</v>
      </c>
      <c r="L21" s="109" t="e">
        <f>IF('Data - DON''T TOUCH'!$L$1="no","NOT COMPARABLE",(K21-G21)/G21)</f>
        <v>#N/A</v>
      </c>
      <c r="M21" s="115">
        <f t="shared" si="10"/>
        <v>12</v>
      </c>
      <c r="N21" s="118"/>
      <c r="O21" s="112">
        <f t="shared" si="13"/>
        <v>0</v>
      </c>
      <c r="P21" s="117" t="e">
        <f t="shared" si="14"/>
        <v>#DIV/0!</v>
      </c>
    </row>
    <row r="22" ht="22.5" customHeight="1" spans="1:16">
      <c r="A22" s="53">
        <v>13</v>
      </c>
      <c r="B22" s="80" t="str">
        <f>IF($B$1&lt;&gt;0,(CONCATENATE($B$1,'Data - DON''T TOUCH'!$F$1,A22,".wav")),"SET VIDEO NAME")</f>
        <v>PushPull2023_AIR_All-Others_13.wav</v>
      </c>
      <c r="C22" s="87"/>
      <c r="D22" s="88"/>
      <c r="E22" s="83" t="e">
        <f t="shared" si="4"/>
        <v>#VALUE!</v>
      </c>
      <c r="F22" s="89"/>
      <c r="G22" s="90">
        <f t="shared" ref="G22:G85" si="15">LEN(F22)</f>
        <v>0</v>
      </c>
      <c r="H22" s="91"/>
      <c r="I22" s="106"/>
      <c r="J22" s="107" t="str">
        <f t="shared" ref="J22:J85" si="16">IF(I22&lt;&gt;0,"MANDATORY - please spell correct pronunciation","")</f>
        <v/>
      </c>
      <c r="K22" s="114">
        <f t="shared" ref="K22:K85" si="17">LEN(H22)</f>
        <v>0</v>
      </c>
      <c r="L22" s="109" t="e">
        <f>IF('Data - DON''T TOUCH'!$L$1="no","NOT COMPARABLE",(K22-G22)/G22)</f>
        <v>#N/A</v>
      </c>
      <c r="M22" s="115">
        <f t="shared" si="10"/>
        <v>13</v>
      </c>
      <c r="N22" s="119"/>
      <c r="O22" s="112">
        <f t="shared" si="8"/>
        <v>0</v>
      </c>
      <c r="P22" s="117" t="e">
        <f t="shared" si="14"/>
        <v>#DIV/0!</v>
      </c>
    </row>
    <row r="23" ht="22.5" customHeight="1" spans="1:16">
      <c r="A23" s="53">
        <v>14</v>
      </c>
      <c r="B23" s="80" t="str">
        <f>IF($B$1&lt;&gt;0,(CONCATENATE($B$1,'Data - DON''T TOUCH'!$F$1,A23,".wav")),"SET VIDEO NAME")</f>
        <v>PushPull2023_AIR_All-Others_14.wav</v>
      </c>
      <c r="C23" s="87"/>
      <c r="D23" s="88"/>
      <c r="E23" s="83" t="e">
        <f t="shared" si="4"/>
        <v>#VALUE!</v>
      </c>
      <c r="F23" s="89"/>
      <c r="G23" s="90">
        <f t="shared" si="15"/>
        <v>0</v>
      </c>
      <c r="H23" s="91"/>
      <c r="I23" s="106"/>
      <c r="J23" s="107" t="str">
        <f t="shared" si="16"/>
        <v/>
      </c>
      <c r="K23" s="114">
        <f t="shared" si="17"/>
        <v>0</v>
      </c>
      <c r="L23" s="109" t="e">
        <f>IF('Data - DON''T TOUCH'!$L$1="no","NOT COMPARABLE",(K23-G23)/G23)</f>
        <v>#N/A</v>
      </c>
      <c r="M23" s="115">
        <f t="shared" si="10"/>
        <v>14</v>
      </c>
      <c r="N23" s="118"/>
      <c r="O23" s="112">
        <f t="shared" si="8"/>
        <v>0</v>
      </c>
      <c r="P23" s="117" t="e">
        <f t="shared" si="14"/>
        <v>#DIV/0!</v>
      </c>
    </row>
    <row r="24" ht="22.5" customHeight="1" spans="1:16">
      <c r="A24" s="53">
        <v>15</v>
      </c>
      <c r="B24" s="80" t="str">
        <f>IF($B$1&lt;&gt;0,(CONCATENATE($B$1,'Data - DON''T TOUCH'!$F$1,A24,".wav")),"SET VIDEO NAME")</f>
        <v>PushPull2023_AIR_All-Others_15.wav</v>
      </c>
      <c r="C24" s="87"/>
      <c r="D24" s="88"/>
      <c r="E24" s="83" t="e">
        <f t="shared" si="4"/>
        <v>#VALUE!</v>
      </c>
      <c r="F24" s="89"/>
      <c r="G24" s="90">
        <f t="shared" si="15"/>
        <v>0</v>
      </c>
      <c r="H24" s="91"/>
      <c r="I24" s="106"/>
      <c r="J24" s="107" t="str">
        <f t="shared" si="16"/>
        <v/>
      </c>
      <c r="K24" s="114">
        <f t="shared" si="17"/>
        <v>0</v>
      </c>
      <c r="L24" s="109" t="e">
        <f>IF('Data - DON''T TOUCH'!$L$1="no","NOT COMPARABLE",(K24-G24)/G24)</f>
        <v>#N/A</v>
      </c>
      <c r="M24" s="115">
        <f t="shared" si="10"/>
        <v>15</v>
      </c>
      <c r="N24" s="118"/>
      <c r="O24" s="112">
        <f t="shared" si="8"/>
        <v>0</v>
      </c>
      <c r="P24" s="117" t="e">
        <f t="shared" si="14"/>
        <v>#DIV/0!</v>
      </c>
    </row>
    <row r="25" ht="22.5" customHeight="1" spans="1:16">
      <c r="A25" s="53">
        <v>16</v>
      </c>
      <c r="B25" s="80" t="str">
        <f>IF($B$1&lt;&gt;0,(CONCATENATE($B$1,'Data - DON''T TOUCH'!$F$1,A25,".wav")),"SET VIDEO NAME")</f>
        <v>PushPull2023_AIR_All-Others_16.wav</v>
      </c>
      <c r="C25" s="87"/>
      <c r="D25" s="88"/>
      <c r="E25" s="83" t="e">
        <f t="shared" si="4"/>
        <v>#VALUE!</v>
      </c>
      <c r="F25" s="89"/>
      <c r="G25" s="90">
        <f t="shared" si="15"/>
        <v>0</v>
      </c>
      <c r="H25" s="91"/>
      <c r="I25" s="106"/>
      <c r="J25" s="107" t="str">
        <f t="shared" si="16"/>
        <v/>
      </c>
      <c r="K25" s="114">
        <f t="shared" si="17"/>
        <v>0</v>
      </c>
      <c r="L25" s="109" t="e">
        <f>IF('Data - DON''T TOUCH'!$L$1="no","NOT COMPARABLE",(K25-G25)/G25)</f>
        <v>#N/A</v>
      </c>
      <c r="M25" s="115">
        <f t="shared" si="10"/>
        <v>16</v>
      </c>
      <c r="N25" s="118"/>
      <c r="O25" s="112">
        <f t="shared" si="8"/>
        <v>0</v>
      </c>
      <c r="P25" s="117" t="e">
        <f t="shared" si="14"/>
        <v>#DIV/0!</v>
      </c>
    </row>
    <row r="26" ht="22.5" customHeight="1" spans="1:16">
      <c r="A26" s="53">
        <v>17</v>
      </c>
      <c r="B26" s="80" t="str">
        <f>IF($B$1&lt;&gt;0,(CONCATENATE($B$1,'Data - DON''T TOUCH'!$F$1,A26,".wav")),"SET VIDEO NAME")</f>
        <v>PushPull2023_AIR_All-Others_17.wav</v>
      </c>
      <c r="C26" s="87"/>
      <c r="D26" s="88"/>
      <c r="E26" s="83" t="e">
        <f t="shared" si="4"/>
        <v>#VALUE!</v>
      </c>
      <c r="F26" s="89"/>
      <c r="G26" s="90">
        <f t="shared" si="15"/>
        <v>0</v>
      </c>
      <c r="H26" s="91"/>
      <c r="I26" s="106"/>
      <c r="J26" s="107" t="str">
        <f t="shared" si="16"/>
        <v/>
      </c>
      <c r="K26" s="114">
        <f t="shared" si="17"/>
        <v>0</v>
      </c>
      <c r="L26" s="109" t="e">
        <f>IF('Data - DON''T TOUCH'!$L$1="no","NOT COMPARABLE",(K26-G26)/G26)</f>
        <v>#N/A</v>
      </c>
      <c r="M26" s="115">
        <f t="shared" si="10"/>
        <v>17</v>
      </c>
      <c r="N26" s="118"/>
      <c r="O26" s="112">
        <f t="shared" si="8"/>
        <v>0</v>
      </c>
      <c r="P26" s="117" t="e">
        <f t="shared" si="14"/>
        <v>#DIV/0!</v>
      </c>
    </row>
    <row r="27" ht="22.5" customHeight="1" spans="1:16">
      <c r="A27" s="53">
        <v>18</v>
      </c>
      <c r="B27" s="80" t="str">
        <f>IF($B$1&lt;&gt;0,(CONCATENATE($B$1,'Data - DON''T TOUCH'!$F$1,A27,".wav")),"SET VIDEO NAME")</f>
        <v>PushPull2023_AIR_All-Others_18.wav</v>
      </c>
      <c r="C27" s="87"/>
      <c r="D27" s="88"/>
      <c r="E27" s="83" t="e">
        <f t="shared" si="4"/>
        <v>#VALUE!</v>
      </c>
      <c r="F27" s="89"/>
      <c r="G27" s="90">
        <f t="shared" si="15"/>
        <v>0</v>
      </c>
      <c r="H27" s="91"/>
      <c r="I27" s="106"/>
      <c r="J27" s="107" t="str">
        <f t="shared" si="16"/>
        <v/>
      </c>
      <c r="K27" s="114">
        <f t="shared" si="17"/>
        <v>0</v>
      </c>
      <c r="L27" s="109" t="e">
        <f>IF('Data - DON''T TOUCH'!$L$1="no","NOT COMPARABLE",(K27-G27)/G27)</f>
        <v>#N/A</v>
      </c>
      <c r="M27" s="115">
        <f t="shared" si="10"/>
        <v>18</v>
      </c>
      <c r="N27" s="118"/>
      <c r="O27" s="112">
        <f t="shared" si="8"/>
        <v>0</v>
      </c>
      <c r="P27" s="117" t="e">
        <f t="shared" si="14"/>
        <v>#DIV/0!</v>
      </c>
    </row>
    <row r="28" ht="22.5" customHeight="1" spans="1:16">
      <c r="A28" s="53">
        <v>19</v>
      </c>
      <c r="B28" s="80" t="str">
        <f>IF($B$1&lt;&gt;0,(CONCATENATE($B$1,'Data - DON''T TOUCH'!$F$1,A28,".wav")),"SET VIDEO NAME")</f>
        <v>PushPull2023_AIR_All-Others_19.wav</v>
      </c>
      <c r="C28" s="87"/>
      <c r="D28" s="88"/>
      <c r="E28" s="83" t="e">
        <f t="shared" si="4"/>
        <v>#VALUE!</v>
      </c>
      <c r="F28" s="89"/>
      <c r="G28" s="90">
        <f t="shared" si="15"/>
        <v>0</v>
      </c>
      <c r="H28" s="91"/>
      <c r="I28" s="106"/>
      <c r="J28" s="107" t="str">
        <f t="shared" si="16"/>
        <v/>
      </c>
      <c r="K28" s="114">
        <f t="shared" si="17"/>
        <v>0</v>
      </c>
      <c r="L28" s="109" t="e">
        <f>IF('Data - DON''T TOUCH'!$L$1="no","NOT COMPARABLE",(K28-G28)/G28)</f>
        <v>#N/A</v>
      </c>
      <c r="M28" s="115">
        <f t="shared" si="10"/>
        <v>19</v>
      </c>
      <c r="N28" s="118"/>
      <c r="O28" s="112">
        <f t="shared" si="8"/>
        <v>0</v>
      </c>
      <c r="P28" s="117" t="e">
        <f t="shared" si="14"/>
        <v>#DIV/0!</v>
      </c>
    </row>
    <row r="29" ht="22.5" customHeight="1" spans="1:16">
      <c r="A29" s="53">
        <v>20</v>
      </c>
      <c r="B29" s="80" t="str">
        <f>IF($B$1&lt;&gt;0,(CONCATENATE($B$1,'Data - DON''T TOUCH'!$F$1,A29,".wav")),"SET VIDEO NAME")</f>
        <v>PushPull2023_AIR_All-Others_20.wav</v>
      </c>
      <c r="C29" s="87"/>
      <c r="D29" s="88"/>
      <c r="E29" s="83" t="e">
        <f t="shared" si="4"/>
        <v>#VALUE!</v>
      </c>
      <c r="F29" s="89"/>
      <c r="G29" s="90">
        <f t="shared" si="15"/>
        <v>0</v>
      </c>
      <c r="H29" s="91"/>
      <c r="I29" s="106"/>
      <c r="J29" s="107" t="str">
        <f t="shared" si="16"/>
        <v/>
      </c>
      <c r="K29" s="114">
        <f t="shared" si="17"/>
        <v>0</v>
      </c>
      <c r="L29" s="109" t="e">
        <f>IF('Data - DON''T TOUCH'!$L$1="no","NOT COMPARABLE",(K29-G29)/G29)</f>
        <v>#N/A</v>
      </c>
      <c r="M29" s="115">
        <f t="shared" si="10"/>
        <v>20</v>
      </c>
      <c r="N29" s="118"/>
      <c r="O29" s="112">
        <f t="shared" si="8"/>
        <v>0</v>
      </c>
      <c r="P29" s="117" t="e">
        <f t="shared" si="14"/>
        <v>#DIV/0!</v>
      </c>
    </row>
    <row r="30" ht="22.5" customHeight="1" spans="1:16">
      <c r="A30" s="53">
        <v>21</v>
      </c>
      <c r="B30" s="80" t="str">
        <f>IF($B$1&lt;&gt;0,(CONCATENATE($B$1,'Data - DON''T TOUCH'!$F$1,A30,".wav")),"SET VIDEO NAME")</f>
        <v>PushPull2023_AIR_All-Others_21.wav</v>
      </c>
      <c r="C30" s="87"/>
      <c r="D30" s="88"/>
      <c r="E30" s="83" t="e">
        <f t="shared" si="4"/>
        <v>#VALUE!</v>
      </c>
      <c r="F30" s="89"/>
      <c r="G30" s="90">
        <f t="shared" si="15"/>
        <v>0</v>
      </c>
      <c r="H30" s="91"/>
      <c r="I30" s="106"/>
      <c r="J30" s="107" t="str">
        <f t="shared" si="16"/>
        <v/>
      </c>
      <c r="K30" s="114">
        <f t="shared" si="17"/>
        <v>0</v>
      </c>
      <c r="L30" s="109" t="e">
        <f>IF('Data - DON''T TOUCH'!$L$1="no","NOT COMPARABLE",(K30-G30)/G30)</f>
        <v>#N/A</v>
      </c>
      <c r="M30" s="115">
        <f t="shared" si="10"/>
        <v>21</v>
      </c>
      <c r="N30" s="120"/>
      <c r="O30" s="108">
        <f t="shared" si="13"/>
        <v>0</v>
      </c>
      <c r="P30" s="117" t="e">
        <f t="shared" si="14"/>
        <v>#DIV/0!</v>
      </c>
    </row>
    <row r="31" ht="22.5" customHeight="1" spans="1:16">
      <c r="A31" s="53">
        <v>22</v>
      </c>
      <c r="B31" s="80" t="str">
        <f>IF($B$1&lt;&gt;0,(CONCATENATE($B$1,'Data - DON''T TOUCH'!$F$1,A31,".wav")),"SET VIDEO NAME")</f>
        <v>PushPull2023_AIR_All-Others_22.wav</v>
      </c>
      <c r="C31" s="87"/>
      <c r="D31" s="88"/>
      <c r="E31" s="83" t="e">
        <f t="shared" si="4"/>
        <v>#VALUE!</v>
      </c>
      <c r="F31" s="89"/>
      <c r="G31" s="90">
        <f t="shared" si="15"/>
        <v>0</v>
      </c>
      <c r="H31" s="91"/>
      <c r="I31" s="106"/>
      <c r="J31" s="107" t="str">
        <f t="shared" si="16"/>
        <v/>
      </c>
      <c r="K31" s="114">
        <f t="shared" si="17"/>
        <v>0</v>
      </c>
      <c r="L31" s="109" t="e">
        <f>IF('Data - DON''T TOUCH'!$L$1="no","NOT COMPARABLE",(K31-G31)/G31)</f>
        <v>#N/A</v>
      </c>
      <c r="M31" s="115">
        <f t="shared" si="10"/>
        <v>22</v>
      </c>
      <c r="N31" s="118"/>
      <c r="O31" s="112">
        <f t="shared" si="8"/>
        <v>0</v>
      </c>
      <c r="P31" s="117" t="e">
        <f t="shared" si="9"/>
        <v>#DIV/0!</v>
      </c>
    </row>
    <row r="32" ht="22.5" customHeight="1" spans="1:16">
      <c r="A32" s="53">
        <v>23</v>
      </c>
      <c r="B32" s="80" t="str">
        <f>IF($B$1&lt;&gt;0,(CONCATENATE($B$1,'Data - DON''T TOUCH'!$F$1,A32,".wav")),"SET VIDEO NAME")</f>
        <v>PushPull2023_AIR_All-Others_23.wav</v>
      </c>
      <c r="C32" s="87"/>
      <c r="D32" s="88"/>
      <c r="E32" s="83" t="e">
        <f t="shared" si="4"/>
        <v>#VALUE!</v>
      </c>
      <c r="F32" s="89"/>
      <c r="G32" s="90">
        <f t="shared" si="15"/>
        <v>0</v>
      </c>
      <c r="H32" s="91"/>
      <c r="I32" s="106"/>
      <c r="J32" s="107" t="str">
        <f t="shared" si="16"/>
        <v/>
      </c>
      <c r="K32" s="114">
        <f t="shared" si="17"/>
        <v>0</v>
      </c>
      <c r="L32" s="109" t="e">
        <f>IF('Data - DON''T TOUCH'!$L$1="no","NOT COMPARABLE",(K32-G32)/G32)</f>
        <v>#N/A</v>
      </c>
      <c r="M32" s="115">
        <f t="shared" si="10"/>
        <v>23</v>
      </c>
      <c r="N32" s="118"/>
      <c r="O32" s="112">
        <f t="shared" si="8"/>
        <v>0</v>
      </c>
      <c r="P32" s="117" t="e">
        <f t="shared" si="9"/>
        <v>#DIV/0!</v>
      </c>
    </row>
    <row r="33" ht="22.5" customHeight="1" spans="1:16">
      <c r="A33" s="53">
        <v>24</v>
      </c>
      <c r="B33" s="80" t="str">
        <f>IF($B$1&lt;&gt;0,(CONCATENATE($B$1,'Data - DON''T TOUCH'!$F$1,A33,".wav")),"SET VIDEO NAME")</f>
        <v>PushPull2023_AIR_All-Others_24.wav</v>
      </c>
      <c r="C33" s="87"/>
      <c r="D33" s="88"/>
      <c r="E33" s="83" t="e">
        <f t="shared" si="4"/>
        <v>#VALUE!</v>
      </c>
      <c r="F33" s="89"/>
      <c r="G33" s="90">
        <f t="shared" si="15"/>
        <v>0</v>
      </c>
      <c r="H33" s="91"/>
      <c r="I33" s="106"/>
      <c r="J33" s="107" t="str">
        <f t="shared" si="16"/>
        <v/>
      </c>
      <c r="K33" s="114">
        <f t="shared" si="17"/>
        <v>0</v>
      </c>
      <c r="L33" s="109" t="e">
        <f>IF('Data - DON''T TOUCH'!$L$1="no","NOT COMPARABLE",(K33-G33)/G33)</f>
        <v>#N/A</v>
      </c>
      <c r="M33" s="115">
        <f t="shared" si="10"/>
        <v>24</v>
      </c>
      <c r="N33" s="118"/>
      <c r="O33" s="112">
        <f t="shared" si="8"/>
        <v>0</v>
      </c>
      <c r="P33" s="117" t="e">
        <f t="shared" si="9"/>
        <v>#DIV/0!</v>
      </c>
    </row>
    <row r="34" ht="22.5" customHeight="1" spans="1:16">
      <c r="A34" s="53">
        <v>25</v>
      </c>
      <c r="B34" s="80" t="str">
        <f>IF($B$1&lt;&gt;0,(CONCATENATE($B$1,'Data - DON''T TOUCH'!$F$1,A34,".wav")),"SET VIDEO NAME")</f>
        <v>PushPull2023_AIR_All-Others_25.wav</v>
      </c>
      <c r="C34" s="87"/>
      <c r="D34" s="88"/>
      <c r="E34" s="83" t="e">
        <f t="shared" si="4"/>
        <v>#VALUE!</v>
      </c>
      <c r="F34" s="89"/>
      <c r="G34" s="90">
        <f t="shared" si="15"/>
        <v>0</v>
      </c>
      <c r="H34" s="91"/>
      <c r="I34" s="106"/>
      <c r="J34" s="107" t="str">
        <f t="shared" si="16"/>
        <v/>
      </c>
      <c r="K34" s="114">
        <f t="shared" si="17"/>
        <v>0</v>
      </c>
      <c r="L34" s="109" t="e">
        <f>IF('Data - DON''T TOUCH'!$L$1="no","NOT COMPARABLE",(K34-G34)/G34)</f>
        <v>#N/A</v>
      </c>
      <c r="M34" s="115">
        <f t="shared" si="10"/>
        <v>25</v>
      </c>
      <c r="N34" s="121"/>
      <c r="O34" s="112">
        <f t="shared" si="5"/>
        <v>0</v>
      </c>
      <c r="P34" s="117" t="e">
        <f t="shared" si="3"/>
        <v>#DIV/0!</v>
      </c>
    </row>
    <row r="35" ht="22.5" customHeight="1" spans="1:16">
      <c r="A35" s="53">
        <v>26</v>
      </c>
      <c r="B35" s="80" t="str">
        <f>IF($B$1&lt;&gt;0,(CONCATENATE($B$1,'Data - DON''T TOUCH'!$F$1,A35,".wav")),"SET VIDEO NAME")</f>
        <v>PushPull2023_AIR_All-Others_26.wav</v>
      </c>
      <c r="C35" s="87"/>
      <c r="D35" s="88"/>
      <c r="E35" s="83" t="e">
        <f t="shared" si="4"/>
        <v>#VALUE!</v>
      </c>
      <c r="F35" s="89"/>
      <c r="G35" s="90">
        <f t="shared" si="15"/>
        <v>0</v>
      </c>
      <c r="H35" s="91"/>
      <c r="I35" s="106"/>
      <c r="J35" s="107" t="str">
        <f t="shared" si="16"/>
        <v/>
      </c>
      <c r="K35" s="114">
        <f t="shared" si="17"/>
        <v>0</v>
      </c>
      <c r="L35" s="109" t="e">
        <f>IF('Data - DON''T TOUCH'!$L$1="no","NOT COMPARABLE",(K35-G35)/G35)</f>
        <v>#N/A</v>
      </c>
      <c r="M35" s="115">
        <f t="shared" si="10"/>
        <v>26</v>
      </c>
      <c r="N35" s="118"/>
      <c r="O35" s="112">
        <f t="shared" si="5"/>
        <v>0</v>
      </c>
      <c r="P35" s="117" t="e">
        <f t="shared" si="3"/>
        <v>#DIV/0!</v>
      </c>
    </row>
    <row r="36" ht="22.5" customHeight="1" spans="1:16">
      <c r="A36" s="53">
        <v>27</v>
      </c>
      <c r="B36" s="80" t="str">
        <f>IF($B$1&lt;&gt;0,(CONCATENATE($B$1,'Data - DON''T TOUCH'!$F$1,A36,".wav")),"SET VIDEO NAME")</f>
        <v>PushPull2023_AIR_All-Others_27.wav</v>
      </c>
      <c r="C36" s="87"/>
      <c r="D36" s="88"/>
      <c r="E36" s="83" t="e">
        <f t="shared" si="4"/>
        <v>#VALUE!</v>
      </c>
      <c r="F36" s="89"/>
      <c r="G36" s="90">
        <f t="shared" si="15"/>
        <v>0</v>
      </c>
      <c r="H36" s="91"/>
      <c r="I36" s="106"/>
      <c r="J36" s="107" t="str">
        <f t="shared" si="16"/>
        <v/>
      </c>
      <c r="K36" s="114">
        <f t="shared" si="17"/>
        <v>0</v>
      </c>
      <c r="L36" s="109" t="e">
        <f>IF('Data - DON''T TOUCH'!$L$1="no","NOT COMPARABLE",(K36-G36)/G36)</f>
        <v>#N/A</v>
      </c>
      <c r="M36" s="115">
        <f t="shared" si="10"/>
        <v>27</v>
      </c>
      <c r="N36" s="122"/>
      <c r="O36" s="112">
        <f t="shared" si="5"/>
        <v>0</v>
      </c>
      <c r="P36" s="117" t="e">
        <f t="shared" si="3"/>
        <v>#DIV/0!</v>
      </c>
    </row>
    <row r="37" ht="22.5" customHeight="1" spans="1:16">
      <c r="A37" s="53">
        <v>28</v>
      </c>
      <c r="B37" s="80" t="str">
        <f>IF($B$1&lt;&gt;0,(CONCATENATE($B$1,'Data - DON''T TOUCH'!$F$1,A37,".wav")),"SET VIDEO NAME")</f>
        <v>PushPull2023_AIR_All-Others_28.wav</v>
      </c>
      <c r="C37" s="87"/>
      <c r="D37" s="88"/>
      <c r="E37" s="83" t="e">
        <f t="shared" si="4"/>
        <v>#VALUE!</v>
      </c>
      <c r="F37" s="89"/>
      <c r="G37" s="90">
        <f t="shared" si="15"/>
        <v>0</v>
      </c>
      <c r="H37" s="91"/>
      <c r="I37" s="106"/>
      <c r="J37" s="107" t="str">
        <f t="shared" si="16"/>
        <v/>
      </c>
      <c r="K37" s="114">
        <f t="shared" si="17"/>
        <v>0</v>
      </c>
      <c r="L37" s="109" t="e">
        <f>IF('Data - DON''T TOUCH'!$L$1="no","NOT COMPARABLE",(K37-G37)/G37)</f>
        <v>#N/A</v>
      </c>
      <c r="M37" s="115">
        <f t="shared" si="10"/>
        <v>28</v>
      </c>
      <c r="N37" s="118"/>
      <c r="O37" s="112">
        <f t="shared" si="5"/>
        <v>0</v>
      </c>
      <c r="P37" s="117" t="e">
        <f t="shared" si="3"/>
        <v>#DIV/0!</v>
      </c>
    </row>
    <row r="38" ht="22.5" customHeight="1" spans="1:16">
      <c r="A38" s="53">
        <v>29</v>
      </c>
      <c r="B38" s="80" t="str">
        <f>IF($B$1&lt;&gt;0,(CONCATENATE($B$1,'Data - DON''T TOUCH'!$F$1,A38,".wav")),"SET VIDEO NAME")</f>
        <v>PushPull2023_AIR_All-Others_29.wav</v>
      </c>
      <c r="C38" s="87"/>
      <c r="D38" s="88"/>
      <c r="E38" s="83" t="e">
        <f t="shared" si="4"/>
        <v>#VALUE!</v>
      </c>
      <c r="F38" s="89"/>
      <c r="G38" s="90">
        <f t="shared" si="15"/>
        <v>0</v>
      </c>
      <c r="H38" s="91"/>
      <c r="I38" s="106"/>
      <c r="J38" s="107" t="str">
        <f t="shared" si="16"/>
        <v/>
      </c>
      <c r="K38" s="114">
        <f t="shared" si="17"/>
        <v>0</v>
      </c>
      <c r="L38" s="109" t="e">
        <f>IF('Data - DON''T TOUCH'!$L$1="no","NOT COMPARABLE",(K38-G38)/G38)</f>
        <v>#N/A</v>
      </c>
      <c r="M38" s="115">
        <f t="shared" si="10"/>
        <v>29</v>
      </c>
      <c r="N38" s="118"/>
      <c r="O38" s="112">
        <f t="shared" si="5"/>
        <v>0</v>
      </c>
      <c r="P38" s="117" t="e">
        <f t="shared" si="3"/>
        <v>#DIV/0!</v>
      </c>
    </row>
    <row r="39" ht="22.5" customHeight="1" spans="1:16">
      <c r="A39" s="53">
        <v>30</v>
      </c>
      <c r="B39" s="80" t="str">
        <f>IF($B$1&lt;&gt;0,(CONCATENATE($B$1,'Data - DON''T TOUCH'!$F$1,A39,".wav")),"SET VIDEO NAME")</f>
        <v>PushPull2023_AIR_All-Others_30.wav</v>
      </c>
      <c r="C39" s="87"/>
      <c r="D39" s="88"/>
      <c r="E39" s="83" t="e">
        <f t="shared" si="4"/>
        <v>#VALUE!</v>
      </c>
      <c r="F39" s="89"/>
      <c r="G39" s="90">
        <f t="shared" si="15"/>
        <v>0</v>
      </c>
      <c r="H39" s="91"/>
      <c r="I39" s="106"/>
      <c r="J39" s="107" t="str">
        <f t="shared" si="16"/>
        <v/>
      </c>
      <c r="K39" s="114">
        <f t="shared" si="17"/>
        <v>0</v>
      </c>
      <c r="L39" s="109" t="e">
        <f>IF('Data - DON''T TOUCH'!$L$1="no","NOT COMPARABLE",(K39-G39)/G39)</f>
        <v>#N/A</v>
      </c>
      <c r="M39" s="115">
        <f t="shared" si="10"/>
        <v>30</v>
      </c>
      <c r="N39" s="118"/>
      <c r="O39" s="112">
        <f t="shared" si="5"/>
        <v>0</v>
      </c>
      <c r="P39" s="117" t="e">
        <f t="shared" si="3"/>
        <v>#DIV/0!</v>
      </c>
    </row>
    <row r="40" ht="22.5" customHeight="1" spans="1:16">
      <c r="A40" s="53">
        <v>31</v>
      </c>
      <c r="B40" s="80" t="str">
        <f>IF($B$1&lt;&gt;0,(CONCATENATE($B$1,'Data - DON''T TOUCH'!$F$1,A40,".wav")),"SET VIDEO NAME")</f>
        <v>PushPull2023_AIR_All-Others_31.wav</v>
      </c>
      <c r="C40" s="87"/>
      <c r="D40" s="88"/>
      <c r="E40" s="83" t="e">
        <f t="shared" si="4"/>
        <v>#VALUE!</v>
      </c>
      <c r="F40" s="89"/>
      <c r="G40" s="90">
        <f t="shared" si="15"/>
        <v>0</v>
      </c>
      <c r="H40" s="91"/>
      <c r="I40" s="106"/>
      <c r="J40" s="107" t="str">
        <f t="shared" si="16"/>
        <v/>
      </c>
      <c r="K40" s="114">
        <f t="shared" si="17"/>
        <v>0</v>
      </c>
      <c r="L40" s="109" t="e">
        <f>IF('Data - DON''T TOUCH'!$L$1="no","NOT COMPARABLE",(K40-G40)/G40)</f>
        <v>#N/A</v>
      </c>
      <c r="M40" s="115">
        <f t="shared" si="10"/>
        <v>31</v>
      </c>
      <c r="N40" s="119"/>
      <c r="O40" s="112">
        <f t="shared" si="5"/>
        <v>0</v>
      </c>
      <c r="P40" s="117" t="e">
        <f t="shared" si="3"/>
        <v>#DIV/0!</v>
      </c>
    </row>
    <row r="41" ht="22.5" customHeight="1" spans="1:16">
      <c r="A41" s="53">
        <v>32</v>
      </c>
      <c r="B41" s="80" t="str">
        <f>IF($B$1&lt;&gt;0,(CONCATENATE($B$1,'Data - DON''T TOUCH'!$F$1,A41,".wav")),"SET VIDEO NAME")</f>
        <v>PushPull2023_AIR_All-Others_32.wav</v>
      </c>
      <c r="C41" s="87"/>
      <c r="D41" s="88"/>
      <c r="E41" s="83" t="e">
        <f t="shared" si="4"/>
        <v>#VALUE!</v>
      </c>
      <c r="F41" s="89"/>
      <c r="G41" s="90">
        <f t="shared" si="15"/>
        <v>0</v>
      </c>
      <c r="H41" s="91"/>
      <c r="I41" s="106"/>
      <c r="J41" s="107" t="str">
        <f t="shared" si="16"/>
        <v/>
      </c>
      <c r="K41" s="114">
        <f t="shared" si="17"/>
        <v>0</v>
      </c>
      <c r="L41" s="109" t="e">
        <f>IF('Data - DON''T TOUCH'!$L$1="no","NOT COMPARABLE",(K41-G41)/G41)</f>
        <v>#N/A</v>
      </c>
      <c r="M41" s="115">
        <f t="shared" si="10"/>
        <v>32</v>
      </c>
      <c r="N41" s="118"/>
      <c r="O41" s="112">
        <f t="shared" si="5"/>
        <v>0</v>
      </c>
      <c r="P41" s="117" t="e">
        <f t="shared" si="3"/>
        <v>#DIV/0!</v>
      </c>
    </row>
    <row r="42" ht="22.5" customHeight="1" spans="1:16">
      <c r="A42" s="53">
        <v>33</v>
      </c>
      <c r="B42" s="80" t="str">
        <f>IF($B$1&lt;&gt;0,(CONCATENATE($B$1,'Data - DON''T TOUCH'!$F$1,A42,".wav")),"SET VIDEO NAME")</f>
        <v>PushPull2023_AIR_All-Others_33.wav</v>
      </c>
      <c r="C42" s="87"/>
      <c r="D42" s="88"/>
      <c r="E42" s="83" t="e">
        <f t="shared" si="4"/>
        <v>#VALUE!</v>
      </c>
      <c r="F42" s="89"/>
      <c r="G42" s="90">
        <f t="shared" si="15"/>
        <v>0</v>
      </c>
      <c r="H42" s="91"/>
      <c r="I42" s="106"/>
      <c r="J42" s="107" t="str">
        <f t="shared" si="16"/>
        <v/>
      </c>
      <c r="K42" s="114">
        <f t="shared" si="17"/>
        <v>0</v>
      </c>
      <c r="L42" s="109" t="e">
        <f>IF('Data - DON''T TOUCH'!$L$1="no","NOT COMPARABLE",(K42-G42)/G42)</f>
        <v>#N/A</v>
      </c>
      <c r="M42" s="115">
        <f t="shared" ref="M42:M47" si="18">A42</f>
        <v>33</v>
      </c>
      <c r="N42" s="118"/>
      <c r="O42" s="112">
        <f t="shared" ref="O42:O47" si="19">LEN(N42)</f>
        <v>0</v>
      </c>
      <c r="P42" s="117" t="e">
        <f t="shared" ref="P42:P47" si="20">(O42-G42)/G42</f>
        <v>#DIV/0!</v>
      </c>
    </row>
    <row r="43" ht="22.5" customHeight="1" spans="1:16">
      <c r="A43" s="53">
        <v>34</v>
      </c>
      <c r="B43" s="80" t="str">
        <f>IF($B$1&lt;&gt;0,(CONCATENATE($B$1,'Data - DON''T TOUCH'!$F$1,A43,".wav")),"SET VIDEO NAME")</f>
        <v>PushPull2023_AIR_All-Others_34.wav</v>
      </c>
      <c r="C43" s="87"/>
      <c r="D43" s="88"/>
      <c r="E43" s="83" t="e">
        <f t="shared" si="4"/>
        <v>#VALUE!</v>
      </c>
      <c r="F43" s="89"/>
      <c r="G43" s="90">
        <f t="shared" si="15"/>
        <v>0</v>
      </c>
      <c r="H43" s="91"/>
      <c r="I43" s="106"/>
      <c r="J43" s="107" t="str">
        <f t="shared" si="16"/>
        <v/>
      </c>
      <c r="K43" s="114">
        <f t="shared" si="17"/>
        <v>0</v>
      </c>
      <c r="L43" s="109" t="e">
        <f>IF('Data - DON''T TOUCH'!$L$1="no","NOT COMPARABLE",(K43-G43)/G43)</f>
        <v>#N/A</v>
      </c>
      <c r="M43" s="115">
        <f t="shared" si="18"/>
        <v>34</v>
      </c>
      <c r="N43" s="118"/>
      <c r="O43" s="112">
        <f t="shared" si="19"/>
        <v>0</v>
      </c>
      <c r="P43" s="117" t="e">
        <f t="shared" si="20"/>
        <v>#DIV/0!</v>
      </c>
    </row>
    <row r="44" ht="22.5" customHeight="1" spans="1:16">
      <c r="A44" s="53">
        <v>35</v>
      </c>
      <c r="B44" s="80" t="str">
        <f>IF($B$1&lt;&gt;0,(CONCATENATE($B$1,'Data - DON''T TOUCH'!$F$1,A44,".wav")),"SET VIDEO NAME")</f>
        <v>PushPull2023_AIR_All-Others_35.wav</v>
      </c>
      <c r="C44" s="87"/>
      <c r="D44" s="88"/>
      <c r="E44" s="83" t="e">
        <f t="shared" si="4"/>
        <v>#VALUE!</v>
      </c>
      <c r="F44" s="89"/>
      <c r="G44" s="90">
        <f t="shared" si="15"/>
        <v>0</v>
      </c>
      <c r="H44" s="91"/>
      <c r="I44" s="106"/>
      <c r="J44" s="107" t="str">
        <f t="shared" si="16"/>
        <v/>
      </c>
      <c r="K44" s="114">
        <f t="shared" si="17"/>
        <v>0</v>
      </c>
      <c r="L44" s="109" t="e">
        <f>IF('Data - DON''T TOUCH'!$L$1="no","NOT COMPARABLE",(K44-G44)/G44)</f>
        <v>#N/A</v>
      </c>
      <c r="M44" s="115">
        <f t="shared" si="18"/>
        <v>35</v>
      </c>
      <c r="N44" s="118"/>
      <c r="O44" s="112">
        <f t="shared" si="19"/>
        <v>0</v>
      </c>
      <c r="P44" s="117" t="e">
        <f t="shared" si="20"/>
        <v>#DIV/0!</v>
      </c>
    </row>
    <row r="45" ht="22.5" customHeight="1" spans="1:16">
      <c r="A45" s="53">
        <v>36</v>
      </c>
      <c r="B45" s="80" t="str">
        <f>IF($B$1&lt;&gt;0,(CONCATENATE($B$1,'Data - DON''T TOUCH'!$F$1,A45,".wav")),"SET VIDEO NAME")</f>
        <v>PushPull2023_AIR_All-Others_36.wav</v>
      </c>
      <c r="C45" s="87"/>
      <c r="D45" s="88"/>
      <c r="E45" s="83" t="e">
        <f t="shared" si="4"/>
        <v>#VALUE!</v>
      </c>
      <c r="F45" s="89"/>
      <c r="G45" s="90">
        <f t="shared" si="15"/>
        <v>0</v>
      </c>
      <c r="H45" s="91"/>
      <c r="I45" s="106"/>
      <c r="J45" s="107" t="str">
        <f t="shared" si="16"/>
        <v/>
      </c>
      <c r="K45" s="114">
        <f t="shared" si="17"/>
        <v>0</v>
      </c>
      <c r="L45" s="109" t="e">
        <f>IF('Data - DON''T TOUCH'!$L$1="no","NOT COMPARABLE",(K45-G45)/G45)</f>
        <v>#N/A</v>
      </c>
      <c r="M45" s="115">
        <f t="shared" si="18"/>
        <v>36</v>
      </c>
      <c r="N45" s="118"/>
      <c r="O45" s="112">
        <f t="shared" si="19"/>
        <v>0</v>
      </c>
      <c r="P45" s="117" t="e">
        <f t="shared" si="20"/>
        <v>#DIV/0!</v>
      </c>
    </row>
    <row r="46" ht="22.5" customHeight="1" spans="1:16">
      <c r="A46" s="53">
        <v>37</v>
      </c>
      <c r="B46" s="80" t="str">
        <f>IF($B$1&lt;&gt;0,(CONCATENATE($B$1,'Data - DON''T TOUCH'!$F$1,A46,".wav")),"SET VIDEO NAME")</f>
        <v>PushPull2023_AIR_All-Others_37.wav</v>
      </c>
      <c r="C46" s="87"/>
      <c r="D46" s="88"/>
      <c r="E46" s="83" t="e">
        <f t="shared" si="4"/>
        <v>#VALUE!</v>
      </c>
      <c r="F46" s="89"/>
      <c r="G46" s="90">
        <f t="shared" si="15"/>
        <v>0</v>
      </c>
      <c r="H46" s="91"/>
      <c r="I46" s="106"/>
      <c r="J46" s="107" t="str">
        <f t="shared" si="16"/>
        <v/>
      </c>
      <c r="K46" s="114">
        <f t="shared" si="17"/>
        <v>0</v>
      </c>
      <c r="L46" s="109" t="e">
        <f>IF('Data - DON''T TOUCH'!$L$1="no","NOT COMPARABLE",(K46-G46)/G46)</f>
        <v>#N/A</v>
      </c>
      <c r="M46" s="115">
        <f t="shared" si="18"/>
        <v>37</v>
      </c>
      <c r="N46" s="118"/>
      <c r="O46" s="112">
        <f t="shared" si="19"/>
        <v>0</v>
      </c>
      <c r="P46" s="117" t="e">
        <f t="shared" si="20"/>
        <v>#DIV/0!</v>
      </c>
    </row>
    <row r="47" ht="22.5" customHeight="1" spans="1:16">
      <c r="A47" s="53">
        <v>38</v>
      </c>
      <c r="B47" s="80" t="str">
        <f>IF($B$1&lt;&gt;0,(CONCATENATE($B$1,'Data - DON''T TOUCH'!$F$1,A47,".wav")),"SET VIDEO NAME")</f>
        <v>PushPull2023_AIR_All-Others_38.wav</v>
      </c>
      <c r="C47" s="87"/>
      <c r="D47" s="88"/>
      <c r="E47" s="83" t="e">
        <f t="shared" si="4"/>
        <v>#VALUE!</v>
      </c>
      <c r="F47" s="89"/>
      <c r="G47" s="90">
        <f t="shared" si="15"/>
        <v>0</v>
      </c>
      <c r="H47" s="91"/>
      <c r="I47" s="106"/>
      <c r="J47" s="107" t="str">
        <f t="shared" si="16"/>
        <v/>
      </c>
      <c r="K47" s="114">
        <f t="shared" si="17"/>
        <v>0</v>
      </c>
      <c r="L47" s="109" t="e">
        <f>IF('Data - DON''T TOUCH'!$L$1="no","NOT COMPARABLE",(K47-G47)/G47)</f>
        <v>#N/A</v>
      </c>
      <c r="M47" s="115">
        <f t="shared" si="18"/>
        <v>38</v>
      </c>
      <c r="N47" s="118"/>
      <c r="O47" s="112">
        <f t="shared" si="19"/>
        <v>0</v>
      </c>
      <c r="P47" s="117" t="e">
        <f t="shared" si="20"/>
        <v>#DIV/0!</v>
      </c>
    </row>
    <row r="48" ht="22.5" customHeight="1" spans="1:16">
      <c r="A48" s="53">
        <v>39</v>
      </c>
      <c r="B48" s="80" t="str">
        <f>IF($B$1&lt;&gt;0,(CONCATENATE($B$1,'Data - DON''T TOUCH'!$F$1,A48,".wav")),"SET VIDEO NAME")</f>
        <v>PushPull2023_AIR_All-Others_39.wav</v>
      </c>
      <c r="C48" s="87"/>
      <c r="D48" s="88"/>
      <c r="E48" s="83" t="e">
        <f t="shared" si="4"/>
        <v>#VALUE!</v>
      </c>
      <c r="F48" s="89"/>
      <c r="G48" s="90">
        <f t="shared" si="15"/>
        <v>0</v>
      </c>
      <c r="H48" s="91"/>
      <c r="I48" s="106"/>
      <c r="J48" s="107" t="str">
        <f t="shared" si="16"/>
        <v/>
      </c>
      <c r="K48" s="114">
        <f t="shared" si="17"/>
        <v>0</v>
      </c>
      <c r="L48" s="109" t="e">
        <f>IF('Data - DON''T TOUCH'!$L$1="no","NOT COMPARABLE",(K48-G48)/G48)</f>
        <v>#N/A</v>
      </c>
      <c r="M48" s="115">
        <f t="shared" ref="M48:M83" si="21">A48</f>
        <v>39</v>
      </c>
      <c r="N48" s="118"/>
      <c r="O48" s="112">
        <f t="shared" ref="O48:O83" si="22">LEN(N48)</f>
        <v>0</v>
      </c>
      <c r="P48" s="117" t="e">
        <f t="shared" ref="P48:P83" si="23">(O48-G48)/G48</f>
        <v>#DIV/0!</v>
      </c>
    </row>
    <row r="49" ht="22.5" customHeight="1" spans="1:16">
      <c r="A49" s="53">
        <v>40</v>
      </c>
      <c r="B49" s="80" t="str">
        <f>IF($B$1&lt;&gt;0,(CONCATENATE($B$1,'Data - DON''T TOUCH'!$F$1,A49,".wav")),"SET VIDEO NAME")</f>
        <v>PushPull2023_AIR_All-Others_40.wav</v>
      </c>
      <c r="C49" s="87"/>
      <c r="D49" s="88"/>
      <c r="E49" s="83" t="e">
        <f t="shared" si="4"/>
        <v>#VALUE!</v>
      </c>
      <c r="F49" s="89"/>
      <c r="G49" s="90">
        <f t="shared" si="15"/>
        <v>0</v>
      </c>
      <c r="H49" s="91"/>
      <c r="I49" s="106"/>
      <c r="J49" s="107" t="str">
        <f t="shared" si="16"/>
        <v/>
      </c>
      <c r="K49" s="114">
        <f t="shared" si="17"/>
        <v>0</v>
      </c>
      <c r="L49" s="109" t="e">
        <f>IF('Data - DON''T TOUCH'!$L$1="no","NOT COMPARABLE",(K49-G49)/G49)</f>
        <v>#N/A</v>
      </c>
      <c r="M49" s="115">
        <f t="shared" si="21"/>
        <v>40</v>
      </c>
      <c r="N49" s="118"/>
      <c r="O49" s="112">
        <f t="shared" si="22"/>
        <v>0</v>
      </c>
      <c r="P49" s="117" t="e">
        <f t="shared" si="23"/>
        <v>#DIV/0!</v>
      </c>
    </row>
    <row r="50" ht="22.5" customHeight="1" spans="1:16">
      <c r="A50" s="53">
        <v>41</v>
      </c>
      <c r="B50" s="80" t="str">
        <f>IF($B$1&lt;&gt;0,(CONCATENATE($B$1,'Data - DON''T TOUCH'!$F$1,A50,".wav")),"SET VIDEO NAME")</f>
        <v>PushPull2023_AIR_All-Others_41.wav</v>
      </c>
      <c r="C50" s="87"/>
      <c r="D50" s="88"/>
      <c r="E50" s="83" t="e">
        <f t="shared" si="4"/>
        <v>#VALUE!</v>
      </c>
      <c r="F50" s="89"/>
      <c r="G50" s="90">
        <f t="shared" si="15"/>
        <v>0</v>
      </c>
      <c r="H50" s="91"/>
      <c r="I50" s="106"/>
      <c r="J50" s="107" t="str">
        <f t="shared" si="16"/>
        <v/>
      </c>
      <c r="K50" s="114">
        <f t="shared" si="17"/>
        <v>0</v>
      </c>
      <c r="L50" s="109" t="e">
        <f>IF('Data - DON''T TOUCH'!$L$1="no","NOT COMPARABLE",(K50-G50)/G50)</f>
        <v>#N/A</v>
      </c>
      <c r="M50" s="115">
        <f t="shared" si="21"/>
        <v>41</v>
      </c>
      <c r="N50" s="118"/>
      <c r="O50" s="112">
        <f t="shared" si="22"/>
        <v>0</v>
      </c>
      <c r="P50" s="117" t="e">
        <f t="shared" si="23"/>
        <v>#DIV/0!</v>
      </c>
    </row>
    <row r="51" ht="22.5" customHeight="1" spans="1:16">
      <c r="A51" s="53">
        <v>42</v>
      </c>
      <c r="B51" s="80" t="str">
        <f>IF($B$1&lt;&gt;0,(CONCATENATE($B$1,'Data - DON''T TOUCH'!$F$1,A51,".wav")),"SET VIDEO NAME")</f>
        <v>PushPull2023_AIR_All-Others_42.wav</v>
      </c>
      <c r="C51" s="87"/>
      <c r="D51" s="88"/>
      <c r="E51" s="83" t="e">
        <f t="shared" si="4"/>
        <v>#VALUE!</v>
      </c>
      <c r="F51" s="89"/>
      <c r="G51" s="90">
        <f t="shared" si="15"/>
        <v>0</v>
      </c>
      <c r="H51" s="91"/>
      <c r="I51" s="106"/>
      <c r="J51" s="107" t="str">
        <f t="shared" si="16"/>
        <v/>
      </c>
      <c r="K51" s="114">
        <f t="shared" si="17"/>
        <v>0</v>
      </c>
      <c r="L51" s="109" t="e">
        <f>IF('Data - DON''T TOUCH'!$L$1="no","NOT COMPARABLE",(K51-G51)/G51)</f>
        <v>#N/A</v>
      </c>
      <c r="M51" s="115">
        <f t="shared" si="21"/>
        <v>42</v>
      </c>
      <c r="N51" s="118"/>
      <c r="O51" s="112">
        <f t="shared" si="22"/>
        <v>0</v>
      </c>
      <c r="P51" s="117" t="e">
        <f t="shared" si="23"/>
        <v>#DIV/0!</v>
      </c>
    </row>
    <row r="52" ht="22.5" customHeight="1" spans="1:16">
      <c r="A52" s="53">
        <v>43</v>
      </c>
      <c r="B52" s="80" t="str">
        <f>IF($B$1&lt;&gt;0,(CONCATENATE($B$1,'Data - DON''T TOUCH'!$F$1,A52,".wav")),"SET VIDEO NAME")</f>
        <v>PushPull2023_AIR_All-Others_43.wav</v>
      </c>
      <c r="C52" s="87"/>
      <c r="D52" s="88"/>
      <c r="E52" s="83" t="e">
        <f t="shared" si="4"/>
        <v>#VALUE!</v>
      </c>
      <c r="F52" s="89"/>
      <c r="G52" s="90">
        <f t="shared" si="15"/>
        <v>0</v>
      </c>
      <c r="H52" s="91"/>
      <c r="I52" s="106"/>
      <c r="J52" s="107" t="str">
        <f t="shared" si="16"/>
        <v/>
      </c>
      <c r="K52" s="114">
        <f t="shared" si="17"/>
        <v>0</v>
      </c>
      <c r="L52" s="109" t="e">
        <f>IF('Data - DON''T TOUCH'!$L$1="no","NOT COMPARABLE",(K52-G52)/G52)</f>
        <v>#N/A</v>
      </c>
      <c r="M52" s="115">
        <f t="shared" si="21"/>
        <v>43</v>
      </c>
      <c r="N52" s="118"/>
      <c r="O52" s="112">
        <f t="shared" si="22"/>
        <v>0</v>
      </c>
      <c r="P52" s="117" t="e">
        <f t="shared" si="23"/>
        <v>#DIV/0!</v>
      </c>
    </row>
    <row r="53" ht="22.5" customHeight="1" spans="1:16">
      <c r="A53" s="53">
        <v>44</v>
      </c>
      <c r="B53" s="80" t="str">
        <f>IF($B$1&lt;&gt;0,(CONCATENATE($B$1,'Data - DON''T TOUCH'!$F$1,A53,".wav")),"SET VIDEO NAME")</f>
        <v>PushPull2023_AIR_All-Others_44.wav</v>
      </c>
      <c r="C53" s="87"/>
      <c r="D53" s="88"/>
      <c r="E53" s="83" t="e">
        <f t="shared" si="4"/>
        <v>#VALUE!</v>
      </c>
      <c r="F53" s="89"/>
      <c r="G53" s="90">
        <f t="shared" si="15"/>
        <v>0</v>
      </c>
      <c r="H53" s="91"/>
      <c r="I53" s="106"/>
      <c r="J53" s="107" t="str">
        <f t="shared" si="16"/>
        <v/>
      </c>
      <c r="K53" s="114">
        <f t="shared" si="17"/>
        <v>0</v>
      </c>
      <c r="L53" s="109" t="e">
        <f>IF('Data - DON''T TOUCH'!$L$1="no","NOT COMPARABLE",(K53-G53)/G53)</f>
        <v>#N/A</v>
      </c>
      <c r="M53" s="115">
        <f t="shared" si="21"/>
        <v>44</v>
      </c>
      <c r="N53" s="118"/>
      <c r="O53" s="112">
        <f t="shared" si="22"/>
        <v>0</v>
      </c>
      <c r="P53" s="117" t="e">
        <f t="shared" si="23"/>
        <v>#DIV/0!</v>
      </c>
    </row>
    <row r="54" ht="22.5" customHeight="1" spans="1:16">
      <c r="A54" s="53">
        <v>45</v>
      </c>
      <c r="B54" s="80" t="str">
        <f>IF($B$1&lt;&gt;0,(CONCATENATE($B$1,'Data - DON''T TOUCH'!$F$1,A54,".wav")),"SET VIDEO NAME")</f>
        <v>PushPull2023_AIR_All-Others_45.wav</v>
      </c>
      <c r="C54" s="87"/>
      <c r="D54" s="88"/>
      <c r="E54" s="83" t="e">
        <f t="shared" si="4"/>
        <v>#VALUE!</v>
      </c>
      <c r="F54" s="89"/>
      <c r="G54" s="90">
        <f t="shared" si="15"/>
        <v>0</v>
      </c>
      <c r="H54" s="91"/>
      <c r="I54" s="106"/>
      <c r="J54" s="107" t="str">
        <f t="shared" si="16"/>
        <v/>
      </c>
      <c r="K54" s="114">
        <f t="shared" si="17"/>
        <v>0</v>
      </c>
      <c r="L54" s="109" t="e">
        <f>IF('Data - DON''T TOUCH'!$L$1="no","NOT COMPARABLE",(K54-G54)/G54)</f>
        <v>#N/A</v>
      </c>
      <c r="M54" s="115">
        <f t="shared" si="21"/>
        <v>45</v>
      </c>
      <c r="N54" s="118"/>
      <c r="O54" s="112">
        <f t="shared" si="22"/>
        <v>0</v>
      </c>
      <c r="P54" s="117" t="e">
        <f t="shared" si="23"/>
        <v>#DIV/0!</v>
      </c>
    </row>
    <row r="55" ht="22.5" customHeight="1" spans="1:16">
      <c r="A55" s="53">
        <v>46</v>
      </c>
      <c r="B55" s="80" t="str">
        <f>IF($B$1&lt;&gt;0,(CONCATENATE($B$1,'Data - DON''T TOUCH'!$F$1,A55,".wav")),"SET VIDEO NAME")</f>
        <v>PushPull2023_AIR_All-Others_46.wav</v>
      </c>
      <c r="C55" s="87"/>
      <c r="D55" s="88"/>
      <c r="E55" s="83" t="e">
        <f t="shared" si="4"/>
        <v>#VALUE!</v>
      </c>
      <c r="F55" s="89"/>
      <c r="G55" s="90">
        <f t="shared" si="15"/>
        <v>0</v>
      </c>
      <c r="H55" s="91"/>
      <c r="I55" s="106"/>
      <c r="J55" s="107" t="str">
        <f t="shared" si="16"/>
        <v/>
      </c>
      <c r="K55" s="114">
        <f t="shared" si="17"/>
        <v>0</v>
      </c>
      <c r="L55" s="109" t="e">
        <f>IF('Data - DON''T TOUCH'!$L$1="no","NOT COMPARABLE",(K55-G55)/G55)</f>
        <v>#N/A</v>
      </c>
      <c r="M55" s="115">
        <f t="shared" si="21"/>
        <v>46</v>
      </c>
      <c r="N55" s="118"/>
      <c r="O55" s="112">
        <f t="shared" si="22"/>
        <v>0</v>
      </c>
      <c r="P55" s="117" t="e">
        <f t="shared" si="23"/>
        <v>#DIV/0!</v>
      </c>
    </row>
    <row r="56" ht="22.5" customHeight="1" spans="1:16">
      <c r="A56" s="53">
        <v>47</v>
      </c>
      <c r="B56" s="80" t="str">
        <f>IF($B$1&lt;&gt;0,(CONCATENATE($B$1,'Data - DON''T TOUCH'!$F$1,A56,".wav")),"SET VIDEO NAME")</f>
        <v>PushPull2023_AIR_All-Others_47.wav</v>
      </c>
      <c r="C56" s="87"/>
      <c r="D56" s="88"/>
      <c r="E56" s="83" t="e">
        <f t="shared" si="4"/>
        <v>#VALUE!</v>
      </c>
      <c r="F56" s="89"/>
      <c r="G56" s="90">
        <f t="shared" si="15"/>
        <v>0</v>
      </c>
      <c r="H56" s="91"/>
      <c r="I56" s="106"/>
      <c r="J56" s="107" t="str">
        <f t="shared" si="16"/>
        <v/>
      </c>
      <c r="K56" s="114">
        <f t="shared" si="17"/>
        <v>0</v>
      </c>
      <c r="L56" s="109" t="e">
        <f>IF('Data - DON''T TOUCH'!$L$1="no","NOT COMPARABLE",(K56-G56)/G56)</f>
        <v>#N/A</v>
      </c>
      <c r="M56" s="115">
        <f t="shared" si="21"/>
        <v>47</v>
      </c>
      <c r="N56" s="118"/>
      <c r="O56" s="112">
        <f t="shared" si="22"/>
        <v>0</v>
      </c>
      <c r="P56" s="117" t="e">
        <f t="shared" si="23"/>
        <v>#DIV/0!</v>
      </c>
    </row>
    <row r="57" ht="22.5" customHeight="1" spans="1:16">
      <c r="A57" s="53">
        <v>48</v>
      </c>
      <c r="B57" s="80" t="str">
        <f>IF($B$1&lt;&gt;0,(CONCATENATE($B$1,'Data - DON''T TOUCH'!$F$1,A57,".wav")),"SET VIDEO NAME")</f>
        <v>PushPull2023_AIR_All-Others_48.wav</v>
      </c>
      <c r="C57" s="87"/>
      <c r="D57" s="88"/>
      <c r="E57" s="83" t="e">
        <f t="shared" si="4"/>
        <v>#VALUE!</v>
      </c>
      <c r="F57" s="89"/>
      <c r="G57" s="90">
        <f t="shared" si="15"/>
        <v>0</v>
      </c>
      <c r="H57" s="91"/>
      <c r="I57" s="106"/>
      <c r="J57" s="107" t="str">
        <f t="shared" si="16"/>
        <v/>
      </c>
      <c r="K57" s="114">
        <f t="shared" si="17"/>
        <v>0</v>
      </c>
      <c r="L57" s="109" t="e">
        <f>IF('Data - DON''T TOUCH'!$L$1="no","NOT COMPARABLE",(K57-G57)/G57)</f>
        <v>#N/A</v>
      </c>
      <c r="M57" s="115">
        <f t="shared" si="21"/>
        <v>48</v>
      </c>
      <c r="N57" s="118"/>
      <c r="O57" s="112">
        <f t="shared" si="22"/>
        <v>0</v>
      </c>
      <c r="P57" s="117" t="e">
        <f t="shared" si="23"/>
        <v>#DIV/0!</v>
      </c>
    </row>
    <row r="58" ht="22.5" customHeight="1" spans="1:16">
      <c r="A58" s="53">
        <v>49</v>
      </c>
      <c r="B58" s="80" t="str">
        <f>IF($B$1&lt;&gt;0,(CONCATENATE($B$1,'Data - DON''T TOUCH'!$F$1,A58,".wav")),"SET VIDEO NAME")</f>
        <v>PushPull2023_AIR_All-Others_49.wav</v>
      </c>
      <c r="C58" s="87"/>
      <c r="D58" s="88"/>
      <c r="E58" s="83" t="e">
        <f t="shared" si="4"/>
        <v>#VALUE!</v>
      </c>
      <c r="F58" s="89"/>
      <c r="G58" s="90">
        <f t="shared" si="15"/>
        <v>0</v>
      </c>
      <c r="H58" s="91"/>
      <c r="I58" s="106"/>
      <c r="J58" s="107" t="str">
        <f t="shared" si="16"/>
        <v/>
      </c>
      <c r="K58" s="114">
        <f t="shared" si="17"/>
        <v>0</v>
      </c>
      <c r="L58" s="109" t="e">
        <f>IF('Data - DON''T TOUCH'!$L$1="no","NOT COMPARABLE",(K58-G58)/G58)</f>
        <v>#N/A</v>
      </c>
      <c r="M58" s="115">
        <f t="shared" si="21"/>
        <v>49</v>
      </c>
      <c r="N58" s="118"/>
      <c r="O58" s="112">
        <f t="shared" si="22"/>
        <v>0</v>
      </c>
      <c r="P58" s="117" t="e">
        <f t="shared" si="23"/>
        <v>#DIV/0!</v>
      </c>
    </row>
    <row r="59" ht="22.5" customHeight="1" spans="1:16">
      <c r="A59" s="53">
        <v>50</v>
      </c>
      <c r="B59" s="80" t="str">
        <f>IF($B$1&lt;&gt;0,(CONCATENATE($B$1,'Data - DON''T TOUCH'!$F$1,A59,".wav")),"SET VIDEO NAME")</f>
        <v>PushPull2023_AIR_All-Others_50.wav</v>
      </c>
      <c r="C59" s="87"/>
      <c r="D59" s="88"/>
      <c r="E59" s="83" t="e">
        <f t="shared" si="4"/>
        <v>#VALUE!</v>
      </c>
      <c r="F59" s="89"/>
      <c r="G59" s="90">
        <f t="shared" si="15"/>
        <v>0</v>
      </c>
      <c r="H59" s="91"/>
      <c r="I59" s="106"/>
      <c r="J59" s="107" t="str">
        <f t="shared" si="16"/>
        <v/>
      </c>
      <c r="K59" s="114">
        <f t="shared" si="17"/>
        <v>0</v>
      </c>
      <c r="L59" s="109" t="e">
        <f>IF('Data - DON''T TOUCH'!$L$1="no","NOT COMPARABLE",(K59-G59)/G59)</f>
        <v>#N/A</v>
      </c>
      <c r="M59" s="115">
        <f t="shared" si="21"/>
        <v>50</v>
      </c>
      <c r="N59" s="118"/>
      <c r="O59" s="112">
        <f t="shared" si="22"/>
        <v>0</v>
      </c>
      <c r="P59" s="117" t="e">
        <f t="shared" si="23"/>
        <v>#DIV/0!</v>
      </c>
    </row>
    <row r="60" ht="22.5" customHeight="1" spans="1:16">
      <c r="A60" s="53">
        <v>51</v>
      </c>
      <c r="B60" s="80" t="str">
        <f>IF($B$1&lt;&gt;0,(CONCATENATE($B$1,'Data - DON''T TOUCH'!$F$1,A60,".wav")),"SET VIDEO NAME")</f>
        <v>PushPull2023_AIR_All-Others_51.wav</v>
      </c>
      <c r="C60" s="87"/>
      <c r="D60" s="88"/>
      <c r="E60" s="83" t="e">
        <f t="shared" si="4"/>
        <v>#VALUE!</v>
      </c>
      <c r="F60" s="89"/>
      <c r="G60" s="90">
        <f t="shared" si="15"/>
        <v>0</v>
      </c>
      <c r="H60" s="91"/>
      <c r="I60" s="106"/>
      <c r="J60" s="107" t="str">
        <f t="shared" si="16"/>
        <v/>
      </c>
      <c r="K60" s="114">
        <f t="shared" si="17"/>
        <v>0</v>
      </c>
      <c r="L60" s="109" t="e">
        <f>IF('Data - DON''T TOUCH'!$L$1="no","NOT COMPARABLE",(K60-G60)/G60)</f>
        <v>#N/A</v>
      </c>
      <c r="M60" s="115">
        <f t="shared" si="21"/>
        <v>51</v>
      </c>
      <c r="N60" s="118"/>
      <c r="O60" s="112">
        <f t="shared" si="22"/>
        <v>0</v>
      </c>
      <c r="P60" s="117" t="e">
        <f t="shared" si="23"/>
        <v>#DIV/0!</v>
      </c>
    </row>
    <row r="61" ht="22.5" customHeight="1" spans="1:16">
      <c r="A61" s="53">
        <v>52</v>
      </c>
      <c r="B61" s="80" t="str">
        <f>IF($B$1&lt;&gt;0,(CONCATENATE($B$1,'Data - DON''T TOUCH'!$F$1,A61,".wav")),"SET VIDEO NAME")</f>
        <v>PushPull2023_AIR_All-Others_52.wav</v>
      </c>
      <c r="C61" s="87"/>
      <c r="D61" s="88"/>
      <c r="E61" s="83" t="e">
        <f t="shared" si="4"/>
        <v>#VALUE!</v>
      </c>
      <c r="F61" s="89"/>
      <c r="G61" s="90">
        <f t="shared" si="15"/>
        <v>0</v>
      </c>
      <c r="H61" s="91"/>
      <c r="I61" s="106"/>
      <c r="J61" s="107" t="str">
        <f t="shared" si="16"/>
        <v/>
      </c>
      <c r="K61" s="114">
        <f t="shared" si="17"/>
        <v>0</v>
      </c>
      <c r="L61" s="109" t="e">
        <f>IF('Data - DON''T TOUCH'!$L$1="no","NOT COMPARABLE",(K61-G61)/G61)</f>
        <v>#N/A</v>
      </c>
      <c r="M61" s="115">
        <f t="shared" si="21"/>
        <v>52</v>
      </c>
      <c r="N61" s="118"/>
      <c r="O61" s="112">
        <f t="shared" si="22"/>
        <v>0</v>
      </c>
      <c r="P61" s="117" t="e">
        <f t="shared" si="23"/>
        <v>#DIV/0!</v>
      </c>
    </row>
    <row r="62" ht="22.5" customHeight="1" spans="1:16">
      <c r="A62" s="53">
        <v>53</v>
      </c>
      <c r="B62" s="80" t="str">
        <f>IF($B$1&lt;&gt;0,(CONCATENATE($B$1,'Data - DON''T TOUCH'!$F$1,A62,".wav")),"SET VIDEO NAME")</f>
        <v>PushPull2023_AIR_All-Others_53.wav</v>
      </c>
      <c r="C62" s="87"/>
      <c r="D62" s="88"/>
      <c r="E62" s="83" t="e">
        <f t="shared" si="4"/>
        <v>#VALUE!</v>
      </c>
      <c r="F62" s="89"/>
      <c r="G62" s="90">
        <f t="shared" si="15"/>
        <v>0</v>
      </c>
      <c r="H62" s="91"/>
      <c r="I62" s="106"/>
      <c r="J62" s="107" t="str">
        <f t="shared" si="16"/>
        <v/>
      </c>
      <c r="K62" s="114">
        <f t="shared" si="17"/>
        <v>0</v>
      </c>
      <c r="L62" s="109" t="e">
        <f>IF('Data - DON''T TOUCH'!$L$1="no","NOT COMPARABLE",(K62-G62)/G62)</f>
        <v>#N/A</v>
      </c>
      <c r="M62" s="115">
        <f t="shared" si="21"/>
        <v>53</v>
      </c>
      <c r="N62" s="118"/>
      <c r="O62" s="112">
        <f t="shared" si="22"/>
        <v>0</v>
      </c>
      <c r="P62" s="117" t="e">
        <f t="shared" si="23"/>
        <v>#DIV/0!</v>
      </c>
    </row>
    <row r="63" ht="22.5" customHeight="1" spans="1:16">
      <c r="A63" s="53">
        <v>54</v>
      </c>
      <c r="B63" s="80" t="str">
        <f>IF($B$1&lt;&gt;0,(CONCATENATE($B$1,'Data - DON''T TOUCH'!$F$1,A63,".wav")),"SET VIDEO NAME")</f>
        <v>PushPull2023_AIR_All-Others_54.wav</v>
      </c>
      <c r="C63" s="87"/>
      <c r="D63" s="88"/>
      <c r="E63" s="83" t="e">
        <f t="shared" si="4"/>
        <v>#VALUE!</v>
      </c>
      <c r="F63" s="89"/>
      <c r="G63" s="90">
        <f t="shared" si="15"/>
        <v>0</v>
      </c>
      <c r="H63" s="91"/>
      <c r="I63" s="106"/>
      <c r="J63" s="107" t="str">
        <f t="shared" si="16"/>
        <v/>
      </c>
      <c r="K63" s="114">
        <f t="shared" si="17"/>
        <v>0</v>
      </c>
      <c r="L63" s="109" t="e">
        <f>IF('Data - DON''T TOUCH'!$L$1="no","NOT COMPARABLE",(K63-G63)/G63)</f>
        <v>#N/A</v>
      </c>
      <c r="M63" s="115">
        <f t="shared" si="21"/>
        <v>54</v>
      </c>
      <c r="N63" s="118"/>
      <c r="O63" s="112">
        <f t="shared" si="22"/>
        <v>0</v>
      </c>
      <c r="P63" s="117" t="e">
        <f t="shared" si="23"/>
        <v>#DIV/0!</v>
      </c>
    </row>
    <row r="64" ht="22.5" customHeight="1" spans="1:16">
      <c r="A64" s="53">
        <v>55</v>
      </c>
      <c r="B64" s="80" t="str">
        <f>IF($B$1&lt;&gt;0,(CONCATENATE($B$1,'Data - DON''T TOUCH'!$F$1,A64,".wav")),"SET VIDEO NAME")</f>
        <v>PushPull2023_AIR_All-Others_55.wav</v>
      </c>
      <c r="C64" s="87"/>
      <c r="D64" s="88"/>
      <c r="E64" s="83" t="e">
        <f t="shared" si="4"/>
        <v>#VALUE!</v>
      </c>
      <c r="F64" s="89"/>
      <c r="G64" s="90">
        <f t="shared" si="15"/>
        <v>0</v>
      </c>
      <c r="H64" s="91"/>
      <c r="I64" s="106"/>
      <c r="J64" s="107" t="str">
        <f t="shared" si="16"/>
        <v/>
      </c>
      <c r="K64" s="114">
        <f t="shared" si="17"/>
        <v>0</v>
      </c>
      <c r="L64" s="109" t="e">
        <f>IF('Data - DON''T TOUCH'!$L$1="no","NOT COMPARABLE",(K64-G64)/G64)</f>
        <v>#N/A</v>
      </c>
      <c r="M64" s="115">
        <f t="shared" si="21"/>
        <v>55</v>
      </c>
      <c r="N64" s="118"/>
      <c r="O64" s="112">
        <f t="shared" si="22"/>
        <v>0</v>
      </c>
      <c r="P64" s="117" t="e">
        <f t="shared" si="23"/>
        <v>#DIV/0!</v>
      </c>
    </row>
    <row r="65" ht="22.5" customHeight="1" spans="1:16">
      <c r="A65" s="53">
        <v>56</v>
      </c>
      <c r="B65" s="80" t="str">
        <f>IF($B$1&lt;&gt;0,(CONCATENATE($B$1,'Data - DON''T TOUCH'!$F$1,A65,".wav")),"SET VIDEO NAME")</f>
        <v>PushPull2023_AIR_All-Others_56.wav</v>
      </c>
      <c r="C65" s="87"/>
      <c r="D65" s="88"/>
      <c r="E65" s="83" t="e">
        <f t="shared" si="4"/>
        <v>#VALUE!</v>
      </c>
      <c r="F65" s="89"/>
      <c r="G65" s="90">
        <f t="shared" si="15"/>
        <v>0</v>
      </c>
      <c r="H65" s="91"/>
      <c r="I65" s="106"/>
      <c r="J65" s="107" t="str">
        <f t="shared" si="16"/>
        <v/>
      </c>
      <c r="K65" s="114">
        <f t="shared" si="17"/>
        <v>0</v>
      </c>
      <c r="L65" s="109" t="e">
        <f>IF('Data - DON''T TOUCH'!$L$1="no","NOT COMPARABLE",(K65-G65)/G65)</f>
        <v>#N/A</v>
      </c>
      <c r="M65" s="115">
        <f t="shared" si="21"/>
        <v>56</v>
      </c>
      <c r="N65" s="118"/>
      <c r="O65" s="112">
        <f t="shared" si="22"/>
        <v>0</v>
      </c>
      <c r="P65" s="117" t="e">
        <f t="shared" si="23"/>
        <v>#DIV/0!</v>
      </c>
    </row>
    <row r="66" ht="22.5" customHeight="1" spans="1:16">
      <c r="A66" s="53">
        <v>57</v>
      </c>
      <c r="B66" s="80" t="str">
        <f>IF($B$1&lt;&gt;0,(CONCATENATE($B$1,'Data - DON''T TOUCH'!$F$1,A66,".wav")),"SET VIDEO NAME")</f>
        <v>PushPull2023_AIR_All-Others_57.wav</v>
      </c>
      <c r="C66" s="87"/>
      <c r="D66" s="88"/>
      <c r="E66" s="83" t="e">
        <f t="shared" si="4"/>
        <v>#VALUE!</v>
      </c>
      <c r="F66" s="89"/>
      <c r="G66" s="90">
        <f t="shared" si="15"/>
        <v>0</v>
      </c>
      <c r="H66" s="91"/>
      <c r="I66" s="106"/>
      <c r="J66" s="107" t="str">
        <f t="shared" si="16"/>
        <v/>
      </c>
      <c r="K66" s="114">
        <f t="shared" si="17"/>
        <v>0</v>
      </c>
      <c r="L66" s="109" t="e">
        <f>IF('Data - DON''T TOUCH'!$L$1="no","NOT COMPARABLE",(K66-G66)/G66)</f>
        <v>#N/A</v>
      </c>
      <c r="M66" s="115">
        <f t="shared" si="21"/>
        <v>57</v>
      </c>
      <c r="N66" s="118"/>
      <c r="O66" s="112">
        <f t="shared" si="22"/>
        <v>0</v>
      </c>
      <c r="P66" s="117" t="e">
        <f t="shared" si="23"/>
        <v>#DIV/0!</v>
      </c>
    </row>
    <row r="67" ht="22.5" customHeight="1" spans="1:16">
      <c r="A67" s="53">
        <v>58</v>
      </c>
      <c r="B67" s="80" t="str">
        <f>IF($B$1&lt;&gt;0,(CONCATENATE($B$1,'Data - DON''T TOUCH'!$F$1,A67,".wav")),"SET VIDEO NAME")</f>
        <v>PushPull2023_AIR_All-Others_58.wav</v>
      </c>
      <c r="C67" s="87"/>
      <c r="D67" s="88"/>
      <c r="E67" s="83" t="e">
        <f t="shared" si="4"/>
        <v>#VALUE!</v>
      </c>
      <c r="F67" s="89"/>
      <c r="G67" s="90">
        <f t="shared" si="15"/>
        <v>0</v>
      </c>
      <c r="H67" s="91"/>
      <c r="I67" s="106"/>
      <c r="J67" s="107" t="str">
        <f t="shared" si="16"/>
        <v/>
      </c>
      <c r="K67" s="114">
        <f t="shared" si="17"/>
        <v>0</v>
      </c>
      <c r="L67" s="109" t="e">
        <f>IF('Data - DON''T TOUCH'!$L$1="no","NOT COMPARABLE",(K67-G67)/G67)</f>
        <v>#N/A</v>
      </c>
      <c r="M67" s="115">
        <f t="shared" si="21"/>
        <v>58</v>
      </c>
      <c r="N67" s="118"/>
      <c r="O67" s="112">
        <f t="shared" si="22"/>
        <v>0</v>
      </c>
      <c r="P67" s="117" t="e">
        <f t="shared" si="23"/>
        <v>#DIV/0!</v>
      </c>
    </row>
    <row r="68" ht="22.5" customHeight="1" spans="1:16">
      <c r="A68" s="53">
        <v>59</v>
      </c>
      <c r="B68" s="80" t="str">
        <f>IF($B$1&lt;&gt;0,(CONCATENATE($B$1,'Data - DON''T TOUCH'!$F$1,A68,".wav")),"SET VIDEO NAME")</f>
        <v>PushPull2023_AIR_All-Others_59.wav</v>
      </c>
      <c r="C68" s="87"/>
      <c r="D68" s="88"/>
      <c r="E68" s="83" t="e">
        <f t="shared" si="4"/>
        <v>#VALUE!</v>
      </c>
      <c r="F68" s="89"/>
      <c r="G68" s="90">
        <f t="shared" si="15"/>
        <v>0</v>
      </c>
      <c r="H68" s="91"/>
      <c r="I68" s="106"/>
      <c r="J68" s="107" t="str">
        <f t="shared" si="16"/>
        <v/>
      </c>
      <c r="K68" s="114">
        <f t="shared" si="17"/>
        <v>0</v>
      </c>
      <c r="L68" s="109" t="e">
        <f>IF('Data - DON''T TOUCH'!$L$1="no","NOT COMPARABLE",(K68-G68)/G68)</f>
        <v>#N/A</v>
      </c>
      <c r="M68" s="115">
        <f t="shared" si="21"/>
        <v>59</v>
      </c>
      <c r="N68" s="118"/>
      <c r="O68" s="112">
        <f t="shared" si="22"/>
        <v>0</v>
      </c>
      <c r="P68" s="117" t="e">
        <f t="shared" si="23"/>
        <v>#DIV/0!</v>
      </c>
    </row>
    <row r="69" ht="22.5" customHeight="1" spans="1:16">
      <c r="A69" s="53">
        <v>60</v>
      </c>
      <c r="B69" s="80" t="str">
        <f>IF($B$1&lt;&gt;0,(CONCATENATE($B$1,'Data - DON''T TOUCH'!$F$1,A69,".wav")),"SET VIDEO NAME")</f>
        <v>PushPull2023_AIR_All-Others_60.wav</v>
      </c>
      <c r="C69" s="87"/>
      <c r="D69" s="88"/>
      <c r="E69" s="83" t="e">
        <f t="shared" si="4"/>
        <v>#VALUE!</v>
      </c>
      <c r="F69" s="89"/>
      <c r="G69" s="90">
        <f t="shared" si="15"/>
        <v>0</v>
      </c>
      <c r="H69" s="91"/>
      <c r="I69" s="106"/>
      <c r="J69" s="107" t="str">
        <f t="shared" si="16"/>
        <v/>
      </c>
      <c r="K69" s="114">
        <f t="shared" si="17"/>
        <v>0</v>
      </c>
      <c r="L69" s="109" t="e">
        <f>IF('Data - DON''T TOUCH'!$L$1="no","NOT COMPARABLE",(K69-G69)/G69)</f>
        <v>#N/A</v>
      </c>
      <c r="M69" s="115">
        <f t="shared" si="21"/>
        <v>60</v>
      </c>
      <c r="N69" s="118"/>
      <c r="O69" s="112">
        <f t="shared" si="22"/>
        <v>0</v>
      </c>
      <c r="P69" s="117" t="e">
        <f t="shared" si="23"/>
        <v>#DIV/0!</v>
      </c>
    </row>
    <row r="70" ht="22.5" customHeight="1" spans="1:16">
      <c r="A70" s="53">
        <v>61</v>
      </c>
      <c r="B70" s="80" t="str">
        <f>IF($B$1&lt;&gt;0,(CONCATENATE($B$1,'Data - DON''T TOUCH'!$F$1,A70,".wav")),"SET VIDEO NAME")</f>
        <v>PushPull2023_AIR_All-Others_61.wav</v>
      </c>
      <c r="C70" s="87"/>
      <c r="D70" s="88"/>
      <c r="E70" s="83" t="e">
        <f t="shared" si="4"/>
        <v>#VALUE!</v>
      </c>
      <c r="F70" s="89"/>
      <c r="G70" s="90">
        <f t="shared" si="15"/>
        <v>0</v>
      </c>
      <c r="H70" s="91"/>
      <c r="I70" s="106"/>
      <c r="J70" s="107" t="str">
        <f t="shared" si="16"/>
        <v/>
      </c>
      <c r="K70" s="114">
        <f t="shared" si="17"/>
        <v>0</v>
      </c>
      <c r="L70" s="109" t="e">
        <f>IF('Data - DON''T TOUCH'!$L$1="no","NOT COMPARABLE",(K70-G70)/G70)</f>
        <v>#N/A</v>
      </c>
      <c r="M70" s="115">
        <f t="shared" si="21"/>
        <v>61</v>
      </c>
      <c r="N70" s="118"/>
      <c r="O70" s="112">
        <f t="shared" si="22"/>
        <v>0</v>
      </c>
      <c r="P70" s="117" t="e">
        <f t="shared" si="23"/>
        <v>#DIV/0!</v>
      </c>
    </row>
    <row r="71" ht="22.5" customHeight="1" spans="1:16">
      <c r="A71" s="53">
        <v>62</v>
      </c>
      <c r="B71" s="80" t="str">
        <f>IF($B$1&lt;&gt;0,(CONCATENATE($B$1,'Data - DON''T TOUCH'!$F$1,A71,".wav")),"SET VIDEO NAME")</f>
        <v>PushPull2023_AIR_All-Others_62.wav</v>
      </c>
      <c r="C71" s="87"/>
      <c r="D71" s="88"/>
      <c r="E71" s="83" t="e">
        <f t="shared" si="4"/>
        <v>#VALUE!</v>
      </c>
      <c r="F71" s="89"/>
      <c r="G71" s="90">
        <f t="shared" si="15"/>
        <v>0</v>
      </c>
      <c r="H71" s="91"/>
      <c r="I71" s="106"/>
      <c r="J71" s="107" t="str">
        <f t="shared" si="16"/>
        <v/>
      </c>
      <c r="K71" s="114">
        <f t="shared" si="17"/>
        <v>0</v>
      </c>
      <c r="L71" s="109" t="e">
        <f>IF('Data - DON''T TOUCH'!$L$1="no","NOT COMPARABLE",(K71-G71)/G71)</f>
        <v>#N/A</v>
      </c>
      <c r="M71" s="115">
        <f t="shared" si="21"/>
        <v>62</v>
      </c>
      <c r="N71" s="118"/>
      <c r="O71" s="112">
        <f t="shared" si="22"/>
        <v>0</v>
      </c>
      <c r="P71" s="117" t="e">
        <f t="shared" si="23"/>
        <v>#DIV/0!</v>
      </c>
    </row>
    <row r="72" ht="22.5" customHeight="1" spans="1:16">
      <c r="A72" s="53">
        <v>63</v>
      </c>
      <c r="B72" s="80" t="str">
        <f>IF($B$1&lt;&gt;0,(CONCATENATE($B$1,'Data - DON''T TOUCH'!$F$1,A72,".wav")),"SET VIDEO NAME")</f>
        <v>PushPull2023_AIR_All-Others_63.wav</v>
      </c>
      <c r="C72" s="87"/>
      <c r="D72" s="88"/>
      <c r="E72" s="83" t="e">
        <f t="shared" si="4"/>
        <v>#VALUE!</v>
      </c>
      <c r="F72" s="89"/>
      <c r="G72" s="90">
        <f t="shared" si="15"/>
        <v>0</v>
      </c>
      <c r="H72" s="91"/>
      <c r="I72" s="106"/>
      <c r="J72" s="107" t="str">
        <f t="shared" si="16"/>
        <v/>
      </c>
      <c r="K72" s="114">
        <f t="shared" si="17"/>
        <v>0</v>
      </c>
      <c r="L72" s="109" t="e">
        <f>IF('Data - DON''T TOUCH'!$L$1="no","NOT COMPARABLE",(K72-G72)/G72)</f>
        <v>#N/A</v>
      </c>
      <c r="M72" s="115">
        <f t="shared" si="21"/>
        <v>63</v>
      </c>
      <c r="N72" s="118"/>
      <c r="O72" s="112">
        <f t="shared" si="22"/>
        <v>0</v>
      </c>
      <c r="P72" s="117" t="e">
        <f t="shared" si="23"/>
        <v>#DIV/0!</v>
      </c>
    </row>
    <row r="73" ht="22.5" customHeight="1" spans="1:16">
      <c r="A73" s="53">
        <v>64</v>
      </c>
      <c r="B73" s="80" t="str">
        <f>IF($B$1&lt;&gt;0,(CONCATENATE($B$1,'Data - DON''T TOUCH'!$F$1,A73,".wav")),"SET VIDEO NAME")</f>
        <v>PushPull2023_AIR_All-Others_64.wav</v>
      </c>
      <c r="C73" s="87"/>
      <c r="D73" s="88"/>
      <c r="E73" s="83" t="e">
        <f t="shared" si="4"/>
        <v>#VALUE!</v>
      </c>
      <c r="F73" s="89"/>
      <c r="G73" s="90">
        <f t="shared" si="15"/>
        <v>0</v>
      </c>
      <c r="H73" s="91"/>
      <c r="I73" s="106"/>
      <c r="J73" s="107" t="str">
        <f t="shared" si="16"/>
        <v/>
      </c>
      <c r="K73" s="114">
        <f t="shared" si="17"/>
        <v>0</v>
      </c>
      <c r="L73" s="109" t="e">
        <f>IF('Data - DON''T TOUCH'!$L$1="no","NOT COMPARABLE",(K73-G73)/G73)</f>
        <v>#N/A</v>
      </c>
      <c r="M73" s="115">
        <f t="shared" si="21"/>
        <v>64</v>
      </c>
      <c r="N73" s="118"/>
      <c r="O73" s="112">
        <f t="shared" si="22"/>
        <v>0</v>
      </c>
      <c r="P73" s="117" t="e">
        <f t="shared" si="23"/>
        <v>#DIV/0!</v>
      </c>
    </row>
    <row r="74" ht="22.5" customHeight="1" spans="1:16">
      <c r="A74" s="53">
        <v>65</v>
      </c>
      <c r="B74" s="80" t="str">
        <f>IF($B$1&lt;&gt;0,(CONCATENATE($B$1,'Data - DON''T TOUCH'!$F$1,A74,".wav")),"SET VIDEO NAME")</f>
        <v>PushPull2023_AIR_All-Others_65.wav</v>
      </c>
      <c r="C74" s="87"/>
      <c r="D74" s="88"/>
      <c r="E74" s="83" t="e">
        <f t="shared" si="4"/>
        <v>#VALUE!</v>
      </c>
      <c r="F74" s="89"/>
      <c r="G74" s="90">
        <f t="shared" si="15"/>
        <v>0</v>
      </c>
      <c r="H74" s="91"/>
      <c r="I74" s="106"/>
      <c r="J74" s="107" t="str">
        <f t="shared" si="16"/>
        <v/>
      </c>
      <c r="K74" s="114">
        <f t="shared" si="17"/>
        <v>0</v>
      </c>
      <c r="L74" s="109" t="e">
        <f>IF('Data - DON''T TOUCH'!$L$1="no","NOT COMPARABLE",(K74-G74)/G74)</f>
        <v>#N/A</v>
      </c>
      <c r="M74" s="115">
        <f t="shared" si="21"/>
        <v>65</v>
      </c>
      <c r="N74" s="118"/>
      <c r="O74" s="112">
        <f t="shared" si="22"/>
        <v>0</v>
      </c>
      <c r="P74" s="117" t="e">
        <f t="shared" si="23"/>
        <v>#DIV/0!</v>
      </c>
    </row>
    <row r="75" ht="22.5" customHeight="1" spans="1:16">
      <c r="A75" s="53">
        <v>66</v>
      </c>
      <c r="B75" s="80" t="str">
        <f>IF($B$1&lt;&gt;0,(CONCATENATE($B$1,'Data - DON''T TOUCH'!$F$1,A75,".wav")),"SET VIDEO NAME")</f>
        <v>PushPull2023_AIR_All-Others_66.wav</v>
      </c>
      <c r="C75" s="87"/>
      <c r="D75" s="88"/>
      <c r="E75" s="83" t="e">
        <f t="shared" ref="E75:E138" si="24">SUM(((MID(D75,1,2)*3600000)+(MID(D75,4,2)*60000)+(MID(D75,7,2)*1000)+RIGHT(D75,3))-((MID(C75,1,2)*3600000)+(MID(C75,4,2)*60000)+(MID(C75,7,2)*1000)+RIGHT(C75,3)))/1000</f>
        <v>#VALUE!</v>
      </c>
      <c r="F75" s="89"/>
      <c r="G75" s="90">
        <f t="shared" si="15"/>
        <v>0</v>
      </c>
      <c r="H75" s="91"/>
      <c r="I75" s="106"/>
      <c r="J75" s="107" t="str">
        <f t="shared" si="16"/>
        <v/>
      </c>
      <c r="K75" s="114">
        <f t="shared" si="17"/>
        <v>0</v>
      </c>
      <c r="L75" s="109" t="e">
        <f>IF('Data - DON''T TOUCH'!$L$1="no","NOT COMPARABLE",(K75-G75)/G75)</f>
        <v>#N/A</v>
      </c>
      <c r="M75" s="115">
        <f t="shared" si="21"/>
        <v>66</v>
      </c>
      <c r="N75" s="118"/>
      <c r="O75" s="112">
        <f t="shared" si="22"/>
        <v>0</v>
      </c>
      <c r="P75" s="117" t="e">
        <f t="shared" si="23"/>
        <v>#DIV/0!</v>
      </c>
    </row>
    <row r="76" ht="22.5" customHeight="1" spans="1:16">
      <c r="A76" s="53">
        <v>67</v>
      </c>
      <c r="B76" s="80" t="str">
        <f>IF($B$1&lt;&gt;0,(CONCATENATE($B$1,'Data - DON''T TOUCH'!$F$1,A76,".wav")),"SET VIDEO NAME")</f>
        <v>PushPull2023_AIR_All-Others_67.wav</v>
      </c>
      <c r="C76" s="87"/>
      <c r="D76" s="88"/>
      <c r="E76" s="83" t="e">
        <f t="shared" si="24"/>
        <v>#VALUE!</v>
      </c>
      <c r="F76" s="89"/>
      <c r="G76" s="90">
        <f t="shared" si="15"/>
        <v>0</v>
      </c>
      <c r="H76" s="91"/>
      <c r="I76" s="106"/>
      <c r="J76" s="107" t="str">
        <f t="shared" si="16"/>
        <v/>
      </c>
      <c r="K76" s="114">
        <f t="shared" si="17"/>
        <v>0</v>
      </c>
      <c r="L76" s="109" t="e">
        <f>IF('Data - DON''T TOUCH'!$L$1="no","NOT COMPARABLE",(K76-G76)/G76)</f>
        <v>#N/A</v>
      </c>
      <c r="M76" s="115">
        <f t="shared" si="21"/>
        <v>67</v>
      </c>
      <c r="N76" s="118"/>
      <c r="O76" s="112">
        <f t="shared" si="22"/>
        <v>0</v>
      </c>
      <c r="P76" s="117" t="e">
        <f t="shared" si="23"/>
        <v>#DIV/0!</v>
      </c>
    </row>
    <row r="77" ht="22.5" customHeight="1" spans="1:16">
      <c r="A77" s="53">
        <v>68</v>
      </c>
      <c r="B77" s="80" t="str">
        <f>IF($B$1&lt;&gt;0,(CONCATENATE($B$1,'Data - DON''T TOUCH'!$F$1,A77,".wav")),"SET VIDEO NAME")</f>
        <v>PushPull2023_AIR_All-Others_68.wav</v>
      </c>
      <c r="C77" s="87"/>
      <c r="D77" s="88"/>
      <c r="E77" s="83" t="e">
        <f t="shared" si="24"/>
        <v>#VALUE!</v>
      </c>
      <c r="F77" s="89"/>
      <c r="G77" s="90">
        <f t="shared" si="15"/>
        <v>0</v>
      </c>
      <c r="H77" s="91"/>
      <c r="I77" s="106"/>
      <c r="J77" s="107" t="str">
        <f t="shared" si="16"/>
        <v/>
      </c>
      <c r="K77" s="114">
        <f t="shared" si="17"/>
        <v>0</v>
      </c>
      <c r="L77" s="109" t="e">
        <f>IF('Data - DON''T TOUCH'!$L$1="no","NOT COMPARABLE",(K77-G77)/G77)</f>
        <v>#N/A</v>
      </c>
      <c r="M77" s="115">
        <f t="shared" si="21"/>
        <v>68</v>
      </c>
      <c r="N77" s="118"/>
      <c r="O77" s="112">
        <f t="shared" si="22"/>
        <v>0</v>
      </c>
      <c r="P77" s="117" t="e">
        <f t="shared" si="23"/>
        <v>#DIV/0!</v>
      </c>
    </row>
    <row r="78" ht="22.5" customHeight="1" spans="1:16">
      <c r="A78" s="53">
        <v>69</v>
      </c>
      <c r="B78" s="80" t="str">
        <f>IF($B$1&lt;&gt;0,(CONCATENATE($B$1,'Data - DON''T TOUCH'!$F$1,A78,".wav")),"SET VIDEO NAME")</f>
        <v>PushPull2023_AIR_All-Others_69.wav</v>
      </c>
      <c r="C78" s="87"/>
      <c r="D78" s="88"/>
      <c r="E78" s="83" t="e">
        <f t="shared" si="24"/>
        <v>#VALUE!</v>
      </c>
      <c r="F78" s="89"/>
      <c r="G78" s="90">
        <f t="shared" si="15"/>
        <v>0</v>
      </c>
      <c r="H78" s="91"/>
      <c r="I78" s="106"/>
      <c r="J78" s="107" t="str">
        <f t="shared" si="16"/>
        <v/>
      </c>
      <c r="K78" s="114">
        <f t="shared" si="17"/>
        <v>0</v>
      </c>
      <c r="L78" s="109" t="e">
        <f>IF('Data - DON''T TOUCH'!$L$1="no","NOT COMPARABLE",(K78-G78)/G78)</f>
        <v>#N/A</v>
      </c>
      <c r="M78" s="115">
        <f t="shared" si="21"/>
        <v>69</v>
      </c>
      <c r="N78" s="118"/>
      <c r="O78" s="112">
        <f t="shared" si="22"/>
        <v>0</v>
      </c>
      <c r="P78" s="117" t="e">
        <f t="shared" si="23"/>
        <v>#DIV/0!</v>
      </c>
    </row>
    <row r="79" ht="22.5" customHeight="1" spans="1:16">
      <c r="A79" s="53">
        <v>70</v>
      </c>
      <c r="B79" s="80" t="str">
        <f>IF($B$1&lt;&gt;0,(CONCATENATE($B$1,'Data - DON''T TOUCH'!$F$1,A79,".wav")),"SET VIDEO NAME")</f>
        <v>PushPull2023_AIR_All-Others_70.wav</v>
      </c>
      <c r="C79" s="87"/>
      <c r="D79" s="88"/>
      <c r="E79" s="83" t="e">
        <f t="shared" si="24"/>
        <v>#VALUE!</v>
      </c>
      <c r="F79" s="89"/>
      <c r="G79" s="90">
        <f t="shared" si="15"/>
        <v>0</v>
      </c>
      <c r="H79" s="91"/>
      <c r="I79" s="106"/>
      <c r="J79" s="107" t="str">
        <f t="shared" si="16"/>
        <v/>
      </c>
      <c r="K79" s="114">
        <f t="shared" si="17"/>
        <v>0</v>
      </c>
      <c r="L79" s="109" t="e">
        <f>IF('Data - DON''T TOUCH'!$L$1="no","NOT COMPARABLE",(K79-G79)/G79)</f>
        <v>#N/A</v>
      </c>
      <c r="M79" s="115">
        <f t="shared" si="21"/>
        <v>70</v>
      </c>
      <c r="N79" s="118"/>
      <c r="O79" s="112">
        <f t="shared" si="22"/>
        <v>0</v>
      </c>
      <c r="P79" s="117" t="e">
        <f t="shared" si="23"/>
        <v>#DIV/0!</v>
      </c>
    </row>
    <row r="80" ht="22.5" customHeight="1" spans="1:16">
      <c r="A80" s="53">
        <v>71</v>
      </c>
      <c r="B80" s="80" t="str">
        <f>IF($B$1&lt;&gt;0,(CONCATENATE($B$1,'Data - DON''T TOUCH'!$F$1,A80,".wav")),"SET VIDEO NAME")</f>
        <v>PushPull2023_AIR_All-Others_71.wav</v>
      </c>
      <c r="C80" s="87"/>
      <c r="D80" s="88"/>
      <c r="E80" s="83" t="e">
        <f t="shared" si="24"/>
        <v>#VALUE!</v>
      </c>
      <c r="F80" s="89"/>
      <c r="G80" s="90">
        <f t="shared" si="15"/>
        <v>0</v>
      </c>
      <c r="H80" s="91"/>
      <c r="I80" s="106"/>
      <c r="J80" s="107" t="str">
        <f t="shared" si="16"/>
        <v/>
      </c>
      <c r="K80" s="114">
        <f t="shared" si="17"/>
        <v>0</v>
      </c>
      <c r="L80" s="109" t="e">
        <f>IF('Data - DON''T TOUCH'!$L$1="no","NOT COMPARABLE",(K80-G80)/G80)</f>
        <v>#N/A</v>
      </c>
      <c r="M80" s="115">
        <f t="shared" si="21"/>
        <v>71</v>
      </c>
      <c r="N80" s="118"/>
      <c r="O80" s="112">
        <f t="shared" si="22"/>
        <v>0</v>
      </c>
      <c r="P80" s="117" t="e">
        <f t="shared" si="23"/>
        <v>#DIV/0!</v>
      </c>
    </row>
    <row r="81" ht="22.5" customHeight="1" spans="1:16">
      <c r="A81" s="53">
        <v>72</v>
      </c>
      <c r="B81" s="80" t="str">
        <f>IF($B$1&lt;&gt;0,(CONCATENATE($B$1,'Data - DON''T TOUCH'!$F$1,A81,".wav")),"SET VIDEO NAME")</f>
        <v>PushPull2023_AIR_All-Others_72.wav</v>
      </c>
      <c r="C81" s="87"/>
      <c r="D81" s="88"/>
      <c r="E81" s="83" t="e">
        <f t="shared" si="24"/>
        <v>#VALUE!</v>
      </c>
      <c r="F81" s="89"/>
      <c r="G81" s="90">
        <f t="shared" si="15"/>
        <v>0</v>
      </c>
      <c r="H81" s="91"/>
      <c r="I81" s="106"/>
      <c r="J81" s="107" t="str">
        <f t="shared" si="16"/>
        <v/>
      </c>
      <c r="K81" s="114">
        <f t="shared" si="17"/>
        <v>0</v>
      </c>
      <c r="L81" s="109" t="e">
        <f>IF('Data - DON''T TOUCH'!$L$1="no","NOT COMPARABLE",(K81-G81)/G81)</f>
        <v>#N/A</v>
      </c>
      <c r="M81" s="115">
        <f t="shared" si="21"/>
        <v>72</v>
      </c>
      <c r="N81" s="118"/>
      <c r="O81" s="112">
        <f t="shared" si="22"/>
        <v>0</v>
      </c>
      <c r="P81" s="117" t="e">
        <f t="shared" si="23"/>
        <v>#DIV/0!</v>
      </c>
    </row>
    <row r="82" ht="22.5" customHeight="1" spans="1:16">
      <c r="A82" s="53">
        <v>73</v>
      </c>
      <c r="B82" s="80" t="str">
        <f>IF($B$1&lt;&gt;0,(CONCATENATE($B$1,'Data - DON''T TOUCH'!$F$1,A82,".wav")),"SET VIDEO NAME")</f>
        <v>PushPull2023_AIR_All-Others_73.wav</v>
      </c>
      <c r="C82" s="87"/>
      <c r="D82" s="88"/>
      <c r="E82" s="83" t="e">
        <f t="shared" si="24"/>
        <v>#VALUE!</v>
      </c>
      <c r="F82" s="89"/>
      <c r="G82" s="90">
        <f t="shared" si="15"/>
        <v>0</v>
      </c>
      <c r="H82" s="91"/>
      <c r="I82" s="106"/>
      <c r="J82" s="107" t="str">
        <f t="shared" si="16"/>
        <v/>
      </c>
      <c r="K82" s="114">
        <f t="shared" si="17"/>
        <v>0</v>
      </c>
      <c r="L82" s="109" t="e">
        <f>IF('Data - DON''T TOUCH'!$L$1="no","NOT COMPARABLE",(K82-G82)/G82)</f>
        <v>#N/A</v>
      </c>
      <c r="M82" s="115">
        <f t="shared" si="21"/>
        <v>73</v>
      </c>
      <c r="N82" s="118"/>
      <c r="O82" s="112">
        <f t="shared" si="22"/>
        <v>0</v>
      </c>
      <c r="P82" s="117" t="e">
        <f t="shared" si="23"/>
        <v>#DIV/0!</v>
      </c>
    </row>
    <row r="83" ht="22.5" customHeight="1" spans="1:16">
      <c r="A83" s="53">
        <v>74</v>
      </c>
      <c r="B83" s="80" t="str">
        <f>IF($B$1&lt;&gt;0,(CONCATENATE($B$1,'Data - DON''T TOUCH'!$F$1,A83,".wav")),"SET VIDEO NAME")</f>
        <v>PushPull2023_AIR_All-Others_74.wav</v>
      </c>
      <c r="C83" s="87"/>
      <c r="D83" s="88"/>
      <c r="E83" s="83" t="e">
        <f t="shared" si="24"/>
        <v>#VALUE!</v>
      </c>
      <c r="F83" s="89"/>
      <c r="G83" s="90">
        <f t="shared" si="15"/>
        <v>0</v>
      </c>
      <c r="H83" s="91"/>
      <c r="I83" s="106"/>
      <c r="J83" s="107" t="str">
        <f t="shared" si="16"/>
        <v/>
      </c>
      <c r="K83" s="114">
        <f t="shared" si="17"/>
        <v>0</v>
      </c>
      <c r="L83" s="109" t="e">
        <f>IF('Data - DON''T TOUCH'!$L$1="no","NOT COMPARABLE",(K83-G83)/G83)</f>
        <v>#N/A</v>
      </c>
      <c r="M83" s="115">
        <f t="shared" si="21"/>
        <v>74</v>
      </c>
      <c r="N83" s="118"/>
      <c r="O83" s="112">
        <f t="shared" si="22"/>
        <v>0</v>
      </c>
      <c r="P83" s="117" t="e">
        <f t="shared" si="23"/>
        <v>#DIV/0!</v>
      </c>
    </row>
    <row r="84" ht="22.5" customHeight="1" spans="1:16">
      <c r="A84" s="53">
        <v>75</v>
      </c>
      <c r="B84" s="80" t="str">
        <f>IF($B$1&lt;&gt;0,(CONCATENATE($B$1,'Data - DON''T TOUCH'!$F$1,A84,".wav")),"SET VIDEO NAME")</f>
        <v>PushPull2023_AIR_All-Others_75.wav</v>
      </c>
      <c r="C84" s="87"/>
      <c r="D84" s="88"/>
      <c r="E84" s="83" t="e">
        <f t="shared" si="24"/>
        <v>#VALUE!</v>
      </c>
      <c r="F84" s="89"/>
      <c r="G84" s="90">
        <f t="shared" si="15"/>
        <v>0</v>
      </c>
      <c r="H84" s="91"/>
      <c r="I84" s="106"/>
      <c r="J84" s="107" t="str">
        <f t="shared" si="16"/>
        <v/>
      </c>
      <c r="K84" s="114">
        <f t="shared" si="17"/>
        <v>0</v>
      </c>
      <c r="L84" s="109" t="e">
        <f>IF('Data - DON''T TOUCH'!$L$1="no","NOT COMPARABLE",(K84-G84)/G84)</f>
        <v>#N/A</v>
      </c>
      <c r="M84" s="115">
        <f t="shared" ref="M84:M94" si="25">A84</f>
        <v>75</v>
      </c>
      <c r="N84" s="118"/>
      <c r="O84" s="112">
        <f t="shared" ref="O84:O94" si="26">LEN(N84)</f>
        <v>0</v>
      </c>
      <c r="P84" s="117" t="e">
        <f t="shared" ref="P84:P94" si="27">(O84-G84)/G84</f>
        <v>#DIV/0!</v>
      </c>
    </row>
    <row r="85" ht="22.5" customHeight="1" spans="1:16">
      <c r="A85" s="53">
        <v>76</v>
      </c>
      <c r="B85" s="80" t="str">
        <f>IF($B$1&lt;&gt;0,(CONCATENATE($B$1,'Data - DON''T TOUCH'!$F$1,A85,".wav")),"SET VIDEO NAME")</f>
        <v>PushPull2023_AIR_All-Others_76.wav</v>
      </c>
      <c r="C85" s="87"/>
      <c r="D85" s="88"/>
      <c r="E85" s="83" t="e">
        <f t="shared" si="24"/>
        <v>#VALUE!</v>
      </c>
      <c r="F85" s="89"/>
      <c r="G85" s="90">
        <f t="shared" si="15"/>
        <v>0</v>
      </c>
      <c r="H85" s="91"/>
      <c r="I85" s="106"/>
      <c r="J85" s="107" t="str">
        <f t="shared" si="16"/>
        <v/>
      </c>
      <c r="K85" s="114">
        <f t="shared" si="17"/>
        <v>0</v>
      </c>
      <c r="L85" s="109" t="e">
        <f>IF('Data - DON''T TOUCH'!$L$1="no","NOT COMPARABLE",(K85-G85)/G85)</f>
        <v>#N/A</v>
      </c>
      <c r="M85" s="115">
        <f t="shared" si="25"/>
        <v>76</v>
      </c>
      <c r="N85" s="118"/>
      <c r="O85" s="112">
        <f t="shared" si="26"/>
        <v>0</v>
      </c>
      <c r="P85" s="117" t="e">
        <f t="shared" si="27"/>
        <v>#DIV/0!</v>
      </c>
    </row>
    <row r="86" ht="22.5" customHeight="1" spans="1:16">
      <c r="A86" s="53">
        <v>77</v>
      </c>
      <c r="B86" s="80" t="str">
        <f>IF($B$1&lt;&gt;0,(CONCATENATE($B$1,'Data - DON''T TOUCH'!$F$1,A86,".wav")),"SET VIDEO NAME")</f>
        <v>PushPull2023_AIR_All-Others_77.wav</v>
      </c>
      <c r="C86" s="87"/>
      <c r="D86" s="88"/>
      <c r="E86" s="83" t="e">
        <f t="shared" si="24"/>
        <v>#VALUE!</v>
      </c>
      <c r="F86" s="89"/>
      <c r="G86" s="90">
        <f t="shared" ref="G86:G149" si="28">LEN(F86)</f>
        <v>0</v>
      </c>
      <c r="H86" s="91"/>
      <c r="I86" s="106"/>
      <c r="J86" s="107" t="str">
        <f t="shared" ref="J86:J149" si="29">IF(I86&lt;&gt;0,"MANDATORY - please spell correct pronunciation","")</f>
        <v/>
      </c>
      <c r="K86" s="114">
        <f t="shared" ref="K86:K149" si="30">LEN(H86)</f>
        <v>0</v>
      </c>
      <c r="L86" s="109" t="e">
        <f>IF('Data - DON''T TOUCH'!$L$1="no","NOT COMPARABLE",(K86-G86)/G86)</f>
        <v>#N/A</v>
      </c>
      <c r="M86" s="115">
        <f t="shared" si="25"/>
        <v>77</v>
      </c>
      <c r="N86" s="118"/>
      <c r="O86" s="112">
        <f t="shared" si="26"/>
        <v>0</v>
      </c>
      <c r="P86" s="117" t="e">
        <f t="shared" si="27"/>
        <v>#DIV/0!</v>
      </c>
    </row>
    <row r="87" ht="22.5" customHeight="1" spans="1:16">
      <c r="A87" s="53">
        <v>78</v>
      </c>
      <c r="B87" s="80" t="str">
        <f>IF($B$1&lt;&gt;0,(CONCATENATE($B$1,'Data - DON''T TOUCH'!$F$1,A87,".wav")),"SET VIDEO NAME")</f>
        <v>PushPull2023_AIR_All-Others_78.wav</v>
      </c>
      <c r="C87" s="87"/>
      <c r="D87" s="88"/>
      <c r="E87" s="83" t="e">
        <f t="shared" si="24"/>
        <v>#VALUE!</v>
      </c>
      <c r="F87" s="89"/>
      <c r="G87" s="90">
        <f t="shared" si="28"/>
        <v>0</v>
      </c>
      <c r="H87" s="91"/>
      <c r="I87" s="106"/>
      <c r="J87" s="107" t="str">
        <f t="shared" si="29"/>
        <v/>
      </c>
      <c r="K87" s="114">
        <f t="shared" si="30"/>
        <v>0</v>
      </c>
      <c r="L87" s="109" t="e">
        <f>IF('Data - DON''T TOUCH'!$L$1="no","NOT COMPARABLE",(K87-G87)/G87)</f>
        <v>#N/A</v>
      </c>
      <c r="M87" s="115">
        <f t="shared" si="25"/>
        <v>78</v>
      </c>
      <c r="N87" s="118"/>
      <c r="O87" s="112">
        <f t="shared" si="26"/>
        <v>0</v>
      </c>
      <c r="P87" s="117" t="e">
        <f t="shared" si="27"/>
        <v>#DIV/0!</v>
      </c>
    </row>
    <row r="88" ht="22.5" customHeight="1" spans="1:16">
      <c r="A88" s="53">
        <v>79</v>
      </c>
      <c r="B88" s="80" t="str">
        <f>IF($B$1&lt;&gt;0,(CONCATENATE($B$1,'Data - DON''T TOUCH'!$F$1,A88,".wav")),"SET VIDEO NAME")</f>
        <v>PushPull2023_AIR_All-Others_79.wav</v>
      </c>
      <c r="C88" s="87"/>
      <c r="D88" s="88"/>
      <c r="E88" s="83" t="e">
        <f t="shared" si="24"/>
        <v>#VALUE!</v>
      </c>
      <c r="F88" s="89"/>
      <c r="G88" s="90">
        <f t="shared" si="28"/>
        <v>0</v>
      </c>
      <c r="H88" s="91"/>
      <c r="I88" s="106"/>
      <c r="J88" s="107" t="str">
        <f t="shared" si="29"/>
        <v/>
      </c>
      <c r="K88" s="114">
        <f t="shared" si="30"/>
        <v>0</v>
      </c>
      <c r="L88" s="109" t="e">
        <f>IF('Data - DON''T TOUCH'!$L$1="no","NOT COMPARABLE",(K88-G88)/G88)</f>
        <v>#N/A</v>
      </c>
      <c r="M88" s="115">
        <f t="shared" si="25"/>
        <v>79</v>
      </c>
      <c r="N88" s="118"/>
      <c r="O88" s="112">
        <f t="shared" si="26"/>
        <v>0</v>
      </c>
      <c r="P88" s="117" t="e">
        <f t="shared" si="27"/>
        <v>#DIV/0!</v>
      </c>
    </row>
    <row r="89" ht="22.5" customHeight="1" spans="1:16">
      <c r="A89" s="53">
        <v>80</v>
      </c>
      <c r="B89" s="80" t="str">
        <f>IF($B$1&lt;&gt;0,(CONCATENATE($B$1,'Data - DON''T TOUCH'!$F$1,A89,".wav")),"SET VIDEO NAME")</f>
        <v>PushPull2023_AIR_All-Others_80.wav</v>
      </c>
      <c r="C89" s="87"/>
      <c r="D89" s="88"/>
      <c r="E89" s="83" t="e">
        <f t="shared" si="24"/>
        <v>#VALUE!</v>
      </c>
      <c r="F89" s="89"/>
      <c r="G89" s="90">
        <f t="shared" si="28"/>
        <v>0</v>
      </c>
      <c r="H89" s="91"/>
      <c r="I89" s="106"/>
      <c r="J89" s="107" t="str">
        <f t="shared" si="29"/>
        <v/>
      </c>
      <c r="K89" s="114">
        <f t="shared" si="30"/>
        <v>0</v>
      </c>
      <c r="L89" s="109" t="e">
        <f>IF('Data - DON''T TOUCH'!$L$1="no","NOT COMPARABLE",(K89-G89)/G89)</f>
        <v>#N/A</v>
      </c>
      <c r="M89" s="115">
        <f t="shared" si="25"/>
        <v>80</v>
      </c>
      <c r="N89" s="118"/>
      <c r="O89" s="112">
        <f t="shared" si="26"/>
        <v>0</v>
      </c>
      <c r="P89" s="117" t="e">
        <f t="shared" si="27"/>
        <v>#DIV/0!</v>
      </c>
    </row>
    <row r="90" ht="22.5" customHeight="1" spans="1:16">
      <c r="A90" s="53">
        <v>81</v>
      </c>
      <c r="B90" s="80" t="str">
        <f>IF($B$1&lt;&gt;0,(CONCATENATE($B$1,'Data - DON''T TOUCH'!$F$1,A90,".wav")),"SET VIDEO NAME")</f>
        <v>PushPull2023_AIR_All-Others_81.wav</v>
      </c>
      <c r="C90" s="87"/>
      <c r="D90" s="88"/>
      <c r="E90" s="83" t="e">
        <f t="shared" si="24"/>
        <v>#VALUE!</v>
      </c>
      <c r="F90" s="89"/>
      <c r="G90" s="90">
        <f t="shared" si="28"/>
        <v>0</v>
      </c>
      <c r="H90" s="91"/>
      <c r="I90" s="106"/>
      <c r="J90" s="107" t="str">
        <f t="shared" si="29"/>
        <v/>
      </c>
      <c r="K90" s="114">
        <f t="shared" si="30"/>
        <v>0</v>
      </c>
      <c r="L90" s="109" t="e">
        <f>IF('Data - DON''T TOUCH'!$L$1="no","NOT COMPARABLE",(K90-G90)/G90)</f>
        <v>#N/A</v>
      </c>
      <c r="M90" s="115">
        <f t="shared" si="25"/>
        <v>81</v>
      </c>
      <c r="N90" s="118"/>
      <c r="O90" s="112">
        <f t="shared" si="26"/>
        <v>0</v>
      </c>
      <c r="P90" s="117" t="e">
        <f t="shared" si="27"/>
        <v>#DIV/0!</v>
      </c>
    </row>
    <row r="91" ht="22.5" customHeight="1" spans="1:16">
      <c r="A91" s="53">
        <v>82</v>
      </c>
      <c r="B91" s="80" t="str">
        <f>IF($B$1&lt;&gt;0,(CONCATENATE($B$1,'Data - DON''T TOUCH'!$F$1,A91,".wav")),"SET VIDEO NAME")</f>
        <v>PushPull2023_AIR_All-Others_82.wav</v>
      </c>
      <c r="C91" s="87"/>
      <c r="D91" s="88"/>
      <c r="E91" s="83" t="e">
        <f t="shared" si="24"/>
        <v>#VALUE!</v>
      </c>
      <c r="F91" s="89"/>
      <c r="G91" s="90">
        <f t="shared" si="28"/>
        <v>0</v>
      </c>
      <c r="H91" s="91"/>
      <c r="I91" s="106"/>
      <c r="J91" s="107" t="str">
        <f t="shared" si="29"/>
        <v/>
      </c>
      <c r="K91" s="114">
        <f t="shared" si="30"/>
        <v>0</v>
      </c>
      <c r="L91" s="109" t="e">
        <f>IF('Data - DON''T TOUCH'!$L$1="no","NOT COMPARABLE",(K91-G91)/G91)</f>
        <v>#N/A</v>
      </c>
      <c r="M91" s="115">
        <f t="shared" si="25"/>
        <v>82</v>
      </c>
      <c r="N91" s="118"/>
      <c r="O91" s="112">
        <f t="shared" si="26"/>
        <v>0</v>
      </c>
      <c r="P91" s="117" t="e">
        <f t="shared" si="27"/>
        <v>#DIV/0!</v>
      </c>
    </row>
    <row r="92" ht="22.5" customHeight="1" spans="1:16">
      <c r="A92" s="53">
        <v>83</v>
      </c>
      <c r="B92" s="80" t="str">
        <f>IF($B$1&lt;&gt;0,(CONCATENATE($B$1,'Data - DON''T TOUCH'!$F$1,A92,".wav")),"SET VIDEO NAME")</f>
        <v>PushPull2023_AIR_All-Others_83.wav</v>
      </c>
      <c r="C92" s="87"/>
      <c r="D92" s="88"/>
      <c r="E92" s="83" t="e">
        <f t="shared" si="24"/>
        <v>#VALUE!</v>
      </c>
      <c r="F92" s="89"/>
      <c r="G92" s="90">
        <f t="shared" si="28"/>
        <v>0</v>
      </c>
      <c r="H92" s="91"/>
      <c r="I92" s="106"/>
      <c r="J92" s="107" t="str">
        <f t="shared" si="29"/>
        <v/>
      </c>
      <c r="K92" s="114">
        <f t="shared" si="30"/>
        <v>0</v>
      </c>
      <c r="L92" s="109" t="e">
        <f>IF('Data - DON''T TOUCH'!$L$1="no","NOT COMPARABLE",(K92-G92)/G92)</f>
        <v>#N/A</v>
      </c>
      <c r="M92" s="115">
        <f t="shared" si="25"/>
        <v>83</v>
      </c>
      <c r="N92" s="118"/>
      <c r="O92" s="112">
        <f t="shared" si="26"/>
        <v>0</v>
      </c>
      <c r="P92" s="117" t="e">
        <f t="shared" si="27"/>
        <v>#DIV/0!</v>
      </c>
    </row>
    <row r="93" ht="22.5" customHeight="1" spans="1:16">
      <c r="A93" s="53">
        <v>84</v>
      </c>
      <c r="B93" s="80" t="str">
        <f>IF($B$1&lt;&gt;0,(CONCATENATE($B$1,'Data - DON''T TOUCH'!$F$1,A93,".wav")),"SET VIDEO NAME")</f>
        <v>PushPull2023_AIR_All-Others_84.wav</v>
      </c>
      <c r="C93" s="87"/>
      <c r="D93" s="88"/>
      <c r="E93" s="83" t="e">
        <f t="shared" si="24"/>
        <v>#VALUE!</v>
      </c>
      <c r="F93" s="89"/>
      <c r="G93" s="90">
        <f t="shared" si="28"/>
        <v>0</v>
      </c>
      <c r="H93" s="91"/>
      <c r="I93" s="106"/>
      <c r="J93" s="107" t="str">
        <f t="shared" si="29"/>
        <v/>
      </c>
      <c r="K93" s="114">
        <f t="shared" si="30"/>
        <v>0</v>
      </c>
      <c r="L93" s="109" t="e">
        <f>IF('Data - DON''T TOUCH'!$L$1="no","NOT COMPARABLE",(K93-G93)/G93)</f>
        <v>#N/A</v>
      </c>
      <c r="M93" s="115">
        <f t="shared" si="25"/>
        <v>84</v>
      </c>
      <c r="N93" s="118"/>
      <c r="O93" s="112">
        <f t="shared" si="26"/>
        <v>0</v>
      </c>
      <c r="P93" s="117" t="e">
        <f t="shared" si="27"/>
        <v>#DIV/0!</v>
      </c>
    </row>
    <row r="94" ht="22.5" customHeight="1" spans="1:16">
      <c r="A94" s="53">
        <v>85</v>
      </c>
      <c r="B94" s="80" t="str">
        <f>IF($B$1&lt;&gt;0,(CONCATENATE($B$1,'Data - DON''T TOUCH'!$F$1,A94,".wav")),"SET VIDEO NAME")</f>
        <v>PushPull2023_AIR_All-Others_85.wav</v>
      </c>
      <c r="C94" s="87"/>
      <c r="D94" s="88"/>
      <c r="E94" s="83" t="e">
        <f t="shared" si="24"/>
        <v>#VALUE!</v>
      </c>
      <c r="F94" s="89"/>
      <c r="G94" s="90">
        <f t="shared" si="28"/>
        <v>0</v>
      </c>
      <c r="H94" s="91"/>
      <c r="I94" s="106"/>
      <c r="J94" s="107" t="str">
        <f t="shared" si="29"/>
        <v/>
      </c>
      <c r="K94" s="114">
        <f t="shared" si="30"/>
        <v>0</v>
      </c>
      <c r="L94" s="109" t="e">
        <f>IF('Data - DON''T TOUCH'!$L$1="no","NOT COMPARABLE",(K94-G94)/G94)</f>
        <v>#N/A</v>
      </c>
      <c r="M94" s="115">
        <f t="shared" si="25"/>
        <v>85</v>
      </c>
      <c r="N94" s="118"/>
      <c r="O94" s="112">
        <f t="shared" si="26"/>
        <v>0</v>
      </c>
      <c r="P94" s="117" t="e">
        <f t="shared" si="27"/>
        <v>#DIV/0!</v>
      </c>
    </row>
    <row r="95" ht="22.5" customHeight="1" spans="1:16">
      <c r="A95" s="53">
        <v>86</v>
      </c>
      <c r="B95" s="80" t="str">
        <f>IF($B$1&lt;&gt;0,(CONCATENATE($B$1,'Data - DON''T TOUCH'!$F$1,A95,".wav")),"SET VIDEO NAME")</f>
        <v>PushPull2023_AIR_All-Others_86.wav</v>
      </c>
      <c r="C95" s="87"/>
      <c r="D95" s="88"/>
      <c r="E95" s="83" t="e">
        <f t="shared" si="24"/>
        <v>#VALUE!</v>
      </c>
      <c r="F95" s="89"/>
      <c r="G95" s="90">
        <f t="shared" si="28"/>
        <v>0</v>
      </c>
      <c r="H95" s="91"/>
      <c r="I95" s="106"/>
      <c r="J95" s="107" t="str">
        <f t="shared" si="29"/>
        <v/>
      </c>
      <c r="K95" s="114">
        <f t="shared" si="30"/>
        <v>0</v>
      </c>
      <c r="L95" s="109" t="e">
        <f>IF('Data - DON''T TOUCH'!$L$1="no","NOT COMPARABLE",(K95-G95)/G95)</f>
        <v>#N/A</v>
      </c>
      <c r="M95" s="115">
        <f t="shared" ref="M95:M100" si="31">A95</f>
        <v>86</v>
      </c>
      <c r="N95" s="118"/>
      <c r="O95" s="112">
        <f t="shared" ref="O95:O100" si="32">LEN(N95)</f>
        <v>0</v>
      </c>
      <c r="P95" s="117" t="e">
        <f t="shared" ref="P95:P100" si="33">(O95-G95)/G95</f>
        <v>#DIV/0!</v>
      </c>
    </row>
    <row r="96" ht="22.5" customHeight="1" spans="1:16">
      <c r="A96" s="53">
        <v>87</v>
      </c>
      <c r="B96" s="80" t="str">
        <f>IF($B$1&lt;&gt;0,(CONCATENATE($B$1,'Data - DON''T TOUCH'!$F$1,A96,".wav")),"SET VIDEO NAME")</f>
        <v>PushPull2023_AIR_All-Others_87.wav</v>
      </c>
      <c r="C96" s="87"/>
      <c r="D96" s="88"/>
      <c r="E96" s="83" t="e">
        <f t="shared" si="24"/>
        <v>#VALUE!</v>
      </c>
      <c r="F96" s="89"/>
      <c r="G96" s="90">
        <f t="shared" si="28"/>
        <v>0</v>
      </c>
      <c r="H96" s="91"/>
      <c r="I96" s="106"/>
      <c r="J96" s="107" t="str">
        <f t="shared" si="29"/>
        <v/>
      </c>
      <c r="K96" s="114">
        <f t="shared" si="30"/>
        <v>0</v>
      </c>
      <c r="L96" s="109" t="e">
        <f>IF('Data - DON''T TOUCH'!$L$1="no","NOT COMPARABLE",(K96-G96)/G96)</f>
        <v>#N/A</v>
      </c>
      <c r="M96" s="115">
        <f t="shared" si="31"/>
        <v>87</v>
      </c>
      <c r="N96" s="118"/>
      <c r="O96" s="112">
        <f t="shared" si="32"/>
        <v>0</v>
      </c>
      <c r="P96" s="117" t="e">
        <f t="shared" si="33"/>
        <v>#DIV/0!</v>
      </c>
    </row>
    <row r="97" ht="22.5" customHeight="1" spans="1:16">
      <c r="A97" s="53">
        <v>88</v>
      </c>
      <c r="B97" s="80" t="str">
        <f>IF($B$1&lt;&gt;0,(CONCATENATE($B$1,'Data - DON''T TOUCH'!$F$1,A97,".wav")),"SET VIDEO NAME")</f>
        <v>PushPull2023_AIR_All-Others_88.wav</v>
      </c>
      <c r="C97" s="87"/>
      <c r="D97" s="88"/>
      <c r="E97" s="83" t="e">
        <f t="shared" si="24"/>
        <v>#VALUE!</v>
      </c>
      <c r="F97" s="89"/>
      <c r="G97" s="90">
        <f t="shared" si="28"/>
        <v>0</v>
      </c>
      <c r="H97" s="91"/>
      <c r="I97" s="106"/>
      <c r="J97" s="107" t="str">
        <f t="shared" si="29"/>
        <v/>
      </c>
      <c r="K97" s="114">
        <f t="shared" si="30"/>
        <v>0</v>
      </c>
      <c r="L97" s="109" t="e">
        <f>IF('Data - DON''T TOUCH'!$L$1="no","NOT COMPARABLE",(K97-G97)/G97)</f>
        <v>#N/A</v>
      </c>
      <c r="M97" s="115">
        <f t="shared" si="31"/>
        <v>88</v>
      </c>
      <c r="N97" s="118"/>
      <c r="O97" s="112">
        <f t="shared" si="32"/>
        <v>0</v>
      </c>
      <c r="P97" s="117" t="e">
        <f t="shared" si="33"/>
        <v>#DIV/0!</v>
      </c>
    </row>
    <row r="98" ht="22.5" customHeight="1" spans="1:16">
      <c r="A98" s="53">
        <v>89</v>
      </c>
      <c r="B98" s="80" t="str">
        <f>IF($B$1&lt;&gt;0,(CONCATENATE($B$1,'Data - DON''T TOUCH'!$F$1,A98,".wav")),"SET VIDEO NAME")</f>
        <v>PushPull2023_AIR_All-Others_89.wav</v>
      </c>
      <c r="C98" s="87"/>
      <c r="D98" s="88"/>
      <c r="E98" s="83" t="e">
        <f t="shared" si="24"/>
        <v>#VALUE!</v>
      </c>
      <c r="F98" s="89"/>
      <c r="G98" s="90">
        <f t="shared" si="28"/>
        <v>0</v>
      </c>
      <c r="H98" s="91"/>
      <c r="I98" s="106"/>
      <c r="J98" s="107" t="str">
        <f t="shared" si="29"/>
        <v/>
      </c>
      <c r="K98" s="114">
        <f t="shared" si="30"/>
        <v>0</v>
      </c>
      <c r="L98" s="109" t="e">
        <f>IF('Data - DON''T TOUCH'!$L$1="no","NOT COMPARABLE",(K98-G98)/G98)</f>
        <v>#N/A</v>
      </c>
      <c r="M98" s="115">
        <f t="shared" si="31"/>
        <v>89</v>
      </c>
      <c r="N98" s="118"/>
      <c r="O98" s="112">
        <f t="shared" si="32"/>
        <v>0</v>
      </c>
      <c r="P98" s="117" t="e">
        <f t="shared" si="33"/>
        <v>#DIV/0!</v>
      </c>
    </row>
    <row r="99" ht="22.5" customHeight="1" spans="1:16">
      <c r="A99" s="53">
        <v>90</v>
      </c>
      <c r="B99" s="80" t="str">
        <f>IF($B$1&lt;&gt;0,(CONCATENATE($B$1,'Data - DON''T TOUCH'!$F$1,A99,".wav")),"SET VIDEO NAME")</f>
        <v>PushPull2023_AIR_All-Others_90.wav</v>
      </c>
      <c r="C99" s="87"/>
      <c r="D99" s="88"/>
      <c r="E99" s="83" t="e">
        <f t="shared" si="24"/>
        <v>#VALUE!</v>
      </c>
      <c r="F99" s="89"/>
      <c r="G99" s="90">
        <f t="shared" si="28"/>
        <v>0</v>
      </c>
      <c r="H99" s="91"/>
      <c r="I99" s="106"/>
      <c r="J99" s="107" t="str">
        <f t="shared" si="29"/>
        <v/>
      </c>
      <c r="K99" s="114">
        <f t="shared" si="30"/>
        <v>0</v>
      </c>
      <c r="L99" s="109" t="e">
        <f>IF('Data - DON''T TOUCH'!$L$1="no","NOT COMPARABLE",(K99-G99)/G99)</f>
        <v>#N/A</v>
      </c>
      <c r="M99" s="115">
        <f t="shared" si="31"/>
        <v>90</v>
      </c>
      <c r="N99" s="118"/>
      <c r="O99" s="112">
        <f t="shared" si="32"/>
        <v>0</v>
      </c>
      <c r="P99" s="117" t="e">
        <f t="shared" si="33"/>
        <v>#DIV/0!</v>
      </c>
    </row>
    <row r="100" ht="22.5" customHeight="1" spans="1:16">
      <c r="A100" s="53">
        <v>91</v>
      </c>
      <c r="B100" s="80" t="str">
        <f>IF($B$1&lt;&gt;0,(CONCATENATE($B$1,'Data - DON''T TOUCH'!$F$1,A100,".wav")),"SET VIDEO NAME")</f>
        <v>PushPull2023_AIR_All-Others_91.wav</v>
      </c>
      <c r="C100" s="87"/>
      <c r="D100" s="88"/>
      <c r="E100" s="83" t="e">
        <f t="shared" si="24"/>
        <v>#VALUE!</v>
      </c>
      <c r="F100" s="89"/>
      <c r="G100" s="90">
        <f t="shared" si="28"/>
        <v>0</v>
      </c>
      <c r="H100" s="91"/>
      <c r="I100" s="106"/>
      <c r="J100" s="107" t="str">
        <f t="shared" si="29"/>
        <v/>
      </c>
      <c r="K100" s="114">
        <f t="shared" si="30"/>
        <v>0</v>
      </c>
      <c r="L100" s="109" t="e">
        <f>IF('Data - DON''T TOUCH'!$L$1="no","NOT COMPARABLE",(K100-G100)/G100)</f>
        <v>#N/A</v>
      </c>
      <c r="M100" s="115">
        <f t="shared" si="31"/>
        <v>91</v>
      </c>
      <c r="N100" s="118"/>
      <c r="O100" s="112">
        <f t="shared" si="32"/>
        <v>0</v>
      </c>
      <c r="P100" s="117" t="e">
        <f t="shared" si="33"/>
        <v>#DIV/0!</v>
      </c>
    </row>
    <row r="101" ht="22.5" customHeight="1" spans="1:16">
      <c r="A101" s="53">
        <v>92</v>
      </c>
      <c r="B101" s="80" t="str">
        <f>IF($B$1&lt;&gt;0,(CONCATENATE($B$1,'Data - DON''T TOUCH'!$F$1,A101,".wav")),"SET VIDEO NAME")</f>
        <v>PushPull2023_AIR_All-Others_92.wav</v>
      </c>
      <c r="C101" s="87"/>
      <c r="D101" s="88"/>
      <c r="E101" s="83" t="e">
        <f t="shared" si="24"/>
        <v>#VALUE!</v>
      </c>
      <c r="F101" s="89"/>
      <c r="G101" s="90">
        <f t="shared" si="28"/>
        <v>0</v>
      </c>
      <c r="H101" s="91"/>
      <c r="I101" s="106"/>
      <c r="J101" s="107" t="str">
        <f t="shared" si="29"/>
        <v/>
      </c>
      <c r="K101" s="114">
        <f t="shared" si="30"/>
        <v>0</v>
      </c>
      <c r="L101" s="109" t="e">
        <f>IF('Data - DON''T TOUCH'!$L$1="no","NOT COMPARABLE",(K101-G101)/G101)</f>
        <v>#N/A</v>
      </c>
      <c r="M101" s="115">
        <f t="shared" ref="M101:M108" si="34">A101</f>
        <v>92</v>
      </c>
      <c r="N101" s="118"/>
      <c r="O101" s="112">
        <f t="shared" ref="O101:O108" si="35">LEN(N101)</f>
        <v>0</v>
      </c>
      <c r="P101" s="117" t="e">
        <f t="shared" ref="P101:P108" si="36">(O101-G101)/G101</f>
        <v>#DIV/0!</v>
      </c>
    </row>
    <row r="102" ht="22.5" customHeight="1" spans="1:16">
      <c r="A102" s="53">
        <v>93</v>
      </c>
      <c r="B102" s="80" t="str">
        <f>IF($B$1&lt;&gt;0,(CONCATENATE($B$1,'Data - DON''T TOUCH'!$F$1,A102,".wav")),"SET VIDEO NAME")</f>
        <v>PushPull2023_AIR_All-Others_93.wav</v>
      </c>
      <c r="C102" s="87"/>
      <c r="D102" s="88"/>
      <c r="E102" s="83" t="e">
        <f t="shared" si="24"/>
        <v>#VALUE!</v>
      </c>
      <c r="F102" s="89"/>
      <c r="G102" s="90">
        <f t="shared" si="28"/>
        <v>0</v>
      </c>
      <c r="H102" s="91"/>
      <c r="I102" s="106"/>
      <c r="J102" s="107" t="str">
        <f t="shared" si="29"/>
        <v/>
      </c>
      <c r="K102" s="114">
        <f t="shared" si="30"/>
        <v>0</v>
      </c>
      <c r="L102" s="109" t="e">
        <f>IF('Data - DON''T TOUCH'!$L$1="no","NOT COMPARABLE",(K102-G102)/G102)</f>
        <v>#N/A</v>
      </c>
      <c r="M102" s="115">
        <f t="shared" si="34"/>
        <v>93</v>
      </c>
      <c r="N102" s="118"/>
      <c r="O102" s="112">
        <f t="shared" si="35"/>
        <v>0</v>
      </c>
      <c r="P102" s="117" t="e">
        <f t="shared" si="36"/>
        <v>#DIV/0!</v>
      </c>
    </row>
    <row r="103" ht="22.5" customHeight="1" spans="1:16">
      <c r="A103" s="53">
        <v>94</v>
      </c>
      <c r="B103" s="80" t="str">
        <f>IF($B$1&lt;&gt;0,(CONCATENATE($B$1,'Data - DON''T TOUCH'!$F$1,A103,".wav")),"SET VIDEO NAME")</f>
        <v>PushPull2023_AIR_All-Others_94.wav</v>
      </c>
      <c r="C103" s="87"/>
      <c r="D103" s="88"/>
      <c r="E103" s="83" t="e">
        <f t="shared" si="24"/>
        <v>#VALUE!</v>
      </c>
      <c r="F103" s="89"/>
      <c r="G103" s="90">
        <f t="shared" si="28"/>
        <v>0</v>
      </c>
      <c r="H103" s="91"/>
      <c r="I103" s="106"/>
      <c r="J103" s="107" t="str">
        <f t="shared" si="29"/>
        <v/>
      </c>
      <c r="K103" s="114">
        <f t="shared" si="30"/>
        <v>0</v>
      </c>
      <c r="L103" s="109" t="e">
        <f>IF('Data - DON''T TOUCH'!$L$1="no","NOT COMPARABLE",(K103-G103)/G103)</f>
        <v>#N/A</v>
      </c>
      <c r="M103" s="115">
        <f t="shared" si="34"/>
        <v>94</v>
      </c>
      <c r="N103" s="118"/>
      <c r="O103" s="112">
        <f t="shared" si="35"/>
        <v>0</v>
      </c>
      <c r="P103" s="117" t="e">
        <f t="shared" si="36"/>
        <v>#DIV/0!</v>
      </c>
    </row>
    <row r="104" ht="22.5" customHeight="1" spans="1:16">
      <c r="A104" s="53">
        <v>95</v>
      </c>
      <c r="B104" s="80" t="str">
        <f>IF($B$1&lt;&gt;0,(CONCATENATE($B$1,'Data - DON''T TOUCH'!$F$1,A104,".wav")),"SET VIDEO NAME")</f>
        <v>PushPull2023_AIR_All-Others_95.wav</v>
      </c>
      <c r="C104" s="87"/>
      <c r="D104" s="88"/>
      <c r="E104" s="83" t="e">
        <f t="shared" si="24"/>
        <v>#VALUE!</v>
      </c>
      <c r="F104" s="89"/>
      <c r="G104" s="90">
        <f t="shared" si="28"/>
        <v>0</v>
      </c>
      <c r="H104" s="91"/>
      <c r="I104" s="106"/>
      <c r="J104" s="107" t="str">
        <f t="shared" si="29"/>
        <v/>
      </c>
      <c r="K104" s="114">
        <f t="shared" si="30"/>
        <v>0</v>
      </c>
      <c r="L104" s="109" t="e">
        <f>IF('Data - DON''T TOUCH'!$L$1="no","NOT COMPARABLE",(K104-G104)/G104)</f>
        <v>#N/A</v>
      </c>
      <c r="M104" s="115">
        <f t="shared" si="34"/>
        <v>95</v>
      </c>
      <c r="N104" s="118"/>
      <c r="O104" s="112">
        <f t="shared" si="35"/>
        <v>0</v>
      </c>
      <c r="P104" s="117" t="e">
        <f t="shared" si="36"/>
        <v>#DIV/0!</v>
      </c>
    </row>
    <row r="105" ht="22.5" customHeight="1" spans="1:16">
      <c r="A105" s="53">
        <v>96</v>
      </c>
      <c r="B105" s="80" t="str">
        <f>IF($B$1&lt;&gt;0,(CONCATENATE($B$1,'Data - DON''T TOUCH'!$F$1,A105,".wav")),"SET VIDEO NAME")</f>
        <v>PushPull2023_AIR_All-Others_96.wav</v>
      </c>
      <c r="C105" s="87"/>
      <c r="D105" s="88"/>
      <c r="E105" s="83" t="e">
        <f t="shared" si="24"/>
        <v>#VALUE!</v>
      </c>
      <c r="F105" s="89"/>
      <c r="G105" s="90">
        <f t="shared" si="28"/>
        <v>0</v>
      </c>
      <c r="H105" s="91"/>
      <c r="I105" s="106"/>
      <c r="J105" s="107" t="str">
        <f t="shared" si="29"/>
        <v/>
      </c>
      <c r="K105" s="114">
        <f t="shared" si="30"/>
        <v>0</v>
      </c>
      <c r="L105" s="109" t="e">
        <f>IF('Data - DON''T TOUCH'!$L$1="no","NOT COMPARABLE",(K105-G105)/G105)</f>
        <v>#N/A</v>
      </c>
      <c r="M105" s="115">
        <f t="shared" si="34"/>
        <v>96</v>
      </c>
      <c r="N105" s="118"/>
      <c r="O105" s="112">
        <f t="shared" si="35"/>
        <v>0</v>
      </c>
      <c r="P105" s="117" t="e">
        <f t="shared" si="36"/>
        <v>#DIV/0!</v>
      </c>
    </row>
    <row r="106" ht="22.5" customHeight="1" spans="1:16">
      <c r="A106" s="53">
        <v>97</v>
      </c>
      <c r="B106" s="80" t="str">
        <f>IF($B$1&lt;&gt;0,(CONCATENATE($B$1,'Data - DON''T TOUCH'!$F$1,A106,".wav")),"SET VIDEO NAME")</f>
        <v>PushPull2023_AIR_All-Others_97.wav</v>
      </c>
      <c r="C106" s="87"/>
      <c r="D106" s="88"/>
      <c r="E106" s="83" t="e">
        <f t="shared" si="24"/>
        <v>#VALUE!</v>
      </c>
      <c r="F106" s="89"/>
      <c r="G106" s="90">
        <f t="shared" si="28"/>
        <v>0</v>
      </c>
      <c r="H106" s="91"/>
      <c r="I106" s="106"/>
      <c r="J106" s="107" t="str">
        <f t="shared" si="29"/>
        <v/>
      </c>
      <c r="K106" s="114">
        <f t="shared" si="30"/>
        <v>0</v>
      </c>
      <c r="L106" s="109" t="e">
        <f>IF('Data - DON''T TOUCH'!$L$1="no","NOT COMPARABLE",(K106-G106)/G106)</f>
        <v>#N/A</v>
      </c>
      <c r="M106" s="115">
        <f t="shared" si="34"/>
        <v>97</v>
      </c>
      <c r="N106" s="118"/>
      <c r="O106" s="112">
        <f t="shared" si="35"/>
        <v>0</v>
      </c>
      <c r="P106" s="117" t="e">
        <f t="shared" si="36"/>
        <v>#DIV/0!</v>
      </c>
    </row>
    <row r="107" ht="22.5" customHeight="1" spans="1:16">
      <c r="A107" s="53">
        <v>98</v>
      </c>
      <c r="B107" s="80" t="str">
        <f>IF($B$1&lt;&gt;0,(CONCATENATE($B$1,'Data - DON''T TOUCH'!$F$1,A107,".wav")),"SET VIDEO NAME")</f>
        <v>PushPull2023_AIR_All-Others_98.wav</v>
      </c>
      <c r="C107" s="87"/>
      <c r="D107" s="88"/>
      <c r="E107" s="83" t="e">
        <f t="shared" si="24"/>
        <v>#VALUE!</v>
      </c>
      <c r="F107" s="89"/>
      <c r="G107" s="90">
        <f t="shared" si="28"/>
        <v>0</v>
      </c>
      <c r="H107" s="91"/>
      <c r="I107" s="106"/>
      <c r="J107" s="107" t="str">
        <f t="shared" si="29"/>
        <v/>
      </c>
      <c r="K107" s="114">
        <f t="shared" si="30"/>
        <v>0</v>
      </c>
      <c r="L107" s="109" t="e">
        <f>IF('Data - DON''T TOUCH'!$L$1="no","NOT COMPARABLE",(K107-G107)/G107)</f>
        <v>#N/A</v>
      </c>
      <c r="M107" s="115">
        <f t="shared" si="34"/>
        <v>98</v>
      </c>
      <c r="N107" s="118"/>
      <c r="O107" s="112">
        <f t="shared" si="35"/>
        <v>0</v>
      </c>
      <c r="P107" s="117" t="e">
        <f t="shared" si="36"/>
        <v>#DIV/0!</v>
      </c>
    </row>
    <row r="108" ht="22.5" customHeight="1" spans="1:16">
      <c r="A108" s="53">
        <v>99</v>
      </c>
      <c r="B108" s="80" t="str">
        <f>IF($B$1&lt;&gt;0,(CONCATENATE($B$1,'Data - DON''T TOUCH'!$F$1,A108,".wav")),"SET VIDEO NAME")</f>
        <v>PushPull2023_AIR_All-Others_99.wav</v>
      </c>
      <c r="C108" s="87"/>
      <c r="D108" s="88"/>
      <c r="E108" s="83" t="e">
        <f t="shared" si="24"/>
        <v>#VALUE!</v>
      </c>
      <c r="F108" s="89"/>
      <c r="G108" s="90">
        <f t="shared" si="28"/>
        <v>0</v>
      </c>
      <c r="H108" s="91"/>
      <c r="I108" s="106"/>
      <c r="J108" s="107" t="str">
        <f t="shared" si="29"/>
        <v/>
      </c>
      <c r="K108" s="114">
        <f t="shared" si="30"/>
        <v>0</v>
      </c>
      <c r="L108" s="109" t="e">
        <f>IF('Data - DON''T TOUCH'!$L$1="no","NOT COMPARABLE",(K108-G108)/G108)</f>
        <v>#N/A</v>
      </c>
      <c r="M108" s="115">
        <f t="shared" si="34"/>
        <v>99</v>
      </c>
      <c r="N108" s="118"/>
      <c r="O108" s="112">
        <f t="shared" si="35"/>
        <v>0</v>
      </c>
      <c r="P108" s="117" t="e">
        <f t="shared" si="36"/>
        <v>#DIV/0!</v>
      </c>
    </row>
    <row r="109" ht="22.5" customHeight="1" spans="1:16">
      <c r="A109" s="53">
        <v>100</v>
      </c>
      <c r="B109" s="80" t="str">
        <f>IF($B$1&lt;&gt;0,(CONCATENATE($B$1,'Data - DON''T TOUCH'!$F$1,A109,".wav")),"SET VIDEO NAME")</f>
        <v>PushPull2023_AIR_All-Others_100.wav</v>
      </c>
      <c r="C109" s="87"/>
      <c r="D109" s="88"/>
      <c r="E109" s="83" t="e">
        <f t="shared" si="24"/>
        <v>#VALUE!</v>
      </c>
      <c r="F109" s="89"/>
      <c r="G109" s="90">
        <f t="shared" si="28"/>
        <v>0</v>
      </c>
      <c r="H109" s="91"/>
      <c r="I109" s="106"/>
      <c r="J109" s="107" t="str">
        <f t="shared" si="29"/>
        <v/>
      </c>
      <c r="K109" s="114">
        <f t="shared" si="30"/>
        <v>0</v>
      </c>
      <c r="L109" s="109" t="e">
        <f>IF('Data - DON''T TOUCH'!$L$1="no","NOT COMPARABLE",(K109-G109)/G109)</f>
        <v>#N/A</v>
      </c>
      <c r="M109" s="115">
        <f t="shared" ref="M109:M110" si="37">A109</f>
        <v>100</v>
      </c>
      <c r="N109" s="118"/>
      <c r="O109" s="112">
        <f t="shared" ref="O109:O110" si="38">LEN(N109)</f>
        <v>0</v>
      </c>
      <c r="P109" s="117" t="e">
        <f t="shared" ref="P109:P110" si="39">(O109-G109)/G109</f>
        <v>#DIV/0!</v>
      </c>
    </row>
    <row r="110" ht="22.5" customHeight="1" spans="1:16">
      <c r="A110" s="53">
        <v>101</v>
      </c>
      <c r="B110" s="80" t="str">
        <f>IF($B$1&lt;&gt;0,(CONCATENATE($B$1,'Data - DON''T TOUCH'!$F$1,A110,".wav")),"SET VIDEO NAME")</f>
        <v>PushPull2023_AIR_All-Others_101.wav</v>
      </c>
      <c r="C110" s="87"/>
      <c r="D110" s="88"/>
      <c r="E110" s="83" t="e">
        <f t="shared" si="24"/>
        <v>#VALUE!</v>
      </c>
      <c r="F110" s="89"/>
      <c r="G110" s="90">
        <f t="shared" si="28"/>
        <v>0</v>
      </c>
      <c r="H110" s="91"/>
      <c r="I110" s="106"/>
      <c r="J110" s="107" t="str">
        <f t="shared" si="29"/>
        <v/>
      </c>
      <c r="K110" s="114">
        <f t="shared" si="30"/>
        <v>0</v>
      </c>
      <c r="L110" s="109" t="e">
        <f>IF('Data - DON''T TOUCH'!$L$1="no","NOT COMPARABLE",(K110-G110)/G110)</f>
        <v>#N/A</v>
      </c>
      <c r="M110" s="115">
        <f t="shared" si="37"/>
        <v>101</v>
      </c>
      <c r="N110" s="118"/>
      <c r="O110" s="112">
        <f t="shared" si="38"/>
        <v>0</v>
      </c>
      <c r="P110" s="117" t="e">
        <f t="shared" si="39"/>
        <v>#DIV/0!</v>
      </c>
    </row>
    <row r="111" ht="22.5" customHeight="1" spans="1:12">
      <c r="A111" s="53">
        <v>102</v>
      </c>
      <c r="B111" s="80" t="str">
        <f>IF($B$1&lt;&gt;0,(CONCATENATE($B$1,'Data - DON''T TOUCH'!$F$1,A111,".wav")),"SET VIDEO NAME")</f>
        <v>PushPull2023_AIR_All-Others_102.wav</v>
      </c>
      <c r="C111" s="87"/>
      <c r="D111" s="88"/>
      <c r="E111" s="83" t="e">
        <f t="shared" si="24"/>
        <v>#VALUE!</v>
      </c>
      <c r="F111" s="89"/>
      <c r="G111" s="90">
        <f t="shared" si="28"/>
        <v>0</v>
      </c>
      <c r="H111" s="91"/>
      <c r="I111" s="106"/>
      <c r="J111" s="107" t="str">
        <f t="shared" si="29"/>
        <v/>
      </c>
      <c r="K111" s="114">
        <f t="shared" si="30"/>
        <v>0</v>
      </c>
      <c r="L111" s="109" t="e">
        <f>IF('Data - DON''T TOUCH'!$L$1="no","NOT COMPARABLE",(K111-G111)/G111)</f>
        <v>#N/A</v>
      </c>
    </row>
    <row r="112" ht="22.5" customHeight="1" spans="1:12">
      <c r="A112" s="53">
        <v>103</v>
      </c>
      <c r="B112" s="80" t="str">
        <f>IF($B$1&lt;&gt;0,(CONCATENATE($B$1,'Data - DON''T TOUCH'!$F$1,A112,".wav")),"SET VIDEO NAME")</f>
        <v>PushPull2023_AIR_All-Others_103.wav</v>
      </c>
      <c r="C112" s="87"/>
      <c r="D112" s="88"/>
      <c r="E112" s="83" t="e">
        <f t="shared" si="24"/>
        <v>#VALUE!</v>
      </c>
      <c r="F112" s="89"/>
      <c r="G112" s="90">
        <f t="shared" si="28"/>
        <v>0</v>
      </c>
      <c r="H112" s="91"/>
      <c r="I112" s="106"/>
      <c r="J112" s="107" t="str">
        <f t="shared" si="29"/>
        <v/>
      </c>
      <c r="K112" s="114">
        <f t="shared" si="30"/>
        <v>0</v>
      </c>
      <c r="L112" s="109" t="e">
        <f>IF('Data - DON''T TOUCH'!$L$1="no","NOT COMPARABLE",(K112-G112)/G112)</f>
        <v>#N/A</v>
      </c>
    </row>
    <row r="113" ht="22.5" customHeight="1" spans="1:12">
      <c r="A113" s="53">
        <v>104</v>
      </c>
      <c r="B113" s="80" t="str">
        <f>IF($B$1&lt;&gt;0,(CONCATENATE($B$1,'Data - DON''T TOUCH'!$F$1,A113,".wav")),"SET VIDEO NAME")</f>
        <v>PushPull2023_AIR_All-Others_104.wav</v>
      </c>
      <c r="C113" s="87"/>
      <c r="D113" s="88"/>
      <c r="E113" s="83" t="e">
        <f t="shared" si="24"/>
        <v>#VALUE!</v>
      </c>
      <c r="F113" s="89"/>
      <c r="G113" s="90">
        <f t="shared" si="28"/>
        <v>0</v>
      </c>
      <c r="H113" s="91"/>
      <c r="I113" s="106"/>
      <c r="J113" s="107" t="str">
        <f t="shared" si="29"/>
        <v/>
      </c>
      <c r="K113" s="114">
        <f t="shared" si="30"/>
        <v>0</v>
      </c>
      <c r="L113" s="109" t="e">
        <f>IF('Data - DON''T TOUCH'!$L$1="no","NOT COMPARABLE",(K113-G113)/G113)</f>
        <v>#N/A</v>
      </c>
    </row>
    <row r="114" ht="22.5" customHeight="1" spans="1:12">
      <c r="A114" s="53">
        <v>105</v>
      </c>
      <c r="B114" s="80" t="str">
        <f>IF($B$1&lt;&gt;0,(CONCATENATE($B$1,'Data - DON''T TOUCH'!$F$1,A114,".wav")),"SET VIDEO NAME")</f>
        <v>PushPull2023_AIR_All-Others_105.wav</v>
      </c>
      <c r="C114" s="87"/>
      <c r="D114" s="88"/>
      <c r="E114" s="83" t="e">
        <f t="shared" si="24"/>
        <v>#VALUE!</v>
      </c>
      <c r="F114" s="89"/>
      <c r="G114" s="90">
        <f t="shared" si="28"/>
        <v>0</v>
      </c>
      <c r="H114" s="91"/>
      <c r="I114" s="106"/>
      <c r="J114" s="107" t="str">
        <f t="shared" si="29"/>
        <v/>
      </c>
      <c r="K114" s="114">
        <f t="shared" si="30"/>
        <v>0</v>
      </c>
      <c r="L114" s="109" t="e">
        <f>IF('Data - DON''T TOUCH'!$L$1="no","NOT COMPARABLE",(K114-G114)/G114)</f>
        <v>#N/A</v>
      </c>
    </row>
    <row r="115" ht="22.5" customHeight="1" spans="1:12">
      <c r="A115" s="53">
        <v>106</v>
      </c>
      <c r="B115" s="80" t="str">
        <f>IF($B$1&lt;&gt;0,(CONCATENATE($B$1,'Data - DON''T TOUCH'!$F$1,A115,".wav")),"SET VIDEO NAME")</f>
        <v>PushPull2023_AIR_All-Others_106.wav</v>
      </c>
      <c r="C115" s="87"/>
      <c r="D115" s="88"/>
      <c r="E115" s="83" t="e">
        <f t="shared" si="24"/>
        <v>#VALUE!</v>
      </c>
      <c r="F115" s="89"/>
      <c r="G115" s="90">
        <f t="shared" si="28"/>
        <v>0</v>
      </c>
      <c r="H115" s="91"/>
      <c r="I115" s="106"/>
      <c r="J115" s="107" t="str">
        <f t="shared" si="29"/>
        <v/>
      </c>
      <c r="K115" s="114">
        <f t="shared" si="30"/>
        <v>0</v>
      </c>
      <c r="L115" s="109" t="e">
        <f>IF('Data - DON''T TOUCH'!$L$1="no","NOT COMPARABLE",(K115-G115)/G115)</f>
        <v>#N/A</v>
      </c>
    </row>
    <row r="116" ht="22.5" customHeight="1" spans="1:12">
      <c r="A116" s="53">
        <v>107</v>
      </c>
      <c r="B116" s="80" t="str">
        <f>IF($B$1&lt;&gt;0,(CONCATENATE($B$1,'Data - DON''T TOUCH'!$F$1,A116,".wav")),"SET VIDEO NAME")</f>
        <v>PushPull2023_AIR_All-Others_107.wav</v>
      </c>
      <c r="C116" s="87"/>
      <c r="D116" s="88"/>
      <c r="E116" s="83" t="e">
        <f t="shared" si="24"/>
        <v>#VALUE!</v>
      </c>
      <c r="F116" s="89"/>
      <c r="G116" s="90">
        <f t="shared" si="28"/>
        <v>0</v>
      </c>
      <c r="H116" s="91"/>
      <c r="I116" s="106"/>
      <c r="J116" s="107" t="str">
        <f t="shared" si="29"/>
        <v/>
      </c>
      <c r="K116" s="114">
        <f t="shared" si="30"/>
        <v>0</v>
      </c>
      <c r="L116" s="109" t="e">
        <f>IF('Data - DON''T TOUCH'!$L$1="no","NOT COMPARABLE",(K116-G116)/G116)</f>
        <v>#N/A</v>
      </c>
    </row>
    <row r="117" ht="22.5" customHeight="1" spans="1:12">
      <c r="A117" s="53">
        <v>108</v>
      </c>
      <c r="B117" s="80" t="str">
        <f>IF($B$1&lt;&gt;0,(CONCATENATE($B$1,'Data - DON''T TOUCH'!$F$1,A117,".wav")),"SET VIDEO NAME")</f>
        <v>PushPull2023_AIR_All-Others_108.wav</v>
      </c>
      <c r="C117" s="87"/>
      <c r="D117" s="88"/>
      <c r="E117" s="83" t="e">
        <f t="shared" si="24"/>
        <v>#VALUE!</v>
      </c>
      <c r="F117" s="89"/>
      <c r="G117" s="90">
        <f t="shared" si="28"/>
        <v>0</v>
      </c>
      <c r="H117" s="91"/>
      <c r="I117" s="106"/>
      <c r="J117" s="107" t="str">
        <f t="shared" si="29"/>
        <v/>
      </c>
      <c r="K117" s="114">
        <f t="shared" si="30"/>
        <v>0</v>
      </c>
      <c r="L117" s="109" t="e">
        <f>IF('Data - DON''T TOUCH'!$L$1="no","NOT COMPARABLE",(K117-G117)/G117)</f>
        <v>#N/A</v>
      </c>
    </row>
    <row r="118" ht="22.5" customHeight="1" spans="1:12">
      <c r="A118" s="53">
        <v>109</v>
      </c>
      <c r="B118" s="80" t="str">
        <f>IF($B$1&lt;&gt;0,(CONCATENATE($B$1,'Data - DON''T TOUCH'!$F$1,A118,".wav")),"SET VIDEO NAME")</f>
        <v>PushPull2023_AIR_All-Others_109.wav</v>
      </c>
      <c r="C118" s="87"/>
      <c r="D118" s="88"/>
      <c r="E118" s="83" t="e">
        <f t="shared" si="24"/>
        <v>#VALUE!</v>
      </c>
      <c r="F118" s="89"/>
      <c r="G118" s="90">
        <f t="shared" si="28"/>
        <v>0</v>
      </c>
      <c r="H118" s="91"/>
      <c r="I118" s="106"/>
      <c r="J118" s="107" t="str">
        <f t="shared" si="29"/>
        <v/>
      </c>
      <c r="K118" s="114">
        <f t="shared" si="30"/>
        <v>0</v>
      </c>
      <c r="L118" s="109" t="e">
        <f>IF('Data - DON''T TOUCH'!$L$1="no","NOT COMPARABLE",(K118-G118)/G118)</f>
        <v>#N/A</v>
      </c>
    </row>
    <row r="119" ht="22.5" customHeight="1" spans="1:12">
      <c r="A119" s="53">
        <v>110</v>
      </c>
      <c r="B119" s="80" t="str">
        <f>IF($B$1&lt;&gt;0,(CONCATENATE($B$1,'Data - DON''T TOUCH'!$F$1,A119,".wav")),"SET VIDEO NAME")</f>
        <v>PushPull2023_AIR_All-Others_110.wav</v>
      </c>
      <c r="C119" s="87"/>
      <c r="D119" s="88"/>
      <c r="E119" s="83" t="e">
        <f t="shared" si="24"/>
        <v>#VALUE!</v>
      </c>
      <c r="F119" s="89"/>
      <c r="G119" s="90">
        <f t="shared" si="28"/>
        <v>0</v>
      </c>
      <c r="H119" s="91"/>
      <c r="I119" s="106"/>
      <c r="J119" s="107" t="str">
        <f t="shared" si="29"/>
        <v/>
      </c>
      <c r="K119" s="114">
        <f t="shared" si="30"/>
        <v>0</v>
      </c>
      <c r="L119" s="109" t="e">
        <f>IF('Data - DON''T TOUCH'!$L$1="no","NOT COMPARABLE",(K119-G119)/G119)</f>
        <v>#N/A</v>
      </c>
    </row>
    <row r="120" ht="22.5" customHeight="1" spans="1:12">
      <c r="A120" s="53">
        <v>111</v>
      </c>
      <c r="B120" s="80" t="str">
        <f>IF($B$1&lt;&gt;0,(CONCATENATE($B$1,'Data - DON''T TOUCH'!$F$1,A120,".wav")),"SET VIDEO NAME")</f>
        <v>PushPull2023_AIR_All-Others_111.wav</v>
      </c>
      <c r="C120" s="87"/>
      <c r="D120" s="88"/>
      <c r="E120" s="83" t="e">
        <f t="shared" si="24"/>
        <v>#VALUE!</v>
      </c>
      <c r="F120" s="89"/>
      <c r="G120" s="90">
        <f t="shared" si="28"/>
        <v>0</v>
      </c>
      <c r="H120" s="91"/>
      <c r="I120" s="106"/>
      <c r="J120" s="107" t="str">
        <f t="shared" si="29"/>
        <v/>
      </c>
      <c r="K120" s="114">
        <f t="shared" si="30"/>
        <v>0</v>
      </c>
      <c r="L120" s="109" t="e">
        <f>IF('Data - DON''T TOUCH'!$L$1="no","NOT COMPARABLE",(K120-G120)/G120)</f>
        <v>#N/A</v>
      </c>
    </row>
    <row r="121" ht="22.5" customHeight="1" spans="1:12">
      <c r="A121" s="53">
        <v>112</v>
      </c>
      <c r="B121" s="80" t="str">
        <f>IF($B$1&lt;&gt;0,(CONCATENATE($B$1,'Data - DON''T TOUCH'!$F$1,A121,".wav")),"SET VIDEO NAME")</f>
        <v>PushPull2023_AIR_All-Others_112.wav</v>
      </c>
      <c r="C121" s="87"/>
      <c r="D121" s="88"/>
      <c r="E121" s="83" t="e">
        <f t="shared" si="24"/>
        <v>#VALUE!</v>
      </c>
      <c r="F121" s="89"/>
      <c r="G121" s="90">
        <f t="shared" si="28"/>
        <v>0</v>
      </c>
      <c r="H121" s="91"/>
      <c r="I121" s="106"/>
      <c r="J121" s="107" t="str">
        <f t="shared" si="29"/>
        <v/>
      </c>
      <c r="K121" s="114">
        <f t="shared" si="30"/>
        <v>0</v>
      </c>
      <c r="L121" s="109" t="e">
        <f>IF('Data - DON''T TOUCH'!$L$1="no","NOT COMPARABLE",(K121-G121)/G121)</f>
        <v>#N/A</v>
      </c>
    </row>
    <row r="122" ht="22.5" customHeight="1" spans="1:12">
      <c r="A122" s="53">
        <v>113</v>
      </c>
      <c r="B122" s="80" t="str">
        <f>IF($B$1&lt;&gt;0,(CONCATENATE($B$1,'Data - DON''T TOUCH'!$F$1,A122,".wav")),"SET VIDEO NAME")</f>
        <v>PushPull2023_AIR_All-Others_113.wav</v>
      </c>
      <c r="C122" s="87"/>
      <c r="D122" s="88"/>
      <c r="E122" s="83" t="e">
        <f t="shared" si="24"/>
        <v>#VALUE!</v>
      </c>
      <c r="F122" s="89"/>
      <c r="G122" s="90">
        <f t="shared" si="28"/>
        <v>0</v>
      </c>
      <c r="H122" s="91"/>
      <c r="I122" s="106"/>
      <c r="J122" s="107" t="str">
        <f t="shared" si="29"/>
        <v/>
      </c>
      <c r="K122" s="114">
        <f t="shared" si="30"/>
        <v>0</v>
      </c>
      <c r="L122" s="109" t="e">
        <f>IF('Data - DON''T TOUCH'!$L$1="no","NOT COMPARABLE",(K122-G122)/G122)</f>
        <v>#N/A</v>
      </c>
    </row>
    <row r="123" ht="22.5" customHeight="1" spans="1:12">
      <c r="A123" s="53">
        <v>114</v>
      </c>
      <c r="B123" s="80" t="str">
        <f>IF($B$1&lt;&gt;0,(CONCATENATE($B$1,'Data - DON''T TOUCH'!$F$1,A123,".wav")),"SET VIDEO NAME")</f>
        <v>PushPull2023_AIR_All-Others_114.wav</v>
      </c>
      <c r="C123" s="87"/>
      <c r="D123" s="88"/>
      <c r="E123" s="83" t="e">
        <f t="shared" si="24"/>
        <v>#VALUE!</v>
      </c>
      <c r="F123" s="89"/>
      <c r="G123" s="90">
        <f t="shared" si="28"/>
        <v>0</v>
      </c>
      <c r="H123" s="91"/>
      <c r="I123" s="106"/>
      <c r="J123" s="107" t="str">
        <f t="shared" si="29"/>
        <v/>
      </c>
      <c r="K123" s="114">
        <f t="shared" si="30"/>
        <v>0</v>
      </c>
      <c r="L123" s="109" t="e">
        <f>IF('Data - DON''T TOUCH'!$L$1="no","NOT COMPARABLE",(K123-G123)/G123)</f>
        <v>#N/A</v>
      </c>
    </row>
    <row r="124" ht="22.5" customHeight="1" spans="1:12">
      <c r="A124" s="53">
        <v>115</v>
      </c>
      <c r="B124" s="80" t="str">
        <f>IF($B$1&lt;&gt;0,(CONCATENATE($B$1,'Data - DON''T TOUCH'!$F$1,A124,".wav")),"SET VIDEO NAME")</f>
        <v>PushPull2023_AIR_All-Others_115.wav</v>
      </c>
      <c r="C124" s="87"/>
      <c r="D124" s="88"/>
      <c r="E124" s="83" t="e">
        <f t="shared" si="24"/>
        <v>#VALUE!</v>
      </c>
      <c r="F124" s="89"/>
      <c r="G124" s="90">
        <f t="shared" si="28"/>
        <v>0</v>
      </c>
      <c r="H124" s="91"/>
      <c r="I124" s="106"/>
      <c r="J124" s="107" t="str">
        <f t="shared" si="29"/>
        <v/>
      </c>
      <c r="K124" s="114">
        <f t="shared" si="30"/>
        <v>0</v>
      </c>
      <c r="L124" s="109" t="e">
        <f>IF('Data - DON''T TOUCH'!$L$1="no","NOT COMPARABLE",(K124-G124)/G124)</f>
        <v>#N/A</v>
      </c>
    </row>
    <row r="125" ht="22.5" customHeight="1" spans="1:12">
      <c r="A125" s="53">
        <v>116</v>
      </c>
      <c r="B125" s="80" t="str">
        <f>IF($B$1&lt;&gt;0,(CONCATENATE($B$1,'Data - DON''T TOUCH'!$F$1,A125,".wav")),"SET VIDEO NAME")</f>
        <v>PushPull2023_AIR_All-Others_116.wav</v>
      </c>
      <c r="C125" s="87"/>
      <c r="D125" s="88"/>
      <c r="E125" s="83" t="e">
        <f t="shared" si="24"/>
        <v>#VALUE!</v>
      </c>
      <c r="F125" s="89"/>
      <c r="G125" s="90">
        <f t="shared" si="28"/>
        <v>0</v>
      </c>
      <c r="H125" s="91"/>
      <c r="I125" s="106"/>
      <c r="J125" s="107" t="str">
        <f t="shared" si="29"/>
        <v/>
      </c>
      <c r="K125" s="114">
        <f t="shared" si="30"/>
        <v>0</v>
      </c>
      <c r="L125" s="109" t="e">
        <f>IF('Data - DON''T TOUCH'!$L$1="no","NOT COMPARABLE",(K125-G125)/G125)</f>
        <v>#N/A</v>
      </c>
    </row>
    <row r="126" ht="22.5" customHeight="1" spans="1:12">
      <c r="A126" s="53">
        <v>117</v>
      </c>
      <c r="B126" s="80" t="str">
        <f>IF($B$1&lt;&gt;0,(CONCATENATE($B$1,'Data - DON''T TOUCH'!$F$1,A126,".wav")),"SET VIDEO NAME")</f>
        <v>PushPull2023_AIR_All-Others_117.wav</v>
      </c>
      <c r="C126" s="87"/>
      <c r="D126" s="88"/>
      <c r="E126" s="83" t="e">
        <f t="shared" si="24"/>
        <v>#VALUE!</v>
      </c>
      <c r="F126" s="89"/>
      <c r="G126" s="90">
        <f t="shared" si="28"/>
        <v>0</v>
      </c>
      <c r="H126" s="91"/>
      <c r="I126" s="106"/>
      <c r="J126" s="107" t="str">
        <f t="shared" si="29"/>
        <v/>
      </c>
      <c r="K126" s="114">
        <f t="shared" si="30"/>
        <v>0</v>
      </c>
      <c r="L126" s="109" t="e">
        <f>IF('Data - DON''T TOUCH'!$L$1="no","NOT COMPARABLE",(K126-G126)/G126)</f>
        <v>#N/A</v>
      </c>
    </row>
    <row r="127" ht="22.5" customHeight="1" spans="1:12">
      <c r="A127" s="53">
        <v>118</v>
      </c>
      <c r="B127" s="80" t="str">
        <f>IF($B$1&lt;&gt;0,(CONCATENATE($B$1,'Data - DON''T TOUCH'!$F$1,A127,".wav")),"SET VIDEO NAME")</f>
        <v>PushPull2023_AIR_All-Others_118.wav</v>
      </c>
      <c r="C127" s="87"/>
      <c r="D127" s="88"/>
      <c r="E127" s="83" t="e">
        <f t="shared" si="24"/>
        <v>#VALUE!</v>
      </c>
      <c r="F127" s="89"/>
      <c r="G127" s="90">
        <f t="shared" si="28"/>
        <v>0</v>
      </c>
      <c r="H127" s="91"/>
      <c r="I127" s="106"/>
      <c r="J127" s="107" t="str">
        <f t="shared" si="29"/>
        <v/>
      </c>
      <c r="K127" s="114">
        <f t="shared" si="30"/>
        <v>0</v>
      </c>
      <c r="L127" s="109" t="e">
        <f>IF('Data - DON''T TOUCH'!$L$1="no","NOT COMPARABLE",(K127-G127)/G127)</f>
        <v>#N/A</v>
      </c>
    </row>
    <row r="128" ht="22.5" customHeight="1" spans="1:12">
      <c r="A128" s="53">
        <v>119</v>
      </c>
      <c r="B128" s="80" t="str">
        <f>IF($B$1&lt;&gt;0,(CONCATENATE($B$1,'Data - DON''T TOUCH'!$F$1,A128,".wav")),"SET VIDEO NAME")</f>
        <v>PushPull2023_AIR_All-Others_119.wav</v>
      </c>
      <c r="C128" s="87"/>
      <c r="D128" s="88"/>
      <c r="E128" s="83" t="e">
        <f t="shared" si="24"/>
        <v>#VALUE!</v>
      </c>
      <c r="F128" s="89"/>
      <c r="G128" s="90">
        <f t="shared" si="28"/>
        <v>0</v>
      </c>
      <c r="H128" s="91"/>
      <c r="I128" s="106"/>
      <c r="J128" s="107" t="str">
        <f t="shared" si="29"/>
        <v/>
      </c>
      <c r="K128" s="114">
        <f t="shared" si="30"/>
        <v>0</v>
      </c>
      <c r="L128" s="109" t="e">
        <f>IF('Data - DON''T TOUCH'!$L$1="no","NOT COMPARABLE",(K128-G128)/G128)</f>
        <v>#N/A</v>
      </c>
    </row>
    <row r="129" ht="22.5" customHeight="1" spans="1:12">
      <c r="A129" s="53">
        <v>120</v>
      </c>
      <c r="B129" s="80" t="str">
        <f>IF($B$1&lt;&gt;0,(CONCATENATE($B$1,'Data - DON''T TOUCH'!$F$1,A129,".wav")),"SET VIDEO NAME")</f>
        <v>PushPull2023_AIR_All-Others_120.wav</v>
      </c>
      <c r="C129" s="87"/>
      <c r="D129" s="88"/>
      <c r="E129" s="83" t="e">
        <f t="shared" si="24"/>
        <v>#VALUE!</v>
      </c>
      <c r="F129" s="89"/>
      <c r="G129" s="90">
        <f t="shared" si="28"/>
        <v>0</v>
      </c>
      <c r="H129" s="91"/>
      <c r="I129" s="106"/>
      <c r="J129" s="107" t="str">
        <f t="shared" si="29"/>
        <v/>
      </c>
      <c r="K129" s="114">
        <f t="shared" si="30"/>
        <v>0</v>
      </c>
      <c r="L129" s="109" t="e">
        <f>IF('Data - DON''T TOUCH'!$L$1="no","NOT COMPARABLE",(K129-G129)/G129)</f>
        <v>#N/A</v>
      </c>
    </row>
    <row r="130" ht="22.5" customHeight="1" spans="1:12">
      <c r="A130" s="53">
        <v>121</v>
      </c>
      <c r="B130" s="80" t="str">
        <f>IF($B$1&lt;&gt;0,(CONCATENATE($B$1,'Data - DON''T TOUCH'!$F$1,A130,".wav")),"SET VIDEO NAME")</f>
        <v>PushPull2023_AIR_All-Others_121.wav</v>
      </c>
      <c r="C130" s="87"/>
      <c r="D130" s="88"/>
      <c r="E130" s="83" t="e">
        <f t="shared" si="24"/>
        <v>#VALUE!</v>
      </c>
      <c r="F130" s="89"/>
      <c r="G130" s="90">
        <f t="shared" si="28"/>
        <v>0</v>
      </c>
      <c r="H130" s="91"/>
      <c r="I130" s="106"/>
      <c r="J130" s="107" t="str">
        <f t="shared" si="29"/>
        <v/>
      </c>
      <c r="K130" s="114">
        <f t="shared" si="30"/>
        <v>0</v>
      </c>
      <c r="L130" s="109" t="e">
        <f>IF('Data - DON''T TOUCH'!$L$1="no","NOT COMPARABLE",(K130-G130)/G130)</f>
        <v>#N/A</v>
      </c>
    </row>
    <row r="131" ht="22.5" customHeight="1" spans="1:12">
      <c r="A131" s="53">
        <v>122</v>
      </c>
      <c r="B131" s="80" t="str">
        <f>IF($B$1&lt;&gt;0,(CONCATENATE($B$1,'Data - DON''T TOUCH'!$F$1,A131,".wav")),"SET VIDEO NAME")</f>
        <v>PushPull2023_AIR_All-Others_122.wav</v>
      </c>
      <c r="C131" s="87"/>
      <c r="D131" s="88"/>
      <c r="E131" s="83" t="e">
        <f t="shared" si="24"/>
        <v>#VALUE!</v>
      </c>
      <c r="F131" s="89"/>
      <c r="G131" s="90">
        <f t="shared" si="28"/>
        <v>0</v>
      </c>
      <c r="H131" s="91"/>
      <c r="I131" s="106"/>
      <c r="J131" s="107" t="str">
        <f t="shared" si="29"/>
        <v/>
      </c>
      <c r="K131" s="114">
        <f t="shared" si="30"/>
        <v>0</v>
      </c>
      <c r="L131" s="109" t="e">
        <f>IF('Data - DON''T TOUCH'!$L$1="no","NOT COMPARABLE",(K131-G131)/G131)</f>
        <v>#N/A</v>
      </c>
    </row>
    <row r="132" ht="22.5" customHeight="1" spans="1:12">
      <c r="A132" s="53">
        <v>123</v>
      </c>
      <c r="B132" s="80" t="str">
        <f>IF($B$1&lt;&gt;0,(CONCATENATE($B$1,'Data - DON''T TOUCH'!$F$1,A132,".wav")),"SET VIDEO NAME")</f>
        <v>PushPull2023_AIR_All-Others_123.wav</v>
      </c>
      <c r="C132" s="87"/>
      <c r="D132" s="88"/>
      <c r="E132" s="83" t="e">
        <f t="shared" si="24"/>
        <v>#VALUE!</v>
      </c>
      <c r="F132" s="89"/>
      <c r="G132" s="90">
        <f t="shared" si="28"/>
        <v>0</v>
      </c>
      <c r="H132" s="91"/>
      <c r="I132" s="106"/>
      <c r="J132" s="107" t="str">
        <f t="shared" si="29"/>
        <v/>
      </c>
      <c r="K132" s="114">
        <f t="shared" si="30"/>
        <v>0</v>
      </c>
      <c r="L132" s="109" t="e">
        <f>IF('Data - DON''T TOUCH'!$L$1="no","NOT COMPARABLE",(K132-G132)/G132)</f>
        <v>#N/A</v>
      </c>
    </row>
    <row r="133" ht="22.5" customHeight="1" spans="1:12">
      <c r="A133" s="53">
        <v>124</v>
      </c>
      <c r="B133" s="80" t="str">
        <f>IF($B$1&lt;&gt;0,(CONCATENATE($B$1,'Data - DON''T TOUCH'!$F$1,A133,".wav")),"SET VIDEO NAME")</f>
        <v>PushPull2023_AIR_All-Others_124.wav</v>
      </c>
      <c r="C133" s="87"/>
      <c r="D133" s="88"/>
      <c r="E133" s="83" t="e">
        <f t="shared" si="24"/>
        <v>#VALUE!</v>
      </c>
      <c r="F133" s="89"/>
      <c r="G133" s="90">
        <f t="shared" si="28"/>
        <v>0</v>
      </c>
      <c r="H133" s="91"/>
      <c r="I133" s="106"/>
      <c r="J133" s="107" t="str">
        <f t="shared" si="29"/>
        <v/>
      </c>
      <c r="K133" s="114">
        <f t="shared" si="30"/>
        <v>0</v>
      </c>
      <c r="L133" s="109" t="e">
        <f>IF('Data - DON''T TOUCH'!$L$1="no","NOT COMPARABLE",(K133-G133)/G133)</f>
        <v>#N/A</v>
      </c>
    </row>
    <row r="134" ht="22.5" customHeight="1" spans="1:12">
      <c r="A134" s="53">
        <v>125</v>
      </c>
      <c r="B134" s="80" t="str">
        <f>IF($B$1&lt;&gt;0,(CONCATENATE($B$1,'Data - DON''T TOUCH'!$F$1,A134,".wav")),"SET VIDEO NAME")</f>
        <v>PushPull2023_AIR_All-Others_125.wav</v>
      </c>
      <c r="C134" s="87"/>
      <c r="D134" s="88"/>
      <c r="E134" s="83" t="e">
        <f t="shared" si="24"/>
        <v>#VALUE!</v>
      </c>
      <c r="F134" s="89"/>
      <c r="G134" s="90">
        <f t="shared" si="28"/>
        <v>0</v>
      </c>
      <c r="H134" s="91"/>
      <c r="I134" s="106"/>
      <c r="J134" s="107" t="str">
        <f t="shared" si="29"/>
        <v/>
      </c>
      <c r="K134" s="114">
        <f t="shared" si="30"/>
        <v>0</v>
      </c>
      <c r="L134" s="109" t="e">
        <f>IF('Data - DON''T TOUCH'!$L$1="no","NOT COMPARABLE",(K134-G134)/G134)</f>
        <v>#N/A</v>
      </c>
    </row>
    <row r="135" ht="22.5" customHeight="1" spans="1:12">
      <c r="A135" s="53">
        <v>126</v>
      </c>
      <c r="B135" s="80" t="str">
        <f>IF($B$1&lt;&gt;0,(CONCATENATE($B$1,'Data - DON''T TOUCH'!$F$1,A135,".wav")),"SET VIDEO NAME")</f>
        <v>PushPull2023_AIR_All-Others_126.wav</v>
      </c>
      <c r="C135" s="87"/>
      <c r="D135" s="88"/>
      <c r="E135" s="83" t="e">
        <f t="shared" si="24"/>
        <v>#VALUE!</v>
      </c>
      <c r="F135" s="89"/>
      <c r="G135" s="90">
        <f t="shared" si="28"/>
        <v>0</v>
      </c>
      <c r="H135" s="91"/>
      <c r="I135" s="106"/>
      <c r="J135" s="107" t="str">
        <f t="shared" si="29"/>
        <v/>
      </c>
      <c r="K135" s="114">
        <f t="shared" si="30"/>
        <v>0</v>
      </c>
      <c r="L135" s="109" t="e">
        <f>IF('Data - DON''T TOUCH'!$L$1="no","NOT COMPARABLE",(K135-G135)/G135)</f>
        <v>#N/A</v>
      </c>
    </row>
    <row r="136" ht="22.5" customHeight="1" spans="1:12">
      <c r="A136" s="53">
        <v>127</v>
      </c>
      <c r="B136" s="80" t="str">
        <f>IF($B$1&lt;&gt;0,(CONCATENATE($B$1,'Data - DON''T TOUCH'!$F$1,A136,".wav")),"SET VIDEO NAME")</f>
        <v>PushPull2023_AIR_All-Others_127.wav</v>
      </c>
      <c r="C136" s="87"/>
      <c r="D136" s="88"/>
      <c r="E136" s="83" t="e">
        <f t="shared" si="24"/>
        <v>#VALUE!</v>
      </c>
      <c r="F136" s="89"/>
      <c r="G136" s="90">
        <f t="shared" si="28"/>
        <v>0</v>
      </c>
      <c r="H136" s="91"/>
      <c r="I136" s="106"/>
      <c r="J136" s="107" t="str">
        <f t="shared" si="29"/>
        <v/>
      </c>
      <c r="K136" s="114">
        <f t="shared" si="30"/>
        <v>0</v>
      </c>
      <c r="L136" s="109" t="e">
        <f>IF('Data - DON''T TOUCH'!$L$1="no","NOT COMPARABLE",(K136-G136)/G136)</f>
        <v>#N/A</v>
      </c>
    </row>
    <row r="137" ht="22.5" customHeight="1" spans="1:12">
      <c r="A137" s="53">
        <v>128</v>
      </c>
      <c r="B137" s="80" t="str">
        <f>IF($B$1&lt;&gt;0,(CONCATENATE($B$1,'Data - DON''T TOUCH'!$F$1,A137,".wav")),"SET VIDEO NAME")</f>
        <v>PushPull2023_AIR_All-Others_128.wav</v>
      </c>
      <c r="C137" s="87"/>
      <c r="D137" s="88"/>
      <c r="E137" s="83" t="e">
        <f t="shared" si="24"/>
        <v>#VALUE!</v>
      </c>
      <c r="F137" s="89"/>
      <c r="G137" s="90">
        <f t="shared" si="28"/>
        <v>0</v>
      </c>
      <c r="H137" s="91"/>
      <c r="I137" s="106"/>
      <c r="J137" s="107" t="str">
        <f t="shared" si="29"/>
        <v/>
      </c>
      <c r="K137" s="114">
        <f t="shared" si="30"/>
        <v>0</v>
      </c>
      <c r="L137" s="109" t="e">
        <f>IF('Data - DON''T TOUCH'!$L$1="no","NOT COMPARABLE",(K137-G137)/G137)</f>
        <v>#N/A</v>
      </c>
    </row>
    <row r="138" ht="22.5" customHeight="1" spans="1:12">
      <c r="A138" s="53">
        <v>129</v>
      </c>
      <c r="B138" s="80" t="str">
        <f>IF($B$1&lt;&gt;0,(CONCATENATE($B$1,'Data - DON''T TOUCH'!$F$1,A138,".wav")),"SET VIDEO NAME")</f>
        <v>PushPull2023_AIR_All-Others_129.wav</v>
      </c>
      <c r="C138" s="87"/>
      <c r="D138" s="88"/>
      <c r="E138" s="83" t="e">
        <f t="shared" si="24"/>
        <v>#VALUE!</v>
      </c>
      <c r="F138" s="89"/>
      <c r="G138" s="90">
        <f t="shared" si="28"/>
        <v>0</v>
      </c>
      <c r="H138" s="91"/>
      <c r="I138" s="106"/>
      <c r="J138" s="107" t="str">
        <f t="shared" si="29"/>
        <v/>
      </c>
      <c r="K138" s="114">
        <f t="shared" si="30"/>
        <v>0</v>
      </c>
      <c r="L138" s="109" t="e">
        <f>IF('Data - DON''T TOUCH'!$L$1="no","NOT COMPARABLE",(K138-G138)/G138)</f>
        <v>#N/A</v>
      </c>
    </row>
    <row r="139" ht="22.5" customHeight="1" spans="1:12">
      <c r="A139" s="53">
        <v>130</v>
      </c>
      <c r="B139" s="80" t="str">
        <f>IF($B$1&lt;&gt;0,(CONCATENATE($B$1,'Data - DON''T TOUCH'!$F$1,A139,".wav")),"SET VIDEO NAME")</f>
        <v>PushPull2023_AIR_All-Others_130.wav</v>
      </c>
      <c r="C139" s="87"/>
      <c r="D139" s="88"/>
      <c r="E139" s="83" t="e">
        <f t="shared" ref="E139:E199" si="40">SUM(((MID(D139,1,2)*3600000)+(MID(D139,4,2)*60000)+(MID(D139,7,2)*1000)+RIGHT(D139,3))-((MID(C139,1,2)*3600000)+(MID(C139,4,2)*60000)+(MID(C139,7,2)*1000)+RIGHT(C139,3)))/1000</f>
        <v>#VALUE!</v>
      </c>
      <c r="F139" s="89"/>
      <c r="G139" s="90">
        <f t="shared" si="28"/>
        <v>0</v>
      </c>
      <c r="H139" s="91"/>
      <c r="I139" s="106"/>
      <c r="J139" s="107" t="str">
        <f t="shared" si="29"/>
        <v/>
      </c>
      <c r="K139" s="114">
        <f t="shared" si="30"/>
        <v>0</v>
      </c>
      <c r="L139" s="109" t="e">
        <f>IF('Data - DON''T TOUCH'!$L$1="no","NOT COMPARABLE",(K139-G139)/G139)</f>
        <v>#N/A</v>
      </c>
    </row>
    <row r="140" ht="22.5" customHeight="1" spans="1:12">
      <c r="A140" s="53">
        <v>131</v>
      </c>
      <c r="B140" s="80" t="str">
        <f>IF($B$1&lt;&gt;0,(CONCATENATE($B$1,'Data - DON''T TOUCH'!$F$1,A140,".wav")),"SET VIDEO NAME")</f>
        <v>PushPull2023_AIR_All-Others_131.wav</v>
      </c>
      <c r="C140" s="87"/>
      <c r="D140" s="88"/>
      <c r="E140" s="83" t="e">
        <f t="shared" si="40"/>
        <v>#VALUE!</v>
      </c>
      <c r="F140" s="89"/>
      <c r="G140" s="90">
        <f t="shared" si="28"/>
        <v>0</v>
      </c>
      <c r="H140" s="91"/>
      <c r="I140" s="106"/>
      <c r="J140" s="107" t="str">
        <f t="shared" si="29"/>
        <v/>
      </c>
      <c r="K140" s="114">
        <f t="shared" si="30"/>
        <v>0</v>
      </c>
      <c r="L140" s="109" t="e">
        <f>IF('Data - DON''T TOUCH'!$L$1="no","NOT COMPARABLE",(K140-G140)/G140)</f>
        <v>#N/A</v>
      </c>
    </row>
    <row r="141" ht="22.5" customHeight="1" spans="1:12">
      <c r="A141" s="53">
        <v>132</v>
      </c>
      <c r="B141" s="80" t="str">
        <f>IF($B$1&lt;&gt;0,(CONCATENATE($B$1,'Data - DON''T TOUCH'!$F$1,A141,".wav")),"SET VIDEO NAME")</f>
        <v>PushPull2023_AIR_All-Others_132.wav</v>
      </c>
      <c r="C141" s="87"/>
      <c r="D141" s="88"/>
      <c r="E141" s="83" t="e">
        <f t="shared" si="40"/>
        <v>#VALUE!</v>
      </c>
      <c r="F141" s="89"/>
      <c r="G141" s="90">
        <f t="shared" si="28"/>
        <v>0</v>
      </c>
      <c r="H141" s="91"/>
      <c r="I141" s="106"/>
      <c r="J141" s="107" t="str">
        <f t="shared" si="29"/>
        <v/>
      </c>
      <c r="K141" s="114">
        <f t="shared" si="30"/>
        <v>0</v>
      </c>
      <c r="L141" s="109" t="e">
        <f>IF('Data - DON''T TOUCH'!$L$1="no","NOT COMPARABLE",(K141-G141)/G141)</f>
        <v>#N/A</v>
      </c>
    </row>
    <row r="142" ht="22.5" customHeight="1" spans="1:12">
      <c r="A142" s="53">
        <v>133</v>
      </c>
      <c r="B142" s="80" t="str">
        <f>IF($B$1&lt;&gt;0,(CONCATENATE($B$1,'Data - DON''T TOUCH'!$F$1,A142,".wav")),"SET VIDEO NAME")</f>
        <v>PushPull2023_AIR_All-Others_133.wav</v>
      </c>
      <c r="C142" s="87"/>
      <c r="D142" s="88"/>
      <c r="E142" s="83" t="e">
        <f t="shared" si="40"/>
        <v>#VALUE!</v>
      </c>
      <c r="F142" s="89"/>
      <c r="G142" s="90">
        <f t="shared" si="28"/>
        <v>0</v>
      </c>
      <c r="H142" s="91"/>
      <c r="I142" s="106"/>
      <c r="J142" s="107" t="str">
        <f t="shared" si="29"/>
        <v/>
      </c>
      <c r="K142" s="114">
        <f t="shared" si="30"/>
        <v>0</v>
      </c>
      <c r="L142" s="109" t="e">
        <f>IF('Data - DON''T TOUCH'!$L$1="no","NOT COMPARABLE",(K142-G142)/G142)</f>
        <v>#N/A</v>
      </c>
    </row>
    <row r="143" ht="22.5" customHeight="1" spans="1:12">
      <c r="A143" s="53">
        <v>134</v>
      </c>
      <c r="B143" s="80" t="str">
        <f>IF($B$1&lt;&gt;0,(CONCATENATE($B$1,'Data - DON''T TOUCH'!$F$1,A143,".wav")),"SET VIDEO NAME")</f>
        <v>PushPull2023_AIR_All-Others_134.wav</v>
      </c>
      <c r="C143" s="87"/>
      <c r="D143" s="88"/>
      <c r="E143" s="83" t="e">
        <f t="shared" si="40"/>
        <v>#VALUE!</v>
      </c>
      <c r="F143" s="89"/>
      <c r="G143" s="90">
        <f t="shared" si="28"/>
        <v>0</v>
      </c>
      <c r="H143" s="91"/>
      <c r="I143" s="106"/>
      <c r="J143" s="107" t="str">
        <f t="shared" si="29"/>
        <v/>
      </c>
      <c r="K143" s="114">
        <f t="shared" si="30"/>
        <v>0</v>
      </c>
      <c r="L143" s="109" t="e">
        <f>IF('Data - DON''T TOUCH'!$L$1="no","NOT COMPARABLE",(K143-G143)/G143)</f>
        <v>#N/A</v>
      </c>
    </row>
    <row r="144" ht="22.5" customHeight="1" spans="1:12">
      <c r="A144" s="53">
        <v>135</v>
      </c>
      <c r="B144" s="80" t="str">
        <f>IF($B$1&lt;&gt;0,(CONCATENATE($B$1,'Data - DON''T TOUCH'!$F$1,A144,".wav")),"SET VIDEO NAME")</f>
        <v>PushPull2023_AIR_All-Others_135.wav</v>
      </c>
      <c r="C144" s="87"/>
      <c r="D144" s="88"/>
      <c r="E144" s="83" t="e">
        <f t="shared" si="40"/>
        <v>#VALUE!</v>
      </c>
      <c r="F144" s="89"/>
      <c r="G144" s="90">
        <f t="shared" si="28"/>
        <v>0</v>
      </c>
      <c r="H144" s="91"/>
      <c r="I144" s="106"/>
      <c r="J144" s="107" t="str">
        <f t="shared" si="29"/>
        <v/>
      </c>
      <c r="K144" s="114">
        <f t="shared" si="30"/>
        <v>0</v>
      </c>
      <c r="L144" s="109" t="e">
        <f>IF('Data - DON''T TOUCH'!$L$1="no","NOT COMPARABLE",(K144-G144)/G144)</f>
        <v>#N/A</v>
      </c>
    </row>
    <row r="145" ht="22.5" customHeight="1" spans="1:12">
      <c r="A145" s="53">
        <v>136</v>
      </c>
      <c r="B145" s="80" t="str">
        <f>IF($B$1&lt;&gt;0,(CONCATENATE($B$1,'Data - DON''T TOUCH'!$F$1,A145,".wav")),"SET VIDEO NAME")</f>
        <v>PushPull2023_AIR_All-Others_136.wav</v>
      </c>
      <c r="C145" s="87"/>
      <c r="D145" s="88"/>
      <c r="E145" s="83" t="e">
        <f t="shared" si="40"/>
        <v>#VALUE!</v>
      </c>
      <c r="F145" s="89"/>
      <c r="G145" s="90">
        <f t="shared" si="28"/>
        <v>0</v>
      </c>
      <c r="H145" s="91"/>
      <c r="I145" s="106"/>
      <c r="J145" s="107" t="str">
        <f t="shared" si="29"/>
        <v/>
      </c>
      <c r="K145" s="114">
        <f t="shared" si="30"/>
        <v>0</v>
      </c>
      <c r="L145" s="109" t="e">
        <f>IF('Data - DON''T TOUCH'!$L$1="no","NOT COMPARABLE",(K145-G145)/G145)</f>
        <v>#N/A</v>
      </c>
    </row>
    <row r="146" ht="22.5" customHeight="1" spans="1:12">
      <c r="A146" s="53">
        <v>137</v>
      </c>
      <c r="B146" s="80" t="str">
        <f>IF($B$1&lt;&gt;0,(CONCATENATE($B$1,'Data - DON''T TOUCH'!$F$1,A146,".wav")),"SET VIDEO NAME")</f>
        <v>PushPull2023_AIR_All-Others_137.wav</v>
      </c>
      <c r="C146" s="87"/>
      <c r="D146" s="88"/>
      <c r="E146" s="83" t="e">
        <f t="shared" si="40"/>
        <v>#VALUE!</v>
      </c>
      <c r="F146" s="89"/>
      <c r="G146" s="90">
        <f t="shared" si="28"/>
        <v>0</v>
      </c>
      <c r="H146" s="91"/>
      <c r="I146" s="106"/>
      <c r="J146" s="107" t="str">
        <f t="shared" si="29"/>
        <v/>
      </c>
      <c r="K146" s="114">
        <f t="shared" si="30"/>
        <v>0</v>
      </c>
      <c r="L146" s="109" t="e">
        <f>IF('Data - DON''T TOUCH'!$L$1="no","NOT COMPARABLE",(K146-G146)/G146)</f>
        <v>#N/A</v>
      </c>
    </row>
    <row r="147" ht="22.5" customHeight="1" spans="1:12">
      <c r="A147" s="53">
        <v>138</v>
      </c>
      <c r="B147" s="80" t="str">
        <f>IF($B$1&lt;&gt;0,(CONCATENATE($B$1,'Data - DON''T TOUCH'!$F$1,A147,".wav")),"SET VIDEO NAME")</f>
        <v>PushPull2023_AIR_All-Others_138.wav</v>
      </c>
      <c r="C147" s="87"/>
      <c r="D147" s="88"/>
      <c r="E147" s="83" t="e">
        <f t="shared" si="40"/>
        <v>#VALUE!</v>
      </c>
      <c r="F147" s="89"/>
      <c r="G147" s="90">
        <f t="shared" si="28"/>
        <v>0</v>
      </c>
      <c r="H147" s="91"/>
      <c r="I147" s="106"/>
      <c r="J147" s="107" t="str">
        <f t="shared" si="29"/>
        <v/>
      </c>
      <c r="K147" s="114">
        <f t="shared" si="30"/>
        <v>0</v>
      </c>
      <c r="L147" s="109" t="e">
        <f>IF('Data - DON''T TOUCH'!$L$1="no","NOT COMPARABLE",(K147-G147)/G147)</f>
        <v>#N/A</v>
      </c>
    </row>
    <row r="148" ht="22.5" customHeight="1" spans="1:12">
      <c r="A148" s="53">
        <v>139</v>
      </c>
      <c r="B148" s="80" t="str">
        <f>IF($B$1&lt;&gt;0,(CONCATENATE($B$1,'Data - DON''T TOUCH'!$F$1,A148,".wav")),"SET VIDEO NAME")</f>
        <v>PushPull2023_AIR_All-Others_139.wav</v>
      </c>
      <c r="C148" s="87"/>
      <c r="D148" s="88"/>
      <c r="E148" s="83" t="e">
        <f t="shared" si="40"/>
        <v>#VALUE!</v>
      </c>
      <c r="F148" s="89"/>
      <c r="G148" s="90">
        <f t="shared" si="28"/>
        <v>0</v>
      </c>
      <c r="H148" s="91"/>
      <c r="I148" s="106"/>
      <c r="J148" s="107" t="str">
        <f t="shared" si="29"/>
        <v/>
      </c>
      <c r="K148" s="114">
        <f t="shared" si="30"/>
        <v>0</v>
      </c>
      <c r="L148" s="109" t="e">
        <f>IF('Data - DON''T TOUCH'!$L$1="no","NOT COMPARABLE",(K148-G148)/G148)</f>
        <v>#N/A</v>
      </c>
    </row>
    <row r="149" ht="22.5" customHeight="1" spans="1:12">
      <c r="A149" s="53">
        <v>140</v>
      </c>
      <c r="B149" s="80" t="str">
        <f>IF($B$1&lt;&gt;0,(CONCATENATE($B$1,'Data - DON''T TOUCH'!$F$1,A149,".wav")),"SET VIDEO NAME")</f>
        <v>PushPull2023_AIR_All-Others_140.wav</v>
      </c>
      <c r="C149" s="87"/>
      <c r="D149" s="88"/>
      <c r="E149" s="83" t="e">
        <f t="shared" si="40"/>
        <v>#VALUE!</v>
      </c>
      <c r="F149" s="89"/>
      <c r="G149" s="90">
        <f t="shared" si="28"/>
        <v>0</v>
      </c>
      <c r="H149" s="91"/>
      <c r="I149" s="106"/>
      <c r="J149" s="107" t="str">
        <f t="shared" si="29"/>
        <v/>
      </c>
      <c r="K149" s="114">
        <f t="shared" si="30"/>
        <v>0</v>
      </c>
      <c r="L149" s="109" t="e">
        <f>IF('Data - DON''T TOUCH'!$L$1="no","NOT COMPARABLE",(K149-G149)/G149)</f>
        <v>#N/A</v>
      </c>
    </row>
    <row r="150" ht="22.5" customHeight="1" spans="1:12">
      <c r="A150" s="53">
        <v>141</v>
      </c>
      <c r="B150" s="80" t="str">
        <f>IF($B$1&lt;&gt;0,(CONCATENATE($B$1,'Data - DON''T TOUCH'!$F$1,A150,".wav")),"SET VIDEO NAME")</f>
        <v>PushPull2023_AIR_All-Others_141.wav</v>
      </c>
      <c r="C150" s="87"/>
      <c r="D150" s="88"/>
      <c r="E150" s="83" t="e">
        <f t="shared" si="40"/>
        <v>#VALUE!</v>
      </c>
      <c r="F150" s="89"/>
      <c r="G150" s="90">
        <f t="shared" ref="G150:G199" si="41">LEN(F150)</f>
        <v>0</v>
      </c>
      <c r="H150" s="91"/>
      <c r="I150" s="106"/>
      <c r="J150" s="107" t="str">
        <f t="shared" ref="J150:J199" si="42">IF(I150&lt;&gt;0,"MANDATORY - please spell correct pronunciation","")</f>
        <v/>
      </c>
      <c r="K150" s="114">
        <f t="shared" ref="K150:K199" si="43">LEN(H150)</f>
        <v>0</v>
      </c>
      <c r="L150" s="109" t="e">
        <f>IF('Data - DON''T TOUCH'!$L$1="no","NOT COMPARABLE",(K150-G150)/G150)</f>
        <v>#N/A</v>
      </c>
    </row>
    <row r="151" ht="22.5" customHeight="1" spans="1:12">
      <c r="A151" s="53">
        <v>142</v>
      </c>
      <c r="B151" s="80" t="str">
        <f>IF($B$1&lt;&gt;0,(CONCATENATE($B$1,'Data - DON''T TOUCH'!$F$1,A151,".wav")),"SET VIDEO NAME")</f>
        <v>PushPull2023_AIR_All-Others_142.wav</v>
      </c>
      <c r="C151" s="87"/>
      <c r="D151" s="88"/>
      <c r="E151" s="83" t="e">
        <f t="shared" si="40"/>
        <v>#VALUE!</v>
      </c>
      <c r="F151" s="89"/>
      <c r="G151" s="90">
        <f t="shared" si="41"/>
        <v>0</v>
      </c>
      <c r="H151" s="91"/>
      <c r="I151" s="106"/>
      <c r="J151" s="107" t="str">
        <f t="shared" si="42"/>
        <v/>
      </c>
      <c r="K151" s="114">
        <f t="shared" si="43"/>
        <v>0</v>
      </c>
      <c r="L151" s="109" t="e">
        <f>IF('Data - DON''T TOUCH'!$L$1="no","NOT COMPARABLE",(K151-G151)/G151)</f>
        <v>#N/A</v>
      </c>
    </row>
    <row r="152" ht="22.5" customHeight="1" spans="1:12">
      <c r="A152" s="53">
        <v>143</v>
      </c>
      <c r="B152" s="80" t="str">
        <f>IF($B$1&lt;&gt;0,(CONCATENATE($B$1,'Data - DON''T TOUCH'!$F$1,A152,".wav")),"SET VIDEO NAME")</f>
        <v>PushPull2023_AIR_All-Others_143.wav</v>
      </c>
      <c r="C152" s="87"/>
      <c r="D152" s="88"/>
      <c r="E152" s="83" t="e">
        <f t="shared" si="40"/>
        <v>#VALUE!</v>
      </c>
      <c r="F152" s="89"/>
      <c r="G152" s="90">
        <f t="shared" si="41"/>
        <v>0</v>
      </c>
      <c r="H152" s="91"/>
      <c r="I152" s="106"/>
      <c r="J152" s="107" t="str">
        <f t="shared" si="42"/>
        <v/>
      </c>
      <c r="K152" s="114">
        <f t="shared" si="43"/>
        <v>0</v>
      </c>
      <c r="L152" s="109" t="e">
        <f>IF('Data - DON''T TOUCH'!$L$1="no","NOT COMPARABLE",(K152-G152)/G152)</f>
        <v>#N/A</v>
      </c>
    </row>
    <row r="153" ht="22.5" customHeight="1" spans="1:12">
      <c r="A153" s="53">
        <v>144</v>
      </c>
      <c r="B153" s="80" t="str">
        <f>IF($B$1&lt;&gt;0,(CONCATENATE($B$1,'Data - DON''T TOUCH'!$F$1,A153,".wav")),"SET VIDEO NAME")</f>
        <v>PushPull2023_AIR_All-Others_144.wav</v>
      </c>
      <c r="C153" s="87"/>
      <c r="D153" s="88"/>
      <c r="E153" s="83" t="e">
        <f t="shared" si="40"/>
        <v>#VALUE!</v>
      </c>
      <c r="F153" s="89"/>
      <c r="G153" s="90">
        <f t="shared" si="41"/>
        <v>0</v>
      </c>
      <c r="H153" s="91"/>
      <c r="I153" s="106"/>
      <c r="J153" s="107" t="str">
        <f t="shared" si="42"/>
        <v/>
      </c>
      <c r="K153" s="114">
        <f t="shared" si="43"/>
        <v>0</v>
      </c>
      <c r="L153" s="109" t="e">
        <f>IF('Data - DON''T TOUCH'!$L$1="no","NOT COMPARABLE",(K153-G153)/G153)</f>
        <v>#N/A</v>
      </c>
    </row>
    <row r="154" ht="22.5" customHeight="1" spans="1:12">
      <c r="A154" s="53">
        <v>145</v>
      </c>
      <c r="B154" s="80" t="str">
        <f>IF($B$1&lt;&gt;0,(CONCATENATE($B$1,'Data - DON''T TOUCH'!$F$1,A154,".wav")),"SET VIDEO NAME")</f>
        <v>PushPull2023_AIR_All-Others_145.wav</v>
      </c>
      <c r="C154" s="87"/>
      <c r="D154" s="88"/>
      <c r="E154" s="83" t="e">
        <f t="shared" si="40"/>
        <v>#VALUE!</v>
      </c>
      <c r="F154" s="89"/>
      <c r="G154" s="90">
        <f t="shared" si="41"/>
        <v>0</v>
      </c>
      <c r="H154" s="91"/>
      <c r="I154" s="106"/>
      <c r="J154" s="107" t="str">
        <f t="shared" si="42"/>
        <v/>
      </c>
      <c r="K154" s="114">
        <f t="shared" si="43"/>
        <v>0</v>
      </c>
      <c r="L154" s="109" t="e">
        <f>IF('Data - DON''T TOUCH'!$L$1="no","NOT COMPARABLE",(K154-G154)/G154)</f>
        <v>#N/A</v>
      </c>
    </row>
    <row r="155" ht="22.5" customHeight="1" spans="1:12">
      <c r="A155" s="53">
        <v>146</v>
      </c>
      <c r="B155" s="80" t="str">
        <f>IF($B$1&lt;&gt;0,(CONCATENATE($B$1,'Data - DON''T TOUCH'!$F$1,A155,".wav")),"SET VIDEO NAME")</f>
        <v>PushPull2023_AIR_All-Others_146.wav</v>
      </c>
      <c r="C155" s="87"/>
      <c r="D155" s="88"/>
      <c r="E155" s="83" t="e">
        <f t="shared" si="40"/>
        <v>#VALUE!</v>
      </c>
      <c r="F155" s="89"/>
      <c r="G155" s="90">
        <f t="shared" si="41"/>
        <v>0</v>
      </c>
      <c r="H155" s="91"/>
      <c r="I155" s="106"/>
      <c r="J155" s="107" t="str">
        <f t="shared" si="42"/>
        <v/>
      </c>
      <c r="K155" s="114">
        <f t="shared" si="43"/>
        <v>0</v>
      </c>
      <c r="L155" s="109" t="e">
        <f>IF('Data - DON''T TOUCH'!$L$1="no","NOT COMPARABLE",(K155-G155)/G155)</f>
        <v>#N/A</v>
      </c>
    </row>
    <row r="156" ht="22.5" customHeight="1" spans="1:12">
      <c r="A156" s="53">
        <v>147</v>
      </c>
      <c r="B156" s="80" t="str">
        <f>IF($B$1&lt;&gt;0,(CONCATENATE($B$1,'Data - DON''T TOUCH'!$F$1,A156,".wav")),"SET VIDEO NAME")</f>
        <v>PushPull2023_AIR_All-Others_147.wav</v>
      </c>
      <c r="C156" s="87"/>
      <c r="D156" s="88"/>
      <c r="E156" s="83" t="e">
        <f t="shared" si="40"/>
        <v>#VALUE!</v>
      </c>
      <c r="F156" s="89"/>
      <c r="G156" s="90">
        <f t="shared" si="41"/>
        <v>0</v>
      </c>
      <c r="H156" s="91"/>
      <c r="I156" s="106"/>
      <c r="J156" s="107" t="str">
        <f t="shared" si="42"/>
        <v/>
      </c>
      <c r="K156" s="114">
        <f t="shared" si="43"/>
        <v>0</v>
      </c>
      <c r="L156" s="109" t="e">
        <f>IF('Data - DON''T TOUCH'!$L$1="no","NOT COMPARABLE",(K156-G156)/G156)</f>
        <v>#N/A</v>
      </c>
    </row>
    <row r="157" ht="22.5" customHeight="1" spans="1:12">
      <c r="A157" s="53">
        <v>148</v>
      </c>
      <c r="B157" s="80" t="str">
        <f>IF($B$1&lt;&gt;0,(CONCATENATE($B$1,'Data - DON''T TOUCH'!$F$1,A157,".wav")),"SET VIDEO NAME")</f>
        <v>PushPull2023_AIR_All-Others_148.wav</v>
      </c>
      <c r="C157" s="87"/>
      <c r="D157" s="88"/>
      <c r="E157" s="83" t="e">
        <f t="shared" si="40"/>
        <v>#VALUE!</v>
      </c>
      <c r="F157" s="89"/>
      <c r="G157" s="90">
        <f t="shared" si="41"/>
        <v>0</v>
      </c>
      <c r="H157" s="91"/>
      <c r="I157" s="106"/>
      <c r="J157" s="107" t="str">
        <f t="shared" si="42"/>
        <v/>
      </c>
      <c r="K157" s="114">
        <f t="shared" si="43"/>
        <v>0</v>
      </c>
      <c r="L157" s="109" t="e">
        <f>IF('Data - DON''T TOUCH'!$L$1="no","NOT COMPARABLE",(K157-G157)/G157)</f>
        <v>#N/A</v>
      </c>
    </row>
    <row r="158" ht="22.5" customHeight="1" spans="1:12">
      <c r="A158" s="53">
        <v>149</v>
      </c>
      <c r="B158" s="80" t="str">
        <f>IF($B$1&lt;&gt;0,(CONCATENATE($B$1,'Data - DON''T TOUCH'!$F$1,A158,".wav")),"SET VIDEO NAME")</f>
        <v>PushPull2023_AIR_All-Others_149.wav</v>
      </c>
      <c r="C158" s="87"/>
      <c r="D158" s="88"/>
      <c r="E158" s="83" t="e">
        <f t="shared" si="40"/>
        <v>#VALUE!</v>
      </c>
      <c r="F158" s="89"/>
      <c r="G158" s="90">
        <f t="shared" si="41"/>
        <v>0</v>
      </c>
      <c r="H158" s="91"/>
      <c r="I158" s="106"/>
      <c r="J158" s="107" t="str">
        <f t="shared" si="42"/>
        <v/>
      </c>
      <c r="K158" s="114">
        <f t="shared" si="43"/>
        <v>0</v>
      </c>
      <c r="L158" s="109" t="e">
        <f>IF('Data - DON''T TOUCH'!$L$1="no","NOT COMPARABLE",(K158-G158)/G158)</f>
        <v>#N/A</v>
      </c>
    </row>
    <row r="159" ht="22.5" customHeight="1" spans="1:12">
      <c r="A159" s="53">
        <v>150</v>
      </c>
      <c r="B159" s="80" t="str">
        <f>IF($B$1&lt;&gt;0,(CONCATENATE($B$1,'Data - DON''T TOUCH'!$F$1,A159,".wav")),"SET VIDEO NAME")</f>
        <v>PushPull2023_AIR_All-Others_150.wav</v>
      </c>
      <c r="C159" s="87"/>
      <c r="D159" s="88"/>
      <c r="E159" s="83" t="e">
        <f t="shared" si="40"/>
        <v>#VALUE!</v>
      </c>
      <c r="F159" s="89"/>
      <c r="G159" s="90">
        <f t="shared" si="41"/>
        <v>0</v>
      </c>
      <c r="H159" s="91"/>
      <c r="I159" s="106"/>
      <c r="J159" s="107" t="str">
        <f t="shared" si="42"/>
        <v/>
      </c>
      <c r="K159" s="114">
        <f t="shared" si="43"/>
        <v>0</v>
      </c>
      <c r="L159" s="109" t="e">
        <f>IF('Data - DON''T TOUCH'!$L$1="no","NOT COMPARABLE",(K159-G159)/G159)</f>
        <v>#N/A</v>
      </c>
    </row>
    <row r="160" ht="22.5" customHeight="1" spans="1:12">
      <c r="A160" s="53">
        <v>151</v>
      </c>
      <c r="B160" s="80" t="str">
        <f>IF($B$1&lt;&gt;0,(CONCATENATE($B$1,'Data - DON''T TOUCH'!$F$1,A160,".wav")),"SET VIDEO NAME")</f>
        <v>PushPull2023_AIR_All-Others_151.wav</v>
      </c>
      <c r="C160" s="87"/>
      <c r="D160" s="88"/>
      <c r="E160" s="83" t="e">
        <f t="shared" si="40"/>
        <v>#VALUE!</v>
      </c>
      <c r="F160" s="89"/>
      <c r="G160" s="90">
        <f t="shared" si="41"/>
        <v>0</v>
      </c>
      <c r="H160" s="91"/>
      <c r="I160" s="106"/>
      <c r="J160" s="107" t="str">
        <f t="shared" si="42"/>
        <v/>
      </c>
      <c r="K160" s="114">
        <f t="shared" si="43"/>
        <v>0</v>
      </c>
      <c r="L160" s="109" t="e">
        <f>IF('Data - DON''T TOUCH'!$L$1="no","NOT COMPARABLE",(K160-G160)/G160)</f>
        <v>#N/A</v>
      </c>
    </row>
    <row r="161" ht="22.5" customHeight="1" spans="1:12">
      <c r="A161" s="53">
        <v>152</v>
      </c>
      <c r="B161" s="80" t="str">
        <f>IF($B$1&lt;&gt;0,(CONCATENATE($B$1,'Data - DON''T TOUCH'!$F$1,A161,".wav")),"SET VIDEO NAME")</f>
        <v>PushPull2023_AIR_All-Others_152.wav</v>
      </c>
      <c r="C161" s="87"/>
      <c r="D161" s="88"/>
      <c r="E161" s="83" t="e">
        <f t="shared" si="40"/>
        <v>#VALUE!</v>
      </c>
      <c r="F161" s="89"/>
      <c r="G161" s="90">
        <f t="shared" si="41"/>
        <v>0</v>
      </c>
      <c r="H161" s="91"/>
      <c r="I161" s="106"/>
      <c r="J161" s="107" t="str">
        <f t="shared" si="42"/>
        <v/>
      </c>
      <c r="K161" s="114">
        <f t="shared" si="43"/>
        <v>0</v>
      </c>
      <c r="L161" s="109" t="e">
        <f>IF('Data - DON''T TOUCH'!$L$1="no","NOT COMPARABLE",(K161-G161)/G161)</f>
        <v>#N/A</v>
      </c>
    </row>
    <row r="162" ht="22.5" customHeight="1" spans="1:12">
      <c r="A162" s="53">
        <v>153</v>
      </c>
      <c r="B162" s="80" t="str">
        <f>IF($B$1&lt;&gt;0,(CONCATENATE($B$1,'Data - DON''T TOUCH'!$F$1,A162,".wav")),"SET VIDEO NAME")</f>
        <v>PushPull2023_AIR_All-Others_153.wav</v>
      </c>
      <c r="C162" s="87"/>
      <c r="D162" s="88"/>
      <c r="E162" s="83" t="e">
        <f t="shared" si="40"/>
        <v>#VALUE!</v>
      </c>
      <c r="F162" s="89"/>
      <c r="G162" s="90">
        <f t="shared" si="41"/>
        <v>0</v>
      </c>
      <c r="H162" s="91"/>
      <c r="I162" s="106"/>
      <c r="J162" s="107" t="str">
        <f t="shared" si="42"/>
        <v/>
      </c>
      <c r="K162" s="114">
        <f t="shared" si="43"/>
        <v>0</v>
      </c>
      <c r="L162" s="109" t="e">
        <f>IF('Data - DON''T TOUCH'!$L$1="no","NOT COMPARABLE",(K162-G162)/G162)</f>
        <v>#N/A</v>
      </c>
    </row>
    <row r="163" ht="22.5" customHeight="1" spans="1:12">
      <c r="A163" s="53">
        <v>154</v>
      </c>
      <c r="B163" s="80" t="str">
        <f>IF($B$1&lt;&gt;0,(CONCATENATE($B$1,'Data - DON''T TOUCH'!$F$1,A163,".wav")),"SET VIDEO NAME")</f>
        <v>PushPull2023_AIR_All-Others_154.wav</v>
      </c>
      <c r="C163" s="87"/>
      <c r="D163" s="88"/>
      <c r="E163" s="83" t="e">
        <f t="shared" si="40"/>
        <v>#VALUE!</v>
      </c>
      <c r="F163" s="89"/>
      <c r="G163" s="90">
        <f t="shared" si="41"/>
        <v>0</v>
      </c>
      <c r="H163" s="91"/>
      <c r="I163" s="106"/>
      <c r="J163" s="107" t="str">
        <f t="shared" si="42"/>
        <v/>
      </c>
      <c r="K163" s="114">
        <f t="shared" si="43"/>
        <v>0</v>
      </c>
      <c r="L163" s="109" t="e">
        <f>IF('Data - DON''T TOUCH'!$L$1="no","NOT COMPARABLE",(K163-G163)/G163)</f>
        <v>#N/A</v>
      </c>
    </row>
    <row r="164" ht="22.5" customHeight="1" spans="1:12">
      <c r="A164" s="53">
        <v>155</v>
      </c>
      <c r="B164" s="80" t="str">
        <f>IF($B$1&lt;&gt;0,(CONCATENATE($B$1,'Data - DON''T TOUCH'!$F$1,A164,".wav")),"SET VIDEO NAME")</f>
        <v>PushPull2023_AIR_All-Others_155.wav</v>
      </c>
      <c r="C164" s="87"/>
      <c r="D164" s="88"/>
      <c r="E164" s="83" t="e">
        <f t="shared" si="40"/>
        <v>#VALUE!</v>
      </c>
      <c r="F164" s="89"/>
      <c r="G164" s="90">
        <f t="shared" si="41"/>
        <v>0</v>
      </c>
      <c r="H164" s="91"/>
      <c r="I164" s="106"/>
      <c r="J164" s="107" t="str">
        <f t="shared" si="42"/>
        <v/>
      </c>
      <c r="K164" s="114">
        <f t="shared" si="43"/>
        <v>0</v>
      </c>
      <c r="L164" s="109" t="e">
        <f>IF('Data - DON''T TOUCH'!$L$1="no","NOT COMPARABLE",(K164-G164)/G164)</f>
        <v>#N/A</v>
      </c>
    </row>
    <row r="165" ht="22.5" customHeight="1" spans="1:12">
      <c r="A165" s="53">
        <v>156</v>
      </c>
      <c r="B165" s="80" t="str">
        <f>IF($B$1&lt;&gt;0,(CONCATENATE($B$1,'Data - DON''T TOUCH'!$F$1,A165,".wav")),"SET VIDEO NAME")</f>
        <v>PushPull2023_AIR_All-Others_156.wav</v>
      </c>
      <c r="C165" s="87"/>
      <c r="D165" s="88"/>
      <c r="E165" s="83" t="e">
        <f t="shared" si="40"/>
        <v>#VALUE!</v>
      </c>
      <c r="F165" s="89"/>
      <c r="G165" s="90">
        <f t="shared" si="41"/>
        <v>0</v>
      </c>
      <c r="H165" s="91"/>
      <c r="I165" s="106"/>
      <c r="J165" s="107" t="str">
        <f t="shared" si="42"/>
        <v/>
      </c>
      <c r="K165" s="114">
        <f t="shared" si="43"/>
        <v>0</v>
      </c>
      <c r="L165" s="109" t="e">
        <f>IF('Data - DON''T TOUCH'!$L$1="no","NOT COMPARABLE",(K165-G165)/G165)</f>
        <v>#N/A</v>
      </c>
    </row>
    <row r="166" ht="22.5" customHeight="1" spans="1:12">
      <c r="A166" s="53">
        <v>157</v>
      </c>
      <c r="B166" s="80" t="str">
        <f>IF($B$1&lt;&gt;0,(CONCATENATE($B$1,'Data - DON''T TOUCH'!$F$1,A166,".wav")),"SET VIDEO NAME")</f>
        <v>PushPull2023_AIR_All-Others_157.wav</v>
      </c>
      <c r="C166" s="87"/>
      <c r="D166" s="88"/>
      <c r="E166" s="83" t="e">
        <f t="shared" si="40"/>
        <v>#VALUE!</v>
      </c>
      <c r="F166" s="89"/>
      <c r="G166" s="90">
        <f t="shared" si="41"/>
        <v>0</v>
      </c>
      <c r="H166" s="91"/>
      <c r="I166" s="106"/>
      <c r="J166" s="107" t="str">
        <f t="shared" si="42"/>
        <v/>
      </c>
      <c r="K166" s="114">
        <f t="shared" si="43"/>
        <v>0</v>
      </c>
      <c r="L166" s="109" t="e">
        <f>IF('Data - DON''T TOUCH'!$L$1="no","NOT COMPARABLE",(K166-G166)/G166)</f>
        <v>#N/A</v>
      </c>
    </row>
    <row r="167" ht="22.5" customHeight="1" spans="1:12">
      <c r="A167" s="53">
        <v>158</v>
      </c>
      <c r="B167" s="80" t="str">
        <f>IF($B$1&lt;&gt;0,(CONCATENATE($B$1,'Data - DON''T TOUCH'!$F$1,A167,".wav")),"SET VIDEO NAME")</f>
        <v>PushPull2023_AIR_All-Others_158.wav</v>
      </c>
      <c r="C167" s="87"/>
      <c r="D167" s="88"/>
      <c r="E167" s="83" t="e">
        <f t="shared" si="40"/>
        <v>#VALUE!</v>
      </c>
      <c r="F167" s="89"/>
      <c r="G167" s="90">
        <f t="shared" si="41"/>
        <v>0</v>
      </c>
      <c r="H167" s="91"/>
      <c r="I167" s="106"/>
      <c r="J167" s="107" t="str">
        <f t="shared" si="42"/>
        <v/>
      </c>
      <c r="K167" s="114">
        <f t="shared" si="43"/>
        <v>0</v>
      </c>
      <c r="L167" s="109" t="e">
        <f>IF('Data - DON''T TOUCH'!$L$1="no","NOT COMPARABLE",(K167-G167)/G167)</f>
        <v>#N/A</v>
      </c>
    </row>
    <row r="168" ht="22.5" customHeight="1" spans="1:12">
      <c r="A168" s="53">
        <v>159</v>
      </c>
      <c r="B168" s="80" t="str">
        <f>IF($B$1&lt;&gt;0,(CONCATENATE($B$1,'Data - DON''T TOUCH'!$F$1,A168,".wav")),"SET VIDEO NAME")</f>
        <v>PushPull2023_AIR_All-Others_159.wav</v>
      </c>
      <c r="C168" s="87"/>
      <c r="D168" s="88"/>
      <c r="E168" s="83" t="e">
        <f t="shared" si="40"/>
        <v>#VALUE!</v>
      </c>
      <c r="F168" s="89"/>
      <c r="G168" s="90">
        <f t="shared" si="41"/>
        <v>0</v>
      </c>
      <c r="H168" s="91"/>
      <c r="I168" s="106"/>
      <c r="J168" s="107" t="str">
        <f t="shared" si="42"/>
        <v/>
      </c>
      <c r="K168" s="114">
        <f t="shared" si="43"/>
        <v>0</v>
      </c>
      <c r="L168" s="109" t="e">
        <f>IF('Data - DON''T TOUCH'!$L$1="no","NOT COMPARABLE",(K168-G168)/G168)</f>
        <v>#N/A</v>
      </c>
    </row>
    <row r="169" ht="22.5" customHeight="1" spans="1:12">
      <c r="A169" s="53">
        <v>160</v>
      </c>
      <c r="B169" s="80" t="str">
        <f>IF($B$1&lt;&gt;0,(CONCATENATE($B$1,'Data - DON''T TOUCH'!$F$1,A169,".wav")),"SET VIDEO NAME")</f>
        <v>PushPull2023_AIR_All-Others_160.wav</v>
      </c>
      <c r="C169" s="87"/>
      <c r="D169" s="88"/>
      <c r="E169" s="83" t="e">
        <f t="shared" si="40"/>
        <v>#VALUE!</v>
      </c>
      <c r="F169" s="89"/>
      <c r="G169" s="90">
        <f t="shared" si="41"/>
        <v>0</v>
      </c>
      <c r="H169" s="91"/>
      <c r="I169" s="106"/>
      <c r="J169" s="107" t="str">
        <f t="shared" si="42"/>
        <v/>
      </c>
      <c r="K169" s="114">
        <f t="shared" si="43"/>
        <v>0</v>
      </c>
      <c r="L169" s="109" t="e">
        <f>IF('Data - DON''T TOUCH'!$L$1="no","NOT COMPARABLE",(K169-G169)/G169)</f>
        <v>#N/A</v>
      </c>
    </row>
    <row r="170" ht="22.5" customHeight="1" spans="1:12">
      <c r="A170" s="53">
        <v>161</v>
      </c>
      <c r="B170" s="80" t="str">
        <f>IF($B$1&lt;&gt;0,(CONCATENATE($B$1,'Data - DON''T TOUCH'!$F$1,A170,".wav")),"SET VIDEO NAME")</f>
        <v>PushPull2023_AIR_All-Others_161.wav</v>
      </c>
      <c r="C170" s="87"/>
      <c r="D170" s="88"/>
      <c r="E170" s="83" t="e">
        <f t="shared" si="40"/>
        <v>#VALUE!</v>
      </c>
      <c r="F170" s="89"/>
      <c r="G170" s="90">
        <f t="shared" si="41"/>
        <v>0</v>
      </c>
      <c r="H170" s="91"/>
      <c r="I170" s="106"/>
      <c r="J170" s="107" t="str">
        <f t="shared" si="42"/>
        <v/>
      </c>
      <c r="K170" s="114">
        <f t="shared" si="43"/>
        <v>0</v>
      </c>
      <c r="L170" s="109" t="e">
        <f>IF('Data - DON''T TOUCH'!$L$1="no","NOT COMPARABLE",(K170-G170)/G170)</f>
        <v>#N/A</v>
      </c>
    </row>
    <row r="171" ht="22.5" customHeight="1" spans="1:12">
      <c r="A171" s="53">
        <v>162</v>
      </c>
      <c r="B171" s="80" t="str">
        <f>IF($B$1&lt;&gt;0,(CONCATENATE($B$1,'Data - DON''T TOUCH'!$F$1,A171,".wav")),"SET VIDEO NAME")</f>
        <v>PushPull2023_AIR_All-Others_162.wav</v>
      </c>
      <c r="C171" s="87"/>
      <c r="D171" s="88"/>
      <c r="E171" s="83" t="e">
        <f t="shared" si="40"/>
        <v>#VALUE!</v>
      </c>
      <c r="F171" s="89"/>
      <c r="G171" s="90">
        <f t="shared" si="41"/>
        <v>0</v>
      </c>
      <c r="H171" s="91"/>
      <c r="I171" s="106"/>
      <c r="J171" s="107" t="str">
        <f t="shared" si="42"/>
        <v/>
      </c>
      <c r="K171" s="114">
        <f t="shared" si="43"/>
        <v>0</v>
      </c>
      <c r="L171" s="109" t="e">
        <f>IF('Data - DON''T TOUCH'!$L$1="no","NOT COMPARABLE",(K171-G171)/G171)</f>
        <v>#N/A</v>
      </c>
    </row>
    <row r="172" ht="22.5" customHeight="1" spans="1:12">
      <c r="A172" s="53">
        <v>163</v>
      </c>
      <c r="B172" s="80" t="str">
        <f>IF($B$1&lt;&gt;0,(CONCATENATE($B$1,'Data - DON''T TOUCH'!$F$1,A172,".wav")),"SET VIDEO NAME")</f>
        <v>PushPull2023_AIR_All-Others_163.wav</v>
      </c>
      <c r="C172" s="87"/>
      <c r="D172" s="88"/>
      <c r="E172" s="83" t="e">
        <f t="shared" si="40"/>
        <v>#VALUE!</v>
      </c>
      <c r="F172" s="89"/>
      <c r="G172" s="90">
        <f t="shared" si="41"/>
        <v>0</v>
      </c>
      <c r="H172" s="91"/>
      <c r="I172" s="106"/>
      <c r="J172" s="107" t="str">
        <f t="shared" si="42"/>
        <v/>
      </c>
      <c r="K172" s="114">
        <f t="shared" si="43"/>
        <v>0</v>
      </c>
      <c r="L172" s="109" t="e">
        <f>IF('Data - DON''T TOUCH'!$L$1="no","NOT COMPARABLE",(K172-G172)/G172)</f>
        <v>#N/A</v>
      </c>
    </row>
    <row r="173" ht="22.5" customHeight="1" spans="1:12">
      <c r="A173" s="53">
        <v>164</v>
      </c>
      <c r="B173" s="80" t="str">
        <f>IF($B$1&lt;&gt;0,(CONCATENATE($B$1,'Data - DON''T TOUCH'!$F$1,A173,".wav")),"SET VIDEO NAME")</f>
        <v>PushPull2023_AIR_All-Others_164.wav</v>
      </c>
      <c r="C173" s="87"/>
      <c r="D173" s="88"/>
      <c r="E173" s="83" t="e">
        <f t="shared" si="40"/>
        <v>#VALUE!</v>
      </c>
      <c r="F173" s="89"/>
      <c r="G173" s="90">
        <f t="shared" si="41"/>
        <v>0</v>
      </c>
      <c r="H173" s="91"/>
      <c r="I173" s="106"/>
      <c r="J173" s="107" t="str">
        <f t="shared" si="42"/>
        <v/>
      </c>
      <c r="K173" s="114">
        <f t="shared" si="43"/>
        <v>0</v>
      </c>
      <c r="L173" s="109" t="e">
        <f>IF('Data - DON''T TOUCH'!$L$1="no","NOT COMPARABLE",(K173-G173)/G173)</f>
        <v>#N/A</v>
      </c>
    </row>
    <row r="174" ht="22.5" customHeight="1" spans="1:12">
      <c r="A174" s="53">
        <v>165</v>
      </c>
      <c r="B174" s="80" t="str">
        <f>IF($B$1&lt;&gt;0,(CONCATENATE($B$1,'Data - DON''T TOUCH'!$F$1,A174,".wav")),"SET VIDEO NAME")</f>
        <v>PushPull2023_AIR_All-Others_165.wav</v>
      </c>
      <c r="C174" s="87"/>
      <c r="D174" s="88"/>
      <c r="E174" s="83" t="e">
        <f t="shared" si="40"/>
        <v>#VALUE!</v>
      </c>
      <c r="F174" s="89"/>
      <c r="G174" s="90">
        <f t="shared" si="41"/>
        <v>0</v>
      </c>
      <c r="H174" s="91"/>
      <c r="I174" s="106"/>
      <c r="J174" s="107" t="str">
        <f t="shared" si="42"/>
        <v/>
      </c>
      <c r="K174" s="114">
        <f t="shared" si="43"/>
        <v>0</v>
      </c>
      <c r="L174" s="109" t="e">
        <f>IF('Data - DON''T TOUCH'!$L$1="no","NOT COMPARABLE",(K174-G174)/G174)</f>
        <v>#N/A</v>
      </c>
    </row>
    <row r="175" ht="22.5" customHeight="1" spans="1:12">
      <c r="A175" s="53">
        <v>166</v>
      </c>
      <c r="B175" s="80" t="str">
        <f>IF($B$1&lt;&gt;0,(CONCATENATE($B$1,'Data - DON''T TOUCH'!$F$1,A175,".wav")),"SET VIDEO NAME")</f>
        <v>PushPull2023_AIR_All-Others_166.wav</v>
      </c>
      <c r="C175" s="87"/>
      <c r="D175" s="88"/>
      <c r="E175" s="83" t="e">
        <f t="shared" si="40"/>
        <v>#VALUE!</v>
      </c>
      <c r="F175" s="89"/>
      <c r="G175" s="90">
        <f t="shared" si="41"/>
        <v>0</v>
      </c>
      <c r="H175" s="91"/>
      <c r="I175" s="106"/>
      <c r="J175" s="107" t="str">
        <f t="shared" si="42"/>
        <v/>
      </c>
      <c r="K175" s="114">
        <f t="shared" si="43"/>
        <v>0</v>
      </c>
      <c r="L175" s="109" t="e">
        <f>IF('Data - DON''T TOUCH'!$L$1="no","NOT COMPARABLE",(K175-G175)/G175)</f>
        <v>#N/A</v>
      </c>
    </row>
    <row r="176" ht="22.5" customHeight="1" spans="1:12">
      <c r="A176" s="53">
        <v>167</v>
      </c>
      <c r="B176" s="80" t="str">
        <f>IF($B$1&lt;&gt;0,(CONCATENATE($B$1,'Data - DON''T TOUCH'!$F$1,A176,".wav")),"SET VIDEO NAME")</f>
        <v>PushPull2023_AIR_All-Others_167.wav</v>
      </c>
      <c r="C176" s="87"/>
      <c r="D176" s="88"/>
      <c r="E176" s="83" t="e">
        <f t="shared" si="40"/>
        <v>#VALUE!</v>
      </c>
      <c r="F176" s="89"/>
      <c r="G176" s="90">
        <f t="shared" si="41"/>
        <v>0</v>
      </c>
      <c r="H176" s="91"/>
      <c r="I176" s="106"/>
      <c r="J176" s="107" t="str">
        <f t="shared" si="42"/>
        <v/>
      </c>
      <c r="K176" s="114">
        <f t="shared" si="43"/>
        <v>0</v>
      </c>
      <c r="L176" s="109" t="e">
        <f>IF('Data - DON''T TOUCH'!$L$1="no","NOT COMPARABLE",(K176-G176)/G176)</f>
        <v>#N/A</v>
      </c>
    </row>
    <row r="177" ht="22.5" customHeight="1" spans="1:12">
      <c r="A177" s="53">
        <v>168</v>
      </c>
      <c r="B177" s="80" t="str">
        <f>IF($B$1&lt;&gt;0,(CONCATENATE($B$1,'Data - DON''T TOUCH'!$F$1,A177,".wav")),"SET VIDEO NAME")</f>
        <v>PushPull2023_AIR_All-Others_168.wav</v>
      </c>
      <c r="C177" s="87"/>
      <c r="D177" s="88"/>
      <c r="E177" s="83" t="e">
        <f t="shared" si="40"/>
        <v>#VALUE!</v>
      </c>
      <c r="F177" s="89"/>
      <c r="G177" s="90">
        <f t="shared" si="41"/>
        <v>0</v>
      </c>
      <c r="H177" s="91"/>
      <c r="I177" s="106"/>
      <c r="J177" s="107" t="str">
        <f t="shared" si="42"/>
        <v/>
      </c>
      <c r="K177" s="114">
        <f t="shared" si="43"/>
        <v>0</v>
      </c>
      <c r="L177" s="109" t="e">
        <f>IF('Data - DON''T TOUCH'!$L$1="no","NOT COMPARABLE",(K177-G177)/G177)</f>
        <v>#N/A</v>
      </c>
    </row>
    <row r="178" ht="22.5" customHeight="1" spans="1:12">
      <c r="A178" s="53">
        <v>169</v>
      </c>
      <c r="B178" s="80" t="str">
        <f>IF($B$1&lt;&gt;0,(CONCATENATE($B$1,'Data - DON''T TOUCH'!$F$1,A178,".wav")),"SET VIDEO NAME")</f>
        <v>PushPull2023_AIR_All-Others_169.wav</v>
      </c>
      <c r="C178" s="87"/>
      <c r="D178" s="88"/>
      <c r="E178" s="83" t="e">
        <f t="shared" si="40"/>
        <v>#VALUE!</v>
      </c>
      <c r="F178" s="89"/>
      <c r="G178" s="90">
        <f t="shared" si="41"/>
        <v>0</v>
      </c>
      <c r="H178" s="91"/>
      <c r="I178" s="106"/>
      <c r="J178" s="107" t="str">
        <f t="shared" si="42"/>
        <v/>
      </c>
      <c r="K178" s="114">
        <f t="shared" si="43"/>
        <v>0</v>
      </c>
      <c r="L178" s="109" t="e">
        <f>IF('Data - DON''T TOUCH'!$L$1="no","NOT COMPARABLE",(K178-G178)/G178)</f>
        <v>#N/A</v>
      </c>
    </row>
    <row r="179" ht="22.5" customHeight="1" spans="1:12">
      <c r="A179" s="53">
        <v>170</v>
      </c>
      <c r="B179" s="80" t="str">
        <f>IF($B$1&lt;&gt;0,(CONCATENATE($B$1,'Data - DON''T TOUCH'!$F$1,A179,".wav")),"SET VIDEO NAME")</f>
        <v>PushPull2023_AIR_All-Others_170.wav</v>
      </c>
      <c r="C179" s="87"/>
      <c r="D179" s="88"/>
      <c r="E179" s="83" t="e">
        <f t="shared" si="40"/>
        <v>#VALUE!</v>
      </c>
      <c r="F179" s="89"/>
      <c r="G179" s="90">
        <f t="shared" si="41"/>
        <v>0</v>
      </c>
      <c r="H179" s="91"/>
      <c r="I179" s="106"/>
      <c r="J179" s="107" t="str">
        <f t="shared" si="42"/>
        <v/>
      </c>
      <c r="K179" s="114">
        <f t="shared" si="43"/>
        <v>0</v>
      </c>
      <c r="L179" s="109" t="e">
        <f>IF('Data - DON''T TOUCH'!$L$1="no","NOT COMPARABLE",(K179-G179)/G179)</f>
        <v>#N/A</v>
      </c>
    </row>
    <row r="180" ht="22.5" customHeight="1" spans="1:12">
      <c r="A180" s="53">
        <v>171</v>
      </c>
      <c r="B180" s="80" t="str">
        <f>IF($B$1&lt;&gt;0,(CONCATENATE($B$1,'Data - DON''T TOUCH'!$F$1,A180,".wav")),"SET VIDEO NAME")</f>
        <v>PushPull2023_AIR_All-Others_171.wav</v>
      </c>
      <c r="C180" s="87"/>
      <c r="D180" s="88"/>
      <c r="E180" s="83" t="e">
        <f t="shared" si="40"/>
        <v>#VALUE!</v>
      </c>
      <c r="F180" s="89"/>
      <c r="G180" s="90">
        <f t="shared" si="41"/>
        <v>0</v>
      </c>
      <c r="H180" s="91"/>
      <c r="I180" s="106"/>
      <c r="J180" s="107" t="str">
        <f t="shared" si="42"/>
        <v/>
      </c>
      <c r="K180" s="114">
        <f t="shared" si="43"/>
        <v>0</v>
      </c>
      <c r="L180" s="109" t="e">
        <f>IF('Data - DON''T TOUCH'!$L$1="no","NOT COMPARABLE",(K180-G180)/G180)</f>
        <v>#N/A</v>
      </c>
    </row>
    <row r="181" ht="22.5" customHeight="1" spans="1:12">
      <c r="A181" s="53">
        <v>172</v>
      </c>
      <c r="B181" s="80" t="str">
        <f>IF($B$1&lt;&gt;0,(CONCATENATE($B$1,'Data - DON''T TOUCH'!$F$1,A181,".wav")),"SET VIDEO NAME")</f>
        <v>PushPull2023_AIR_All-Others_172.wav</v>
      </c>
      <c r="C181" s="87"/>
      <c r="D181" s="88"/>
      <c r="E181" s="83" t="e">
        <f t="shared" si="40"/>
        <v>#VALUE!</v>
      </c>
      <c r="F181" s="89"/>
      <c r="G181" s="90">
        <f t="shared" si="41"/>
        <v>0</v>
      </c>
      <c r="H181" s="91"/>
      <c r="I181" s="106"/>
      <c r="J181" s="107" t="str">
        <f t="shared" si="42"/>
        <v/>
      </c>
      <c r="K181" s="114">
        <f t="shared" si="43"/>
        <v>0</v>
      </c>
      <c r="L181" s="109" t="e">
        <f>IF('Data - DON''T TOUCH'!$L$1="no","NOT COMPARABLE",(K181-G181)/G181)</f>
        <v>#N/A</v>
      </c>
    </row>
    <row r="182" ht="22.5" customHeight="1" spans="1:12">
      <c r="A182" s="53">
        <v>173</v>
      </c>
      <c r="B182" s="80" t="str">
        <f>IF($B$1&lt;&gt;0,(CONCATENATE($B$1,'Data - DON''T TOUCH'!$F$1,A182,".wav")),"SET VIDEO NAME")</f>
        <v>PushPull2023_AIR_All-Others_173.wav</v>
      </c>
      <c r="C182" s="87"/>
      <c r="D182" s="88"/>
      <c r="E182" s="83" t="e">
        <f t="shared" si="40"/>
        <v>#VALUE!</v>
      </c>
      <c r="F182" s="89"/>
      <c r="G182" s="90">
        <f t="shared" si="41"/>
        <v>0</v>
      </c>
      <c r="H182" s="91"/>
      <c r="I182" s="106"/>
      <c r="J182" s="107" t="str">
        <f t="shared" si="42"/>
        <v/>
      </c>
      <c r="K182" s="114">
        <f t="shared" si="43"/>
        <v>0</v>
      </c>
      <c r="L182" s="109" t="e">
        <f>IF('Data - DON''T TOUCH'!$L$1="no","NOT COMPARABLE",(K182-G182)/G182)</f>
        <v>#N/A</v>
      </c>
    </row>
    <row r="183" ht="22.5" customHeight="1" spans="1:12">
      <c r="A183" s="53">
        <v>174</v>
      </c>
      <c r="B183" s="80" t="str">
        <f>IF($B$1&lt;&gt;0,(CONCATENATE($B$1,'Data - DON''T TOUCH'!$F$1,A183,".wav")),"SET VIDEO NAME")</f>
        <v>PushPull2023_AIR_All-Others_174.wav</v>
      </c>
      <c r="C183" s="87"/>
      <c r="D183" s="88"/>
      <c r="E183" s="83" t="e">
        <f t="shared" si="40"/>
        <v>#VALUE!</v>
      </c>
      <c r="F183" s="89"/>
      <c r="G183" s="90">
        <f t="shared" si="41"/>
        <v>0</v>
      </c>
      <c r="H183" s="91"/>
      <c r="I183" s="106"/>
      <c r="J183" s="107" t="str">
        <f t="shared" si="42"/>
        <v/>
      </c>
      <c r="K183" s="114">
        <f t="shared" si="43"/>
        <v>0</v>
      </c>
      <c r="L183" s="109" t="e">
        <f>IF('Data - DON''T TOUCH'!$L$1="no","NOT COMPARABLE",(K183-G183)/G183)</f>
        <v>#N/A</v>
      </c>
    </row>
    <row r="184" ht="22.5" customHeight="1" spans="1:12">
      <c r="A184" s="53">
        <v>175</v>
      </c>
      <c r="B184" s="80" t="str">
        <f>IF($B$1&lt;&gt;0,(CONCATENATE($B$1,'Data - DON''T TOUCH'!$F$1,A184,".wav")),"SET VIDEO NAME")</f>
        <v>PushPull2023_AIR_All-Others_175.wav</v>
      </c>
      <c r="C184" s="87"/>
      <c r="D184" s="88"/>
      <c r="E184" s="83" t="e">
        <f t="shared" si="40"/>
        <v>#VALUE!</v>
      </c>
      <c r="F184" s="89"/>
      <c r="G184" s="90">
        <f t="shared" si="41"/>
        <v>0</v>
      </c>
      <c r="H184" s="91"/>
      <c r="I184" s="106"/>
      <c r="J184" s="107" t="str">
        <f t="shared" si="42"/>
        <v/>
      </c>
      <c r="K184" s="114">
        <f t="shared" si="43"/>
        <v>0</v>
      </c>
      <c r="L184" s="109" t="e">
        <f>IF('Data - DON''T TOUCH'!$L$1="no","NOT COMPARABLE",(K184-G184)/G184)</f>
        <v>#N/A</v>
      </c>
    </row>
    <row r="185" ht="22.5" customHeight="1" spans="1:12">
      <c r="A185" s="53">
        <v>176</v>
      </c>
      <c r="B185" s="80" t="str">
        <f>IF($B$1&lt;&gt;0,(CONCATENATE($B$1,'Data - DON''T TOUCH'!$F$1,A185,".wav")),"SET VIDEO NAME")</f>
        <v>PushPull2023_AIR_All-Others_176.wav</v>
      </c>
      <c r="C185" s="87"/>
      <c r="D185" s="88"/>
      <c r="E185" s="83" t="e">
        <f t="shared" si="40"/>
        <v>#VALUE!</v>
      </c>
      <c r="F185" s="89"/>
      <c r="G185" s="90">
        <f t="shared" si="41"/>
        <v>0</v>
      </c>
      <c r="H185" s="91"/>
      <c r="I185" s="106"/>
      <c r="J185" s="107" t="str">
        <f t="shared" si="42"/>
        <v/>
      </c>
      <c r="K185" s="114">
        <f t="shared" si="43"/>
        <v>0</v>
      </c>
      <c r="L185" s="109" t="e">
        <f>IF('Data - DON''T TOUCH'!$L$1="no","NOT COMPARABLE",(K185-G185)/G185)</f>
        <v>#N/A</v>
      </c>
    </row>
    <row r="186" ht="22.5" customHeight="1" spans="1:12">
      <c r="A186" s="53">
        <v>177</v>
      </c>
      <c r="B186" s="80" t="str">
        <f>IF($B$1&lt;&gt;0,(CONCATENATE($B$1,'Data - DON''T TOUCH'!$F$1,A186,".wav")),"SET VIDEO NAME")</f>
        <v>PushPull2023_AIR_All-Others_177.wav</v>
      </c>
      <c r="C186" s="87"/>
      <c r="D186" s="88"/>
      <c r="E186" s="83" t="e">
        <f t="shared" si="40"/>
        <v>#VALUE!</v>
      </c>
      <c r="F186" s="89"/>
      <c r="G186" s="90">
        <f t="shared" si="41"/>
        <v>0</v>
      </c>
      <c r="H186" s="91"/>
      <c r="I186" s="106"/>
      <c r="J186" s="107" t="str">
        <f t="shared" si="42"/>
        <v/>
      </c>
      <c r="K186" s="114">
        <f t="shared" si="43"/>
        <v>0</v>
      </c>
      <c r="L186" s="109" t="e">
        <f>IF('Data - DON''T TOUCH'!$L$1="no","NOT COMPARABLE",(K186-G186)/G186)</f>
        <v>#N/A</v>
      </c>
    </row>
    <row r="187" ht="22.5" customHeight="1" spans="1:12">
      <c r="A187" s="53">
        <v>178</v>
      </c>
      <c r="B187" s="80" t="str">
        <f>IF($B$1&lt;&gt;0,(CONCATENATE($B$1,'Data - DON''T TOUCH'!$F$1,A187,".wav")),"SET VIDEO NAME")</f>
        <v>PushPull2023_AIR_All-Others_178.wav</v>
      </c>
      <c r="C187" s="87"/>
      <c r="D187" s="88"/>
      <c r="E187" s="83" t="e">
        <f t="shared" si="40"/>
        <v>#VALUE!</v>
      </c>
      <c r="F187" s="89"/>
      <c r="G187" s="90">
        <f t="shared" si="41"/>
        <v>0</v>
      </c>
      <c r="H187" s="91"/>
      <c r="I187" s="106"/>
      <c r="J187" s="107" t="str">
        <f t="shared" si="42"/>
        <v/>
      </c>
      <c r="K187" s="114">
        <f t="shared" si="43"/>
        <v>0</v>
      </c>
      <c r="L187" s="109" t="e">
        <f>IF('Data - DON''T TOUCH'!$L$1="no","NOT COMPARABLE",(K187-G187)/G187)</f>
        <v>#N/A</v>
      </c>
    </row>
    <row r="188" ht="22.5" customHeight="1" spans="1:12">
      <c r="A188" s="53">
        <v>179</v>
      </c>
      <c r="B188" s="80" t="str">
        <f>IF($B$1&lt;&gt;0,(CONCATENATE($B$1,'Data - DON''T TOUCH'!$F$1,A188,".wav")),"SET VIDEO NAME")</f>
        <v>PushPull2023_AIR_All-Others_179.wav</v>
      </c>
      <c r="C188" s="87"/>
      <c r="D188" s="88"/>
      <c r="E188" s="83" t="e">
        <f t="shared" si="40"/>
        <v>#VALUE!</v>
      </c>
      <c r="F188" s="89"/>
      <c r="G188" s="90">
        <f t="shared" si="41"/>
        <v>0</v>
      </c>
      <c r="H188" s="91"/>
      <c r="I188" s="106"/>
      <c r="J188" s="107" t="str">
        <f t="shared" si="42"/>
        <v/>
      </c>
      <c r="K188" s="114">
        <f t="shared" si="43"/>
        <v>0</v>
      </c>
      <c r="L188" s="109" t="e">
        <f>IF('Data - DON''T TOUCH'!$L$1="no","NOT COMPARABLE",(K188-G188)/G188)</f>
        <v>#N/A</v>
      </c>
    </row>
    <row r="189" ht="22.5" customHeight="1" spans="1:12">
      <c r="A189" s="53">
        <v>180</v>
      </c>
      <c r="B189" s="80" t="str">
        <f>IF($B$1&lt;&gt;0,(CONCATENATE($B$1,'Data - DON''T TOUCH'!$F$1,A189,".wav")),"SET VIDEO NAME")</f>
        <v>PushPull2023_AIR_All-Others_180.wav</v>
      </c>
      <c r="C189" s="87"/>
      <c r="D189" s="88"/>
      <c r="E189" s="83" t="e">
        <f t="shared" si="40"/>
        <v>#VALUE!</v>
      </c>
      <c r="F189" s="89"/>
      <c r="G189" s="90">
        <f t="shared" si="41"/>
        <v>0</v>
      </c>
      <c r="H189" s="91"/>
      <c r="I189" s="106"/>
      <c r="J189" s="107" t="str">
        <f t="shared" si="42"/>
        <v/>
      </c>
      <c r="K189" s="114">
        <f t="shared" si="43"/>
        <v>0</v>
      </c>
      <c r="L189" s="109" t="e">
        <f>IF('Data - DON''T TOUCH'!$L$1="no","NOT COMPARABLE",(K189-G189)/G189)</f>
        <v>#N/A</v>
      </c>
    </row>
    <row r="190" ht="22.5" customHeight="1" spans="1:12">
      <c r="A190" s="53">
        <v>181</v>
      </c>
      <c r="B190" s="80" t="str">
        <f>IF($B$1&lt;&gt;0,(CONCATENATE($B$1,'Data - DON''T TOUCH'!$F$1,A190,".wav")),"SET VIDEO NAME")</f>
        <v>PushPull2023_AIR_All-Others_181.wav</v>
      </c>
      <c r="C190" s="87"/>
      <c r="D190" s="88"/>
      <c r="E190" s="83" t="e">
        <f t="shared" si="40"/>
        <v>#VALUE!</v>
      </c>
      <c r="F190" s="89"/>
      <c r="G190" s="90">
        <f t="shared" si="41"/>
        <v>0</v>
      </c>
      <c r="H190" s="91"/>
      <c r="I190" s="106"/>
      <c r="J190" s="107" t="str">
        <f t="shared" si="42"/>
        <v/>
      </c>
      <c r="K190" s="114">
        <f t="shared" si="43"/>
        <v>0</v>
      </c>
      <c r="L190" s="109" t="e">
        <f>IF('Data - DON''T TOUCH'!$L$1="no","NOT COMPARABLE",(K190-G190)/G190)</f>
        <v>#N/A</v>
      </c>
    </row>
    <row r="191" ht="22.5" customHeight="1" spans="1:12">
      <c r="A191" s="53">
        <v>182</v>
      </c>
      <c r="B191" s="80" t="str">
        <f>IF($B$1&lt;&gt;0,(CONCATENATE($B$1,'Data - DON''T TOUCH'!$F$1,A191,".wav")),"SET VIDEO NAME")</f>
        <v>PushPull2023_AIR_All-Others_182.wav</v>
      </c>
      <c r="C191" s="87"/>
      <c r="D191" s="88"/>
      <c r="E191" s="83" t="e">
        <f t="shared" si="40"/>
        <v>#VALUE!</v>
      </c>
      <c r="F191" s="89"/>
      <c r="G191" s="90">
        <f t="shared" si="41"/>
        <v>0</v>
      </c>
      <c r="H191" s="91"/>
      <c r="I191" s="106"/>
      <c r="J191" s="107" t="str">
        <f t="shared" si="42"/>
        <v/>
      </c>
      <c r="K191" s="114">
        <f t="shared" si="43"/>
        <v>0</v>
      </c>
      <c r="L191" s="109" t="e">
        <f>IF('Data - DON''T TOUCH'!$L$1="no","NOT COMPARABLE",(K191-G191)/G191)</f>
        <v>#N/A</v>
      </c>
    </row>
    <row r="192" ht="22.5" customHeight="1" spans="1:12">
      <c r="A192" s="53">
        <v>183</v>
      </c>
      <c r="B192" s="80" t="str">
        <f>IF($B$1&lt;&gt;0,(CONCATENATE($B$1,'Data - DON''T TOUCH'!$F$1,A192,".wav")),"SET VIDEO NAME")</f>
        <v>PushPull2023_AIR_All-Others_183.wav</v>
      </c>
      <c r="C192" s="87"/>
      <c r="D192" s="88"/>
      <c r="E192" s="83" t="e">
        <f t="shared" si="40"/>
        <v>#VALUE!</v>
      </c>
      <c r="F192" s="89"/>
      <c r="G192" s="90">
        <f t="shared" si="41"/>
        <v>0</v>
      </c>
      <c r="H192" s="91"/>
      <c r="I192" s="106"/>
      <c r="J192" s="107" t="str">
        <f t="shared" si="42"/>
        <v/>
      </c>
      <c r="K192" s="114">
        <f t="shared" si="43"/>
        <v>0</v>
      </c>
      <c r="L192" s="109" t="e">
        <f>IF('Data - DON''T TOUCH'!$L$1="no","NOT COMPARABLE",(K192-G192)/G192)</f>
        <v>#N/A</v>
      </c>
    </row>
    <row r="193" ht="22.5" customHeight="1" spans="1:12">
      <c r="A193" s="53">
        <f>IF(OR($B$3="segmented",$B$3="synchronized segmented"),'Data - DON''T TOUCH'!A184,"")</f>
        <v>184</v>
      </c>
      <c r="B193" s="80" t="str">
        <f>IF($B$1&lt;&gt;0,(CONCATENATE($B$1,'Data - DON''T TOUCH'!$F$1,A193,".wav")),"SET VIDEO NAME")</f>
        <v>PushPull2023_AIR_All-Others_184.wav</v>
      </c>
      <c r="C193" s="87"/>
      <c r="D193" s="88"/>
      <c r="E193" s="83" t="e">
        <f t="shared" si="40"/>
        <v>#VALUE!</v>
      </c>
      <c r="F193" s="89"/>
      <c r="G193" s="90">
        <f t="shared" si="41"/>
        <v>0</v>
      </c>
      <c r="H193" s="91"/>
      <c r="I193" s="106"/>
      <c r="J193" s="107" t="str">
        <f t="shared" si="42"/>
        <v/>
      </c>
      <c r="K193" s="114">
        <f t="shared" si="43"/>
        <v>0</v>
      </c>
      <c r="L193" s="109" t="e">
        <f>IF('Data - DON''T TOUCH'!$L$1="no","NOT COMPARABLE",(K193-G193)/G193)</f>
        <v>#N/A</v>
      </c>
    </row>
    <row r="194" ht="22.5" customHeight="1" spans="1:12">
      <c r="A194" s="53">
        <f>IF(OR($B$3="segmented",$B$3="synchronized segmented"),'Data - DON''T TOUCH'!A185,"")</f>
        <v>185</v>
      </c>
      <c r="B194" s="80" t="str">
        <f>IF($B$1&lt;&gt;0,(CONCATENATE($B$1,'Data - DON''T TOUCH'!$F$1,A194,".wav")),"SET VIDEO NAME")</f>
        <v>PushPull2023_AIR_All-Others_185.wav</v>
      </c>
      <c r="C194" s="87"/>
      <c r="D194" s="88"/>
      <c r="E194" s="83" t="e">
        <f t="shared" si="40"/>
        <v>#VALUE!</v>
      </c>
      <c r="F194" s="89"/>
      <c r="G194" s="90">
        <f t="shared" si="41"/>
        <v>0</v>
      </c>
      <c r="H194" s="91"/>
      <c r="I194" s="106"/>
      <c r="J194" s="107" t="str">
        <f t="shared" si="42"/>
        <v/>
      </c>
      <c r="K194" s="114">
        <f t="shared" si="43"/>
        <v>0</v>
      </c>
      <c r="L194" s="109" t="e">
        <f>IF('Data - DON''T TOUCH'!$L$1="no","NOT COMPARABLE",(K194-G194)/G194)</f>
        <v>#N/A</v>
      </c>
    </row>
    <row r="195" ht="22.5" customHeight="1" spans="1:12">
      <c r="A195" s="53">
        <f>IF(OR($B$3="segmented",$B$3="synchronized segmented"),'Data - DON''T TOUCH'!A186,"")</f>
        <v>186</v>
      </c>
      <c r="B195" s="80" t="str">
        <f>IF($B$1&lt;&gt;0,(CONCATENATE($B$1,'Data - DON''T TOUCH'!$F$1,A195,".wav")),"SET VIDEO NAME")</f>
        <v>PushPull2023_AIR_All-Others_186.wav</v>
      </c>
      <c r="C195" s="87"/>
      <c r="D195" s="88"/>
      <c r="E195" s="83" t="e">
        <f t="shared" si="40"/>
        <v>#VALUE!</v>
      </c>
      <c r="F195" s="89"/>
      <c r="G195" s="90">
        <f t="shared" si="41"/>
        <v>0</v>
      </c>
      <c r="H195" s="91"/>
      <c r="I195" s="106"/>
      <c r="J195" s="107" t="str">
        <f t="shared" si="42"/>
        <v/>
      </c>
      <c r="K195" s="114">
        <f t="shared" si="43"/>
        <v>0</v>
      </c>
      <c r="L195" s="109" t="e">
        <f>IF('Data - DON''T TOUCH'!$L$1="no","NOT COMPARABLE",(K195-G195)/G195)</f>
        <v>#N/A</v>
      </c>
    </row>
    <row r="196" ht="22.5" customHeight="1" spans="1:12">
      <c r="A196" s="53">
        <f>IF(OR($B$3="segmented",$B$3="synchronized segmented"),'Data - DON''T TOUCH'!A187,"")</f>
        <v>187</v>
      </c>
      <c r="B196" s="80" t="str">
        <f>IF($B$1&lt;&gt;0,(CONCATENATE($B$1,'Data - DON''T TOUCH'!$F$1,A196,".wav")),"SET VIDEO NAME")</f>
        <v>PushPull2023_AIR_All-Others_187.wav</v>
      </c>
      <c r="C196" s="87"/>
      <c r="D196" s="88"/>
      <c r="E196" s="83" t="e">
        <f t="shared" si="40"/>
        <v>#VALUE!</v>
      </c>
      <c r="F196" s="89"/>
      <c r="G196" s="90">
        <f t="shared" si="41"/>
        <v>0</v>
      </c>
      <c r="H196" s="91"/>
      <c r="I196" s="106"/>
      <c r="J196" s="107" t="str">
        <f t="shared" si="42"/>
        <v/>
      </c>
      <c r="K196" s="114">
        <f t="shared" si="43"/>
        <v>0</v>
      </c>
      <c r="L196" s="109" t="e">
        <f>IF('Data - DON''T TOUCH'!$L$1="no","NOT COMPARABLE",(K196-G196)/G196)</f>
        <v>#N/A</v>
      </c>
    </row>
    <row r="197" ht="22.5" customHeight="1" spans="1:12">
      <c r="A197" s="53">
        <f>IF(OR($B$3="segmented",$B$3="synchronized segmented"),'Data - DON''T TOUCH'!A188,"")</f>
        <v>188</v>
      </c>
      <c r="B197" s="80" t="str">
        <f>IF($B$1&lt;&gt;0,(CONCATENATE($B$1,'Data - DON''T TOUCH'!$F$1,A197,".wav")),"SET VIDEO NAME")</f>
        <v>PushPull2023_AIR_All-Others_188.wav</v>
      </c>
      <c r="C197" s="87"/>
      <c r="D197" s="88"/>
      <c r="E197" s="83" t="e">
        <f t="shared" si="40"/>
        <v>#VALUE!</v>
      </c>
      <c r="F197" s="89"/>
      <c r="G197" s="90">
        <f t="shared" si="41"/>
        <v>0</v>
      </c>
      <c r="H197" s="91"/>
      <c r="I197" s="106"/>
      <c r="J197" s="107" t="str">
        <f t="shared" si="42"/>
        <v/>
      </c>
      <c r="K197" s="114">
        <f t="shared" si="43"/>
        <v>0</v>
      </c>
      <c r="L197" s="109" t="e">
        <f>IF('Data - DON''T TOUCH'!$L$1="no","NOT COMPARABLE",(K197-G197)/G197)</f>
        <v>#N/A</v>
      </c>
    </row>
    <row r="198" ht="22.5" customHeight="1" spans="1:12">
      <c r="A198" s="53">
        <f>IF(OR($B$3="segmented",$B$3="synchronized segmented"),'Data - DON''T TOUCH'!A189,"")</f>
        <v>189</v>
      </c>
      <c r="B198" s="80" t="str">
        <f>IF($B$1&lt;&gt;0,(CONCATENATE($B$1,'Data - DON''T TOUCH'!$F$1,A198,".wav")),"SET VIDEO NAME")</f>
        <v>PushPull2023_AIR_All-Others_189.wav</v>
      </c>
      <c r="C198" s="87"/>
      <c r="D198" s="88"/>
      <c r="E198" s="83" t="e">
        <f t="shared" si="40"/>
        <v>#VALUE!</v>
      </c>
      <c r="F198" s="89"/>
      <c r="G198" s="90">
        <f t="shared" si="41"/>
        <v>0</v>
      </c>
      <c r="H198" s="91"/>
      <c r="I198" s="106"/>
      <c r="J198" s="107" t="str">
        <f t="shared" si="42"/>
        <v/>
      </c>
      <c r="K198" s="114">
        <f t="shared" si="43"/>
        <v>0</v>
      </c>
      <c r="L198" s="109" t="e">
        <f>IF('Data - DON''T TOUCH'!$L$1="no","NOT COMPARABLE",(K198-G198)/G198)</f>
        <v>#N/A</v>
      </c>
    </row>
    <row r="199" ht="22.5" customHeight="1" spans="1:12">
      <c r="A199" s="53">
        <f>IF(OR($B$3="segmented",$B$3="synchronized segmented"),'Data - DON''T TOUCH'!A190,"")</f>
        <v>190</v>
      </c>
      <c r="B199" s="80" t="str">
        <f>IF($B$1&lt;&gt;0,(CONCATENATE($B$1,'Data - DON''T TOUCH'!$F$1,A199,".wav")),"SET VIDEO NAME")</f>
        <v>PushPull2023_AIR_All-Others_190.wav</v>
      </c>
      <c r="C199" s="87"/>
      <c r="D199" s="88"/>
      <c r="E199" s="83" t="e">
        <f t="shared" si="40"/>
        <v>#VALUE!</v>
      </c>
      <c r="F199" s="89"/>
      <c r="G199" s="90">
        <f t="shared" si="41"/>
        <v>0</v>
      </c>
      <c r="H199" s="91"/>
      <c r="I199" s="106"/>
      <c r="J199" s="107" t="str">
        <f t="shared" si="42"/>
        <v/>
      </c>
      <c r="K199" s="114">
        <f t="shared" si="43"/>
        <v>0</v>
      </c>
      <c r="L199" s="109" t="e">
        <f>IF('Data - DON''T TOUCH'!$L$1="no","NOT COMPARABLE",(K199-G199)/G199)</f>
        <v>#N/A</v>
      </c>
    </row>
  </sheetData>
  <mergeCells count="4">
    <mergeCell ref="C2:E2"/>
    <mergeCell ref="A7:E7"/>
    <mergeCell ref="A8:E8"/>
    <mergeCell ref="A9:E9"/>
  </mergeCells>
  <conditionalFormatting sqref="H2">
    <cfRule type="cellIs" dxfId="0" priority="66" operator="equal">
      <formula>"SCRIPT COMPLETE!"</formula>
    </cfRule>
    <cfRule type="cellIs" dxfId="1" priority="67" operator="notEqual">
      <formula>"SCRIPT INCOMPLETE!"</formula>
    </cfRule>
  </conditionalFormatting>
  <conditionalFormatting sqref="J6">
    <cfRule type="cellIs" dxfId="2" priority="2" operator="equal">
      <formula>"MANDATORY - please spell correct pronunciation"</formula>
    </cfRule>
  </conditionalFormatting>
  <conditionalFormatting sqref="P6">
    <cfRule type="colorScale" priority="10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2:B4">
    <cfRule type="cellIs" dxfId="3" priority="68" operator="equal">
      <formula>"mandatory"</formula>
    </cfRule>
  </conditionalFormatting>
  <conditionalFormatting sqref="K10:K199">
    <cfRule type="expression" dxfId="4" priority="1" stopIfTrue="1">
      <formula>K10&gt;(G10*1.3)</formula>
    </cfRule>
  </conditionalFormatting>
  <conditionalFormatting sqref="K13:K18">
    <cfRule type="expression" dxfId="5" priority="101">
      <formula>K13&gt;(G13*$B$2)</formula>
    </cfRule>
    <cfRule type="expression" dxfId="6" priority="102">
      <formula>K13&lt;=(G13*$B$2)</formula>
    </cfRule>
  </conditionalFormatting>
  <conditionalFormatting sqref="L10:L199">
    <cfRule type="colorScale" priority="113">
      <colorScale>
        <cfvo type="num" val="0"/>
        <cfvo type="num" val="0.1"/>
        <cfvo type="num" val="0.3"/>
        <color rgb="FF00B050"/>
        <color rgb="FFFFEB84"/>
        <color rgb="FFFF0000"/>
      </colorScale>
    </cfRule>
  </conditionalFormatting>
  <conditionalFormatting sqref="O7:O9">
    <cfRule type="expression" dxfId="7" priority="107">
      <formula>O7&gt;(M7*$B$2)</formula>
    </cfRule>
    <cfRule type="expression" dxfId="6" priority="108">
      <formula>O7&lt;=(M7*$B$2)</formula>
    </cfRule>
  </conditionalFormatting>
  <conditionalFormatting sqref="P19:P21">
    <cfRule type="cellIs" dxfId="8" priority="86" operator="equal">
      <formula>-1</formula>
    </cfRule>
    <cfRule type="colorScale" priority="87">
      <colorScale>
        <cfvo type="num" val="0"/>
        <cfvo type="num" val="0.1"/>
        <cfvo type="num" val="0.3"/>
        <color rgb="FF00B050"/>
        <color rgb="FFFFEB84"/>
        <color rgb="FFFF0000"/>
      </colorScale>
    </cfRule>
    <cfRule type="containsErrors" dxfId="9" priority="85">
      <formula>ISERROR(P19)</formula>
    </cfRule>
  </conditionalFormatting>
  <conditionalFormatting sqref="P22:P30">
    <cfRule type="cellIs" dxfId="8" priority="92" operator="equal">
      <formula>-1</formula>
    </cfRule>
    <cfRule type="colorScale" priority="93">
      <colorScale>
        <cfvo type="num" val="0"/>
        <cfvo type="num" val="0.1"/>
        <cfvo type="num" val="0.3"/>
        <color rgb="FF00B050"/>
        <color rgb="FFFFEB84"/>
        <color rgb="FFFF0000"/>
      </colorScale>
    </cfRule>
    <cfRule type="containsErrors" dxfId="9" priority="91">
      <formula>ISERROR(P22)</formula>
    </cfRule>
  </conditionalFormatting>
  <conditionalFormatting sqref="J1:J5 J7:J1048576">
    <cfRule type="cellIs" dxfId="2" priority="69" operator="equal">
      <formula>"MANDATORY - please spell correct pronunciation"</formula>
    </cfRule>
  </conditionalFormatting>
  <conditionalFormatting sqref="L200:L1048576 L1:L6">
    <cfRule type="colorScale" priority="13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K10:K12 K19:K199">
    <cfRule type="expression" dxfId="5" priority="136">
      <formula>K10&gt;(G10*$B$2)</formula>
    </cfRule>
    <cfRule type="expression" dxfId="6" priority="137">
      <formula>K10&lt;=(G10*$B$2)</formula>
    </cfRule>
  </conditionalFormatting>
  <conditionalFormatting sqref="P10:P12 P34:P110 L10:L199">
    <cfRule type="containsErrors" dxfId="9" priority="103">
      <formula>ISERROR(L10)</formula>
    </cfRule>
  </conditionalFormatting>
  <conditionalFormatting sqref="P10:P12 P34:P110">
    <cfRule type="cellIs" dxfId="8" priority="104" operator="equal">
      <formula>-1</formula>
    </cfRule>
    <cfRule type="colorScale" priority="110">
      <colorScale>
        <cfvo type="num" val="0"/>
        <cfvo type="num" val="0.1"/>
        <cfvo type="num" val="0.3"/>
        <color rgb="FF00B050"/>
        <color rgb="FFFFEB84"/>
        <color rgb="FFFF0000"/>
      </colorScale>
    </cfRule>
  </conditionalFormatting>
  <conditionalFormatting sqref="P13:P18 P31:P33">
    <cfRule type="cellIs" dxfId="8" priority="98" operator="equal">
      <formula>-1</formula>
    </cfRule>
    <cfRule type="colorScale" priority="99">
      <colorScale>
        <cfvo type="num" val="0"/>
        <cfvo type="num" val="0.1"/>
        <cfvo type="num" val="0.3"/>
        <color rgb="FF00B050"/>
        <color rgb="FFFFEB84"/>
        <color rgb="FFFF0000"/>
      </colorScale>
    </cfRule>
    <cfRule type="containsErrors" dxfId="9" priority="97">
      <formula>ISERROR(P13)</formula>
    </cfRule>
  </conditionalFormatting>
  <dataValidations count="3">
    <dataValidation type="list" allowBlank="1" showInputMessage="1" showErrorMessage="1" sqref="B2" errorStyle="information">
      <formula1>"100%,110%,120%"</formula1>
    </dataValidation>
    <dataValidation type="list" showInputMessage="1" showErrorMessage="1" prompt="SELECT" sqref="B3" errorStyle="information">
      <formula1>"Plain (entire audio),Segmented,Synchronized Plain, Synchronized Segmented"</formula1>
    </dataValidation>
    <dataValidation type="list" showInputMessage="1" showErrorMessage="1" prompt="SELECT" sqref="B4" errorStyle="information">
      <formula1>'Data - DON''T TOUCH'!$C$2:$C$89</formula1>
    </dataValidation>
  </dataValidations>
  <pageMargins left="0.7" right="0.7" top="0.75" bottom="0.75" header="0.3" footer="0.3"/>
  <pageSetup paperSize="1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9"/>
  <sheetViews>
    <sheetView tabSelected="1" workbookViewId="0">
      <selection activeCell="B9" sqref="B9"/>
    </sheetView>
  </sheetViews>
  <sheetFormatPr defaultColWidth="8.88888888888889" defaultRowHeight="14.4" outlineLevelCol="1"/>
  <cols>
    <col min="1" max="1" width="37.6759259259259" customWidth="1"/>
    <col min="2" max="2" width="50.7777777777778" customWidth="1"/>
  </cols>
  <sheetData>
    <row r="1" ht="22.5" customHeight="1" spans="1:2">
      <c r="A1" s="42" t="s">
        <v>48</v>
      </c>
      <c r="B1" s="43" t="s">
        <v>28</v>
      </c>
    </row>
    <row r="2" ht="22.5" customHeight="1" spans="1:2">
      <c r="A2" s="44" t="s">
        <v>49</v>
      </c>
      <c r="B2" s="45" t="s">
        <v>30</v>
      </c>
    </row>
    <row r="3" ht="22.5" customHeight="1" spans="1:2">
      <c r="A3" s="42" t="s">
        <v>50</v>
      </c>
      <c r="B3" s="43" t="s">
        <v>32</v>
      </c>
    </row>
    <row r="4" ht="39" customHeight="1" spans="1:2">
      <c r="A4" s="44" t="s">
        <v>51</v>
      </c>
      <c r="B4" s="45" t="s">
        <v>34</v>
      </c>
    </row>
    <row r="5" ht="39" customHeight="1" spans="1:2">
      <c r="A5" s="42" t="s">
        <v>52</v>
      </c>
      <c r="B5" s="43" t="s">
        <v>36</v>
      </c>
    </row>
    <row r="6" ht="39" customHeight="1" spans="1:2">
      <c r="A6" s="44" t="s">
        <v>53</v>
      </c>
      <c r="B6" s="45" t="s">
        <v>39</v>
      </c>
    </row>
    <row r="7" ht="22.5" customHeight="1" spans="1:2">
      <c r="A7" s="42" t="s">
        <v>54</v>
      </c>
      <c r="B7" s="43" t="s">
        <v>32</v>
      </c>
    </row>
    <row r="8" ht="55.5" customHeight="1" spans="1:2">
      <c r="A8" s="44" t="s">
        <v>55</v>
      </c>
      <c r="B8" s="45" t="s">
        <v>42</v>
      </c>
    </row>
    <row r="9" ht="72" customHeight="1" spans="1:2">
      <c r="A9" s="42" t="s">
        <v>56</v>
      </c>
      <c r="B9" s="43" t="s">
        <v>44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50"/>
  </sheetPr>
  <dimension ref="A1:J196"/>
  <sheetViews>
    <sheetView zoomScale="90" zoomScaleNormal="90" workbookViewId="0">
      <selection activeCell="A197" sqref="$A197:$XFD500"/>
    </sheetView>
  </sheetViews>
  <sheetFormatPr defaultColWidth="9" defaultRowHeight="14.4"/>
  <cols>
    <col min="1" max="1" width="23.5462962962963" customWidth="1"/>
    <col min="2" max="2" width="22" customWidth="1"/>
    <col min="3" max="3" width="60.7222222222222" hidden="1" customWidth="1" outlineLevel="1"/>
    <col min="4" max="4" width="79.7222222222222" style="5" customWidth="1" collapsed="1"/>
    <col min="5" max="5" width="18.1759259259259" customWidth="1"/>
    <col min="6" max="6" width="20.4537037037037" style="6" customWidth="1"/>
    <col min="7" max="7" width="23.7222222222222" customWidth="1"/>
    <col min="8" max="8" width="19.1759259259259" style="5" customWidth="1"/>
    <col min="9" max="10" width="28.1759259259259" style="5" customWidth="1"/>
  </cols>
  <sheetData>
    <row r="1" ht="15.15"/>
    <row r="2" ht="15.15" spans="1:10">
      <c r="A2" s="7" t="s">
        <v>57</v>
      </c>
      <c r="B2" s="8"/>
      <c r="C2" s="8"/>
      <c r="D2" s="8"/>
      <c r="E2" s="9" t="s">
        <v>58</v>
      </c>
      <c r="F2" s="10"/>
      <c r="G2" s="10"/>
      <c r="H2" s="10"/>
      <c r="I2" s="10"/>
      <c r="J2" s="39"/>
    </row>
    <row r="3" ht="24.15" spans="1:10">
      <c r="A3" s="11" t="s">
        <v>22</v>
      </c>
      <c r="B3" s="12"/>
      <c r="C3" s="13"/>
      <c r="D3" s="14">
        <f>'Runsheet for recording'!F7</f>
        <v>0</v>
      </c>
      <c r="E3" s="15" t="s">
        <v>59</v>
      </c>
      <c r="F3" s="16"/>
      <c r="G3" s="16"/>
      <c r="H3" s="16"/>
      <c r="I3" s="16"/>
      <c r="J3" s="40"/>
    </row>
    <row r="4" ht="24.15" spans="1:10">
      <c r="A4" s="17" t="s">
        <v>23</v>
      </c>
      <c r="B4" s="18"/>
      <c r="C4" s="19"/>
      <c r="D4" s="20">
        <f>'Runsheet for recording'!F8</f>
        <v>0</v>
      </c>
      <c r="E4" s="15" t="s">
        <v>60</v>
      </c>
      <c r="F4" s="16"/>
      <c r="G4" s="16"/>
      <c r="H4" s="16"/>
      <c r="I4" s="16"/>
      <c r="J4" s="40"/>
    </row>
    <row r="5" ht="24.15" spans="1:10">
      <c r="A5" s="21" t="s">
        <v>24</v>
      </c>
      <c r="B5" s="22"/>
      <c r="C5" s="23"/>
      <c r="D5" s="24">
        <f>'Runsheet for recording'!F9</f>
        <v>0</v>
      </c>
      <c r="E5" s="25" t="s">
        <v>61</v>
      </c>
      <c r="F5" s="26"/>
      <c r="G5" s="26"/>
      <c r="H5" s="26"/>
      <c r="I5" s="26"/>
      <c r="J5" s="41"/>
    </row>
    <row r="6" ht="62.4" spans="1:10">
      <c r="A6" s="27" t="s">
        <v>7</v>
      </c>
      <c r="B6" s="27" t="s">
        <v>8</v>
      </c>
      <c r="C6" s="28" t="s">
        <v>12</v>
      </c>
      <c r="D6" s="29" t="s">
        <v>62</v>
      </c>
      <c r="E6" s="30" t="s">
        <v>15</v>
      </c>
      <c r="F6" s="30" t="s">
        <v>63</v>
      </c>
      <c r="G6" s="31" t="s">
        <v>64</v>
      </c>
      <c r="H6" s="32" t="s">
        <v>65</v>
      </c>
      <c r="I6" s="30" t="s">
        <v>66</v>
      </c>
      <c r="J6" s="30" t="s">
        <v>67</v>
      </c>
    </row>
    <row r="7" ht="47.25" customHeight="1" spans="1:10">
      <c r="A7" s="27">
        <f>'Runsheet for recording'!A10</f>
        <v>1</v>
      </c>
      <c r="B7" s="27" t="str">
        <f>'Runsheet for recording'!B10</f>
        <v>PushPull2023_AIR_All-Others_1.wav</v>
      </c>
      <c r="C7" s="33" t="str">
        <f>'Runsheet for recording'!F10</f>
        <v>Let's check out this Amazonian at work.</v>
      </c>
      <c r="D7" s="34">
        <f>'Runsheet for recording'!H10</f>
        <v>0</v>
      </c>
      <c r="E7" s="35" t="str">
        <f>IF('Runsheet for recording'!I10=0,"NO RISKY WORD",'Runsheet for recording'!I10)</f>
        <v>NO RISKY WORD</v>
      </c>
      <c r="F7" s="36" t="str">
        <f>IF(OR('Runsheet for recording'!J10="MANDATORY - please spell correct pronunciation",'Runsheet for recording'!J10=""),"NOT SPECIFIED",'Runsheet for recording'!J10)</f>
        <v>NOT SPECIFIED</v>
      </c>
      <c r="G7" s="37"/>
      <c r="H7" s="38" t="s">
        <v>68</v>
      </c>
      <c r="I7" s="38"/>
      <c r="J7" s="38"/>
    </row>
    <row r="8" ht="47.25" customHeight="1" spans="1:10">
      <c r="A8" s="27">
        <f>'Runsheet for recording'!A11</f>
        <v>2</v>
      </c>
      <c r="B8" s="27" t="str">
        <f>'Runsheet for recording'!B11</f>
        <v>PushPull2023_AIR_All-Others_2.wav</v>
      </c>
      <c r="C8" s="33" t="str">
        <f>'Runsheet for recording'!F11</f>
        <v>Are they in a strong or weak position?</v>
      </c>
      <c r="D8" s="34">
        <f>'Runsheet for recording'!H11</f>
        <v>0</v>
      </c>
      <c r="E8" s="35" t="str">
        <f>IF('Runsheet for recording'!I11=0,"NO RISKY WORD",'Runsheet for recording'!I11)</f>
        <v>NO RISKY WORD</v>
      </c>
      <c r="F8" s="36" t="str">
        <f>IF(OR('Runsheet for recording'!J11="MANDATORY - please spell correct pronunciation",'Runsheet for recording'!J11=""),"NOT SPECIFIED",'Runsheet for recording'!J11)</f>
        <v>NOT SPECIFIED</v>
      </c>
      <c r="G8" s="37"/>
      <c r="H8" s="38" t="s">
        <v>68</v>
      </c>
      <c r="I8" s="38"/>
      <c r="J8" s="38"/>
    </row>
    <row r="9" ht="47.25" customHeight="1" spans="1:10">
      <c r="A9" s="27">
        <f>'Runsheet for recording'!A12</f>
        <v>3</v>
      </c>
      <c r="B9" s="27" t="str">
        <f>'Runsheet for recording'!B12</f>
        <v>PushPull2023_AIR_All-Others_3.wav</v>
      </c>
      <c r="C9" s="33" t="str">
        <f>'Runsheet for recording'!F12</f>
        <v>Correct!</v>
      </c>
      <c r="D9" s="34">
        <f>'Runsheet for recording'!H12</f>
        <v>0</v>
      </c>
      <c r="E9" s="35" t="str">
        <f>IF('Runsheet for recording'!I12=0,"NO RISKY WORD",'Runsheet for recording'!I12)</f>
        <v>NO RISKY WORD</v>
      </c>
      <c r="F9" s="36" t="str">
        <f>IF(OR('Runsheet for recording'!J12="MANDATORY - please spell correct pronunciation",'Runsheet for recording'!J12=""),"NOT SPECIFIED",'Runsheet for recording'!J12)</f>
        <v>NOT SPECIFIED</v>
      </c>
      <c r="G9" s="37"/>
      <c r="H9" s="38" t="s">
        <v>68</v>
      </c>
      <c r="I9" s="38"/>
      <c r="J9" s="38"/>
    </row>
    <row r="10" ht="47.25" customHeight="1" spans="1:10">
      <c r="A10" s="27">
        <f>'Runsheet for recording'!A13</f>
        <v>4</v>
      </c>
      <c r="B10" s="27" t="str">
        <f>'Runsheet for recording'!B13</f>
        <v>PushPull2023_AIR_All-Others_4.wav</v>
      </c>
      <c r="C10" s="33" t="str">
        <f>'Runsheet for recording'!F13</f>
        <v>They are in a strong position. They have their elbow tucked
and are in a strong stance as they move.</v>
      </c>
      <c r="D10" s="34">
        <f>'Runsheet for recording'!H13</f>
        <v>0</v>
      </c>
      <c r="E10" s="35" t="str">
        <f>IF('Runsheet for recording'!I13=0,"NO RISKY WORD",'Runsheet for recording'!I13)</f>
        <v>NO RISKY WORD</v>
      </c>
      <c r="F10" s="36" t="str">
        <f>IF(OR('Runsheet for recording'!J13="MANDATORY - please spell correct pronunciation",'Runsheet for recording'!J13=""),"NOT SPECIFIED",'Runsheet for recording'!J13)</f>
        <v>NOT SPECIFIED</v>
      </c>
      <c r="G10" s="37"/>
      <c r="H10" s="38" t="s">
        <v>68</v>
      </c>
      <c r="I10" s="38"/>
      <c r="J10" s="38"/>
    </row>
    <row r="11" ht="47.25" customHeight="1" spans="1:10">
      <c r="A11" s="27">
        <f>'Runsheet for recording'!A14</f>
        <v>5</v>
      </c>
      <c r="B11" s="27" t="str">
        <f>'Runsheet for recording'!B14</f>
        <v>PushPull2023_AIR_All-Others_5.wav</v>
      </c>
      <c r="C11" s="33" t="e">
        <f>'Runsheet for recording'!#REF!</f>
        <v>#REF!</v>
      </c>
      <c r="D11" s="34">
        <f>'Runsheet for recording'!H14</f>
        <v>0</v>
      </c>
      <c r="E11" s="35" t="str">
        <f>IF('Runsheet for recording'!I14=0,"NO RISKY WORD",'Runsheet for recording'!I14)</f>
        <v>NO RISKY WORD</v>
      </c>
      <c r="F11" s="36" t="str">
        <f>IF(OR('Runsheet for recording'!J14="MANDATORY - please spell correct pronunciation",'Runsheet for recording'!J14=""),"NOT SPECIFIED",'Runsheet for recording'!J14)</f>
        <v>NOT SPECIFIED</v>
      </c>
      <c r="G11" s="37"/>
      <c r="H11" s="38" t="s">
        <v>68</v>
      </c>
      <c r="I11" s="38"/>
      <c r="J11" s="38"/>
    </row>
    <row r="12" ht="47.25" customHeight="1" spans="1:10">
      <c r="A12" s="27">
        <f>'Runsheet for recording'!A15</f>
        <v>6</v>
      </c>
      <c r="B12" s="27" t="str">
        <f>'Runsheet for recording'!B15</f>
        <v>PushPull2023_AIR_All-Others_6.wav</v>
      </c>
      <c r="C12" s="33" t="e">
        <f>'Runsheet for recording'!#REF!</f>
        <v>#REF!</v>
      </c>
      <c r="D12" s="34">
        <f>'Runsheet for recording'!H15</f>
        <v>0</v>
      </c>
      <c r="E12" s="35" t="str">
        <f>IF('Runsheet for recording'!I15=0,"NO RISKY WORD",'Runsheet for recording'!I15)</f>
        <v>NO RISKY WORD</v>
      </c>
      <c r="F12" s="36" t="str">
        <f>IF(OR('Runsheet for recording'!J15="MANDATORY - please spell correct pronunciation",'Runsheet for recording'!J15=""),"NOT SPECIFIED",'Runsheet for recording'!J15)</f>
        <v>NOT SPECIFIED</v>
      </c>
      <c r="G12" s="37"/>
      <c r="H12" s="38" t="s">
        <v>68</v>
      </c>
      <c r="I12" s="38"/>
      <c r="J12" s="38"/>
    </row>
    <row r="13" ht="47.25" customHeight="1" spans="1:10">
      <c r="A13" s="27">
        <f>'Runsheet for recording'!A16</f>
        <v>7</v>
      </c>
      <c r="B13" s="27" t="str">
        <f>'Runsheet for recording'!B16</f>
        <v>PushPull2023_AIR_All-Others_7.wav</v>
      </c>
      <c r="C13" s="33" t="str">
        <f>'Runsheet for recording'!F15</f>
        <v>Are these Amazonians using the correct pushing or pulling movements to use this piece of equipment?</v>
      </c>
      <c r="D13" s="34">
        <f>'Runsheet for recording'!H16</f>
        <v>0</v>
      </c>
      <c r="E13" s="35" t="str">
        <f>IF('Runsheet for recording'!I16=0,"NO RISKY WORD",'Runsheet for recording'!I16)</f>
        <v>NO RISKY WORD</v>
      </c>
      <c r="F13" s="36" t="str">
        <f>IF(OR('Runsheet for recording'!J16="MANDATORY - please spell correct pronunciation",'Runsheet for recording'!J16=""),"NOT SPECIFIED",'Runsheet for recording'!J16)</f>
        <v>NOT SPECIFIED</v>
      </c>
      <c r="G13" s="37"/>
      <c r="H13" s="38" t="s">
        <v>68</v>
      </c>
      <c r="I13" s="38"/>
      <c r="J13" s="38"/>
    </row>
    <row r="14" ht="47.25" customHeight="1" spans="1:10">
      <c r="A14" s="27">
        <f>'Runsheet for recording'!A17</f>
        <v>8</v>
      </c>
      <c r="B14" s="27" t="str">
        <f>'Runsheet for recording'!B17</f>
        <v>PushPull2023_AIR_All-Others_8.wav</v>
      </c>
      <c r="C14" s="33" t="str">
        <f>'Runsheet for recording'!F16</f>
        <v>Correct!</v>
      </c>
      <c r="D14" s="34">
        <f>'Runsheet for recording'!H17</f>
        <v>0</v>
      </c>
      <c r="E14" s="35" t="str">
        <f>IF('Runsheet for recording'!I17=0,"NO RISKY WORD",'Runsheet for recording'!I17)</f>
        <v>NO RISKY WORD</v>
      </c>
      <c r="F14" s="36" t="str">
        <f>IF(OR('Runsheet for recording'!J17="MANDATORY - please spell correct pronunciation",'Runsheet for recording'!J17=""),"NOT SPECIFIED",'Runsheet for recording'!J17)</f>
        <v>NOT SPECIFIED</v>
      </c>
      <c r="G14" s="37"/>
      <c r="H14" s="38" t="s">
        <v>68</v>
      </c>
      <c r="I14" s="38"/>
      <c r="J14" s="38"/>
    </row>
    <row r="15" ht="47.25" customHeight="1" spans="1:10">
      <c r="A15" s="27">
        <f>'Runsheet for recording'!A18</f>
        <v>9</v>
      </c>
      <c r="B15" s="27" t="str">
        <f>'Runsheet for recording'!B18</f>
        <v>PushPull2023_AIR_All-Others_9.wav</v>
      </c>
      <c r="C15" s="33" t="str">
        <f>'Runsheet for recording'!F17</f>
        <v>These Amazonians are pulling the ULD
with their elbows locked out and are not keeping
their work close to their bodies.</v>
      </c>
      <c r="D15" s="34">
        <f>'Runsheet for recording'!H18</f>
        <v>0</v>
      </c>
      <c r="E15" s="35" t="str">
        <f>IF('Runsheet for recording'!I18=0,"NO RISKY WORD",'Runsheet for recording'!I18)</f>
        <v>NO RISKY WORD</v>
      </c>
      <c r="F15" s="36" t="str">
        <f>IF(OR('Runsheet for recording'!J18="MANDATORY - please spell correct pronunciation",'Runsheet for recording'!J18=""),"NOT SPECIFIED",'Runsheet for recording'!J18)</f>
        <v>NOT SPECIFIED</v>
      </c>
      <c r="G15" s="37"/>
      <c r="H15" s="38" t="s">
        <v>68</v>
      </c>
      <c r="I15" s="38"/>
      <c r="J15" s="38"/>
    </row>
    <row r="16" ht="47.25" customHeight="1" spans="1:10">
      <c r="A16" s="27">
        <f>'Runsheet for recording'!A19</f>
        <v>10</v>
      </c>
      <c r="B16" s="27" t="str">
        <f>'Runsheet for recording'!B19</f>
        <v>PushPull2023_AIR_All-Others_10.wav</v>
      </c>
      <c r="C16" s="33">
        <f>'Runsheet for recording'!F19</f>
        <v>0</v>
      </c>
      <c r="D16" s="34">
        <f>'Runsheet for recording'!H19</f>
        <v>0</v>
      </c>
      <c r="E16" s="35" t="str">
        <f>IF('Runsheet for recording'!I19=0,"NO RISKY WORD",'Runsheet for recording'!I19)</f>
        <v>NO RISKY WORD</v>
      </c>
      <c r="F16" s="36" t="str">
        <f>IF(OR('Runsheet for recording'!J19="MANDATORY - please spell correct pronunciation",'Runsheet for recording'!J19=""),"NOT SPECIFIED",'Runsheet for recording'!J19)</f>
        <v>NOT SPECIFIED</v>
      </c>
      <c r="G16" s="37"/>
      <c r="H16" s="38" t="s">
        <v>68</v>
      </c>
      <c r="I16" s="38"/>
      <c r="J16" s="38"/>
    </row>
    <row r="17" ht="47.25" customHeight="1" spans="1:10">
      <c r="A17" s="27">
        <f>'Runsheet for recording'!A20</f>
        <v>11</v>
      </c>
      <c r="B17" s="27" t="str">
        <f>'Runsheet for recording'!B20</f>
        <v>PushPull2023_AIR_All-Others_11.wav</v>
      </c>
      <c r="C17" s="33" t="str">
        <f>'Runsheet for recording'!F18</f>
        <v>They will be able to move the load 
much easier if they keep their elbows tucked when pulling and engage
their larger muscle groups.</v>
      </c>
      <c r="D17" s="34">
        <f>'Runsheet for recording'!H20</f>
        <v>0</v>
      </c>
      <c r="E17" s="35" t="str">
        <f>IF('Runsheet for recording'!I20=0,"NO RISKY WORD",'Runsheet for recording'!I20)</f>
        <v>NO RISKY WORD</v>
      </c>
      <c r="F17" s="36" t="str">
        <f>IF(OR('Runsheet for recording'!J20="MANDATORY - please spell correct pronunciation",'Runsheet for recording'!J20=""),"NOT SPECIFIED",'Runsheet for recording'!J20)</f>
        <v>NOT SPECIFIED</v>
      </c>
      <c r="G17" s="37"/>
      <c r="H17" s="38" t="s">
        <v>68</v>
      </c>
      <c r="I17" s="38"/>
      <c r="J17" s="38"/>
    </row>
    <row r="18" ht="47.25" customHeight="1" spans="1:10">
      <c r="A18" s="27">
        <f>'Runsheet for recording'!A21</f>
        <v>12</v>
      </c>
      <c r="B18" s="27" t="str">
        <f>'Runsheet for recording'!B21</f>
        <v>PushPull2023_AIR_All-Others_12.wav</v>
      </c>
      <c r="C18" s="33">
        <f>'Runsheet for recording'!F21</f>
        <v>0</v>
      </c>
      <c r="D18" s="34">
        <f>'Runsheet for recording'!H21</f>
        <v>0</v>
      </c>
      <c r="E18" s="35" t="str">
        <f>IF('Runsheet for recording'!I21=0,"NO RISKY WORD",'Runsheet for recording'!I21)</f>
        <v>NO RISKY WORD</v>
      </c>
      <c r="F18" s="36" t="str">
        <f>IF(OR('Runsheet for recording'!J21="MANDATORY - please spell correct pronunciation",'Runsheet for recording'!J21=""),"NOT SPECIFIED",'Runsheet for recording'!J21)</f>
        <v>NOT SPECIFIED</v>
      </c>
      <c r="G18" s="37"/>
      <c r="H18" s="38" t="s">
        <v>68</v>
      </c>
      <c r="I18" s="38"/>
      <c r="J18" s="38"/>
    </row>
    <row r="19" ht="47.25" customHeight="1" spans="1:10">
      <c r="A19" s="27">
        <f>'Runsheet for recording'!A22</f>
        <v>13</v>
      </c>
      <c r="B19" s="27" t="str">
        <f>'Runsheet for recording'!B22</f>
        <v>PushPull2023_AIR_All-Others_13.wav</v>
      </c>
      <c r="C19" s="33">
        <f>'Runsheet for recording'!F22</f>
        <v>0</v>
      </c>
      <c r="D19" s="34">
        <f>'Runsheet for recording'!H22</f>
        <v>0</v>
      </c>
      <c r="E19" s="35" t="str">
        <f>IF('Runsheet for recording'!I22=0,"NO RISKY WORD",'Runsheet for recording'!I22)</f>
        <v>NO RISKY WORD</v>
      </c>
      <c r="F19" s="36" t="str">
        <f>IF(OR('Runsheet for recording'!J22="MANDATORY - please spell correct pronunciation",'Runsheet for recording'!J22=""),"NOT SPECIFIED",'Runsheet for recording'!J22)</f>
        <v>NOT SPECIFIED</v>
      </c>
      <c r="G19" s="37"/>
      <c r="H19" s="38" t="s">
        <v>68</v>
      </c>
      <c r="I19" s="38"/>
      <c r="J19" s="38"/>
    </row>
    <row r="20" ht="47.25" customHeight="1" spans="1:10">
      <c r="A20" s="27">
        <f>'Runsheet for recording'!A23</f>
        <v>14</v>
      </c>
      <c r="B20" s="27" t="str">
        <f>'Runsheet for recording'!B23</f>
        <v>PushPull2023_AIR_All-Others_14.wav</v>
      </c>
      <c r="C20" s="33">
        <f>'Runsheet for recording'!F23</f>
        <v>0</v>
      </c>
      <c r="D20" s="34">
        <f>'Runsheet for recording'!H23</f>
        <v>0</v>
      </c>
      <c r="E20" s="35" t="str">
        <f>IF('Runsheet for recording'!I23=0,"NO RISKY WORD",'Runsheet for recording'!I23)</f>
        <v>NO RISKY WORD</v>
      </c>
      <c r="F20" s="36" t="str">
        <f>IF(OR('Runsheet for recording'!J23="MANDATORY - please spell correct pronunciation",'Runsheet for recording'!J23=""),"NOT SPECIFIED",'Runsheet for recording'!J23)</f>
        <v>NOT SPECIFIED</v>
      </c>
      <c r="G20" s="37"/>
      <c r="H20" s="38" t="s">
        <v>68</v>
      </c>
      <c r="I20" s="38"/>
      <c r="J20" s="38"/>
    </row>
    <row r="21" ht="47.25" customHeight="1" spans="1:10">
      <c r="A21" s="27">
        <f>'Runsheet for recording'!A24</f>
        <v>15</v>
      </c>
      <c r="B21" s="27" t="str">
        <f>'Runsheet for recording'!B24</f>
        <v>PushPull2023_AIR_All-Others_15.wav</v>
      </c>
      <c r="C21" s="33">
        <f>'Runsheet for recording'!F24</f>
        <v>0</v>
      </c>
      <c r="D21" s="34">
        <f>'Runsheet for recording'!H24</f>
        <v>0</v>
      </c>
      <c r="E21" s="35" t="str">
        <f>IF('Runsheet for recording'!I24=0,"NO RISKY WORD",'Runsheet for recording'!I24)</f>
        <v>NO RISKY WORD</v>
      </c>
      <c r="F21" s="36" t="str">
        <f>IF(OR('Runsheet for recording'!J24="MANDATORY - please spell correct pronunciation",'Runsheet for recording'!J24=""),"NOT SPECIFIED",'Runsheet for recording'!J24)</f>
        <v>NOT SPECIFIED</v>
      </c>
      <c r="G21" s="37"/>
      <c r="H21" s="38" t="s">
        <v>68</v>
      </c>
      <c r="I21" s="38"/>
      <c r="J21" s="38"/>
    </row>
    <row r="22" ht="47.25" customHeight="1" spans="1:10">
      <c r="A22" s="27">
        <f>'Runsheet for recording'!A25</f>
        <v>16</v>
      </c>
      <c r="B22" s="27" t="str">
        <f>'Runsheet for recording'!B25</f>
        <v>PushPull2023_AIR_All-Others_16.wav</v>
      </c>
      <c r="C22" s="33">
        <f>'Runsheet for recording'!F25</f>
        <v>0</v>
      </c>
      <c r="D22" s="34">
        <f>'Runsheet for recording'!H25</f>
        <v>0</v>
      </c>
      <c r="E22" s="35" t="str">
        <f>IF('Runsheet for recording'!I25=0,"NO RISKY WORD",'Runsheet for recording'!I25)</f>
        <v>NO RISKY WORD</v>
      </c>
      <c r="F22" s="36" t="str">
        <f>IF(OR('Runsheet for recording'!J25="MANDATORY - please spell correct pronunciation",'Runsheet for recording'!J25=""),"NOT SPECIFIED",'Runsheet for recording'!J25)</f>
        <v>NOT SPECIFIED</v>
      </c>
      <c r="G22" s="37"/>
      <c r="H22" s="38" t="s">
        <v>68</v>
      </c>
      <c r="I22" s="38"/>
      <c r="J22" s="38"/>
    </row>
    <row r="23" ht="47.25" customHeight="1" spans="1:10">
      <c r="A23" s="27">
        <f>'Runsheet for recording'!A26</f>
        <v>17</v>
      </c>
      <c r="B23" s="27" t="str">
        <f>'Runsheet for recording'!B26</f>
        <v>PushPull2023_AIR_All-Others_17.wav</v>
      </c>
      <c r="C23" s="33">
        <f>'Runsheet for recording'!F26</f>
        <v>0</v>
      </c>
      <c r="D23" s="34">
        <f>'Runsheet for recording'!H26</f>
        <v>0</v>
      </c>
      <c r="E23" s="35" t="str">
        <f>IF('Runsheet for recording'!I26=0,"NO RISKY WORD",'Runsheet for recording'!I26)</f>
        <v>NO RISKY WORD</v>
      </c>
      <c r="F23" s="36" t="str">
        <f>IF(OR('Runsheet for recording'!J26="MANDATORY - please spell correct pronunciation",'Runsheet for recording'!J26=""),"NOT SPECIFIED",'Runsheet for recording'!J26)</f>
        <v>NOT SPECIFIED</v>
      </c>
      <c r="G23" s="37"/>
      <c r="H23" s="38" t="s">
        <v>68</v>
      </c>
      <c r="I23" s="38"/>
      <c r="J23" s="38"/>
    </row>
    <row r="24" ht="47.25" customHeight="1" spans="1:10">
      <c r="A24" s="27">
        <f>'Runsheet for recording'!A27</f>
        <v>18</v>
      </c>
      <c r="B24" s="27" t="str">
        <f>'Runsheet for recording'!B27</f>
        <v>PushPull2023_AIR_All-Others_18.wav</v>
      </c>
      <c r="C24" s="33">
        <f>'Runsheet for recording'!F27</f>
        <v>0</v>
      </c>
      <c r="D24" s="34">
        <f>'Runsheet for recording'!H27</f>
        <v>0</v>
      </c>
      <c r="E24" s="35" t="str">
        <f>IF('Runsheet for recording'!I27=0,"NO RISKY WORD",'Runsheet for recording'!I27)</f>
        <v>NO RISKY WORD</v>
      </c>
      <c r="F24" s="36" t="str">
        <f>IF(OR('Runsheet for recording'!J27="MANDATORY - please spell correct pronunciation",'Runsheet for recording'!J27=""),"NOT SPECIFIED",'Runsheet for recording'!J27)</f>
        <v>NOT SPECIFIED</v>
      </c>
      <c r="G24" s="37"/>
      <c r="H24" s="38" t="s">
        <v>68</v>
      </c>
      <c r="I24" s="38"/>
      <c r="J24" s="38"/>
    </row>
    <row r="25" ht="47.25" customHeight="1" spans="1:10">
      <c r="A25" s="27">
        <f>'Runsheet for recording'!A28</f>
        <v>19</v>
      </c>
      <c r="B25" s="27" t="str">
        <f>'Runsheet for recording'!B28</f>
        <v>PushPull2023_AIR_All-Others_19.wav</v>
      </c>
      <c r="C25" s="33">
        <f>'Runsheet for recording'!F28</f>
        <v>0</v>
      </c>
      <c r="D25" s="34">
        <f>'Runsheet for recording'!H28</f>
        <v>0</v>
      </c>
      <c r="E25" s="35" t="str">
        <f>IF('Runsheet for recording'!I28=0,"NO RISKY WORD",'Runsheet for recording'!I28)</f>
        <v>NO RISKY WORD</v>
      </c>
      <c r="F25" s="36" t="str">
        <f>IF(OR('Runsheet for recording'!J28="MANDATORY - please spell correct pronunciation",'Runsheet for recording'!J28=""),"NOT SPECIFIED",'Runsheet for recording'!J28)</f>
        <v>NOT SPECIFIED</v>
      </c>
      <c r="G25" s="37"/>
      <c r="H25" s="38" t="s">
        <v>68</v>
      </c>
      <c r="I25" s="38"/>
      <c r="J25" s="38"/>
    </row>
    <row r="26" ht="47.25" customHeight="1" spans="1:10">
      <c r="A26" s="27">
        <f>'Runsheet for recording'!A29</f>
        <v>20</v>
      </c>
      <c r="B26" s="27" t="str">
        <f>'Runsheet for recording'!B29</f>
        <v>PushPull2023_AIR_All-Others_20.wav</v>
      </c>
      <c r="C26" s="33">
        <f>'Runsheet for recording'!F29</f>
        <v>0</v>
      </c>
      <c r="D26" s="34">
        <f>'Runsheet for recording'!H29</f>
        <v>0</v>
      </c>
      <c r="E26" s="35" t="str">
        <f>IF('Runsheet for recording'!I29=0,"NO RISKY WORD",'Runsheet for recording'!I29)</f>
        <v>NO RISKY WORD</v>
      </c>
      <c r="F26" s="36" t="str">
        <f>IF(OR('Runsheet for recording'!J29="MANDATORY - please spell correct pronunciation",'Runsheet for recording'!J29=""),"NOT SPECIFIED",'Runsheet for recording'!J29)</f>
        <v>NOT SPECIFIED</v>
      </c>
      <c r="G26" s="37"/>
      <c r="H26" s="38" t="s">
        <v>68</v>
      </c>
      <c r="I26" s="38"/>
      <c r="J26" s="38"/>
    </row>
    <row r="27" ht="47.25" customHeight="1" spans="1:10">
      <c r="A27" s="27">
        <f>'Runsheet for recording'!A30</f>
        <v>21</v>
      </c>
      <c r="B27" s="27" t="str">
        <f>'Runsheet for recording'!B30</f>
        <v>PushPull2023_AIR_All-Others_21.wav</v>
      </c>
      <c r="C27" s="33">
        <f>'Runsheet for recording'!F30</f>
        <v>0</v>
      </c>
      <c r="D27" s="34">
        <f>'Runsheet for recording'!H30</f>
        <v>0</v>
      </c>
      <c r="E27" s="35" t="str">
        <f>IF('Runsheet for recording'!I30=0,"NO RISKY WORD",'Runsheet for recording'!I30)</f>
        <v>NO RISKY WORD</v>
      </c>
      <c r="F27" s="36" t="str">
        <f>IF(OR('Runsheet for recording'!J30="MANDATORY - please spell correct pronunciation",'Runsheet for recording'!J30=""),"NOT SPECIFIED",'Runsheet for recording'!J30)</f>
        <v>NOT SPECIFIED</v>
      </c>
      <c r="G27" s="37"/>
      <c r="H27" s="38" t="s">
        <v>68</v>
      </c>
      <c r="I27" s="38"/>
      <c r="J27" s="38"/>
    </row>
    <row r="28" ht="47.25" customHeight="1" spans="1:10">
      <c r="A28" s="27">
        <f>'Runsheet for recording'!A31</f>
        <v>22</v>
      </c>
      <c r="B28" s="27" t="str">
        <f>'Runsheet for recording'!B31</f>
        <v>PushPull2023_AIR_All-Others_22.wav</v>
      </c>
      <c r="C28" s="33">
        <f>'Runsheet for recording'!F31</f>
        <v>0</v>
      </c>
      <c r="D28" s="34">
        <f>'Runsheet for recording'!H31</f>
        <v>0</v>
      </c>
      <c r="E28" s="35" t="str">
        <f>IF('Runsheet for recording'!I31=0,"NO RISKY WORD",'Runsheet for recording'!I31)</f>
        <v>NO RISKY WORD</v>
      </c>
      <c r="F28" s="36" t="str">
        <f>IF(OR('Runsheet for recording'!J31="MANDATORY - please spell correct pronunciation",'Runsheet for recording'!J31=""),"NOT SPECIFIED",'Runsheet for recording'!J31)</f>
        <v>NOT SPECIFIED</v>
      </c>
      <c r="G28" s="37"/>
      <c r="H28" s="38" t="s">
        <v>68</v>
      </c>
      <c r="I28" s="38"/>
      <c r="J28" s="38"/>
    </row>
    <row r="29" ht="47.25" customHeight="1" spans="1:10">
      <c r="A29" s="27">
        <f>'Runsheet for recording'!A32</f>
        <v>23</v>
      </c>
      <c r="B29" s="27" t="str">
        <f>'Runsheet for recording'!B32</f>
        <v>PushPull2023_AIR_All-Others_23.wav</v>
      </c>
      <c r="C29" s="33">
        <f>'Runsheet for recording'!F32</f>
        <v>0</v>
      </c>
      <c r="D29" s="34">
        <f>'Runsheet for recording'!H32</f>
        <v>0</v>
      </c>
      <c r="E29" s="35" t="str">
        <f>IF('Runsheet for recording'!I32=0,"NO RISKY WORD",'Runsheet for recording'!I32)</f>
        <v>NO RISKY WORD</v>
      </c>
      <c r="F29" s="36" t="str">
        <f>IF(OR('Runsheet for recording'!J32="MANDATORY - please spell correct pronunciation",'Runsheet for recording'!J32=""),"NOT SPECIFIED",'Runsheet for recording'!J32)</f>
        <v>NOT SPECIFIED</v>
      </c>
      <c r="G29" s="37"/>
      <c r="H29" s="38" t="s">
        <v>68</v>
      </c>
      <c r="I29" s="38"/>
      <c r="J29" s="38"/>
    </row>
    <row r="30" ht="47.25" customHeight="1" spans="1:10">
      <c r="A30" s="27">
        <f>'Runsheet for recording'!A33</f>
        <v>24</v>
      </c>
      <c r="B30" s="27" t="str">
        <f>'Runsheet for recording'!B33</f>
        <v>PushPull2023_AIR_All-Others_24.wav</v>
      </c>
      <c r="C30" s="33">
        <f>'Runsheet for recording'!F33</f>
        <v>0</v>
      </c>
      <c r="D30" s="34">
        <f>'Runsheet for recording'!H33</f>
        <v>0</v>
      </c>
      <c r="E30" s="35" t="str">
        <f>IF('Runsheet for recording'!I33=0,"NO RISKY WORD",'Runsheet for recording'!I33)</f>
        <v>NO RISKY WORD</v>
      </c>
      <c r="F30" s="36" t="str">
        <f>IF(OR('Runsheet for recording'!J33="MANDATORY - please spell correct pronunciation",'Runsheet for recording'!J33=""),"NOT SPECIFIED",'Runsheet for recording'!J33)</f>
        <v>NOT SPECIFIED</v>
      </c>
      <c r="G30" s="37"/>
      <c r="H30" s="38" t="s">
        <v>68</v>
      </c>
      <c r="I30" s="38"/>
      <c r="J30" s="38"/>
    </row>
    <row r="31" ht="47.25" customHeight="1" spans="1:10">
      <c r="A31" s="27">
        <f>'Runsheet for recording'!A34</f>
        <v>25</v>
      </c>
      <c r="B31" s="27" t="str">
        <f>'Runsheet for recording'!B34</f>
        <v>PushPull2023_AIR_All-Others_25.wav</v>
      </c>
      <c r="C31" s="33">
        <f>'Runsheet for recording'!F34</f>
        <v>0</v>
      </c>
      <c r="D31" s="34">
        <f>'Runsheet for recording'!H34</f>
        <v>0</v>
      </c>
      <c r="E31" s="35" t="str">
        <f>IF('Runsheet for recording'!I34=0,"NO RISKY WORD",'Runsheet for recording'!I34)</f>
        <v>NO RISKY WORD</v>
      </c>
      <c r="F31" s="36" t="str">
        <f>IF(OR('Runsheet for recording'!J34="MANDATORY - please spell correct pronunciation",'Runsheet for recording'!J34=""),"NOT SPECIFIED",'Runsheet for recording'!J34)</f>
        <v>NOT SPECIFIED</v>
      </c>
      <c r="G31" s="37"/>
      <c r="H31" s="38" t="s">
        <v>68</v>
      </c>
      <c r="I31" s="38"/>
      <c r="J31" s="38"/>
    </row>
    <row r="32" ht="47.25" customHeight="1" spans="1:10">
      <c r="A32" s="27">
        <f>'Runsheet for recording'!A35</f>
        <v>26</v>
      </c>
      <c r="B32" s="27" t="str">
        <f>'Runsheet for recording'!B35</f>
        <v>PushPull2023_AIR_All-Others_26.wav</v>
      </c>
      <c r="C32" s="33">
        <f>'Runsheet for recording'!F35</f>
        <v>0</v>
      </c>
      <c r="D32" s="34">
        <f>'Runsheet for recording'!H35</f>
        <v>0</v>
      </c>
      <c r="E32" s="35" t="str">
        <f>IF('Runsheet for recording'!I35=0,"NO RISKY WORD",'Runsheet for recording'!I35)</f>
        <v>NO RISKY WORD</v>
      </c>
      <c r="F32" s="36" t="str">
        <f>IF(OR('Runsheet for recording'!J35="MANDATORY - please spell correct pronunciation",'Runsheet for recording'!J35=""),"NOT SPECIFIED",'Runsheet for recording'!J35)</f>
        <v>NOT SPECIFIED</v>
      </c>
      <c r="G32" s="37"/>
      <c r="H32" s="38" t="s">
        <v>68</v>
      </c>
      <c r="I32" s="38"/>
      <c r="J32" s="38"/>
    </row>
    <row r="33" ht="47.25" customHeight="1" spans="1:10">
      <c r="A33" s="27">
        <f>'Runsheet for recording'!A36</f>
        <v>27</v>
      </c>
      <c r="B33" s="27" t="str">
        <f>'Runsheet for recording'!B36</f>
        <v>PushPull2023_AIR_All-Others_27.wav</v>
      </c>
      <c r="C33" s="33">
        <f>'Runsheet for recording'!F36</f>
        <v>0</v>
      </c>
      <c r="D33" s="34">
        <f>'Runsheet for recording'!H36</f>
        <v>0</v>
      </c>
      <c r="E33" s="35" t="str">
        <f>IF('Runsheet for recording'!I36=0,"NO RISKY WORD",'Runsheet for recording'!I36)</f>
        <v>NO RISKY WORD</v>
      </c>
      <c r="F33" s="36" t="str">
        <f>IF(OR('Runsheet for recording'!J36="MANDATORY - please spell correct pronunciation",'Runsheet for recording'!J36=""),"NOT SPECIFIED",'Runsheet for recording'!J36)</f>
        <v>NOT SPECIFIED</v>
      </c>
      <c r="G33" s="37"/>
      <c r="H33" s="38" t="s">
        <v>68</v>
      </c>
      <c r="I33" s="38"/>
      <c r="J33" s="38"/>
    </row>
    <row r="34" ht="47.25" customHeight="1" spans="1:10">
      <c r="A34" s="27">
        <f>'Runsheet for recording'!A37</f>
        <v>28</v>
      </c>
      <c r="B34" s="27" t="str">
        <f>'Runsheet for recording'!B37</f>
        <v>PushPull2023_AIR_All-Others_28.wav</v>
      </c>
      <c r="C34" s="33">
        <f>'Runsheet for recording'!F37</f>
        <v>0</v>
      </c>
      <c r="D34" s="34">
        <f>'Runsheet for recording'!H37</f>
        <v>0</v>
      </c>
      <c r="E34" s="35" t="str">
        <f>IF('Runsheet for recording'!I37=0,"NO RISKY WORD",'Runsheet for recording'!I37)</f>
        <v>NO RISKY WORD</v>
      </c>
      <c r="F34" s="36" t="str">
        <f>IF(OR('Runsheet for recording'!J37="MANDATORY - please spell correct pronunciation",'Runsheet for recording'!J37=""),"NOT SPECIFIED",'Runsheet for recording'!J37)</f>
        <v>NOT SPECIFIED</v>
      </c>
      <c r="G34" s="37"/>
      <c r="H34" s="38" t="s">
        <v>68</v>
      </c>
      <c r="I34" s="38"/>
      <c r="J34" s="38"/>
    </row>
    <row r="35" ht="47.25" customHeight="1" spans="1:10">
      <c r="A35" s="27">
        <f>'Runsheet for recording'!A38</f>
        <v>29</v>
      </c>
      <c r="B35" s="27" t="str">
        <f>'Runsheet for recording'!B38</f>
        <v>PushPull2023_AIR_All-Others_29.wav</v>
      </c>
      <c r="C35" s="33">
        <f>'Runsheet for recording'!F38</f>
        <v>0</v>
      </c>
      <c r="D35" s="34">
        <f>'Runsheet for recording'!H38</f>
        <v>0</v>
      </c>
      <c r="E35" s="35" t="str">
        <f>IF('Runsheet for recording'!I38=0,"NO RISKY WORD",'Runsheet for recording'!I38)</f>
        <v>NO RISKY WORD</v>
      </c>
      <c r="F35" s="36" t="str">
        <f>IF(OR('Runsheet for recording'!J38="MANDATORY - please spell correct pronunciation",'Runsheet for recording'!J38=""),"NOT SPECIFIED",'Runsheet for recording'!J38)</f>
        <v>NOT SPECIFIED</v>
      </c>
      <c r="G35" s="37"/>
      <c r="H35" s="38" t="s">
        <v>68</v>
      </c>
      <c r="I35" s="38"/>
      <c r="J35" s="38"/>
    </row>
    <row r="36" ht="47.25" customHeight="1" spans="1:10">
      <c r="A36" s="27">
        <f>'Runsheet for recording'!A39</f>
        <v>30</v>
      </c>
      <c r="B36" s="27" t="str">
        <f>'Runsheet for recording'!B39</f>
        <v>PushPull2023_AIR_All-Others_30.wav</v>
      </c>
      <c r="C36" s="33">
        <f>'Runsheet for recording'!F39</f>
        <v>0</v>
      </c>
      <c r="D36" s="34">
        <f>'Runsheet for recording'!H39</f>
        <v>0</v>
      </c>
      <c r="E36" s="35" t="str">
        <f>IF('Runsheet for recording'!I39=0,"NO RISKY WORD",'Runsheet for recording'!I39)</f>
        <v>NO RISKY WORD</v>
      </c>
      <c r="F36" s="36" t="str">
        <f>IF(OR('Runsheet for recording'!J39="MANDATORY - please spell correct pronunciation",'Runsheet for recording'!J39=""),"NOT SPECIFIED",'Runsheet for recording'!J39)</f>
        <v>NOT SPECIFIED</v>
      </c>
      <c r="G36" s="37"/>
      <c r="H36" s="38" t="s">
        <v>68</v>
      </c>
      <c r="I36" s="38"/>
      <c r="J36" s="38"/>
    </row>
    <row r="37" ht="47.25" customHeight="1" spans="1:10">
      <c r="A37" s="27">
        <f>'Runsheet for recording'!A40</f>
        <v>31</v>
      </c>
      <c r="B37" s="27" t="str">
        <f>'Runsheet for recording'!B40</f>
        <v>PushPull2023_AIR_All-Others_31.wav</v>
      </c>
      <c r="C37" s="33">
        <f>'Runsheet for recording'!F40</f>
        <v>0</v>
      </c>
      <c r="D37" s="34">
        <f>'Runsheet for recording'!H40</f>
        <v>0</v>
      </c>
      <c r="E37" s="35" t="str">
        <f>IF('Runsheet for recording'!I40=0,"NO RISKY WORD",'Runsheet for recording'!I40)</f>
        <v>NO RISKY WORD</v>
      </c>
      <c r="F37" s="36" t="str">
        <f>IF(OR('Runsheet for recording'!J40="MANDATORY - please spell correct pronunciation",'Runsheet for recording'!J40=""),"NOT SPECIFIED",'Runsheet for recording'!J40)</f>
        <v>NOT SPECIFIED</v>
      </c>
      <c r="G37" s="37"/>
      <c r="H37" s="38" t="s">
        <v>68</v>
      </c>
      <c r="I37" s="38"/>
      <c r="J37" s="38"/>
    </row>
    <row r="38" ht="47.25" customHeight="1" spans="1:10">
      <c r="A38" s="27">
        <f>'Runsheet for recording'!A41</f>
        <v>32</v>
      </c>
      <c r="B38" s="27" t="str">
        <f>'Runsheet for recording'!B41</f>
        <v>PushPull2023_AIR_All-Others_32.wav</v>
      </c>
      <c r="C38" s="33">
        <f>'Runsheet for recording'!F41</f>
        <v>0</v>
      </c>
      <c r="D38" s="34">
        <f>'Runsheet for recording'!H41</f>
        <v>0</v>
      </c>
      <c r="E38" s="35" t="str">
        <f>IF('Runsheet for recording'!I41=0,"NO RISKY WORD",'Runsheet for recording'!I41)</f>
        <v>NO RISKY WORD</v>
      </c>
      <c r="F38" s="36" t="str">
        <f>IF(OR('Runsheet for recording'!J41="MANDATORY - please spell correct pronunciation",'Runsheet for recording'!J41=""),"NOT SPECIFIED",'Runsheet for recording'!J41)</f>
        <v>NOT SPECIFIED</v>
      </c>
      <c r="G38" s="37"/>
      <c r="H38" s="38" t="s">
        <v>68</v>
      </c>
      <c r="I38" s="38"/>
      <c r="J38" s="38"/>
    </row>
    <row r="39" ht="47.25" customHeight="1" spans="1:10">
      <c r="A39" s="27">
        <f>'Runsheet for recording'!A42</f>
        <v>33</v>
      </c>
      <c r="B39" s="27" t="str">
        <f>'Runsheet for recording'!B42</f>
        <v>PushPull2023_AIR_All-Others_33.wav</v>
      </c>
      <c r="C39" s="33">
        <f>'Runsheet for recording'!F42</f>
        <v>0</v>
      </c>
      <c r="D39" s="34">
        <f>'Runsheet for recording'!H42</f>
        <v>0</v>
      </c>
      <c r="E39" s="35" t="str">
        <f>IF('Runsheet for recording'!I42=0,"NO RISKY WORD",'Runsheet for recording'!I42)</f>
        <v>NO RISKY WORD</v>
      </c>
      <c r="F39" s="36" t="str">
        <f>IF(OR('Runsheet for recording'!J42="MANDATORY - please spell correct pronunciation",'Runsheet for recording'!J42=""),"NOT SPECIFIED",'Runsheet for recording'!J42)</f>
        <v>NOT SPECIFIED</v>
      </c>
      <c r="G39" s="37"/>
      <c r="H39" s="38" t="s">
        <v>68</v>
      </c>
      <c r="I39" s="38"/>
      <c r="J39" s="38"/>
    </row>
    <row r="40" ht="47.25" customHeight="1" spans="1:10">
      <c r="A40" s="27">
        <f>'Runsheet for recording'!A43</f>
        <v>34</v>
      </c>
      <c r="B40" s="27" t="str">
        <f>'Runsheet for recording'!B43</f>
        <v>PushPull2023_AIR_All-Others_34.wav</v>
      </c>
      <c r="C40" s="33">
        <f>'Runsheet for recording'!F43</f>
        <v>0</v>
      </c>
      <c r="D40" s="34">
        <f>'Runsheet for recording'!H43</f>
        <v>0</v>
      </c>
      <c r="E40" s="35" t="str">
        <f>IF('Runsheet for recording'!I43=0,"NO RISKY WORD",'Runsheet for recording'!I43)</f>
        <v>NO RISKY WORD</v>
      </c>
      <c r="F40" s="36" t="str">
        <f>IF(OR('Runsheet for recording'!J43="MANDATORY - please spell correct pronunciation",'Runsheet for recording'!J43=""),"NOT SPECIFIED",'Runsheet for recording'!J43)</f>
        <v>NOT SPECIFIED</v>
      </c>
      <c r="G40" s="37"/>
      <c r="H40" s="38" t="s">
        <v>68</v>
      </c>
      <c r="I40" s="38"/>
      <c r="J40" s="38"/>
    </row>
    <row r="41" ht="47.25" customHeight="1" spans="1:10">
      <c r="A41" s="27">
        <f>'Runsheet for recording'!A44</f>
        <v>35</v>
      </c>
      <c r="B41" s="27" t="str">
        <f>'Runsheet for recording'!B44</f>
        <v>PushPull2023_AIR_All-Others_35.wav</v>
      </c>
      <c r="C41" s="33">
        <f>'Runsheet for recording'!F44</f>
        <v>0</v>
      </c>
      <c r="D41" s="34">
        <f>'Runsheet for recording'!H44</f>
        <v>0</v>
      </c>
      <c r="E41" s="35" t="str">
        <f>IF('Runsheet for recording'!I44=0,"NO RISKY WORD",'Runsheet for recording'!I44)</f>
        <v>NO RISKY WORD</v>
      </c>
      <c r="F41" s="36" t="str">
        <f>IF(OR('Runsheet for recording'!J44="MANDATORY - please spell correct pronunciation",'Runsheet for recording'!J44=""),"NOT SPECIFIED",'Runsheet for recording'!J44)</f>
        <v>NOT SPECIFIED</v>
      </c>
      <c r="G41" s="37"/>
      <c r="H41" s="38" t="s">
        <v>68</v>
      </c>
      <c r="I41" s="38"/>
      <c r="J41" s="38"/>
    </row>
    <row r="42" ht="47.25" customHeight="1" spans="1:10">
      <c r="A42" s="27">
        <f>'Runsheet for recording'!A45</f>
        <v>36</v>
      </c>
      <c r="B42" s="27" t="str">
        <f>'Runsheet for recording'!B45</f>
        <v>PushPull2023_AIR_All-Others_36.wav</v>
      </c>
      <c r="C42" s="33">
        <f>'Runsheet for recording'!F45</f>
        <v>0</v>
      </c>
      <c r="D42" s="34">
        <f>'Runsheet for recording'!H45</f>
        <v>0</v>
      </c>
      <c r="E42" s="35" t="str">
        <f>IF('Runsheet for recording'!I45=0,"NO RISKY WORD",'Runsheet for recording'!I45)</f>
        <v>NO RISKY WORD</v>
      </c>
      <c r="F42" s="36" t="str">
        <f>IF(OR('Runsheet for recording'!J45="MANDATORY - please spell correct pronunciation",'Runsheet for recording'!J45=""),"NOT SPECIFIED",'Runsheet for recording'!J45)</f>
        <v>NOT SPECIFIED</v>
      </c>
      <c r="G42" s="37"/>
      <c r="H42" s="38" t="s">
        <v>68</v>
      </c>
      <c r="I42" s="38"/>
      <c r="J42" s="38"/>
    </row>
    <row r="43" ht="47.25" customHeight="1" spans="1:10">
      <c r="A43" s="27">
        <f>'Runsheet for recording'!A46</f>
        <v>37</v>
      </c>
      <c r="B43" s="27" t="str">
        <f>'Runsheet for recording'!B46</f>
        <v>PushPull2023_AIR_All-Others_37.wav</v>
      </c>
      <c r="C43" s="33">
        <f>'Runsheet for recording'!F46</f>
        <v>0</v>
      </c>
      <c r="D43" s="34">
        <f>'Runsheet for recording'!H46</f>
        <v>0</v>
      </c>
      <c r="E43" s="35" t="str">
        <f>IF('Runsheet for recording'!I46=0,"NO RISKY WORD",'Runsheet for recording'!I46)</f>
        <v>NO RISKY WORD</v>
      </c>
      <c r="F43" s="36" t="str">
        <f>IF(OR('Runsheet for recording'!J46="MANDATORY - please spell correct pronunciation",'Runsheet for recording'!J46=""),"NOT SPECIFIED",'Runsheet for recording'!J46)</f>
        <v>NOT SPECIFIED</v>
      </c>
      <c r="G43" s="37"/>
      <c r="H43" s="38" t="s">
        <v>68</v>
      </c>
      <c r="I43" s="38"/>
      <c r="J43" s="38"/>
    </row>
    <row r="44" ht="47.25" customHeight="1" spans="1:10">
      <c r="A44" s="27">
        <f>'Runsheet for recording'!A47</f>
        <v>38</v>
      </c>
      <c r="B44" s="27" t="str">
        <f>'Runsheet for recording'!B47</f>
        <v>PushPull2023_AIR_All-Others_38.wav</v>
      </c>
      <c r="C44" s="33">
        <f>'Runsheet for recording'!F47</f>
        <v>0</v>
      </c>
      <c r="D44" s="34">
        <f>'Runsheet for recording'!H47</f>
        <v>0</v>
      </c>
      <c r="E44" s="35" t="str">
        <f>IF('Runsheet for recording'!I47=0,"NO RISKY WORD",'Runsheet for recording'!I47)</f>
        <v>NO RISKY WORD</v>
      </c>
      <c r="F44" s="36" t="str">
        <f>IF(OR('Runsheet for recording'!J47="MANDATORY - please spell correct pronunciation",'Runsheet for recording'!J47=""),"NOT SPECIFIED",'Runsheet for recording'!J47)</f>
        <v>NOT SPECIFIED</v>
      </c>
      <c r="G44" s="37"/>
      <c r="H44" s="38" t="s">
        <v>68</v>
      </c>
      <c r="I44" s="38"/>
      <c r="J44" s="38"/>
    </row>
    <row r="45" ht="47.25" customHeight="1" spans="1:10">
      <c r="A45" s="27">
        <f>'Runsheet for recording'!A48</f>
        <v>39</v>
      </c>
      <c r="B45" s="27" t="str">
        <f>'Runsheet for recording'!B48</f>
        <v>PushPull2023_AIR_All-Others_39.wav</v>
      </c>
      <c r="C45" s="33">
        <f>'Runsheet for recording'!F48</f>
        <v>0</v>
      </c>
      <c r="D45" s="34">
        <f>'Runsheet for recording'!H48</f>
        <v>0</v>
      </c>
      <c r="E45" s="35" t="str">
        <f>IF('Runsheet for recording'!I48=0,"NO RISKY WORD",'Runsheet for recording'!I48)</f>
        <v>NO RISKY WORD</v>
      </c>
      <c r="F45" s="36" t="str">
        <f>IF(OR('Runsheet for recording'!J48="MANDATORY - please spell correct pronunciation",'Runsheet for recording'!J48=""),"NOT SPECIFIED",'Runsheet for recording'!J48)</f>
        <v>NOT SPECIFIED</v>
      </c>
      <c r="G45" s="37"/>
      <c r="H45" s="38" t="s">
        <v>68</v>
      </c>
      <c r="I45" s="38"/>
      <c r="J45" s="38"/>
    </row>
    <row r="46" ht="47.25" customHeight="1" spans="1:10">
      <c r="A46" s="27">
        <f>'Runsheet for recording'!A49</f>
        <v>40</v>
      </c>
      <c r="B46" s="27" t="str">
        <f>'Runsheet for recording'!B49</f>
        <v>PushPull2023_AIR_All-Others_40.wav</v>
      </c>
      <c r="C46" s="33">
        <f>'Runsheet for recording'!F49</f>
        <v>0</v>
      </c>
      <c r="D46" s="34">
        <f>'Runsheet for recording'!H49</f>
        <v>0</v>
      </c>
      <c r="E46" s="35" t="str">
        <f>IF('Runsheet for recording'!I49=0,"NO RISKY WORD",'Runsheet for recording'!I49)</f>
        <v>NO RISKY WORD</v>
      </c>
      <c r="F46" s="36" t="str">
        <f>IF(OR('Runsheet for recording'!J49="MANDATORY - please spell correct pronunciation",'Runsheet for recording'!J49=""),"NOT SPECIFIED",'Runsheet for recording'!J49)</f>
        <v>NOT SPECIFIED</v>
      </c>
      <c r="G46" s="37"/>
      <c r="H46" s="38" t="s">
        <v>68</v>
      </c>
      <c r="I46" s="38"/>
      <c r="J46" s="38"/>
    </row>
    <row r="47" ht="47.25" customHeight="1" spans="1:10">
      <c r="A47" s="27">
        <f>'Runsheet for recording'!A50</f>
        <v>41</v>
      </c>
      <c r="B47" s="27" t="str">
        <f>'Runsheet for recording'!B50</f>
        <v>PushPull2023_AIR_All-Others_41.wav</v>
      </c>
      <c r="C47" s="33">
        <f>'Runsheet for recording'!F50</f>
        <v>0</v>
      </c>
      <c r="D47" s="34">
        <f>'Runsheet for recording'!H50</f>
        <v>0</v>
      </c>
      <c r="E47" s="35" t="str">
        <f>IF('Runsheet for recording'!I50=0,"NO RISKY WORD",'Runsheet for recording'!I50)</f>
        <v>NO RISKY WORD</v>
      </c>
      <c r="F47" s="36" t="str">
        <f>IF(OR('Runsheet for recording'!J50="MANDATORY - please spell correct pronunciation",'Runsheet for recording'!J50=""),"NOT SPECIFIED",'Runsheet for recording'!J50)</f>
        <v>NOT SPECIFIED</v>
      </c>
      <c r="G47" s="37"/>
      <c r="H47" s="38" t="s">
        <v>68</v>
      </c>
      <c r="I47" s="38"/>
      <c r="J47" s="38"/>
    </row>
    <row r="48" ht="47.25" customHeight="1" spans="1:10">
      <c r="A48" s="27">
        <f>'Runsheet for recording'!A51</f>
        <v>42</v>
      </c>
      <c r="B48" s="27" t="str">
        <f>'Runsheet for recording'!B51</f>
        <v>PushPull2023_AIR_All-Others_42.wav</v>
      </c>
      <c r="C48" s="33">
        <f>'Runsheet for recording'!F51</f>
        <v>0</v>
      </c>
      <c r="D48" s="34">
        <f>'Runsheet for recording'!H51</f>
        <v>0</v>
      </c>
      <c r="E48" s="35" t="str">
        <f>IF('Runsheet for recording'!I51=0,"NO RISKY WORD",'Runsheet for recording'!I51)</f>
        <v>NO RISKY WORD</v>
      </c>
      <c r="F48" s="36" t="str">
        <f>IF(OR('Runsheet for recording'!J51="MANDATORY - please spell correct pronunciation",'Runsheet for recording'!J51=""),"NOT SPECIFIED",'Runsheet for recording'!J51)</f>
        <v>NOT SPECIFIED</v>
      </c>
      <c r="G48" s="37"/>
      <c r="H48" s="38" t="s">
        <v>68</v>
      </c>
      <c r="I48" s="38"/>
      <c r="J48" s="38"/>
    </row>
    <row r="49" ht="47.25" customHeight="1" spans="1:10">
      <c r="A49" s="27">
        <f>'Runsheet for recording'!A52</f>
        <v>43</v>
      </c>
      <c r="B49" s="27" t="str">
        <f>'Runsheet for recording'!B52</f>
        <v>PushPull2023_AIR_All-Others_43.wav</v>
      </c>
      <c r="C49" s="33">
        <f>'Runsheet for recording'!F52</f>
        <v>0</v>
      </c>
      <c r="D49" s="34">
        <f>'Runsheet for recording'!H52</f>
        <v>0</v>
      </c>
      <c r="E49" s="35" t="str">
        <f>IF('Runsheet for recording'!I52=0,"NO RISKY WORD",'Runsheet for recording'!I52)</f>
        <v>NO RISKY WORD</v>
      </c>
      <c r="F49" s="36" t="str">
        <f>IF(OR('Runsheet for recording'!J52="MANDATORY - please spell correct pronunciation",'Runsheet for recording'!J52=""),"NOT SPECIFIED",'Runsheet for recording'!J52)</f>
        <v>NOT SPECIFIED</v>
      </c>
      <c r="G49" s="37"/>
      <c r="H49" s="38" t="s">
        <v>68</v>
      </c>
      <c r="I49" s="38"/>
      <c r="J49" s="38"/>
    </row>
    <row r="50" ht="47.25" customHeight="1" spans="1:10">
      <c r="A50" s="27">
        <f>'Runsheet for recording'!A53</f>
        <v>44</v>
      </c>
      <c r="B50" s="27" t="str">
        <f>'Runsheet for recording'!B53</f>
        <v>PushPull2023_AIR_All-Others_44.wav</v>
      </c>
      <c r="C50" s="33">
        <f>'Runsheet for recording'!F53</f>
        <v>0</v>
      </c>
      <c r="D50" s="34">
        <f>'Runsheet for recording'!H53</f>
        <v>0</v>
      </c>
      <c r="E50" s="35" t="str">
        <f>IF('Runsheet for recording'!I53=0,"NO RISKY WORD",'Runsheet for recording'!I53)</f>
        <v>NO RISKY WORD</v>
      </c>
      <c r="F50" s="36" t="str">
        <f>IF(OR('Runsheet for recording'!J53="MANDATORY - please spell correct pronunciation",'Runsheet for recording'!J53=""),"NOT SPECIFIED",'Runsheet for recording'!J53)</f>
        <v>NOT SPECIFIED</v>
      </c>
      <c r="G50" s="37"/>
      <c r="H50" s="38" t="s">
        <v>68</v>
      </c>
      <c r="I50" s="38"/>
      <c r="J50" s="38"/>
    </row>
    <row r="51" ht="47.25" customHeight="1" spans="1:10">
      <c r="A51" s="27">
        <f>'Runsheet for recording'!A54</f>
        <v>45</v>
      </c>
      <c r="B51" s="27" t="str">
        <f>'Runsheet for recording'!B54</f>
        <v>PushPull2023_AIR_All-Others_45.wav</v>
      </c>
      <c r="C51" s="33">
        <f>'Runsheet for recording'!F54</f>
        <v>0</v>
      </c>
      <c r="D51" s="34">
        <f>'Runsheet for recording'!H54</f>
        <v>0</v>
      </c>
      <c r="E51" s="35" t="str">
        <f>IF('Runsheet for recording'!I54=0,"NO RISKY WORD",'Runsheet for recording'!I54)</f>
        <v>NO RISKY WORD</v>
      </c>
      <c r="F51" s="36" t="str">
        <f>IF(OR('Runsheet for recording'!J54="MANDATORY - please spell correct pronunciation",'Runsheet for recording'!J54=""),"NOT SPECIFIED",'Runsheet for recording'!J54)</f>
        <v>NOT SPECIFIED</v>
      </c>
      <c r="G51" s="37"/>
      <c r="H51" s="38" t="s">
        <v>68</v>
      </c>
      <c r="I51" s="38"/>
      <c r="J51" s="38"/>
    </row>
    <row r="52" ht="47.25" customHeight="1" spans="1:10">
      <c r="A52" s="27">
        <f>'Runsheet for recording'!A55</f>
        <v>46</v>
      </c>
      <c r="B52" s="27" t="str">
        <f>'Runsheet for recording'!B55</f>
        <v>PushPull2023_AIR_All-Others_46.wav</v>
      </c>
      <c r="C52" s="33">
        <f>'Runsheet for recording'!F55</f>
        <v>0</v>
      </c>
      <c r="D52" s="34">
        <f>'Runsheet for recording'!H55</f>
        <v>0</v>
      </c>
      <c r="E52" s="35" t="str">
        <f>IF('Runsheet for recording'!I55=0,"NO RISKY WORD",'Runsheet for recording'!I55)</f>
        <v>NO RISKY WORD</v>
      </c>
      <c r="F52" s="36" t="str">
        <f>IF(OR('Runsheet for recording'!J55="MANDATORY - please spell correct pronunciation",'Runsheet for recording'!J55=""),"NOT SPECIFIED",'Runsheet for recording'!J55)</f>
        <v>NOT SPECIFIED</v>
      </c>
      <c r="G52" s="37"/>
      <c r="H52" s="38" t="s">
        <v>68</v>
      </c>
      <c r="I52" s="38"/>
      <c r="J52" s="38"/>
    </row>
    <row r="53" ht="47.25" customHeight="1" spans="1:10">
      <c r="A53" s="27">
        <f>'Runsheet for recording'!A56</f>
        <v>47</v>
      </c>
      <c r="B53" s="27" t="str">
        <f>'Runsheet for recording'!B56</f>
        <v>PushPull2023_AIR_All-Others_47.wav</v>
      </c>
      <c r="C53" s="33">
        <f>'Runsheet for recording'!F56</f>
        <v>0</v>
      </c>
      <c r="D53" s="34">
        <f>'Runsheet for recording'!H56</f>
        <v>0</v>
      </c>
      <c r="E53" s="35" t="str">
        <f>IF('Runsheet for recording'!I56=0,"NO RISKY WORD",'Runsheet for recording'!I56)</f>
        <v>NO RISKY WORD</v>
      </c>
      <c r="F53" s="36" t="str">
        <f>IF(OR('Runsheet for recording'!J56="MANDATORY - please spell correct pronunciation",'Runsheet for recording'!J56=""),"NOT SPECIFIED",'Runsheet for recording'!J56)</f>
        <v>NOT SPECIFIED</v>
      </c>
      <c r="G53" s="37"/>
      <c r="H53" s="38" t="s">
        <v>68</v>
      </c>
      <c r="I53" s="38"/>
      <c r="J53" s="38"/>
    </row>
    <row r="54" ht="47.25" customHeight="1" spans="1:10">
      <c r="A54" s="27">
        <f>'Runsheet for recording'!A57</f>
        <v>48</v>
      </c>
      <c r="B54" s="27" t="str">
        <f>'Runsheet for recording'!B57</f>
        <v>PushPull2023_AIR_All-Others_48.wav</v>
      </c>
      <c r="C54" s="33">
        <f>'Runsheet for recording'!F57</f>
        <v>0</v>
      </c>
      <c r="D54" s="34">
        <f>'Runsheet for recording'!H57</f>
        <v>0</v>
      </c>
      <c r="E54" s="35" t="str">
        <f>IF('Runsheet for recording'!I57=0,"NO RISKY WORD",'Runsheet for recording'!I57)</f>
        <v>NO RISKY WORD</v>
      </c>
      <c r="F54" s="36" t="str">
        <f>IF(OR('Runsheet for recording'!J57="MANDATORY - please spell correct pronunciation",'Runsheet for recording'!J57=""),"NOT SPECIFIED",'Runsheet for recording'!J57)</f>
        <v>NOT SPECIFIED</v>
      </c>
      <c r="G54" s="37"/>
      <c r="H54" s="38" t="s">
        <v>68</v>
      </c>
      <c r="I54" s="38"/>
      <c r="J54" s="38"/>
    </row>
    <row r="55" ht="47.25" customHeight="1" spans="1:10">
      <c r="A55" s="27">
        <f>'Runsheet for recording'!A58</f>
        <v>49</v>
      </c>
      <c r="B55" s="27" t="str">
        <f>'Runsheet for recording'!B58</f>
        <v>PushPull2023_AIR_All-Others_49.wav</v>
      </c>
      <c r="C55" s="33">
        <f>'Runsheet for recording'!F58</f>
        <v>0</v>
      </c>
      <c r="D55" s="34">
        <f>'Runsheet for recording'!H58</f>
        <v>0</v>
      </c>
      <c r="E55" s="35" t="str">
        <f>IF('Runsheet for recording'!I58=0,"NO RISKY WORD",'Runsheet for recording'!I58)</f>
        <v>NO RISKY WORD</v>
      </c>
      <c r="F55" s="36" t="str">
        <f>IF(OR('Runsheet for recording'!J58="MANDATORY - please spell correct pronunciation",'Runsheet for recording'!J58=""),"NOT SPECIFIED",'Runsheet for recording'!J58)</f>
        <v>NOT SPECIFIED</v>
      </c>
      <c r="G55" s="37"/>
      <c r="H55" s="38" t="s">
        <v>68</v>
      </c>
      <c r="I55" s="38"/>
      <c r="J55" s="38"/>
    </row>
    <row r="56" ht="47.25" customHeight="1" spans="1:10">
      <c r="A56" s="27">
        <f>'Runsheet for recording'!A59</f>
        <v>50</v>
      </c>
      <c r="B56" s="27" t="str">
        <f>'Runsheet for recording'!B59</f>
        <v>PushPull2023_AIR_All-Others_50.wav</v>
      </c>
      <c r="C56" s="33">
        <f>'Runsheet for recording'!F59</f>
        <v>0</v>
      </c>
      <c r="D56" s="34">
        <f>'Runsheet for recording'!H59</f>
        <v>0</v>
      </c>
      <c r="E56" s="35" t="str">
        <f>IF('Runsheet for recording'!I59=0,"NO RISKY WORD",'Runsheet for recording'!I59)</f>
        <v>NO RISKY WORD</v>
      </c>
      <c r="F56" s="36" t="str">
        <f>IF(OR('Runsheet for recording'!J59="MANDATORY - please spell correct pronunciation",'Runsheet for recording'!J59=""),"NOT SPECIFIED",'Runsheet for recording'!J59)</f>
        <v>NOT SPECIFIED</v>
      </c>
      <c r="G56" s="37"/>
      <c r="H56" s="38" t="s">
        <v>68</v>
      </c>
      <c r="I56" s="38"/>
      <c r="J56" s="38"/>
    </row>
    <row r="57" ht="47.25" customHeight="1" spans="1:10">
      <c r="A57" s="27">
        <f>'Runsheet for recording'!A60</f>
        <v>51</v>
      </c>
      <c r="B57" s="27" t="str">
        <f>'Runsheet for recording'!B60</f>
        <v>PushPull2023_AIR_All-Others_51.wav</v>
      </c>
      <c r="C57" s="33">
        <f>'Runsheet for recording'!F60</f>
        <v>0</v>
      </c>
      <c r="D57" s="34">
        <f>'Runsheet for recording'!H60</f>
        <v>0</v>
      </c>
      <c r="E57" s="35" t="str">
        <f>IF('Runsheet for recording'!I60=0,"NO RISKY WORD",'Runsheet for recording'!I60)</f>
        <v>NO RISKY WORD</v>
      </c>
      <c r="F57" s="36" t="str">
        <f>IF(OR('Runsheet for recording'!J60="MANDATORY - please spell correct pronunciation",'Runsheet for recording'!J60=""),"NOT SPECIFIED",'Runsheet for recording'!J60)</f>
        <v>NOT SPECIFIED</v>
      </c>
      <c r="G57" s="37"/>
      <c r="H57" s="38" t="s">
        <v>68</v>
      </c>
      <c r="I57" s="38"/>
      <c r="J57" s="38"/>
    </row>
    <row r="58" ht="47.25" customHeight="1" spans="1:10">
      <c r="A58" s="27">
        <f>'Runsheet for recording'!A61</f>
        <v>52</v>
      </c>
      <c r="B58" s="27" t="str">
        <f>'Runsheet for recording'!B61</f>
        <v>PushPull2023_AIR_All-Others_52.wav</v>
      </c>
      <c r="C58" s="33">
        <f>'Runsheet for recording'!F61</f>
        <v>0</v>
      </c>
      <c r="D58" s="34">
        <f>'Runsheet for recording'!H61</f>
        <v>0</v>
      </c>
      <c r="E58" s="35" t="str">
        <f>IF('Runsheet for recording'!I61=0,"NO RISKY WORD",'Runsheet for recording'!I61)</f>
        <v>NO RISKY WORD</v>
      </c>
      <c r="F58" s="36" t="str">
        <f>IF(OR('Runsheet for recording'!J61="MANDATORY - please spell correct pronunciation",'Runsheet for recording'!J61=""),"NOT SPECIFIED",'Runsheet for recording'!J61)</f>
        <v>NOT SPECIFIED</v>
      </c>
      <c r="G58" s="37"/>
      <c r="H58" s="38" t="s">
        <v>68</v>
      </c>
      <c r="I58" s="38"/>
      <c r="J58" s="38"/>
    </row>
    <row r="59" ht="47.25" customHeight="1" spans="1:10">
      <c r="A59" s="27">
        <f>'Runsheet for recording'!A62</f>
        <v>53</v>
      </c>
      <c r="B59" s="27" t="str">
        <f>'Runsheet for recording'!B62</f>
        <v>PushPull2023_AIR_All-Others_53.wav</v>
      </c>
      <c r="C59" s="33">
        <f>'Runsheet for recording'!F62</f>
        <v>0</v>
      </c>
      <c r="D59" s="34">
        <f>'Runsheet for recording'!H62</f>
        <v>0</v>
      </c>
      <c r="E59" s="35" t="str">
        <f>IF('Runsheet for recording'!I62=0,"NO RISKY WORD",'Runsheet for recording'!I62)</f>
        <v>NO RISKY WORD</v>
      </c>
      <c r="F59" s="36" t="str">
        <f>IF(OR('Runsheet for recording'!J62="MANDATORY - please spell correct pronunciation",'Runsheet for recording'!J62=""),"NOT SPECIFIED",'Runsheet for recording'!J62)</f>
        <v>NOT SPECIFIED</v>
      </c>
      <c r="G59" s="37"/>
      <c r="H59" s="38" t="s">
        <v>68</v>
      </c>
      <c r="I59" s="38"/>
      <c r="J59" s="38"/>
    </row>
    <row r="60" ht="47.25" customHeight="1" spans="1:10">
      <c r="A60" s="27">
        <f>'Runsheet for recording'!A63</f>
        <v>54</v>
      </c>
      <c r="B60" s="27" t="str">
        <f>'Runsheet for recording'!B63</f>
        <v>PushPull2023_AIR_All-Others_54.wav</v>
      </c>
      <c r="C60" s="33">
        <f>'Runsheet for recording'!F63</f>
        <v>0</v>
      </c>
      <c r="D60" s="34">
        <f>'Runsheet for recording'!H63</f>
        <v>0</v>
      </c>
      <c r="E60" s="35" t="str">
        <f>IF('Runsheet for recording'!I63=0,"NO RISKY WORD",'Runsheet for recording'!I63)</f>
        <v>NO RISKY WORD</v>
      </c>
      <c r="F60" s="36" t="str">
        <f>IF(OR('Runsheet for recording'!J63="MANDATORY - please spell correct pronunciation",'Runsheet for recording'!J63=""),"NOT SPECIFIED",'Runsheet for recording'!J63)</f>
        <v>NOT SPECIFIED</v>
      </c>
      <c r="G60" s="37"/>
      <c r="H60" s="38" t="s">
        <v>68</v>
      </c>
      <c r="I60" s="38"/>
      <c r="J60" s="38"/>
    </row>
    <row r="61" ht="47.25" customHeight="1" spans="1:10">
      <c r="A61" s="27">
        <f>'Runsheet for recording'!A64</f>
        <v>55</v>
      </c>
      <c r="B61" s="27" t="str">
        <f>'Runsheet for recording'!B64</f>
        <v>PushPull2023_AIR_All-Others_55.wav</v>
      </c>
      <c r="C61" s="33">
        <f>'Runsheet for recording'!F64</f>
        <v>0</v>
      </c>
      <c r="D61" s="34">
        <f>'Runsheet for recording'!H64</f>
        <v>0</v>
      </c>
      <c r="E61" s="35" t="str">
        <f>IF('Runsheet for recording'!I64=0,"NO RISKY WORD",'Runsheet for recording'!I64)</f>
        <v>NO RISKY WORD</v>
      </c>
      <c r="F61" s="36" t="str">
        <f>IF(OR('Runsheet for recording'!J64="MANDATORY - please spell correct pronunciation",'Runsheet for recording'!J64=""),"NOT SPECIFIED",'Runsheet for recording'!J64)</f>
        <v>NOT SPECIFIED</v>
      </c>
      <c r="G61" s="37"/>
      <c r="H61" s="38" t="s">
        <v>68</v>
      </c>
      <c r="I61" s="38"/>
      <c r="J61" s="38"/>
    </row>
    <row r="62" ht="47.25" customHeight="1" spans="1:10">
      <c r="A62" s="27">
        <f>'Runsheet for recording'!A65</f>
        <v>56</v>
      </c>
      <c r="B62" s="27" t="str">
        <f>'Runsheet for recording'!B65</f>
        <v>PushPull2023_AIR_All-Others_56.wav</v>
      </c>
      <c r="C62" s="33">
        <f>'Runsheet for recording'!F65</f>
        <v>0</v>
      </c>
      <c r="D62" s="34">
        <f>'Runsheet for recording'!H65</f>
        <v>0</v>
      </c>
      <c r="E62" s="35" t="str">
        <f>IF('Runsheet for recording'!I65=0,"NO RISKY WORD",'Runsheet for recording'!I65)</f>
        <v>NO RISKY WORD</v>
      </c>
      <c r="F62" s="36" t="str">
        <f>IF(OR('Runsheet for recording'!J65="MANDATORY - please spell correct pronunciation",'Runsheet for recording'!J65=""),"NOT SPECIFIED",'Runsheet for recording'!J65)</f>
        <v>NOT SPECIFIED</v>
      </c>
      <c r="G62" s="37"/>
      <c r="H62" s="38" t="s">
        <v>68</v>
      </c>
      <c r="I62" s="38"/>
      <c r="J62" s="38"/>
    </row>
    <row r="63" ht="47.25" customHeight="1" spans="1:10">
      <c r="A63" s="27">
        <f>'Runsheet for recording'!A66</f>
        <v>57</v>
      </c>
      <c r="B63" s="27" t="str">
        <f>'Runsheet for recording'!B66</f>
        <v>PushPull2023_AIR_All-Others_57.wav</v>
      </c>
      <c r="C63" s="33">
        <f>'Runsheet for recording'!F66</f>
        <v>0</v>
      </c>
      <c r="D63" s="34">
        <f>'Runsheet for recording'!H66</f>
        <v>0</v>
      </c>
      <c r="E63" s="35" t="str">
        <f>IF('Runsheet for recording'!I66=0,"NO RISKY WORD",'Runsheet for recording'!I66)</f>
        <v>NO RISKY WORD</v>
      </c>
      <c r="F63" s="36" t="str">
        <f>IF(OR('Runsheet for recording'!J66="MANDATORY - please spell correct pronunciation",'Runsheet for recording'!J66=""),"NOT SPECIFIED",'Runsheet for recording'!J66)</f>
        <v>NOT SPECIFIED</v>
      </c>
      <c r="G63" s="37"/>
      <c r="H63" s="38" t="s">
        <v>68</v>
      </c>
      <c r="I63" s="38"/>
      <c r="J63" s="38"/>
    </row>
    <row r="64" ht="47.25" customHeight="1" spans="1:10">
      <c r="A64" s="27">
        <f>'Runsheet for recording'!A67</f>
        <v>58</v>
      </c>
      <c r="B64" s="27" t="str">
        <f>'Runsheet for recording'!B67</f>
        <v>PushPull2023_AIR_All-Others_58.wav</v>
      </c>
      <c r="C64" s="33">
        <f>'Runsheet for recording'!F67</f>
        <v>0</v>
      </c>
      <c r="D64" s="34">
        <f>'Runsheet for recording'!H67</f>
        <v>0</v>
      </c>
      <c r="E64" s="35" t="str">
        <f>IF('Runsheet for recording'!I67=0,"NO RISKY WORD",'Runsheet for recording'!I67)</f>
        <v>NO RISKY WORD</v>
      </c>
      <c r="F64" s="36" t="str">
        <f>IF(OR('Runsheet for recording'!J67="MANDATORY - please spell correct pronunciation",'Runsheet for recording'!J67=""),"NOT SPECIFIED",'Runsheet for recording'!J67)</f>
        <v>NOT SPECIFIED</v>
      </c>
      <c r="G64" s="37"/>
      <c r="H64" s="38" t="s">
        <v>68</v>
      </c>
      <c r="I64" s="38"/>
      <c r="J64" s="38"/>
    </row>
    <row r="65" ht="47.25" customHeight="1" spans="1:10">
      <c r="A65" s="27">
        <f>'Runsheet for recording'!A68</f>
        <v>59</v>
      </c>
      <c r="B65" s="27" t="str">
        <f>'Runsheet for recording'!B68</f>
        <v>PushPull2023_AIR_All-Others_59.wav</v>
      </c>
      <c r="C65" s="33">
        <f>'Runsheet for recording'!F68</f>
        <v>0</v>
      </c>
      <c r="D65" s="34">
        <f>'Runsheet for recording'!H68</f>
        <v>0</v>
      </c>
      <c r="E65" s="35" t="str">
        <f>IF('Runsheet for recording'!I68=0,"NO RISKY WORD",'Runsheet for recording'!I68)</f>
        <v>NO RISKY WORD</v>
      </c>
      <c r="F65" s="36" t="str">
        <f>IF(OR('Runsheet for recording'!J68="MANDATORY - please spell correct pronunciation",'Runsheet for recording'!J68=""),"NOT SPECIFIED",'Runsheet for recording'!J68)</f>
        <v>NOT SPECIFIED</v>
      </c>
      <c r="G65" s="37"/>
      <c r="H65" s="38" t="s">
        <v>68</v>
      </c>
      <c r="I65" s="38"/>
      <c r="J65" s="38"/>
    </row>
    <row r="66" ht="47.25" customHeight="1" spans="1:10">
      <c r="A66" s="27">
        <f>'Runsheet for recording'!A69</f>
        <v>60</v>
      </c>
      <c r="B66" s="27" t="str">
        <f>'Runsheet for recording'!B69</f>
        <v>PushPull2023_AIR_All-Others_60.wav</v>
      </c>
      <c r="C66" s="33">
        <f>'Runsheet for recording'!F69</f>
        <v>0</v>
      </c>
      <c r="D66" s="34">
        <f>'Runsheet for recording'!H69</f>
        <v>0</v>
      </c>
      <c r="E66" s="35" t="str">
        <f>IF('Runsheet for recording'!I69=0,"NO RISKY WORD",'Runsheet for recording'!I69)</f>
        <v>NO RISKY WORD</v>
      </c>
      <c r="F66" s="36" t="str">
        <f>IF(OR('Runsheet for recording'!J69="MANDATORY - please spell correct pronunciation",'Runsheet for recording'!J69=""),"NOT SPECIFIED",'Runsheet for recording'!J69)</f>
        <v>NOT SPECIFIED</v>
      </c>
      <c r="G66" s="37"/>
      <c r="H66" s="38" t="s">
        <v>68</v>
      </c>
      <c r="I66" s="38"/>
      <c r="J66" s="38"/>
    </row>
    <row r="67" ht="47.25" customHeight="1" spans="1:10">
      <c r="A67" s="27">
        <f>'Runsheet for recording'!A70</f>
        <v>61</v>
      </c>
      <c r="B67" s="27" t="str">
        <f>'Runsheet for recording'!B70</f>
        <v>PushPull2023_AIR_All-Others_61.wav</v>
      </c>
      <c r="C67" s="33">
        <f>'Runsheet for recording'!F70</f>
        <v>0</v>
      </c>
      <c r="D67" s="34">
        <f>'Runsheet for recording'!H70</f>
        <v>0</v>
      </c>
      <c r="E67" s="35" t="str">
        <f>IF('Runsheet for recording'!I70=0,"NO RISKY WORD",'Runsheet for recording'!I70)</f>
        <v>NO RISKY WORD</v>
      </c>
      <c r="F67" s="36" t="str">
        <f>IF(OR('Runsheet for recording'!J70="MANDATORY - please spell correct pronunciation",'Runsheet for recording'!J70=""),"NOT SPECIFIED",'Runsheet for recording'!J70)</f>
        <v>NOT SPECIFIED</v>
      </c>
      <c r="G67" s="37"/>
      <c r="H67" s="38" t="s">
        <v>68</v>
      </c>
      <c r="I67" s="38"/>
      <c r="J67" s="38"/>
    </row>
    <row r="68" ht="47.25" customHeight="1" spans="1:10">
      <c r="A68" s="27">
        <f>'Runsheet for recording'!A71</f>
        <v>62</v>
      </c>
      <c r="B68" s="27" t="str">
        <f>'Runsheet for recording'!B71</f>
        <v>PushPull2023_AIR_All-Others_62.wav</v>
      </c>
      <c r="C68" s="33">
        <f>'Runsheet for recording'!F71</f>
        <v>0</v>
      </c>
      <c r="D68" s="34">
        <f>'Runsheet for recording'!H71</f>
        <v>0</v>
      </c>
      <c r="E68" s="35" t="str">
        <f>IF('Runsheet for recording'!I71=0,"NO RISKY WORD",'Runsheet for recording'!I71)</f>
        <v>NO RISKY WORD</v>
      </c>
      <c r="F68" s="36" t="str">
        <f>IF(OR('Runsheet for recording'!J71="MANDATORY - please spell correct pronunciation",'Runsheet for recording'!J71=""),"NOT SPECIFIED",'Runsheet for recording'!J71)</f>
        <v>NOT SPECIFIED</v>
      </c>
      <c r="G68" s="37"/>
      <c r="H68" s="38" t="s">
        <v>68</v>
      </c>
      <c r="I68" s="38"/>
      <c r="J68" s="38"/>
    </row>
    <row r="69" ht="47.25" customHeight="1" spans="1:10">
      <c r="A69" s="27">
        <f>'Runsheet for recording'!A72</f>
        <v>63</v>
      </c>
      <c r="B69" s="27" t="str">
        <f>'Runsheet for recording'!B72</f>
        <v>PushPull2023_AIR_All-Others_63.wav</v>
      </c>
      <c r="C69" s="33">
        <f>'Runsheet for recording'!F72</f>
        <v>0</v>
      </c>
      <c r="D69" s="34">
        <f>'Runsheet for recording'!H72</f>
        <v>0</v>
      </c>
      <c r="E69" s="35" t="str">
        <f>IF('Runsheet for recording'!I72=0,"NO RISKY WORD",'Runsheet for recording'!I72)</f>
        <v>NO RISKY WORD</v>
      </c>
      <c r="F69" s="36" t="str">
        <f>IF(OR('Runsheet for recording'!J72="MANDATORY - please spell correct pronunciation",'Runsheet for recording'!J72=""),"NOT SPECIFIED",'Runsheet for recording'!J72)</f>
        <v>NOT SPECIFIED</v>
      </c>
      <c r="G69" s="37"/>
      <c r="H69" s="38" t="s">
        <v>68</v>
      </c>
      <c r="I69" s="38"/>
      <c r="J69" s="38"/>
    </row>
    <row r="70" ht="47.25" customHeight="1" spans="1:10">
      <c r="A70" s="27">
        <f>'Runsheet for recording'!A73</f>
        <v>64</v>
      </c>
      <c r="B70" s="27" t="str">
        <f>'Runsheet for recording'!B73</f>
        <v>PushPull2023_AIR_All-Others_64.wav</v>
      </c>
      <c r="C70" s="33">
        <f>'Runsheet for recording'!F73</f>
        <v>0</v>
      </c>
      <c r="D70" s="34">
        <f>'Runsheet for recording'!H73</f>
        <v>0</v>
      </c>
      <c r="E70" s="35" t="str">
        <f>IF('Runsheet for recording'!I73=0,"NO RISKY WORD",'Runsheet for recording'!I73)</f>
        <v>NO RISKY WORD</v>
      </c>
      <c r="F70" s="36" t="str">
        <f>IF(OR('Runsheet for recording'!J73="MANDATORY - please spell correct pronunciation",'Runsheet for recording'!J73=""),"NOT SPECIFIED",'Runsheet for recording'!J73)</f>
        <v>NOT SPECIFIED</v>
      </c>
      <c r="G70" s="37"/>
      <c r="H70" s="38" t="s">
        <v>68</v>
      </c>
      <c r="I70" s="38"/>
      <c r="J70" s="38"/>
    </row>
    <row r="71" ht="47.25" customHeight="1" spans="1:10">
      <c r="A71" s="27">
        <f>'Runsheet for recording'!A74</f>
        <v>65</v>
      </c>
      <c r="B71" s="27" t="str">
        <f>'Runsheet for recording'!B74</f>
        <v>PushPull2023_AIR_All-Others_65.wav</v>
      </c>
      <c r="C71" s="33">
        <f>'Runsheet for recording'!F74</f>
        <v>0</v>
      </c>
      <c r="D71" s="34">
        <f>'Runsheet for recording'!H74</f>
        <v>0</v>
      </c>
      <c r="E71" s="35" t="str">
        <f>IF('Runsheet for recording'!I74=0,"NO RISKY WORD",'Runsheet for recording'!I74)</f>
        <v>NO RISKY WORD</v>
      </c>
      <c r="F71" s="36" t="str">
        <f>IF(OR('Runsheet for recording'!J74="MANDATORY - please spell correct pronunciation",'Runsheet for recording'!J74=""),"NOT SPECIFIED",'Runsheet for recording'!J74)</f>
        <v>NOT SPECIFIED</v>
      </c>
      <c r="G71" s="37"/>
      <c r="H71" s="38" t="s">
        <v>68</v>
      </c>
      <c r="I71" s="38"/>
      <c r="J71" s="38"/>
    </row>
    <row r="72" ht="47.25" customHeight="1" spans="1:10">
      <c r="A72" s="27">
        <f>'Runsheet for recording'!A75</f>
        <v>66</v>
      </c>
      <c r="B72" s="27" t="str">
        <f>'Runsheet for recording'!B75</f>
        <v>PushPull2023_AIR_All-Others_66.wav</v>
      </c>
      <c r="C72" s="33">
        <f>'Runsheet for recording'!F75</f>
        <v>0</v>
      </c>
      <c r="D72" s="34">
        <f>'Runsheet for recording'!H75</f>
        <v>0</v>
      </c>
      <c r="E72" s="35" t="str">
        <f>IF('Runsheet for recording'!I75=0,"NO RISKY WORD",'Runsheet for recording'!I75)</f>
        <v>NO RISKY WORD</v>
      </c>
      <c r="F72" s="36" t="str">
        <f>IF(OR('Runsheet for recording'!J75="MANDATORY - please spell correct pronunciation",'Runsheet for recording'!J75=""),"NOT SPECIFIED",'Runsheet for recording'!J75)</f>
        <v>NOT SPECIFIED</v>
      </c>
      <c r="G72" s="37"/>
      <c r="H72" s="38" t="s">
        <v>68</v>
      </c>
      <c r="I72" s="38"/>
      <c r="J72" s="38"/>
    </row>
    <row r="73" ht="47.25" customHeight="1" spans="1:10">
      <c r="A73" s="27">
        <f>'Runsheet for recording'!A76</f>
        <v>67</v>
      </c>
      <c r="B73" s="27" t="str">
        <f>'Runsheet for recording'!B76</f>
        <v>PushPull2023_AIR_All-Others_67.wav</v>
      </c>
      <c r="C73" s="33">
        <f>'Runsheet for recording'!F76</f>
        <v>0</v>
      </c>
      <c r="D73" s="34">
        <f>'Runsheet for recording'!H76</f>
        <v>0</v>
      </c>
      <c r="E73" s="35" t="str">
        <f>IF('Runsheet for recording'!I76=0,"NO RISKY WORD",'Runsheet for recording'!I76)</f>
        <v>NO RISKY WORD</v>
      </c>
      <c r="F73" s="36" t="str">
        <f>IF(OR('Runsheet for recording'!J76="MANDATORY - please spell correct pronunciation",'Runsheet for recording'!J76=""),"NOT SPECIFIED",'Runsheet for recording'!J76)</f>
        <v>NOT SPECIFIED</v>
      </c>
      <c r="G73" s="37"/>
      <c r="H73" s="38" t="s">
        <v>68</v>
      </c>
      <c r="I73" s="38"/>
      <c r="J73" s="38"/>
    </row>
    <row r="74" ht="47.25" customHeight="1" spans="1:10">
      <c r="A74" s="27">
        <f>'Runsheet for recording'!A77</f>
        <v>68</v>
      </c>
      <c r="B74" s="27" t="str">
        <f>'Runsheet for recording'!B77</f>
        <v>PushPull2023_AIR_All-Others_68.wav</v>
      </c>
      <c r="C74" s="33">
        <f>'Runsheet for recording'!F77</f>
        <v>0</v>
      </c>
      <c r="D74" s="34">
        <f>'Runsheet for recording'!H77</f>
        <v>0</v>
      </c>
      <c r="E74" s="35" t="str">
        <f>IF('Runsheet for recording'!I77=0,"NO RISKY WORD",'Runsheet for recording'!I77)</f>
        <v>NO RISKY WORD</v>
      </c>
      <c r="F74" s="36" t="str">
        <f>IF(OR('Runsheet for recording'!J77="MANDATORY - please spell correct pronunciation",'Runsheet for recording'!J77=""),"NOT SPECIFIED",'Runsheet for recording'!J77)</f>
        <v>NOT SPECIFIED</v>
      </c>
      <c r="G74" s="37"/>
      <c r="H74" s="38" t="s">
        <v>68</v>
      </c>
      <c r="I74" s="38"/>
      <c r="J74" s="38"/>
    </row>
    <row r="75" ht="47.25" customHeight="1" spans="1:10">
      <c r="A75" s="27">
        <f>'Runsheet for recording'!A78</f>
        <v>69</v>
      </c>
      <c r="B75" s="27" t="str">
        <f>'Runsheet for recording'!B78</f>
        <v>PushPull2023_AIR_All-Others_69.wav</v>
      </c>
      <c r="C75" s="33">
        <f>'Runsheet for recording'!F78</f>
        <v>0</v>
      </c>
      <c r="D75" s="34">
        <f>'Runsheet for recording'!H78</f>
        <v>0</v>
      </c>
      <c r="E75" s="35" t="str">
        <f>IF('Runsheet for recording'!I78=0,"NO RISKY WORD",'Runsheet for recording'!I78)</f>
        <v>NO RISKY WORD</v>
      </c>
      <c r="F75" s="36" t="str">
        <f>IF(OR('Runsheet for recording'!J78="MANDATORY - please spell correct pronunciation",'Runsheet for recording'!J78=""),"NOT SPECIFIED",'Runsheet for recording'!J78)</f>
        <v>NOT SPECIFIED</v>
      </c>
      <c r="G75" s="37"/>
      <c r="H75" s="38" t="s">
        <v>68</v>
      </c>
      <c r="I75" s="38"/>
      <c r="J75" s="38"/>
    </row>
    <row r="76" ht="47.25" customHeight="1" spans="1:10">
      <c r="A76" s="27">
        <f>'Runsheet for recording'!A79</f>
        <v>70</v>
      </c>
      <c r="B76" s="27" t="str">
        <f>'Runsheet for recording'!B79</f>
        <v>PushPull2023_AIR_All-Others_70.wav</v>
      </c>
      <c r="C76" s="33">
        <f>'Runsheet for recording'!F79</f>
        <v>0</v>
      </c>
      <c r="D76" s="34">
        <f>'Runsheet for recording'!H79</f>
        <v>0</v>
      </c>
      <c r="E76" s="35" t="str">
        <f>IF('Runsheet for recording'!I79=0,"NO RISKY WORD",'Runsheet for recording'!I79)</f>
        <v>NO RISKY WORD</v>
      </c>
      <c r="F76" s="36" t="str">
        <f>IF(OR('Runsheet for recording'!J79="MANDATORY - please spell correct pronunciation",'Runsheet for recording'!J79=""),"NOT SPECIFIED",'Runsheet for recording'!J79)</f>
        <v>NOT SPECIFIED</v>
      </c>
      <c r="G76" s="37"/>
      <c r="H76" s="38" t="s">
        <v>68</v>
      </c>
      <c r="I76" s="38"/>
      <c r="J76" s="38"/>
    </row>
    <row r="77" ht="47.25" customHeight="1" spans="1:10">
      <c r="A77" s="27">
        <f>'Runsheet for recording'!A80</f>
        <v>71</v>
      </c>
      <c r="B77" s="27" t="str">
        <f>'Runsheet for recording'!B80</f>
        <v>PushPull2023_AIR_All-Others_71.wav</v>
      </c>
      <c r="C77" s="33">
        <f>'Runsheet for recording'!F80</f>
        <v>0</v>
      </c>
      <c r="D77" s="34">
        <f>'Runsheet for recording'!H80</f>
        <v>0</v>
      </c>
      <c r="E77" s="35" t="str">
        <f>IF('Runsheet for recording'!I80=0,"NO RISKY WORD",'Runsheet for recording'!I80)</f>
        <v>NO RISKY WORD</v>
      </c>
      <c r="F77" s="36" t="str">
        <f>IF(OR('Runsheet for recording'!J80="MANDATORY - please spell correct pronunciation",'Runsheet for recording'!J80=""),"NOT SPECIFIED",'Runsheet for recording'!J80)</f>
        <v>NOT SPECIFIED</v>
      </c>
      <c r="G77" s="37"/>
      <c r="H77" s="38" t="s">
        <v>68</v>
      </c>
      <c r="I77" s="38"/>
      <c r="J77" s="38"/>
    </row>
    <row r="78" ht="47.25" customHeight="1" spans="1:10">
      <c r="A78" s="27">
        <f>'Runsheet for recording'!A81</f>
        <v>72</v>
      </c>
      <c r="B78" s="27" t="str">
        <f>'Runsheet for recording'!B81</f>
        <v>PushPull2023_AIR_All-Others_72.wav</v>
      </c>
      <c r="C78" s="33">
        <f>'Runsheet for recording'!F81</f>
        <v>0</v>
      </c>
      <c r="D78" s="34">
        <f>'Runsheet for recording'!H81</f>
        <v>0</v>
      </c>
      <c r="E78" s="35" t="str">
        <f>IF('Runsheet for recording'!I81=0,"NO RISKY WORD",'Runsheet for recording'!I81)</f>
        <v>NO RISKY WORD</v>
      </c>
      <c r="F78" s="36" t="str">
        <f>IF(OR('Runsheet for recording'!J81="MANDATORY - please spell correct pronunciation",'Runsheet for recording'!J81=""),"NOT SPECIFIED",'Runsheet for recording'!J81)</f>
        <v>NOT SPECIFIED</v>
      </c>
      <c r="G78" s="37"/>
      <c r="H78" s="38" t="s">
        <v>68</v>
      </c>
      <c r="I78" s="38"/>
      <c r="J78" s="38"/>
    </row>
    <row r="79" ht="47.25" customHeight="1" spans="1:10">
      <c r="A79" s="27">
        <f>'Runsheet for recording'!A82</f>
        <v>73</v>
      </c>
      <c r="B79" s="27" t="str">
        <f>'Runsheet for recording'!B82</f>
        <v>PushPull2023_AIR_All-Others_73.wav</v>
      </c>
      <c r="C79" s="33">
        <f>'Runsheet for recording'!F82</f>
        <v>0</v>
      </c>
      <c r="D79" s="34">
        <f>'Runsheet for recording'!H82</f>
        <v>0</v>
      </c>
      <c r="E79" s="35" t="str">
        <f>IF('Runsheet for recording'!I82=0,"NO RISKY WORD",'Runsheet for recording'!I82)</f>
        <v>NO RISKY WORD</v>
      </c>
      <c r="F79" s="36" t="str">
        <f>IF(OR('Runsheet for recording'!J82="MANDATORY - please spell correct pronunciation",'Runsheet for recording'!J82=""),"NOT SPECIFIED",'Runsheet for recording'!J82)</f>
        <v>NOT SPECIFIED</v>
      </c>
      <c r="G79" s="37"/>
      <c r="H79" s="38" t="s">
        <v>68</v>
      </c>
      <c r="I79" s="38"/>
      <c r="J79" s="38"/>
    </row>
    <row r="80" ht="47.25" customHeight="1" spans="1:10">
      <c r="A80" s="27">
        <f>'Runsheet for recording'!A83</f>
        <v>74</v>
      </c>
      <c r="B80" s="27" t="str">
        <f>'Runsheet for recording'!B83</f>
        <v>PushPull2023_AIR_All-Others_74.wav</v>
      </c>
      <c r="C80" s="33">
        <f>'Runsheet for recording'!F83</f>
        <v>0</v>
      </c>
      <c r="D80" s="34">
        <f>'Runsheet for recording'!H83</f>
        <v>0</v>
      </c>
      <c r="E80" s="35" t="str">
        <f>IF('Runsheet for recording'!I83=0,"NO RISKY WORD",'Runsheet for recording'!I83)</f>
        <v>NO RISKY WORD</v>
      </c>
      <c r="F80" s="36" t="str">
        <f>IF(OR('Runsheet for recording'!J83="MANDATORY - please spell correct pronunciation",'Runsheet for recording'!J83=""),"NOT SPECIFIED",'Runsheet for recording'!J83)</f>
        <v>NOT SPECIFIED</v>
      </c>
      <c r="G80" s="37"/>
      <c r="H80" s="38" t="s">
        <v>68</v>
      </c>
      <c r="I80" s="38"/>
      <c r="J80" s="38"/>
    </row>
    <row r="81" ht="47.25" customHeight="1" spans="1:10">
      <c r="A81" s="27">
        <f>'Runsheet for recording'!A84</f>
        <v>75</v>
      </c>
      <c r="B81" s="27" t="str">
        <f>'Runsheet for recording'!B84</f>
        <v>PushPull2023_AIR_All-Others_75.wav</v>
      </c>
      <c r="C81" s="33">
        <f>'Runsheet for recording'!F84</f>
        <v>0</v>
      </c>
      <c r="D81" s="34">
        <f>'Runsheet for recording'!H84</f>
        <v>0</v>
      </c>
      <c r="E81" s="35" t="str">
        <f>IF('Runsheet for recording'!I84=0,"NO RISKY WORD",'Runsheet for recording'!I84)</f>
        <v>NO RISKY WORD</v>
      </c>
      <c r="F81" s="36" t="str">
        <f>IF(OR('Runsheet for recording'!J84="MANDATORY - please spell correct pronunciation",'Runsheet for recording'!J84=""),"NOT SPECIFIED",'Runsheet for recording'!J84)</f>
        <v>NOT SPECIFIED</v>
      </c>
      <c r="G81" s="37"/>
      <c r="H81" s="38" t="s">
        <v>68</v>
      </c>
      <c r="I81" s="38"/>
      <c r="J81" s="38"/>
    </row>
    <row r="82" ht="47.25" customHeight="1" spans="1:10">
      <c r="A82" s="27">
        <f>'Runsheet for recording'!A85</f>
        <v>76</v>
      </c>
      <c r="B82" s="27" t="str">
        <f>'Runsheet for recording'!B85</f>
        <v>PushPull2023_AIR_All-Others_76.wav</v>
      </c>
      <c r="C82" s="33">
        <f>'Runsheet for recording'!F85</f>
        <v>0</v>
      </c>
      <c r="D82" s="34">
        <f>'Runsheet for recording'!H85</f>
        <v>0</v>
      </c>
      <c r="E82" s="35" t="str">
        <f>IF('Runsheet for recording'!I85=0,"NO RISKY WORD",'Runsheet for recording'!I85)</f>
        <v>NO RISKY WORD</v>
      </c>
      <c r="F82" s="36" t="str">
        <f>IF(OR('Runsheet for recording'!J85="MANDATORY - please spell correct pronunciation",'Runsheet for recording'!J85=""),"NOT SPECIFIED",'Runsheet for recording'!J85)</f>
        <v>NOT SPECIFIED</v>
      </c>
      <c r="G82" s="37"/>
      <c r="H82" s="38" t="s">
        <v>68</v>
      </c>
      <c r="I82" s="38"/>
      <c r="J82" s="38"/>
    </row>
    <row r="83" ht="47.25" customHeight="1" spans="1:10">
      <c r="A83" s="27">
        <f>'Runsheet for recording'!A86</f>
        <v>77</v>
      </c>
      <c r="B83" s="27" t="str">
        <f>'Runsheet for recording'!B86</f>
        <v>PushPull2023_AIR_All-Others_77.wav</v>
      </c>
      <c r="C83" s="33">
        <f>'Runsheet for recording'!F86</f>
        <v>0</v>
      </c>
      <c r="D83" s="34">
        <f>'Runsheet for recording'!H86</f>
        <v>0</v>
      </c>
      <c r="E83" s="35" t="str">
        <f>IF('Runsheet for recording'!I86=0,"NO RISKY WORD",'Runsheet for recording'!I86)</f>
        <v>NO RISKY WORD</v>
      </c>
      <c r="F83" s="36" t="str">
        <f>IF(OR('Runsheet for recording'!J86="MANDATORY - please spell correct pronunciation",'Runsheet for recording'!J86=""),"NOT SPECIFIED",'Runsheet for recording'!J86)</f>
        <v>NOT SPECIFIED</v>
      </c>
      <c r="G83" s="37"/>
      <c r="H83" s="38" t="s">
        <v>68</v>
      </c>
      <c r="I83" s="38"/>
      <c r="J83" s="38"/>
    </row>
    <row r="84" ht="47.25" customHeight="1" spans="1:10">
      <c r="A84" s="27">
        <f>'Runsheet for recording'!A87</f>
        <v>78</v>
      </c>
      <c r="B84" s="27" t="str">
        <f>'Runsheet for recording'!B87</f>
        <v>PushPull2023_AIR_All-Others_78.wav</v>
      </c>
      <c r="C84" s="33">
        <f>'Runsheet for recording'!F87</f>
        <v>0</v>
      </c>
      <c r="D84" s="34">
        <f>'Runsheet for recording'!H87</f>
        <v>0</v>
      </c>
      <c r="E84" s="35" t="str">
        <f>IF('Runsheet for recording'!I87=0,"NO RISKY WORD",'Runsheet for recording'!I87)</f>
        <v>NO RISKY WORD</v>
      </c>
      <c r="F84" s="36" t="str">
        <f>IF(OR('Runsheet for recording'!J87="MANDATORY - please spell correct pronunciation",'Runsheet for recording'!J87=""),"NOT SPECIFIED",'Runsheet for recording'!J87)</f>
        <v>NOT SPECIFIED</v>
      </c>
      <c r="G84" s="37"/>
      <c r="H84" s="38" t="s">
        <v>68</v>
      </c>
      <c r="I84" s="38"/>
      <c r="J84" s="38"/>
    </row>
    <row r="85" ht="47.25" customHeight="1" spans="1:10">
      <c r="A85" s="27">
        <f>'Runsheet for recording'!A88</f>
        <v>79</v>
      </c>
      <c r="B85" s="27" t="str">
        <f>'Runsheet for recording'!B88</f>
        <v>PushPull2023_AIR_All-Others_79.wav</v>
      </c>
      <c r="C85" s="33">
        <f>'Runsheet for recording'!F88</f>
        <v>0</v>
      </c>
      <c r="D85" s="34">
        <f>'Runsheet for recording'!H88</f>
        <v>0</v>
      </c>
      <c r="E85" s="35" t="str">
        <f>IF('Runsheet for recording'!I88=0,"NO RISKY WORD",'Runsheet for recording'!I88)</f>
        <v>NO RISKY WORD</v>
      </c>
      <c r="F85" s="36" t="str">
        <f>IF(OR('Runsheet for recording'!J88="MANDATORY - please spell correct pronunciation",'Runsheet for recording'!J88=""),"NOT SPECIFIED",'Runsheet for recording'!J88)</f>
        <v>NOT SPECIFIED</v>
      </c>
      <c r="G85" s="37"/>
      <c r="H85" s="38" t="s">
        <v>68</v>
      </c>
      <c r="I85" s="38"/>
      <c r="J85" s="38"/>
    </row>
    <row r="86" ht="47.25" customHeight="1" spans="1:10">
      <c r="A86" s="27">
        <f>'Runsheet for recording'!A89</f>
        <v>80</v>
      </c>
      <c r="B86" s="27" t="str">
        <f>'Runsheet for recording'!B89</f>
        <v>PushPull2023_AIR_All-Others_80.wav</v>
      </c>
      <c r="C86" s="33">
        <f>'Runsheet for recording'!F89</f>
        <v>0</v>
      </c>
      <c r="D86" s="34">
        <f>'Runsheet for recording'!H89</f>
        <v>0</v>
      </c>
      <c r="E86" s="35" t="str">
        <f>IF('Runsheet for recording'!I89=0,"NO RISKY WORD",'Runsheet for recording'!I89)</f>
        <v>NO RISKY WORD</v>
      </c>
      <c r="F86" s="36" t="str">
        <f>IF(OR('Runsheet for recording'!J89="MANDATORY - please spell correct pronunciation",'Runsheet for recording'!J89=""),"NOT SPECIFIED",'Runsheet for recording'!J89)</f>
        <v>NOT SPECIFIED</v>
      </c>
      <c r="G86" s="37"/>
      <c r="H86" s="38" t="s">
        <v>68</v>
      </c>
      <c r="I86" s="38"/>
      <c r="J86" s="38"/>
    </row>
    <row r="87" ht="47.25" customHeight="1" spans="1:10">
      <c r="A87" s="27">
        <f>'Runsheet for recording'!A90</f>
        <v>81</v>
      </c>
      <c r="B87" s="27" t="str">
        <f>'Runsheet for recording'!B90</f>
        <v>PushPull2023_AIR_All-Others_81.wav</v>
      </c>
      <c r="C87" s="33">
        <f>'Runsheet for recording'!F90</f>
        <v>0</v>
      </c>
      <c r="D87" s="34">
        <f>'Runsheet for recording'!H90</f>
        <v>0</v>
      </c>
      <c r="E87" s="35" t="str">
        <f>IF('Runsheet for recording'!I90=0,"NO RISKY WORD",'Runsheet for recording'!I90)</f>
        <v>NO RISKY WORD</v>
      </c>
      <c r="F87" s="36" t="str">
        <f>IF(OR('Runsheet for recording'!J90="MANDATORY - please spell correct pronunciation",'Runsheet for recording'!J90=""),"NOT SPECIFIED",'Runsheet for recording'!J90)</f>
        <v>NOT SPECIFIED</v>
      </c>
      <c r="G87" s="37"/>
      <c r="H87" s="38" t="s">
        <v>68</v>
      </c>
      <c r="I87" s="38"/>
      <c r="J87" s="38"/>
    </row>
    <row r="88" ht="47.25" customHeight="1" spans="1:10">
      <c r="A88" s="27">
        <f>'Runsheet for recording'!A91</f>
        <v>82</v>
      </c>
      <c r="B88" s="27" t="str">
        <f>'Runsheet for recording'!B91</f>
        <v>PushPull2023_AIR_All-Others_82.wav</v>
      </c>
      <c r="C88" s="33">
        <f>'Runsheet for recording'!F91</f>
        <v>0</v>
      </c>
      <c r="D88" s="34">
        <f>'Runsheet for recording'!H91</f>
        <v>0</v>
      </c>
      <c r="E88" s="35" t="str">
        <f>IF('Runsheet for recording'!I91=0,"NO RISKY WORD",'Runsheet for recording'!I91)</f>
        <v>NO RISKY WORD</v>
      </c>
      <c r="F88" s="36" t="str">
        <f>IF(OR('Runsheet for recording'!J91="MANDATORY - please spell correct pronunciation",'Runsheet for recording'!J91=""),"NOT SPECIFIED",'Runsheet for recording'!J91)</f>
        <v>NOT SPECIFIED</v>
      </c>
      <c r="G88" s="37"/>
      <c r="H88" s="38" t="s">
        <v>68</v>
      </c>
      <c r="I88" s="38"/>
      <c r="J88" s="38"/>
    </row>
    <row r="89" ht="47.25" customHeight="1" spans="1:10">
      <c r="A89" s="27">
        <f>'Runsheet for recording'!A92</f>
        <v>83</v>
      </c>
      <c r="B89" s="27" t="str">
        <f>'Runsheet for recording'!B92</f>
        <v>PushPull2023_AIR_All-Others_83.wav</v>
      </c>
      <c r="C89" s="33">
        <f>'Runsheet for recording'!F92</f>
        <v>0</v>
      </c>
      <c r="D89" s="34">
        <f>'Runsheet for recording'!H92</f>
        <v>0</v>
      </c>
      <c r="E89" s="35" t="str">
        <f>IF('Runsheet for recording'!I92=0,"NO RISKY WORD",'Runsheet for recording'!I92)</f>
        <v>NO RISKY WORD</v>
      </c>
      <c r="F89" s="36" t="str">
        <f>IF(OR('Runsheet for recording'!J92="MANDATORY - please spell correct pronunciation",'Runsheet for recording'!J92=""),"NOT SPECIFIED",'Runsheet for recording'!J92)</f>
        <v>NOT SPECIFIED</v>
      </c>
      <c r="G89" s="37"/>
      <c r="H89" s="38" t="s">
        <v>68</v>
      </c>
      <c r="I89" s="38"/>
      <c r="J89" s="38"/>
    </row>
    <row r="90" ht="47.25" customHeight="1" spans="1:10">
      <c r="A90" s="27">
        <f>'Runsheet for recording'!A93</f>
        <v>84</v>
      </c>
      <c r="B90" s="27" t="str">
        <f>'Runsheet for recording'!B93</f>
        <v>PushPull2023_AIR_All-Others_84.wav</v>
      </c>
      <c r="C90" s="33">
        <f>'Runsheet for recording'!F93</f>
        <v>0</v>
      </c>
      <c r="D90" s="34">
        <f>'Runsheet for recording'!H93</f>
        <v>0</v>
      </c>
      <c r="E90" s="35" t="str">
        <f>IF('Runsheet for recording'!I93=0,"NO RISKY WORD",'Runsheet for recording'!I93)</f>
        <v>NO RISKY WORD</v>
      </c>
      <c r="F90" s="36" t="str">
        <f>IF(OR('Runsheet for recording'!J93="MANDATORY - please spell correct pronunciation",'Runsheet for recording'!J93=""),"NOT SPECIFIED",'Runsheet for recording'!J93)</f>
        <v>NOT SPECIFIED</v>
      </c>
      <c r="G90" s="37"/>
      <c r="H90" s="38" t="s">
        <v>68</v>
      </c>
      <c r="I90" s="38"/>
      <c r="J90" s="38"/>
    </row>
    <row r="91" ht="47.25" customHeight="1" spans="1:10">
      <c r="A91" s="27">
        <f>'Runsheet for recording'!A94</f>
        <v>85</v>
      </c>
      <c r="B91" s="27" t="str">
        <f>'Runsheet for recording'!B94</f>
        <v>PushPull2023_AIR_All-Others_85.wav</v>
      </c>
      <c r="C91" s="33">
        <f>'Runsheet for recording'!F94</f>
        <v>0</v>
      </c>
      <c r="D91" s="34">
        <f>'Runsheet for recording'!H94</f>
        <v>0</v>
      </c>
      <c r="E91" s="35" t="str">
        <f>IF('Runsheet for recording'!I94=0,"NO RISKY WORD",'Runsheet for recording'!I94)</f>
        <v>NO RISKY WORD</v>
      </c>
      <c r="F91" s="36" t="str">
        <f>IF(OR('Runsheet for recording'!J94="MANDATORY - please spell correct pronunciation",'Runsheet for recording'!J94=""),"NOT SPECIFIED",'Runsheet for recording'!J94)</f>
        <v>NOT SPECIFIED</v>
      </c>
      <c r="G91" s="37"/>
      <c r="H91" s="38" t="s">
        <v>68</v>
      </c>
      <c r="I91" s="38"/>
      <c r="J91" s="38"/>
    </row>
    <row r="92" ht="47.25" customHeight="1" spans="1:10">
      <c r="A92" s="27">
        <f>'Runsheet for recording'!A95</f>
        <v>86</v>
      </c>
      <c r="B92" s="27" t="str">
        <f>'Runsheet for recording'!B95</f>
        <v>PushPull2023_AIR_All-Others_86.wav</v>
      </c>
      <c r="C92" s="33">
        <f>'Runsheet for recording'!F95</f>
        <v>0</v>
      </c>
      <c r="D92" s="34">
        <f>'Runsheet for recording'!H95</f>
        <v>0</v>
      </c>
      <c r="E92" s="35" t="str">
        <f>IF('Runsheet for recording'!I95=0,"NO RISKY WORD",'Runsheet for recording'!I95)</f>
        <v>NO RISKY WORD</v>
      </c>
      <c r="F92" s="36" t="str">
        <f>IF(OR('Runsheet for recording'!J95="MANDATORY - please spell correct pronunciation",'Runsheet for recording'!J95=""),"NOT SPECIFIED",'Runsheet for recording'!J95)</f>
        <v>NOT SPECIFIED</v>
      </c>
      <c r="G92" s="37"/>
      <c r="H92" s="38" t="s">
        <v>68</v>
      </c>
      <c r="I92" s="38"/>
      <c r="J92" s="38"/>
    </row>
    <row r="93" ht="47.25" customHeight="1" spans="1:10">
      <c r="A93" s="27">
        <f>'Runsheet for recording'!A96</f>
        <v>87</v>
      </c>
      <c r="B93" s="27" t="str">
        <f>'Runsheet for recording'!B96</f>
        <v>PushPull2023_AIR_All-Others_87.wav</v>
      </c>
      <c r="C93" s="33">
        <f>'Runsheet for recording'!F96</f>
        <v>0</v>
      </c>
      <c r="D93" s="34">
        <f>'Runsheet for recording'!H96</f>
        <v>0</v>
      </c>
      <c r="E93" s="35" t="str">
        <f>IF('Runsheet for recording'!I96=0,"NO RISKY WORD",'Runsheet for recording'!I96)</f>
        <v>NO RISKY WORD</v>
      </c>
      <c r="F93" s="36" t="str">
        <f>IF(OR('Runsheet for recording'!J96="MANDATORY - please spell correct pronunciation",'Runsheet for recording'!J96=""),"NOT SPECIFIED",'Runsheet for recording'!J96)</f>
        <v>NOT SPECIFIED</v>
      </c>
      <c r="G93" s="37"/>
      <c r="H93" s="38" t="s">
        <v>68</v>
      </c>
      <c r="I93" s="38"/>
      <c r="J93" s="38"/>
    </row>
    <row r="94" ht="47.25" customHeight="1" spans="1:10">
      <c r="A94" s="27">
        <f>'Runsheet for recording'!A97</f>
        <v>88</v>
      </c>
      <c r="B94" s="27" t="str">
        <f>'Runsheet for recording'!B97</f>
        <v>PushPull2023_AIR_All-Others_88.wav</v>
      </c>
      <c r="C94" s="33">
        <f>'Runsheet for recording'!F97</f>
        <v>0</v>
      </c>
      <c r="D94" s="34">
        <f>'Runsheet for recording'!H97</f>
        <v>0</v>
      </c>
      <c r="E94" s="35" t="str">
        <f>IF('Runsheet for recording'!I97=0,"NO RISKY WORD",'Runsheet for recording'!I97)</f>
        <v>NO RISKY WORD</v>
      </c>
      <c r="F94" s="36" t="str">
        <f>IF(OR('Runsheet for recording'!J97="MANDATORY - please spell correct pronunciation",'Runsheet for recording'!J97=""),"NOT SPECIFIED",'Runsheet for recording'!J97)</f>
        <v>NOT SPECIFIED</v>
      </c>
      <c r="G94" s="37"/>
      <c r="H94" s="38" t="s">
        <v>68</v>
      </c>
      <c r="I94" s="38"/>
      <c r="J94" s="38"/>
    </row>
    <row r="95" ht="47.25" customHeight="1" spans="1:10">
      <c r="A95" s="27">
        <f>'Runsheet for recording'!A98</f>
        <v>89</v>
      </c>
      <c r="B95" s="27" t="str">
        <f>'Runsheet for recording'!B98</f>
        <v>PushPull2023_AIR_All-Others_89.wav</v>
      </c>
      <c r="C95" s="33">
        <f>'Runsheet for recording'!F98</f>
        <v>0</v>
      </c>
      <c r="D95" s="34">
        <f>'Runsheet for recording'!H98</f>
        <v>0</v>
      </c>
      <c r="E95" s="35" t="str">
        <f>IF('Runsheet for recording'!I98=0,"NO RISKY WORD",'Runsheet for recording'!I98)</f>
        <v>NO RISKY WORD</v>
      </c>
      <c r="F95" s="36" t="str">
        <f>IF(OR('Runsheet for recording'!J98="MANDATORY - please spell correct pronunciation",'Runsheet for recording'!J98=""),"NOT SPECIFIED",'Runsheet for recording'!J98)</f>
        <v>NOT SPECIFIED</v>
      </c>
      <c r="G95" s="37"/>
      <c r="H95" s="38" t="s">
        <v>68</v>
      </c>
      <c r="I95" s="38"/>
      <c r="J95" s="38"/>
    </row>
    <row r="96" ht="47.25" customHeight="1" spans="1:10">
      <c r="A96" s="27">
        <f>'Runsheet for recording'!A99</f>
        <v>90</v>
      </c>
      <c r="B96" s="27" t="str">
        <f>'Runsheet for recording'!B99</f>
        <v>PushPull2023_AIR_All-Others_90.wav</v>
      </c>
      <c r="C96" s="33">
        <f>'Runsheet for recording'!F99</f>
        <v>0</v>
      </c>
      <c r="D96" s="34">
        <f>'Runsheet for recording'!H99</f>
        <v>0</v>
      </c>
      <c r="E96" s="35" t="str">
        <f>IF('Runsheet for recording'!I99=0,"NO RISKY WORD",'Runsheet for recording'!I99)</f>
        <v>NO RISKY WORD</v>
      </c>
      <c r="F96" s="36" t="str">
        <f>IF(OR('Runsheet for recording'!J99="MANDATORY - please spell correct pronunciation",'Runsheet for recording'!J99=""),"NOT SPECIFIED",'Runsheet for recording'!J99)</f>
        <v>NOT SPECIFIED</v>
      </c>
      <c r="G96" s="37"/>
      <c r="H96" s="38" t="s">
        <v>68</v>
      </c>
      <c r="I96" s="38"/>
      <c r="J96" s="38"/>
    </row>
    <row r="97" ht="47.25" customHeight="1" spans="1:10">
      <c r="A97" s="27">
        <f>'Runsheet for recording'!A100</f>
        <v>91</v>
      </c>
      <c r="B97" s="27" t="str">
        <f>'Runsheet for recording'!B100</f>
        <v>PushPull2023_AIR_All-Others_91.wav</v>
      </c>
      <c r="C97" s="33">
        <f>'Runsheet for recording'!F100</f>
        <v>0</v>
      </c>
      <c r="D97" s="34">
        <f>'Runsheet for recording'!H100</f>
        <v>0</v>
      </c>
      <c r="E97" s="35" t="str">
        <f>IF('Runsheet for recording'!I100=0,"NO RISKY WORD",'Runsheet for recording'!I100)</f>
        <v>NO RISKY WORD</v>
      </c>
      <c r="F97" s="36" t="str">
        <f>IF(OR('Runsheet for recording'!J100="MANDATORY - please spell correct pronunciation",'Runsheet for recording'!J100=""),"NOT SPECIFIED",'Runsheet for recording'!J100)</f>
        <v>NOT SPECIFIED</v>
      </c>
      <c r="G97" s="37"/>
      <c r="H97" s="38" t="s">
        <v>68</v>
      </c>
      <c r="I97" s="38"/>
      <c r="J97" s="38"/>
    </row>
    <row r="98" ht="47.25" customHeight="1" spans="1:10">
      <c r="A98" s="27">
        <f>'Runsheet for recording'!A101</f>
        <v>92</v>
      </c>
      <c r="B98" s="27" t="str">
        <f>'Runsheet for recording'!B101</f>
        <v>PushPull2023_AIR_All-Others_92.wav</v>
      </c>
      <c r="C98" s="33">
        <f>'Runsheet for recording'!F101</f>
        <v>0</v>
      </c>
      <c r="D98" s="34">
        <f>'Runsheet for recording'!H101</f>
        <v>0</v>
      </c>
      <c r="E98" s="35" t="str">
        <f>IF('Runsheet for recording'!I101=0,"NO RISKY WORD",'Runsheet for recording'!I101)</f>
        <v>NO RISKY WORD</v>
      </c>
      <c r="F98" s="36" t="str">
        <f>IF(OR('Runsheet for recording'!J101="MANDATORY - please spell correct pronunciation",'Runsheet for recording'!J101=""),"NOT SPECIFIED",'Runsheet for recording'!J101)</f>
        <v>NOT SPECIFIED</v>
      </c>
      <c r="G98" s="37"/>
      <c r="H98" s="38" t="s">
        <v>68</v>
      </c>
      <c r="I98" s="38"/>
      <c r="J98" s="38"/>
    </row>
    <row r="99" ht="47.25" customHeight="1" spans="1:10">
      <c r="A99" s="27">
        <f>'Runsheet for recording'!A102</f>
        <v>93</v>
      </c>
      <c r="B99" s="27" t="str">
        <f>'Runsheet for recording'!B102</f>
        <v>PushPull2023_AIR_All-Others_93.wav</v>
      </c>
      <c r="C99" s="33">
        <f>'Runsheet for recording'!F102</f>
        <v>0</v>
      </c>
      <c r="D99" s="34">
        <f>'Runsheet for recording'!H102</f>
        <v>0</v>
      </c>
      <c r="E99" s="35" t="str">
        <f>IF('Runsheet for recording'!I102=0,"NO RISKY WORD",'Runsheet for recording'!I102)</f>
        <v>NO RISKY WORD</v>
      </c>
      <c r="F99" s="36" t="str">
        <f>IF(OR('Runsheet for recording'!J102="MANDATORY - please spell correct pronunciation",'Runsheet for recording'!J102=""),"NOT SPECIFIED",'Runsheet for recording'!J102)</f>
        <v>NOT SPECIFIED</v>
      </c>
      <c r="G99" s="37"/>
      <c r="H99" s="38" t="s">
        <v>68</v>
      </c>
      <c r="I99" s="38"/>
      <c r="J99" s="38"/>
    </row>
    <row r="100" ht="47.25" customHeight="1" spans="1:10">
      <c r="A100" s="27">
        <f>'Runsheet for recording'!A103</f>
        <v>94</v>
      </c>
      <c r="B100" s="27" t="str">
        <f>'Runsheet for recording'!B103</f>
        <v>PushPull2023_AIR_All-Others_94.wav</v>
      </c>
      <c r="C100" s="33">
        <f>'Runsheet for recording'!F103</f>
        <v>0</v>
      </c>
      <c r="D100" s="34">
        <f>'Runsheet for recording'!H103</f>
        <v>0</v>
      </c>
      <c r="E100" s="35" t="str">
        <f>IF('Runsheet for recording'!I103=0,"NO RISKY WORD",'Runsheet for recording'!I103)</f>
        <v>NO RISKY WORD</v>
      </c>
      <c r="F100" s="36" t="str">
        <f>IF(OR('Runsheet for recording'!J103="MANDATORY - please spell correct pronunciation",'Runsheet for recording'!J103=""),"NOT SPECIFIED",'Runsheet for recording'!J103)</f>
        <v>NOT SPECIFIED</v>
      </c>
      <c r="G100" s="37"/>
      <c r="H100" s="38" t="s">
        <v>68</v>
      </c>
      <c r="I100" s="38"/>
      <c r="J100" s="38"/>
    </row>
    <row r="101" ht="47.25" customHeight="1" spans="1:10">
      <c r="A101" s="27">
        <f>'Runsheet for recording'!A104</f>
        <v>95</v>
      </c>
      <c r="B101" s="27" t="str">
        <f>'Runsheet for recording'!B104</f>
        <v>PushPull2023_AIR_All-Others_95.wav</v>
      </c>
      <c r="C101" s="33">
        <f>'Runsheet for recording'!F104</f>
        <v>0</v>
      </c>
      <c r="D101" s="34">
        <f>'Runsheet for recording'!H104</f>
        <v>0</v>
      </c>
      <c r="E101" s="35" t="str">
        <f>IF('Runsheet for recording'!I104=0,"NO RISKY WORD",'Runsheet for recording'!I104)</f>
        <v>NO RISKY WORD</v>
      </c>
      <c r="F101" s="36" t="str">
        <f>IF(OR('Runsheet for recording'!J104="MANDATORY - please spell correct pronunciation",'Runsheet for recording'!J104=""),"NOT SPECIFIED",'Runsheet for recording'!J104)</f>
        <v>NOT SPECIFIED</v>
      </c>
      <c r="G101" s="37"/>
      <c r="H101" s="38" t="s">
        <v>68</v>
      </c>
      <c r="I101" s="38"/>
      <c r="J101" s="38"/>
    </row>
    <row r="102" ht="47.25" customHeight="1" spans="1:10">
      <c r="A102" s="27">
        <f>'Runsheet for recording'!A105</f>
        <v>96</v>
      </c>
      <c r="B102" s="27" t="str">
        <f>'Runsheet for recording'!B105</f>
        <v>PushPull2023_AIR_All-Others_96.wav</v>
      </c>
      <c r="C102" s="33">
        <f>'Runsheet for recording'!F105</f>
        <v>0</v>
      </c>
      <c r="D102" s="34">
        <f>'Runsheet for recording'!H105</f>
        <v>0</v>
      </c>
      <c r="E102" s="35" t="str">
        <f>IF('Runsheet for recording'!I105=0,"NO RISKY WORD",'Runsheet for recording'!I105)</f>
        <v>NO RISKY WORD</v>
      </c>
      <c r="F102" s="36" t="str">
        <f>IF(OR('Runsheet for recording'!J105="MANDATORY - please spell correct pronunciation",'Runsheet for recording'!J105=""),"NOT SPECIFIED",'Runsheet for recording'!J105)</f>
        <v>NOT SPECIFIED</v>
      </c>
      <c r="G102" s="37"/>
      <c r="H102" s="38" t="s">
        <v>68</v>
      </c>
      <c r="I102" s="38"/>
      <c r="J102" s="38"/>
    </row>
    <row r="103" ht="47.25" customHeight="1" spans="1:10">
      <c r="A103" s="27">
        <f>'Runsheet for recording'!A106</f>
        <v>97</v>
      </c>
      <c r="B103" s="27" t="str">
        <f>'Runsheet for recording'!B106</f>
        <v>PushPull2023_AIR_All-Others_97.wav</v>
      </c>
      <c r="C103" s="33">
        <f>'Runsheet for recording'!F106</f>
        <v>0</v>
      </c>
      <c r="D103" s="34">
        <f>'Runsheet for recording'!H106</f>
        <v>0</v>
      </c>
      <c r="E103" s="35" t="str">
        <f>IF('Runsheet for recording'!I106=0,"NO RISKY WORD",'Runsheet for recording'!I106)</f>
        <v>NO RISKY WORD</v>
      </c>
      <c r="F103" s="36" t="str">
        <f>IF(OR('Runsheet for recording'!J106="MANDATORY - please spell correct pronunciation",'Runsheet for recording'!J106=""),"NOT SPECIFIED",'Runsheet for recording'!J106)</f>
        <v>NOT SPECIFIED</v>
      </c>
      <c r="G103" s="37"/>
      <c r="H103" s="38" t="s">
        <v>68</v>
      </c>
      <c r="I103" s="38"/>
      <c r="J103" s="38"/>
    </row>
    <row r="104" ht="47.25" customHeight="1" spans="1:10">
      <c r="A104" s="27">
        <f>'Runsheet for recording'!A107</f>
        <v>98</v>
      </c>
      <c r="B104" s="27" t="str">
        <f>'Runsheet for recording'!B107</f>
        <v>PushPull2023_AIR_All-Others_98.wav</v>
      </c>
      <c r="C104" s="33">
        <f>'Runsheet for recording'!F107</f>
        <v>0</v>
      </c>
      <c r="D104" s="34">
        <f>'Runsheet for recording'!H107</f>
        <v>0</v>
      </c>
      <c r="E104" s="35" t="str">
        <f>IF('Runsheet for recording'!I107=0,"NO RISKY WORD",'Runsheet for recording'!I107)</f>
        <v>NO RISKY WORD</v>
      </c>
      <c r="F104" s="36" t="str">
        <f>IF(OR('Runsheet for recording'!J107="MANDATORY - please spell correct pronunciation",'Runsheet for recording'!J107=""),"NOT SPECIFIED",'Runsheet for recording'!J107)</f>
        <v>NOT SPECIFIED</v>
      </c>
      <c r="G104" s="37"/>
      <c r="H104" s="38" t="s">
        <v>68</v>
      </c>
      <c r="I104" s="38"/>
      <c r="J104" s="38"/>
    </row>
    <row r="105" ht="47.25" customHeight="1" spans="1:10">
      <c r="A105" s="27">
        <f>'Runsheet for recording'!A108</f>
        <v>99</v>
      </c>
      <c r="B105" s="27" t="str">
        <f>'Runsheet for recording'!B108</f>
        <v>PushPull2023_AIR_All-Others_99.wav</v>
      </c>
      <c r="C105" s="33">
        <f>'Runsheet for recording'!F108</f>
        <v>0</v>
      </c>
      <c r="D105" s="34">
        <f>'Runsheet for recording'!H108</f>
        <v>0</v>
      </c>
      <c r="E105" s="35" t="str">
        <f>IF('Runsheet for recording'!I108=0,"NO RISKY WORD",'Runsheet for recording'!I108)</f>
        <v>NO RISKY WORD</v>
      </c>
      <c r="F105" s="36" t="str">
        <f>IF(OR('Runsheet for recording'!J108="MANDATORY - please spell correct pronunciation",'Runsheet for recording'!J108=""),"NOT SPECIFIED",'Runsheet for recording'!J108)</f>
        <v>NOT SPECIFIED</v>
      </c>
      <c r="G105" s="37"/>
      <c r="H105" s="38" t="s">
        <v>68</v>
      </c>
      <c r="I105" s="38"/>
      <c r="J105" s="38"/>
    </row>
    <row r="106" ht="47.25" customHeight="1" spans="1:10">
      <c r="A106" s="27">
        <f>'Runsheet for recording'!A109</f>
        <v>100</v>
      </c>
      <c r="B106" s="27" t="str">
        <f>'Runsheet for recording'!B109</f>
        <v>PushPull2023_AIR_All-Others_100.wav</v>
      </c>
      <c r="C106" s="33">
        <f>'Runsheet for recording'!F109</f>
        <v>0</v>
      </c>
      <c r="D106" s="34">
        <f>'Runsheet for recording'!H109</f>
        <v>0</v>
      </c>
      <c r="E106" s="35" t="str">
        <f>IF('Runsheet for recording'!I109=0,"NO RISKY WORD",'Runsheet for recording'!I109)</f>
        <v>NO RISKY WORD</v>
      </c>
      <c r="F106" s="36" t="str">
        <f>IF(OR('Runsheet for recording'!J109="MANDATORY - please spell correct pronunciation",'Runsheet for recording'!J109=""),"NOT SPECIFIED",'Runsheet for recording'!J109)</f>
        <v>NOT SPECIFIED</v>
      </c>
      <c r="G106" s="37"/>
      <c r="H106" s="38" t="s">
        <v>68</v>
      </c>
      <c r="I106" s="38"/>
      <c r="J106" s="38"/>
    </row>
    <row r="107" ht="47.25" customHeight="1" spans="1:10">
      <c r="A107" s="27">
        <f>'Runsheet for recording'!A110</f>
        <v>101</v>
      </c>
      <c r="B107" s="27" t="str">
        <f>'Runsheet for recording'!B110</f>
        <v>PushPull2023_AIR_All-Others_101.wav</v>
      </c>
      <c r="C107" s="33">
        <f>'Runsheet for recording'!F110</f>
        <v>0</v>
      </c>
      <c r="D107" s="34">
        <f>'Runsheet for recording'!H110</f>
        <v>0</v>
      </c>
      <c r="E107" s="35" t="str">
        <f>IF('Runsheet for recording'!I110=0,"NO RISKY WORD",'Runsheet for recording'!I110)</f>
        <v>NO RISKY WORD</v>
      </c>
      <c r="F107" s="36" t="str">
        <f>IF(OR('Runsheet for recording'!J110="MANDATORY - please spell correct pronunciation",'Runsheet for recording'!J110=""),"NOT SPECIFIED",'Runsheet for recording'!J110)</f>
        <v>NOT SPECIFIED</v>
      </c>
      <c r="G107" s="37"/>
      <c r="H107" s="38" t="s">
        <v>68</v>
      </c>
      <c r="I107" s="38"/>
      <c r="J107" s="38"/>
    </row>
    <row r="108" ht="47.25" customHeight="1" spans="1:10">
      <c r="A108" s="27">
        <f>'Runsheet for recording'!A111</f>
        <v>102</v>
      </c>
      <c r="B108" s="27" t="str">
        <f>'Runsheet for recording'!B111</f>
        <v>PushPull2023_AIR_All-Others_102.wav</v>
      </c>
      <c r="C108" s="33">
        <f>'Runsheet for recording'!F111</f>
        <v>0</v>
      </c>
      <c r="D108" s="34">
        <f>'Runsheet for recording'!H111</f>
        <v>0</v>
      </c>
      <c r="E108" s="35" t="str">
        <f>IF('Runsheet for recording'!I111=0,"NO RISKY WORD",'Runsheet for recording'!I111)</f>
        <v>NO RISKY WORD</v>
      </c>
      <c r="F108" s="36" t="str">
        <f>IF(OR('Runsheet for recording'!J111="MANDATORY - please spell correct pronunciation",'Runsheet for recording'!J111=""),"NOT SPECIFIED",'Runsheet for recording'!J111)</f>
        <v>NOT SPECIFIED</v>
      </c>
      <c r="G108" s="37"/>
      <c r="H108" s="38" t="s">
        <v>68</v>
      </c>
      <c r="I108" s="38"/>
      <c r="J108" s="38"/>
    </row>
    <row r="109" ht="47.25" customHeight="1" spans="1:10">
      <c r="A109" s="27">
        <f>'Runsheet for recording'!A112</f>
        <v>103</v>
      </c>
      <c r="B109" s="27" t="str">
        <f>'Runsheet for recording'!B112</f>
        <v>PushPull2023_AIR_All-Others_103.wav</v>
      </c>
      <c r="C109" s="33">
        <f>'Runsheet for recording'!F112</f>
        <v>0</v>
      </c>
      <c r="D109" s="34">
        <f>'Runsheet for recording'!H112</f>
        <v>0</v>
      </c>
      <c r="E109" s="35" t="str">
        <f>IF('Runsheet for recording'!I112=0,"NO RISKY WORD",'Runsheet for recording'!I112)</f>
        <v>NO RISKY WORD</v>
      </c>
      <c r="F109" s="36" t="str">
        <f>IF(OR('Runsheet for recording'!J112="MANDATORY - please spell correct pronunciation",'Runsheet for recording'!J112=""),"NOT SPECIFIED",'Runsheet for recording'!J112)</f>
        <v>NOT SPECIFIED</v>
      </c>
      <c r="G109" s="37"/>
      <c r="H109" s="38" t="s">
        <v>68</v>
      </c>
      <c r="I109" s="38"/>
      <c r="J109" s="38"/>
    </row>
    <row r="110" ht="47.25" customHeight="1" spans="1:10">
      <c r="A110" s="27">
        <f>'Runsheet for recording'!A113</f>
        <v>104</v>
      </c>
      <c r="B110" s="27" t="str">
        <f>'Runsheet for recording'!B113</f>
        <v>PushPull2023_AIR_All-Others_104.wav</v>
      </c>
      <c r="C110" s="33">
        <f>'Runsheet for recording'!F113</f>
        <v>0</v>
      </c>
      <c r="D110" s="34">
        <f>'Runsheet for recording'!H113</f>
        <v>0</v>
      </c>
      <c r="E110" s="35" t="str">
        <f>IF('Runsheet for recording'!I113=0,"NO RISKY WORD",'Runsheet for recording'!I113)</f>
        <v>NO RISKY WORD</v>
      </c>
      <c r="F110" s="36" t="str">
        <f>IF(OR('Runsheet for recording'!J113="MANDATORY - please spell correct pronunciation",'Runsheet for recording'!J113=""),"NOT SPECIFIED",'Runsheet for recording'!J113)</f>
        <v>NOT SPECIFIED</v>
      </c>
      <c r="G110" s="37"/>
      <c r="H110" s="38" t="s">
        <v>68</v>
      </c>
      <c r="I110" s="38"/>
      <c r="J110" s="38"/>
    </row>
    <row r="111" ht="47.25" customHeight="1" spans="1:10">
      <c r="A111" s="27">
        <f>'Runsheet for recording'!A114</f>
        <v>105</v>
      </c>
      <c r="B111" s="27" t="str">
        <f>'Runsheet for recording'!B114</f>
        <v>PushPull2023_AIR_All-Others_105.wav</v>
      </c>
      <c r="C111" s="33">
        <f>'Runsheet for recording'!F114</f>
        <v>0</v>
      </c>
      <c r="D111" s="34">
        <f>'Runsheet for recording'!H114</f>
        <v>0</v>
      </c>
      <c r="E111" s="35" t="str">
        <f>IF('Runsheet for recording'!I114=0,"NO RISKY WORD",'Runsheet for recording'!I114)</f>
        <v>NO RISKY WORD</v>
      </c>
      <c r="F111" s="36" t="str">
        <f>IF(OR('Runsheet for recording'!J114="MANDATORY - please spell correct pronunciation",'Runsheet for recording'!J114=""),"NOT SPECIFIED",'Runsheet for recording'!J114)</f>
        <v>NOT SPECIFIED</v>
      </c>
      <c r="G111" s="37"/>
      <c r="H111" s="38" t="s">
        <v>68</v>
      </c>
      <c r="I111" s="38"/>
      <c r="J111" s="38"/>
    </row>
    <row r="112" ht="47.25" customHeight="1" spans="1:10">
      <c r="A112" s="27">
        <f>'Runsheet for recording'!A115</f>
        <v>106</v>
      </c>
      <c r="B112" s="27" t="str">
        <f>'Runsheet for recording'!B115</f>
        <v>PushPull2023_AIR_All-Others_106.wav</v>
      </c>
      <c r="C112" s="33">
        <f>'Runsheet for recording'!F115</f>
        <v>0</v>
      </c>
      <c r="D112" s="34">
        <f>'Runsheet for recording'!H115</f>
        <v>0</v>
      </c>
      <c r="E112" s="35" t="str">
        <f>IF('Runsheet for recording'!I115=0,"NO RISKY WORD",'Runsheet for recording'!I115)</f>
        <v>NO RISKY WORD</v>
      </c>
      <c r="F112" s="36" t="str">
        <f>IF(OR('Runsheet for recording'!J115="MANDATORY - please spell correct pronunciation",'Runsheet for recording'!J115=""),"NOT SPECIFIED",'Runsheet for recording'!J115)</f>
        <v>NOT SPECIFIED</v>
      </c>
      <c r="G112" s="37"/>
      <c r="H112" s="38" t="s">
        <v>68</v>
      </c>
      <c r="I112" s="38"/>
      <c r="J112" s="38"/>
    </row>
    <row r="113" ht="47.25" customHeight="1" spans="1:10">
      <c r="A113" s="27">
        <f>'Runsheet for recording'!A116</f>
        <v>107</v>
      </c>
      <c r="B113" s="27" t="str">
        <f>'Runsheet for recording'!B116</f>
        <v>PushPull2023_AIR_All-Others_107.wav</v>
      </c>
      <c r="C113" s="33">
        <f>'Runsheet for recording'!F116</f>
        <v>0</v>
      </c>
      <c r="D113" s="34">
        <f>'Runsheet for recording'!H116</f>
        <v>0</v>
      </c>
      <c r="E113" s="35" t="str">
        <f>IF('Runsheet for recording'!I116=0,"NO RISKY WORD",'Runsheet for recording'!I116)</f>
        <v>NO RISKY WORD</v>
      </c>
      <c r="F113" s="36" t="str">
        <f>IF(OR('Runsheet for recording'!J116="MANDATORY - please spell correct pronunciation",'Runsheet for recording'!J116=""),"NOT SPECIFIED",'Runsheet for recording'!J116)</f>
        <v>NOT SPECIFIED</v>
      </c>
      <c r="G113" s="37"/>
      <c r="H113" s="38" t="s">
        <v>68</v>
      </c>
      <c r="I113" s="38"/>
      <c r="J113" s="38"/>
    </row>
    <row r="114" ht="47.25" customHeight="1" spans="1:10">
      <c r="A114" s="27">
        <f>'Runsheet for recording'!A117</f>
        <v>108</v>
      </c>
      <c r="B114" s="27" t="str">
        <f>'Runsheet for recording'!B117</f>
        <v>PushPull2023_AIR_All-Others_108.wav</v>
      </c>
      <c r="C114" s="33">
        <f>'Runsheet for recording'!F117</f>
        <v>0</v>
      </c>
      <c r="D114" s="34">
        <f>'Runsheet for recording'!H117</f>
        <v>0</v>
      </c>
      <c r="E114" s="35" t="str">
        <f>IF('Runsheet for recording'!I117=0,"NO RISKY WORD",'Runsheet for recording'!I117)</f>
        <v>NO RISKY WORD</v>
      </c>
      <c r="F114" s="36" t="str">
        <f>IF(OR('Runsheet for recording'!J117="MANDATORY - please spell correct pronunciation",'Runsheet for recording'!J117=""),"NOT SPECIFIED",'Runsheet for recording'!J117)</f>
        <v>NOT SPECIFIED</v>
      </c>
      <c r="G114" s="37"/>
      <c r="H114" s="38" t="s">
        <v>68</v>
      </c>
      <c r="I114" s="38"/>
      <c r="J114" s="38"/>
    </row>
    <row r="115" ht="47.25" customHeight="1" spans="1:10">
      <c r="A115" s="27">
        <f>'Runsheet for recording'!A118</f>
        <v>109</v>
      </c>
      <c r="B115" s="27" t="str">
        <f>'Runsheet for recording'!B118</f>
        <v>PushPull2023_AIR_All-Others_109.wav</v>
      </c>
      <c r="C115" s="33">
        <f>'Runsheet for recording'!F118</f>
        <v>0</v>
      </c>
      <c r="D115" s="34">
        <f>'Runsheet for recording'!H118</f>
        <v>0</v>
      </c>
      <c r="E115" s="35" t="str">
        <f>IF('Runsheet for recording'!I118=0,"NO RISKY WORD",'Runsheet for recording'!I118)</f>
        <v>NO RISKY WORD</v>
      </c>
      <c r="F115" s="36" t="str">
        <f>IF(OR('Runsheet for recording'!J118="MANDATORY - please spell correct pronunciation",'Runsheet for recording'!J118=""),"NOT SPECIFIED",'Runsheet for recording'!J118)</f>
        <v>NOT SPECIFIED</v>
      </c>
      <c r="G115" s="37"/>
      <c r="H115" s="38" t="s">
        <v>68</v>
      </c>
      <c r="I115" s="38"/>
      <c r="J115" s="38"/>
    </row>
    <row r="116" ht="47.25" customHeight="1" spans="1:10">
      <c r="A116" s="27">
        <f>'Runsheet for recording'!A119</f>
        <v>110</v>
      </c>
      <c r="B116" s="27" t="str">
        <f>'Runsheet for recording'!B119</f>
        <v>PushPull2023_AIR_All-Others_110.wav</v>
      </c>
      <c r="C116" s="33">
        <f>'Runsheet for recording'!F119</f>
        <v>0</v>
      </c>
      <c r="D116" s="34">
        <f>'Runsheet for recording'!H119</f>
        <v>0</v>
      </c>
      <c r="E116" s="35" t="str">
        <f>IF('Runsheet for recording'!I119=0,"NO RISKY WORD",'Runsheet for recording'!I119)</f>
        <v>NO RISKY WORD</v>
      </c>
      <c r="F116" s="36" t="str">
        <f>IF(OR('Runsheet for recording'!J119="MANDATORY - please spell correct pronunciation",'Runsheet for recording'!J119=""),"NOT SPECIFIED",'Runsheet for recording'!J119)</f>
        <v>NOT SPECIFIED</v>
      </c>
      <c r="G116" s="37"/>
      <c r="H116" s="38" t="s">
        <v>68</v>
      </c>
      <c r="I116" s="38"/>
      <c r="J116" s="38"/>
    </row>
    <row r="117" ht="47.25" customHeight="1" spans="1:10">
      <c r="A117" s="27">
        <f>'Runsheet for recording'!A120</f>
        <v>111</v>
      </c>
      <c r="B117" s="27" t="str">
        <f>'Runsheet for recording'!B120</f>
        <v>PushPull2023_AIR_All-Others_111.wav</v>
      </c>
      <c r="C117" s="33">
        <f>'Runsheet for recording'!F120</f>
        <v>0</v>
      </c>
      <c r="D117" s="34">
        <f>'Runsheet for recording'!H120</f>
        <v>0</v>
      </c>
      <c r="E117" s="35" t="str">
        <f>IF('Runsheet for recording'!I120=0,"NO RISKY WORD",'Runsheet for recording'!I120)</f>
        <v>NO RISKY WORD</v>
      </c>
      <c r="F117" s="36" t="str">
        <f>IF(OR('Runsheet for recording'!J120="MANDATORY - please spell correct pronunciation",'Runsheet for recording'!J120=""),"NOT SPECIFIED",'Runsheet for recording'!J120)</f>
        <v>NOT SPECIFIED</v>
      </c>
      <c r="G117" s="37"/>
      <c r="H117" s="38" t="s">
        <v>68</v>
      </c>
      <c r="I117" s="38"/>
      <c r="J117" s="38"/>
    </row>
    <row r="118" ht="47.25" customHeight="1" spans="1:10">
      <c r="A118" s="27">
        <f>'Runsheet for recording'!A121</f>
        <v>112</v>
      </c>
      <c r="B118" s="27" t="str">
        <f>'Runsheet for recording'!B121</f>
        <v>PushPull2023_AIR_All-Others_112.wav</v>
      </c>
      <c r="C118" s="33">
        <f>'Runsheet for recording'!F121</f>
        <v>0</v>
      </c>
      <c r="D118" s="34">
        <f>'Runsheet for recording'!H121</f>
        <v>0</v>
      </c>
      <c r="E118" s="35" t="str">
        <f>IF('Runsheet for recording'!I121=0,"NO RISKY WORD",'Runsheet for recording'!I121)</f>
        <v>NO RISKY WORD</v>
      </c>
      <c r="F118" s="36" t="str">
        <f>IF(OR('Runsheet for recording'!J121="MANDATORY - please spell correct pronunciation",'Runsheet for recording'!J121=""),"NOT SPECIFIED",'Runsheet for recording'!J121)</f>
        <v>NOT SPECIFIED</v>
      </c>
      <c r="G118" s="37"/>
      <c r="H118" s="38" t="s">
        <v>68</v>
      </c>
      <c r="I118" s="38"/>
      <c r="J118" s="38"/>
    </row>
    <row r="119" ht="47.25" customHeight="1" spans="1:10">
      <c r="A119" s="27">
        <f>'Runsheet for recording'!A122</f>
        <v>113</v>
      </c>
      <c r="B119" s="27" t="str">
        <f>'Runsheet for recording'!B122</f>
        <v>PushPull2023_AIR_All-Others_113.wav</v>
      </c>
      <c r="C119" s="33">
        <f>'Runsheet for recording'!F122</f>
        <v>0</v>
      </c>
      <c r="D119" s="34">
        <f>'Runsheet for recording'!H122</f>
        <v>0</v>
      </c>
      <c r="E119" s="35" t="str">
        <f>IF('Runsheet for recording'!I122=0,"NO RISKY WORD",'Runsheet for recording'!I122)</f>
        <v>NO RISKY WORD</v>
      </c>
      <c r="F119" s="36" t="str">
        <f>IF(OR('Runsheet for recording'!J122="MANDATORY - please spell correct pronunciation",'Runsheet for recording'!J122=""),"NOT SPECIFIED",'Runsheet for recording'!J122)</f>
        <v>NOT SPECIFIED</v>
      </c>
      <c r="G119" s="37"/>
      <c r="H119" s="38" t="s">
        <v>68</v>
      </c>
      <c r="I119" s="38"/>
      <c r="J119" s="38"/>
    </row>
    <row r="120" ht="47.25" customHeight="1" spans="1:10">
      <c r="A120" s="27">
        <f>'Runsheet for recording'!A123</f>
        <v>114</v>
      </c>
      <c r="B120" s="27" t="str">
        <f>'Runsheet for recording'!B123</f>
        <v>PushPull2023_AIR_All-Others_114.wav</v>
      </c>
      <c r="C120" s="33">
        <f>'Runsheet for recording'!F123</f>
        <v>0</v>
      </c>
      <c r="D120" s="34">
        <f>'Runsheet for recording'!H123</f>
        <v>0</v>
      </c>
      <c r="E120" s="35" t="str">
        <f>IF('Runsheet for recording'!I123=0,"NO RISKY WORD",'Runsheet for recording'!I123)</f>
        <v>NO RISKY WORD</v>
      </c>
      <c r="F120" s="36" t="str">
        <f>IF(OR('Runsheet for recording'!J123="MANDATORY - please spell correct pronunciation",'Runsheet for recording'!J123=""),"NOT SPECIFIED",'Runsheet for recording'!J123)</f>
        <v>NOT SPECIFIED</v>
      </c>
      <c r="G120" s="37"/>
      <c r="H120" s="38" t="s">
        <v>68</v>
      </c>
      <c r="I120" s="38"/>
      <c r="J120" s="38"/>
    </row>
    <row r="121" ht="47.25" customHeight="1" spans="1:10">
      <c r="A121" s="27">
        <f>'Runsheet for recording'!A124</f>
        <v>115</v>
      </c>
      <c r="B121" s="27" t="str">
        <f>'Runsheet for recording'!B124</f>
        <v>PushPull2023_AIR_All-Others_115.wav</v>
      </c>
      <c r="C121" s="33">
        <f>'Runsheet for recording'!F124</f>
        <v>0</v>
      </c>
      <c r="D121" s="34">
        <f>'Runsheet for recording'!H124</f>
        <v>0</v>
      </c>
      <c r="E121" s="35" t="str">
        <f>IF('Runsheet for recording'!I124=0,"NO RISKY WORD",'Runsheet for recording'!I124)</f>
        <v>NO RISKY WORD</v>
      </c>
      <c r="F121" s="36" t="str">
        <f>IF(OR('Runsheet for recording'!J124="MANDATORY - please spell correct pronunciation",'Runsheet for recording'!J124=""),"NOT SPECIFIED",'Runsheet for recording'!J124)</f>
        <v>NOT SPECIFIED</v>
      </c>
      <c r="G121" s="37"/>
      <c r="H121" s="38" t="s">
        <v>68</v>
      </c>
      <c r="I121" s="38"/>
      <c r="J121" s="38"/>
    </row>
    <row r="122" ht="47.25" customHeight="1" spans="1:10">
      <c r="A122" s="27">
        <f>'Runsheet for recording'!A125</f>
        <v>116</v>
      </c>
      <c r="B122" s="27" t="str">
        <f>'Runsheet for recording'!B125</f>
        <v>PushPull2023_AIR_All-Others_116.wav</v>
      </c>
      <c r="C122" s="33">
        <f>'Runsheet for recording'!F125</f>
        <v>0</v>
      </c>
      <c r="D122" s="34">
        <f>'Runsheet for recording'!H125</f>
        <v>0</v>
      </c>
      <c r="E122" s="35" t="str">
        <f>IF('Runsheet for recording'!I125=0,"NO RISKY WORD",'Runsheet for recording'!I125)</f>
        <v>NO RISKY WORD</v>
      </c>
      <c r="F122" s="36" t="str">
        <f>IF(OR('Runsheet for recording'!J125="MANDATORY - please spell correct pronunciation",'Runsheet for recording'!J125=""),"NOT SPECIFIED",'Runsheet for recording'!J125)</f>
        <v>NOT SPECIFIED</v>
      </c>
      <c r="G122" s="37"/>
      <c r="H122" s="38" t="s">
        <v>68</v>
      </c>
      <c r="I122" s="38"/>
      <c r="J122" s="38"/>
    </row>
    <row r="123" ht="47.25" customHeight="1" spans="1:10">
      <c r="A123" s="27">
        <f>'Runsheet for recording'!A126</f>
        <v>117</v>
      </c>
      <c r="B123" s="27" t="str">
        <f>'Runsheet for recording'!B126</f>
        <v>PushPull2023_AIR_All-Others_117.wav</v>
      </c>
      <c r="C123" s="33">
        <f>'Runsheet for recording'!F126</f>
        <v>0</v>
      </c>
      <c r="D123" s="34">
        <f>'Runsheet for recording'!H126</f>
        <v>0</v>
      </c>
      <c r="E123" s="35" t="str">
        <f>IF('Runsheet for recording'!I126=0,"NO RISKY WORD",'Runsheet for recording'!I126)</f>
        <v>NO RISKY WORD</v>
      </c>
      <c r="F123" s="36" t="str">
        <f>IF(OR('Runsheet for recording'!J126="MANDATORY - please spell correct pronunciation",'Runsheet for recording'!J126=""),"NOT SPECIFIED",'Runsheet for recording'!J126)</f>
        <v>NOT SPECIFIED</v>
      </c>
      <c r="G123" s="37"/>
      <c r="H123" s="38" t="s">
        <v>68</v>
      </c>
      <c r="I123" s="38"/>
      <c r="J123" s="38"/>
    </row>
    <row r="124" ht="47.25" customHeight="1" spans="1:10">
      <c r="A124" s="27">
        <f>'Runsheet for recording'!A127</f>
        <v>118</v>
      </c>
      <c r="B124" s="27" t="str">
        <f>'Runsheet for recording'!B127</f>
        <v>PushPull2023_AIR_All-Others_118.wav</v>
      </c>
      <c r="C124" s="33">
        <f>'Runsheet for recording'!F127</f>
        <v>0</v>
      </c>
      <c r="D124" s="34">
        <f>'Runsheet for recording'!H127</f>
        <v>0</v>
      </c>
      <c r="E124" s="35" t="str">
        <f>IF('Runsheet for recording'!I127=0,"NO RISKY WORD",'Runsheet for recording'!I127)</f>
        <v>NO RISKY WORD</v>
      </c>
      <c r="F124" s="36" t="str">
        <f>IF(OR('Runsheet for recording'!J127="MANDATORY - please spell correct pronunciation",'Runsheet for recording'!J127=""),"NOT SPECIFIED",'Runsheet for recording'!J127)</f>
        <v>NOT SPECIFIED</v>
      </c>
      <c r="G124" s="37"/>
      <c r="H124" s="38" t="s">
        <v>68</v>
      </c>
      <c r="I124" s="38"/>
      <c r="J124" s="38"/>
    </row>
    <row r="125" ht="47.25" customHeight="1" spans="1:10">
      <c r="A125" s="27">
        <f>'Runsheet for recording'!A128</f>
        <v>119</v>
      </c>
      <c r="B125" s="27" t="str">
        <f>'Runsheet for recording'!B128</f>
        <v>PushPull2023_AIR_All-Others_119.wav</v>
      </c>
      <c r="C125" s="33">
        <f>'Runsheet for recording'!F128</f>
        <v>0</v>
      </c>
      <c r="D125" s="34">
        <f>'Runsheet for recording'!H128</f>
        <v>0</v>
      </c>
      <c r="E125" s="35" t="str">
        <f>IF('Runsheet for recording'!I128=0,"NO RISKY WORD",'Runsheet for recording'!I128)</f>
        <v>NO RISKY WORD</v>
      </c>
      <c r="F125" s="36" t="str">
        <f>IF(OR('Runsheet for recording'!J128="MANDATORY - please spell correct pronunciation",'Runsheet for recording'!J128=""),"NOT SPECIFIED",'Runsheet for recording'!J128)</f>
        <v>NOT SPECIFIED</v>
      </c>
      <c r="G125" s="37"/>
      <c r="H125" s="38" t="s">
        <v>68</v>
      </c>
      <c r="I125" s="38"/>
      <c r="J125" s="38"/>
    </row>
    <row r="126" ht="47.25" customHeight="1" spans="1:10">
      <c r="A126" s="27">
        <f>'Runsheet for recording'!A129</f>
        <v>120</v>
      </c>
      <c r="B126" s="27" t="str">
        <f>'Runsheet for recording'!B129</f>
        <v>PushPull2023_AIR_All-Others_120.wav</v>
      </c>
      <c r="C126" s="33">
        <f>'Runsheet for recording'!F129</f>
        <v>0</v>
      </c>
      <c r="D126" s="34">
        <f>'Runsheet for recording'!H129</f>
        <v>0</v>
      </c>
      <c r="E126" s="35" t="str">
        <f>IF('Runsheet for recording'!I129=0,"NO RISKY WORD",'Runsheet for recording'!I129)</f>
        <v>NO RISKY WORD</v>
      </c>
      <c r="F126" s="36" t="str">
        <f>IF(OR('Runsheet for recording'!J129="MANDATORY - please spell correct pronunciation",'Runsheet for recording'!J129=""),"NOT SPECIFIED",'Runsheet for recording'!J129)</f>
        <v>NOT SPECIFIED</v>
      </c>
      <c r="G126" s="37"/>
      <c r="H126" s="38" t="s">
        <v>68</v>
      </c>
      <c r="I126" s="38"/>
      <c r="J126" s="38"/>
    </row>
    <row r="127" ht="47.25" customHeight="1" spans="1:10">
      <c r="A127" s="27">
        <f>'Runsheet for recording'!A130</f>
        <v>121</v>
      </c>
      <c r="B127" s="27" t="str">
        <f>'Runsheet for recording'!B130</f>
        <v>PushPull2023_AIR_All-Others_121.wav</v>
      </c>
      <c r="C127" s="33">
        <f>'Runsheet for recording'!F130</f>
        <v>0</v>
      </c>
      <c r="D127" s="34">
        <f>'Runsheet for recording'!H130</f>
        <v>0</v>
      </c>
      <c r="E127" s="35" t="str">
        <f>IF('Runsheet for recording'!I130=0,"NO RISKY WORD",'Runsheet for recording'!I130)</f>
        <v>NO RISKY WORD</v>
      </c>
      <c r="F127" s="36" t="str">
        <f>IF(OR('Runsheet for recording'!J130="MANDATORY - please spell correct pronunciation",'Runsheet for recording'!J130=""),"NOT SPECIFIED",'Runsheet for recording'!J130)</f>
        <v>NOT SPECIFIED</v>
      </c>
      <c r="G127" s="37"/>
      <c r="H127" s="38" t="s">
        <v>68</v>
      </c>
      <c r="I127" s="38"/>
      <c r="J127" s="38"/>
    </row>
    <row r="128" ht="47.25" customHeight="1" spans="1:10">
      <c r="A128" s="27">
        <f>'Runsheet for recording'!A131</f>
        <v>122</v>
      </c>
      <c r="B128" s="27" t="str">
        <f>'Runsheet for recording'!B131</f>
        <v>PushPull2023_AIR_All-Others_122.wav</v>
      </c>
      <c r="C128" s="33">
        <f>'Runsheet for recording'!F131</f>
        <v>0</v>
      </c>
      <c r="D128" s="34">
        <f>'Runsheet for recording'!H131</f>
        <v>0</v>
      </c>
      <c r="E128" s="35" t="str">
        <f>IF('Runsheet for recording'!I131=0,"NO RISKY WORD",'Runsheet for recording'!I131)</f>
        <v>NO RISKY WORD</v>
      </c>
      <c r="F128" s="36" t="str">
        <f>IF(OR('Runsheet for recording'!J131="MANDATORY - please spell correct pronunciation",'Runsheet for recording'!J131=""),"NOT SPECIFIED",'Runsheet for recording'!J131)</f>
        <v>NOT SPECIFIED</v>
      </c>
      <c r="G128" s="37"/>
      <c r="H128" s="38" t="s">
        <v>68</v>
      </c>
      <c r="I128" s="38"/>
      <c r="J128" s="38"/>
    </row>
    <row r="129" ht="47.25" customHeight="1" spans="1:10">
      <c r="A129" s="27">
        <f>'Runsheet for recording'!A132</f>
        <v>123</v>
      </c>
      <c r="B129" s="27" t="str">
        <f>'Runsheet for recording'!B132</f>
        <v>PushPull2023_AIR_All-Others_123.wav</v>
      </c>
      <c r="C129" s="33">
        <f>'Runsheet for recording'!F132</f>
        <v>0</v>
      </c>
      <c r="D129" s="34">
        <f>'Runsheet for recording'!H132</f>
        <v>0</v>
      </c>
      <c r="E129" s="35" t="str">
        <f>IF('Runsheet for recording'!I132=0,"NO RISKY WORD",'Runsheet for recording'!I132)</f>
        <v>NO RISKY WORD</v>
      </c>
      <c r="F129" s="36" t="str">
        <f>IF(OR('Runsheet for recording'!J132="MANDATORY - please spell correct pronunciation",'Runsheet for recording'!J132=""),"NOT SPECIFIED",'Runsheet for recording'!J132)</f>
        <v>NOT SPECIFIED</v>
      </c>
      <c r="G129" s="37"/>
      <c r="H129" s="38" t="s">
        <v>68</v>
      </c>
      <c r="I129" s="38"/>
      <c r="J129" s="38"/>
    </row>
    <row r="130" ht="47.25" customHeight="1" spans="1:10">
      <c r="A130" s="27">
        <f>'Runsheet for recording'!A133</f>
        <v>124</v>
      </c>
      <c r="B130" s="27" t="str">
        <f>'Runsheet for recording'!B133</f>
        <v>PushPull2023_AIR_All-Others_124.wav</v>
      </c>
      <c r="C130" s="33">
        <f>'Runsheet for recording'!F133</f>
        <v>0</v>
      </c>
      <c r="D130" s="34">
        <f>'Runsheet for recording'!H133</f>
        <v>0</v>
      </c>
      <c r="E130" s="35" t="str">
        <f>IF('Runsheet for recording'!I133=0,"NO RISKY WORD",'Runsheet for recording'!I133)</f>
        <v>NO RISKY WORD</v>
      </c>
      <c r="F130" s="36" t="str">
        <f>IF(OR('Runsheet for recording'!J133="MANDATORY - please spell correct pronunciation",'Runsheet for recording'!J133=""),"NOT SPECIFIED",'Runsheet for recording'!J133)</f>
        <v>NOT SPECIFIED</v>
      </c>
      <c r="G130" s="37"/>
      <c r="H130" s="38" t="s">
        <v>68</v>
      </c>
      <c r="I130" s="38"/>
      <c r="J130" s="38"/>
    </row>
    <row r="131" ht="47.25" customHeight="1" spans="1:10">
      <c r="A131" s="27">
        <f>'Runsheet for recording'!A134</f>
        <v>125</v>
      </c>
      <c r="B131" s="27" t="str">
        <f>'Runsheet for recording'!B134</f>
        <v>PushPull2023_AIR_All-Others_125.wav</v>
      </c>
      <c r="C131" s="33">
        <f>'Runsheet for recording'!F134</f>
        <v>0</v>
      </c>
      <c r="D131" s="34">
        <f>'Runsheet for recording'!H134</f>
        <v>0</v>
      </c>
      <c r="E131" s="35" t="str">
        <f>IF('Runsheet for recording'!I134=0,"NO RISKY WORD",'Runsheet for recording'!I134)</f>
        <v>NO RISKY WORD</v>
      </c>
      <c r="F131" s="36" t="str">
        <f>IF(OR('Runsheet for recording'!J134="MANDATORY - please spell correct pronunciation",'Runsheet for recording'!J134=""),"NOT SPECIFIED",'Runsheet for recording'!J134)</f>
        <v>NOT SPECIFIED</v>
      </c>
      <c r="G131" s="37"/>
      <c r="H131" s="38" t="s">
        <v>68</v>
      </c>
      <c r="I131" s="38"/>
      <c r="J131" s="38"/>
    </row>
    <row r="132" ht="47.25" customHeight="1" spans="1:10">
      <c r="A132" s="27">
        <f>'Runsheet for recording'!A135</f>
        <v>126</v>
      </c>
      <c r="B132" s="27" t="str">
        <f>'Runsheet for recording'!B135</f>
        <v>PushPull2023_AIR_All-Others_126.wav</v>
      </c>
      <c r="C132" s="33">
        <f>'Runsheet for recording'!F135</f>
        <v>0</v>
      </c>
      <c r="D132" s="34">
        <f>'Runsheet for recording'!H135</f>
        <v>0</v>
      </c>
      <c r="E132" s="35" t="str">
        <f>IF('Runsheet for recording'!I135=0,"NO RISKY WORD",'Runsheet for recording'!I135)</f>
        <v>NO RISKY WORD</v>
      </c>
      <c r="F132" s="36" t="str">
        <f>IF(OR('Runsheet for recording'!J135="MANDATORY - please spell correct pronunciation",'Runsheet for recording'!J135=""),"NOT SPECIFIED",'Runsheet for recording'!J135)</f>
        <v>NOT SPECIFIED</v>
      </c>
      <c r="G132" s="37"/>
      <c r="H132" s="38" t="s">
        <v>68</v>
      </c>
      <c r="I132" s="38"/>
      <c r="J132" s="38"/>
    </row>
    <row r="133" ht="47.25" customHeight="1" spans="1:10">
      <c r="A133" s="27">
        <f>'Runsheet for recording'!A136</f>
        <v>127</v>
      </c>
      <c r="B133" s="27" t="str">
        <f>'Runsheet for recording'!B136</f>
        <v>PushPull2023_AIR_All-Others_127.wav</v>
      </c>
      <c r="C133" s="33">
        <f>'Runsheet for recording'!F136</f>
        <v>0</v>
      </c>
      <c r="D133" s="34">
        <f>'Runsheet for recording'!H136</f>
        <v>0</v>
      </c>
      <c r="E133" s="35" t="str">
        <f>IF('Runsheet for recording'!I136=0,"NO RISKY WORD",'Runsheet for recording'!I136)</f>
        <v>NO RISKY WORD</v>
      </c>
      <c r="F133" s="36" t="str">
        <f>IF(OR('Runsheet for recording'!J136="MANDATORY - please spell correct pronunciation",'Runsheet for recording'!J136=""),"NOT SPECIFIED",'Runsheet for recording'!J136)</f>
        <v>NOT SPECIFIED</v>
      </c>
      <c r="G133" s="37"/>
      <c r="H133" s="38" t="s">
        <v>68</v>
      </c>
      <c r="I133" s="38"/>
      <c r="J133" s="38"/>
    </row>
    <row r="134" ht="47.25" customHeight="1" spans="1:10">
      <c r="A134" s="27">
        <f>'Runsheet for recording'!A137</f>
        <v>128</v>
      </c>
      <c r="B134" s="27" t="str">
        <f>'Runsheet for recording'!B137</f>
        <v>PushPull2023_AIR_All-Others_128.wav</v>
      </c>
      <c r="C134" s="33">
        <f>'Runsheet for recording'!F137</f>
        <v>0</v>
      </c>
      <c r="D134" s="34">
        <f>'Runsheet for recording'!H137</f>
        <v>0</v>
      </c>
      <c r="E134" s="35" t="str">
        <f>IF('Runsheet for recording'!I137=0,"NO RISKY WORD",'Runsheet for recording'!I137)</f>
        <v>NO RISKY WORD</v>
      </c>
      <c r="F134" s="36" t="str">
        <f>IF(OR('Runsheet for recording'!J137="MANDATORY - please spell correct pronunciation",'Runsheet for recording'!J137=""),"NOT SPECIFIED",'Runsheet for recording'!J137)</f>
        <v>NOT SPECIFIED</v>
      </c>
      <c r="G134" s="37"/>
      <c r="H134" s="38" t="s">
        <v>68</v>
      </c>
      <c r="I134" s="38"/>
      <c r="J134" s="38"/>
    </row>
    <row r="135" ht="47.25" customHeight="1" spans="1:10">
      <c r="A135" s="27">
        <f>'Runsheet for recording'!A138</f>
        <v>129</v>
      </c>
      <c r="B135" s="27" t="str">
        <f>'Runsheet for recording'!B138</f>
        <v>PushPull2023_AIR_All-Others_129.wav</v>
      </c>
      <c r="C135" s="33">
        <f>'Runsheet for recording'!F138</f>
        <v>0</v>
      </c>
      <c r="D135" s="34">
        <f>'Runsheet for recording'!H138</f>
        <v>0</v>
      </c>
      <c r="E135" s="35" t="str">
        <f>IF('Runsheet for recording'!I138=0,"NO RISKY WORD",'Runsheet for recording'!I138)</f>
        <v>NO RISKY WORD</v>
      </c>
      <c r="F135" s="36" t="str">
        <f>IF(OR('Runsheet for recording'!J138="MANDATORY - please spell correct pronunciation",'Runsheet for recording'!J138=""),"NOT SPECIFIED",'Runsheet for recording'!J138)</f>
        <v>NOT SPECIFIED</v>
      </c>
      <c r="G135" s="37"/>
      <c r="H135" s="38" t="s">
        <v>68</v>
      </c>
      <c r="I135" s="38"/>
      <c r="J135" s="38"/>
    </row>
    <row r="136" ht="47.25" customHeight="1" spans="1:10">
      <c r="A136" s="27">
        <f>'Runsheet for recording'!A139</f>
        <v>130</v>
      </c>
      <c r="B136" s="27" t="str">
        <f>'Runsheet for recording'!B139</f>
        <v>PushPull2023_AIR_All-Others_130.wav</v>
      </c>
      <c r="C136" s="33">
        <f>'Runsheet for recording'!F139</f>
        <v>0</v>
      </c>
      <c r="D136" s="34">
        <f>'Runsheet for recording'!H139</f>
        <v>0</v>
      </c>
      <c r="E136" s="35" t="str">
        <f>IF('Runsheet for recording'!I139=0,"NO RISKY WORD",'Runsheet for recording'!I139)</f>
        <v>NO RISKY WORD</v>
      </c>
      <c r="F136" s="36" t="str">
        <f>IF(OR('Runsheet for recording'!J139="MANDATORY - please spell correct pronunciation",'Runsheet for recording'!J139=""),"NOT SPECIFIED",'Runsheet for recording'!J139)</f>
        <v>NOT SPECIFIED</v>
      </c>
      <c r="G136" s="37"/>
      <c r="H136" s="38" t="s">
        <v>68</v>
      </c>
      <c r="I136" s="38"/>
      <c r="J136" s="38"/>
    </row>
    <row r="137" ht="47.25" customHeight="1" spans="1:10">
      <c r="A137" s="27">
        <f>'Runsheet for recording'!A140</f>
        <v>131</v>
      </c>
      <c r="B137" s="27" t="str">
        <f>'Runsheet for recording'!B140</f>
        <v>PushPull2023_AIR_All-Others_131.wav</v>
      </c>
      <c r="C137" s="33">
        <f>'Runsheet for recording'!F140</f>
        <v>0</v>
      </c>
      <c r="D137" s="34">
        <f>'Runsheet for recording'!H140</f>
        <v>0</v>
      </c>
      <c r="E137" s="35" t="str">
        <f>IF('Runsheet for recording'!I140=0,"NO RISKY WORD",'Runsheet for recording'!I140)</f>
        <v>NO RISKY WORD</v>
      </c>
      <c r="F137" s="36" t="str">
        <f>IF(OR('Runsheet for recording'!J140="MANDATORY - please spell correct pronunciation",'Runsheet for recording'!J140=""),"NOT SPECIFIED",'Runsheet for recording'!J140)</f>
        <v>NOT SPECIFIED</v>
      </c>
      <c r="G137" s="37"/>
      <c r="H137" s="38" t="s">
        <v>68</v>
      </c>
      <c r="I137" s="38"/>
      <c r="J137" s="38"/>
    </row>
    <row r="138" ht="47.25" customHeight="1" spans="1:10">
      <c r="A138" s="27">
        <f>'Runsheet for recording'!A141</f>
        <v>132</v>
      </c>
      <c r="B138" s="27" t="str">
        <f>'Runsheet for recording'!B141</f>
        <v>PushPull2023_AIR_All-Others_132.wav</v>
      </c>
      <c r="C138" s="33">
        <f>'Runsheet for recording'!F141</f>
        <v>0</v>
      </c>
      <c r="D138" s="34">
        <f>'Runsheet for recording'!H141</f>
        <v>0</v>
      </c>
      <c r="E138" s="35" t="str">
        <f>IF('Runsheet for recording'!I141=0,"NO RISKY WORD",'Runsheet for recording'!I141)</f>
        <v>NO RISKY WORD</v>
      </c>
      <c r="F138" s="36" t="str">
        <f>IF(OR('Runsheet for recording'!J141="MANDATORY - please spell correct pronunciation",'Runsheet for recording'!J141=""),"NOT SPECIFIED",'Runsheet for recording'!J141)</f>
        <v>NOT SPECIFIED</v>
      </c>
      <c r="G138" s="37"/>
      <c r="H138" s="38" t="s">
        <v>68</v>
      </c>
      <c r="I138" s="38"/>
      <c r="J138" s="38"/>
    </row>
    <row r="139" ht="47.25" customHeight="1" spans="1:10">
      <c r="A139" s="27">
        <f>'Runsheet for recording'!A142</f>
        <v>133</v>
      </c>
      <c r="B139" s="27" t="str">
        <f>'Runsheet for recording'!B142</f>
        <v>PushPull2023_AIR_All-Others_133.wav</v>
      </c>
      <c r="C139" s="33">
        <f>'Runsheet for recording'!F142</f>
        <v>0</v>
      </c>
      <c r="D139" s="34">
        <f>'Runsheet for recording'!H142</f>
        <v>0</v>
      </c>
      <c r="E139" s="35" t="str">
        <f>IF('Runsheet for recording'!I142=0,"NO RISKY WORD",'Runsheet for recording'!I142)</f>
        <v>NO RISKY WORD</v>
      </c>
      <c r="F139" s="36" t="str">
        <f>IF(OR('Runsheet for recording'!J142="MANDATORY - please spell correct pronunciation",'Runsheet for recording'!J142=""),"NOT SPECIFIED",'Runsheet for recording'!J142)</f>
        <v>NOT SPECIFIED</v>
      </c>
      <c r="G139" s="37"/>
      <c r="H139" s="38" t="s">
        <v>68</v>
      </c>
      <c r="I139" s="38"/>
      <c r="J139" s="38"/>
    </row>
    <row r="140" ht="47.25" customHeight="1" spans="1:10">
      <c r="A140" s="27">
        <f>'Runsheet for recording'!A143</f>
        <v>134</v>
      </c>
      <c r="B140" s="27" t="str">
        <f>'Runsheet for recording'!B143</f>
        <v>PushPull2023_AIR_All-Others_134.wav</v>
      </c>
      <c r="C140" s="33">
        <f>'Runsheet for recording'!F143</f>
        <v>0</v>
      </c>
      <c r="D140" s="34">
        <f>'Runsheet for recording'!H143</f>
        <v>0</v>
      </c>
      <c r="E140" s="35" t="str">
        <f>IF('Runsheet for recording'!I143=0,"NO RISKY WORD",'Runsheet for recording'!I143)</f>
        <v>NO RISKY WORD</v>
      </c>
      <c r="F140" s="36" t="str">
        <f>IF(OR('Runsheet for recording'!J143="MANDATORY - please spell correct pronunciation",'Runsheet for recording'!J143=""),"NOT SPECIFIED",'Runsheet for recording'!J143)</f>
        <v>NOT SPECIFIED</v>
      </c>
      <c r="G140" s="37"/>
      <c r="H140" s="38" t="s">
        <v>68</v>
      </c>
      <c r="I140" s="38"/>
      <c r="J140" s="38"/>
    </row>
    <row r="141" ht="47.25" customHeight="1" spans="1:10">
      <c r="A141" s="27">
        <f>'Runsheet for recording'!A144</f>
        <v>135</v>
      </c>
      <c r="B141" s="27" t="str">
        <f>'Runsheet for recording'!B144</f>
        <v>PushPull2023_AIR_All-Others_135.wav</v>
      </c>
      <c r="C141" s="33">
        <f>'Runsheet for recording'!F144</f>
        <v>0</v>
      </c>
      <c r="D141" s="34">
        <f>'Runsheet for recording'!H144</f>
        <v>0</v>
      </c>
      <c r="E141" s="35" t="str">
        <f>IF('Runsheet for recording'!I144=0,"NO RISKY WORD",'Runsheet for recording'!I144)</f>
        <v>NO RISKY WORD</v>
      </c>
      <c r="F141" s="36" t="str">
        <f>IF(OR('Runsheet for recording'!J144="MANDATORY - please spell correct pronunciation",'Runsheet for recording'!J144=""),"NOT SPECIFIED",'Runsheet for recording'!J144)</f>
        <v>NOT SPECIFIED</v>
      </c>
      <c r="G141" s="37"/>
      <c r="H141" s="38" t="s">
        <v>68</v>
      </c>
      <c r="I141" s="38"/>
      <c r="J141" s="38"/>
    </row>
    <row r="142" ht="47.25" customHeight="1" spans="1:10">
      <c r="A142" s="27">
        <f>'Runsheet for recording'!A145</f>
        <v>136</v>
      </c>
      <c r="B142" s="27" t="str">
        <f>'Runsheet for recording'!B145</f>
        <v>PushPull2023_AIR_All-Others_136.wav</v>
      </c>
      <c r="C142" s="33">
        <f>'Runsheet for recording'!F145</f>
        <v>0</v>
      </c>
      <c r="D142" s="34">
        <f>'Runsheet for recording'!H145</f>
        <v>0</v>
      </c>
      <c r="E142" s="35" t="str">
        <f>IF('Runsheet for recording'!I145=0,"NO RISKY WORD",'Runsheet for recording'!I145)</f>
        <v>NO RISKY WORD</v>
      </c>
      <c r="F142" s="36" t="str">
        <f>IF(OR('Runsheet for recording'!J145="MANDATORY - please spell correct pronunciation",'Runsheet for recording'!J145=""),"NOT SPECIFIED",'Runsheet for recording'!J145)</f>
        <v>NOT SPECIFIED</v>
      </c>
      <c r="G142" s="37"/>
      <c r="H142" s="38" t="s">
        <v>68</v>
      </c>
      <c r="I142" s="38"/>
      <c r="J142" s="38"/>
    </row>
    <row r="143" ht="47.25" customHeight="1" spans="1:10">
      <c r="A143" s="27">
        <f>'Runsheet for recording'!A146</f>
        <v>137</v>
      </c>
      <c r="B143" s="27" t="str">
        <f>'Runsheet for recording'!B146</f>
        <v>PushPull2023_AIR_All-Others_137.wav</v>
      </c>
      <c r="C143" s="33">
        <f>'Runsheet for recording'!F146</f>
        <v>0</v>
      </c>
      <c r="D143" s="34">
        <f>'Runsheet for recording'!H146</f>
        <v>0</v>
      </c>
      <c r="E143" s="35" t="str">
        <f>IF('Runsheet for recording'!I146=0,"NO RISKY WORD",'Runsheet for recording'!I146)</f>
        <v>NO RISKY WORD</v>
      </c>
      <c r="F143" s="36" t="str">
        <f>IF(OR('Runsheet for recording'!J146="MANDATORY - please spell correct pronunciation",'Runsheet for recording'!J146=""),"NOT SPECIFIED",'Runsheet for recording'!J146)</f>
        <v>NOT SPECIFIED</v>
      </c>
      <c r="G143" s="37"/>
      <c r="H143" s="38" t="s">
        <v>68</v>
      </c>
      <c r="I143" s="38"/>
      <c r="J143" s="38"/>
    </row>
    <row r="144" ht="47.25" customHeight="1" spans="1:10">
      <c r="A144" s="27">
        <f>'Runsheet for recording'!A147</f>
        <v>138</v>
      </c>
      <c r="B144" s="27" t="str">
        <f>'Runsheet for recording'!B147</f>
        <v>PushPull2023_AIR_All-Others_138.wav</v>
      </c>
      <c r="C144" s="33">
        <f>'Runsheet for recording'!F147</f>
        <v>0</v>
      </c>
      <c r="D144" s="34">
        <f>'Runsheet for recording'!H147</f>
        <v>0</v>
      </c>
      <c r="E144" s="35" t="str">
        <f>IF('Runsheet for recording'!I147=0,"NO RISKY WORD",'Runsheet for recording'!I147)</f>
        <v>NO RISKY WORD</v>
      </c>
      <c r="F144" s="36" t="str">
        <f>IF(OR('Runsheet for recording'!J147="MANDATORY - please spell correct pronunciation",'Runsheet for recording'!J147=""),"NOT SPECIFIED",'Runsheet for recording'!J147)</f>
        <v>NOT SPECIFIED</v>
      </c>
      <c r="G144" s="37"/>
      <c r="H144" s="38" t="s">
        <v>68</v>
      </c>
      <c r="I144" s="38"/>
      <c r="J144" s="38"/>
    </row>
    <row r="145" ht="47.25" customHeight="1" spans="1:10">
      <c r="A145" s="27">
        <f>'Runsheet for recording'!A148</f>
        <v>139</v>
      </c>
      <c r="B145" s="27" t="str">
        <f>'Runsheet for recording'!B148</f>
        <v>PushPull2023_AIR_All-Others_139.wav</v>
      </c>
      <c r="C145" s="33">
        <f>'Runsheet for recording'!F148</f>
        <v>0</v>
      </c>
      <c r="D145" s="34">
        <f>'Runsheet for recording'!H148</f>
        <v>0</v>
      </c>
      <c r="E145" s="35" t="str">
        <f>IF('Runsheet for recording'!I148=0,"NO RISKY WORD",'Runsheet for recording'!I148)</f>
        <v>NO RISKY WORD</v>
      </c>
      <c r="F145" s="36" t="str">
        <f>IF(OR('Runsheet for recording'!J148="MANDATORY - please spell correct pronunciation",'Runsheet for recording'!J148=""),"NOT SPECIFIED",'Runsheet for recording'!J148)</f>
        <v>NOT SPECIFIED</v>
      </c>
      <c r="G145" s="37"/>
      <c r="H145" s="38" t="s">
        <v>68</v>
      </c>
      <c r="I145" s="38"/>
      <c r="J145" s="38"/>
    </row>
    <row r="146" ht="47.25" customHeight="1" spans="1:10">
      <c r="A146" s="27">
        <f>'Runsheet for recording'!A149</f>
        <v>140</v>
      </c>
      <c r="B146" s="27" t="str">
        <f>'Runsheet for recording'!B149</f>
        <v>PushPull2023_AIR_All-Others_140.wav</v>
      </c>
      <c r="C146" s="33">
        <f>'Runsheet for recording'!F149</f>
        <v>0</v>
      </c>
      <c r="D146" s="34">
        <f>'Runsheet for recording'!H149</f>
        <v>0</v>
      </c>
      <c r="E146" s="35" t="str">
        <f>IF('Runsheet for recording'!I149=0,"NO RISKY WORD",'Runsheet for recording'!I149)</f>
        <v>NO RISKY WORD</v>
      </c>
      <c r="F146" s="36" t="str">
        <f>IF(OR('Runsheet for recording'!J149="MANDATORY - please spell correct pronunciation",'Runsheet for recording'!J149=""),"NOT SPECIFIED",'Runsheet for recording'!J149)</f>
        <v>NOT SPECIFIED</v>
      </c>
      <c r="G146" s="37"/>
      <c r="H146" s="38" t="s">
        <v>68</v>
      </c>
      <c r="I146" s="38"/>
      <c r="J146" s="38"/>
    </row>
    <row r="147" ht="47.25" customHeight="1" spans="1:10">
      <c r="A147" s="27">
        <f>'Runsheet for recording'!A150</f>
        <v>141</v>
      </c>
      <c r="B147" s="27" t="str">
        <f>'Runsheet for recording'!B150</f>
        <v>PushPull2023_AIR_All-Others_141.wav</v>
      </c>
      <c r="C147" s="33">
        <f>'Runsheet for recording'!F150</f>
        <v>0</v>
      </c>
      <c r="D147" s="34">
        <f>'Runsheet for recording'!H150</f>
        <v>0</v>
      </c>
      <c r="E147" s="35" t="str">
        <f>IF('Runsheet for recording'!I150=0,"NO RISKY WORD",'Runsheet for recording'!I150)</f>
        <v>NO RISKY WORD</v>
      </c>
      <c r="F147" s="36" t="str">
        <f>IF(OR('Runsheet for recording'!J150="MANDATORY - please spell correct pronunciation",'Runsheet for recording'!J150=""),"NOT SPECIFIED",'Runsheet for recording'!J150)</f>
        <v>NOT SPECIFIED</v>
      </c>
      <c r="G147" s="37"/>
      <c r="H147" s="38" t="s">
        <v>68</v>
      </c>
      <c r="I147" s="38"/>
      <c r="J147" s="38"/>
    </row>
    <row r="148" ht="47.25" customHeight="1" spans="1:10">
      <c r="A148" s="27">
        <f>'Runsheet for recording'!A151</f>
        <v>142</v>
      </c>
      <c r="B148" s="27" t="str">
        <f>'Runsheet for recording'!B151</f>
        <v>PushPull2023_AIR_All-Others_142.wav</v>
      </c>
      <c r="C148" s="33">
        <f>'Runsheet for recording'!F151</f>
        <v>0</v>
      </c>
      <c r="D148" s="34">
        <f>'Runsheet for recording'!H151</f>
        <v>0</v>
      </c>
      <c r="E148" s="35" t="str">
        <f>IF('Runsheet for recording'!I151=0,"NO RISKY WORD",'Runsheet for recording'!I151)</f>
        <v>NO RISKY WORD</v>
      </c>
      <c r="F148" s="36" t="str">
        <f>IF(OR('Runsheet for recording'!J151="MANDATORY - please spell correct pronunciation",'Runsheet for recording'!J151=""),"NOT SPECIFIED",'Runsheet for recording'!J151)</f>
        <v>NOT SPECIFIED</v>
      </c>
      <c r="G148" s="37"/>
      <c r="H148" s="38" t="s">
        <v>68</v>
      </c>
      <c r="I148" s="38"/>
      <c r="J148" s="38"/>
    </row>
    <row r="149" ht="47.25" customHeight="1" spans="1:10">
      <c r="A149" s="27">
        <f>'Runsheet for recording'!A152</f>
        <v>143</v>
      </c>
      <c r="B149" s="27" t="str">
        <f>'Runsheet for recording'!B152</f>
        <v>PushPull2023_AIR_All-Others_143.wav</v>
      </c>
      <c r="C149" s="33">
        <f>'Runsheet for recording'!F152</f>
        <v>0</v>
      </c>
      <c r="D149" s="34">
        <f>'Runsheet for recording'!H152</f>
        <v>0</v>
      </c>
      <c r="E149" s="35" t="str">
        <f>IF('Runsheet for recording'!I152=0,"NO RISKY WORD",'Runsheet for recording'!I152)</f>
        <v>NO RISKY WORD</v>
      </c>
      <c r="F149" s="36" t="str">
        <f>IF(OR('Runsheet for recording'!J152="MANDATORY - please spell correct pronunciation",'Runsheet for recording'!J152=""),"NOT SPECIFIED",'Runsheet for recording'!J152)</f>
        <v>NOT SPECIFIED</v>
      </c>
      <c r="G149" s="37"/>
      <c r="H149" s="38" t="s">
        <v>68</v>
      </c>
      <c r="I149" s="38"/>
      <c r="J149" s="38"/>
    </row>
    <row r="150" ht="47.25" customHeight="1" spans="1:10">
      <c r="A150" s="27">
        <f>'Runsheet for recording'!A153</f>
        <v>144</v>
      </c>
      <c r="B150" s="27" t="str">
        <f>'Runsheet for recording'!B153</f>
        <v>PushPull2023_AIR_All-Others_144.wav</v>
      </c>
      <c r="C150" s="33">
        <f>'Runsheet for recording'!F153</f>
        <v>0</v>
      </c>
      <c r="D150" s="34">
        <f>'Runsheet for recording'!H153</f>
        <v>0</v>
      </c>
      <c r="E150" s="35" t="str">
        <f>IF('Runsheet for recording'!I153=0,"NO RISKY WORD",'Runsheet for recording'!I153)</f>
        <v>NO RISKY WORD</v>
      </c>
      <c r="F150" s="36" t="str">
        <f>IF(OR('Runsheet for recording'!J153="MANDATORY - please spell correct pronunciation",'Runsheet for recording'!J153=""),"NOT SPECIFIED",'Runsheet for recording'!J153)</f>
        <v>NOT SPECIFIED</v>
      </c>
      <c r="G150" s="37"/>
      <c r="H150" s="38" t="s">
        <v>68</v>
      </c>
      <c r="I150" s="38"/>
      <c r="J150" s="38"/>
    </row>
    <row r="151" ht="47.25" customHeight="1" spans="1:10">
      <c r="A151" s="27">
        <f>'Runsheet for recording'!A154</f>
        <v>145</v>
      </c>
      <c r="B151" s="27" t="str">
        <f>'Runsheet for recording'!B154</f>
        <v>PushPull2023_AIR_All-Others_145.wav</v>
      </c>
      <c r="C151" s="33">
        <f>'Runsheet for recording'!F154</f>
        <v>0</v>
      </c>
      <c r="D151" s="34">
        <f>'Runsheet for recording'!H154</f>
        <v>0</v>
      </c>
      <c r="E151" s="35" t="str">
        <f>IF('Runsheet for recording'!I154=0,"NO RISKY WORD",'Runsheet for recording'!I154)</f>
        <v>NO RISKY WORD</v>
      </c>
      <c r="F151" s="36" t="str">
        <f>IF(OR('Runsheet for recording'!J154="MANDATORY - please spell correct pronunciation",'Runsheet for recording'!J154=""),"NOT SPECIFIED",'Runsheet for recording'!J154)</f>
        <v>NOT SPECIFIED</v>
      </c>
      <c r="G151" s="37"/>
      <c r="H151" s="38" t="s">
        <v>68</v>
      </c>
      <c r="I151" s="38"/>
      <c r="J151" s="38"/>
    </row>
    <row r="152" ht="47.25" customHeight="1" spans="1:10">
      <c r="A152" s="27">
        <f>'Runsheet for recording'!A155</f>
        <v>146</v>
      </c>
      <c r="B152" s="27" t="str">
        <f>'Runsheet for recording'!B155</f>
        <v>PushPull2023_AIR_All-Others_146.wav</v>
      </c>
      <c r="C152" s="33">
        <f>'Runsheet for recording'!F155</f>
        <v>0</v>
      </c>
      <c r="D152" s="34">
        <f>'Runsheet for recording'!H155</f>
        <v>0</v>
      </c>
      <c r="E152" s="35" t="str">
        <f>IF('Runsheet for recording'!I155=0,"NO RISKY WORD",'Runsheet for recording'!I155)</f>
        <v>NO RISKY WORD</v>
      </c>
      <c r="F152" s="36" t="str">
        <f>IF(OR('Runsheet for recording'!J155="MANDATORY - please spell correct pronunciation",'Runsheet for recording'!J155=""),"NOT SPECIFIED",'Runsheet for recording'!J155)</f>
        <v>NOT SPECIFIED</v>
      </c>
      <c r="G152" s="37"/>
      <c r="H152" s="38" t="s">
        <v>68</v>
      </c>
      <c r="I152" s="38"/>
      <c r="J152" s="38"/>
    </row>
    <row r="153" ht="47.25" customHeight="1" spans="1:10">
      <c r="A153" s="27">
        <f>'Runsheet for recording'!A156</f>
        <v>147</v>
      </c>
      <c r="B153" s="27" t="str">
        <f>'Runsheet for recording'!B156</f>
        <v>PushPull2023_AIR_All-Others_147.wav</v>
      </c>
      <c r="C153" s="33">
        <f>'Runsheet for recording'!F156</f>
        <v>0</v>
      </c>
      <c r="D153" s="34">
        <f>'Runsheet for recording'!H156</f>
        <v>0</v>
      </c>
      <c r="E153" s="35" t="str">
        <f>IF('Runsheet for recording'!I156=0,"NO RISKY WORD",'Runsheet for recording'!I156)</f>
        <v>NO RISKY WORD</v>
      </c>
      <c r="F153" s="36" t="str">
        <f>IF(OR('Runsheet for recording'!J156="MANDATORY - please spell correct pronunciation",'Runsheet for recording'!J156=""),"NOT SPECIFIED",'Runsheet for recording'!J156)</f>
        <v>NOT SPECIFIED</v>
      </c>
      <c r="G153" s="37"/>
      <c r="H153" s="38" t="s">
        <v>68</v>
      </c>
      <c r="I153" s="38"/>
      <c r="J153" s="38"/>
    </row>
    <row r="154" ht="47.25" customHeight="1" spans="1:10">
      <c r="A154" s="27">
        <f>'Runsheet for recording'!A157</f>
        <v>148</v>
      </c>
      <c r="B154" s="27" t="str">
        <f>'Runsheet for recording'!B157</f>
        <v>PushPull2023_AIR_All-Others_148.wav</v>
      </c>
      <c r="C154" s="33">
        <f>'Runsheet for recording'!F157</f>
        <v>0</v>
      </c>
      <c r="D154" s="34">
        <f>'Runsheet for recording'!H157</f>
        <v>0</v>
      </c>
      <c r="E154" s="35" t="str">
        <f>IF('Runsheet for recording'!I157=0,"NO RISKY WORD",'Runsheet for recording'!I157)</f>
        <v>NO RISKY WORD</v>
      </c>
      <c r="F154" s="36" t="str">
        <f>IF(OR('Runsheet for recording'!J157="MANDATORY - please spell correct pronunciation",'Runsheet for recording'!J157=""),"NOT SPECIFIED",'Runsheet for recording'!J157)</f>
        <v>NOT SPECIFIED</v>
      </c>
      <c r="G154" s="37"/>
      <c r="H154" s="38" t="s">
        <v>68</v>
      </c>
      <c r="I154" s="38"/>
      <c r="J154" s="38"/>
    </row>
    <row r="155" ht="47.25" customHeight="1" spans="1:10">
      <c r="A155" s="27">
        <f>'Runsheet for recording'!A158</f>
        <v>149</v>
      </c>
      <c r="B155" s="27" t="str">
        <f>'Runsheet for recording'!B158</f>
        <v>PushPull2023_AIR_All-Others_149.wav</v>
      </c>
      <c r="C155" s="33">
        <f>'Runsheet for recording'!F158</f>
        <v>0</v>
      </c>
      <c r="D155" s="34">
        <f>'Runsheet for recording'!H158</f>
        <v>0</v>
      </c>
      <c r="E155" s="35" t="str">
        <f>IF('Runsheet for recording'!I158=0,"NO RISKY WORD",'Runsheet for recording'!I158)</f>
        <v>NO RISKY WORD</v>
      </c>
      <c r="F155" s="36" t="str">
        <f>IF(OR('Runsheet for recording'!J158="MANDATORY - please spell correct pronunciation",'Runsheet for recording'!J158=""),"NOT SPECIFIED",'Runsheet for recording'!J158)</f>
        <v>NOT SPECIFIED</v>
      </c>
      <c r="G155" s="37"/>
      <c r="H155" s="38" t="s">
        <v>68</v>
      </c>
      <c r="I155" s="38"/>
      <c r="J155" s="38"/>
    </row>
    <row r="156" ht="47.25" customHeight="1" spans="1:10">
      <c r="A156" s="27">
        <f>'Runsheet for recording'!A159</f>
        <v>150</v>
      </c>
      <c r="B156" s="27" t="str">
        <f>'Runsheet for recording'!B159</f>
        <v>PushPull2023_AIR_All-Others_150.wav</v>
      </c>
      <c r="C156" s="33">
        <f>'Runsheet for recording'!F159</f>
        <v>0</v>
      </c>
      <c r="D156" s="34">
        <f>'Runsheet for recording'!H159</f>
        <v>0</v>
      </c>
      <c r="E156" s="35" t="str">
        <f>IF('Runsheet for recording'!I159=0,"NO RISKY WORD",'Runsheet for recording'!I159)</f>
        <v>NO RISKY WORD</v>
      </c>
      <c r="F156" s="36" t="str">
        <f>IF(OR('Runsheet for recording'!J159="MANDATORY - please spell correct pronunciation",'Runsheet for recording'!J159=""),"NOT SPECIFIED",'Runsheet for recording'!J159)</f>
        <v>NOT SPECIFIED</v>
      </c>
      <c r="G156" s="37"/>
      <c r="H156" s="38" t="s">
        <v>68</v>
      </c>
      <c r="I156" s="38"/>
      <c r="J156" s="38"/>
    </row>
    <row r="157" ht="47.25" customHeight="1" spans="1:10">
      <c r="A157" s="27">
        <f>'Runsheet for recording'!A160</f>
        <v>151</v>
      </c>
      <c r="B157" s="27" t="str">
        <f>'Runsheet for recording'!B160</f>
        <v>PushPull2023_AIR_All-Others_151.wav</v>
      </c>
      <c r="C157" s="33">
        <f>'Runsheet for recording'!F160</f>
        <v>0</v>
      </c>
      <c r="D157" s="34">
        <f>'Runsheet for recording'!H160</f>
        <v>0</v>
      </c>
      <c r="E157" s="35" t="str">
        <f>IF('Runsheet for recording'!I160=0,"NO RISKY WORD",'Runsheet for recording'!I160)</f>
        <v>NO RISKY WORD</v>
      </c>
      <c r="F157" s="36" t="str">
        <f>IF(OR('Runsheet for recording'!J160="MANDATORY - please spell correct pronunciation",'Runsheet for recording'!J160=""),"NOT SPECIFIED",'Runsheet for recording'!J160)</f>
        <v>NOT SPECIFIED</v>
      </c>
      <c r="G157" s="37"/>
      <c r="H157" s="38" t="s">
        <v>68</v>
      </c>
      <c r="I157" s="38"/>
      <c r="J157" s="38"/>
    </row>
    <row r="158" ht="47.25" customHeight="1" spans="1:10">
      <c r="A158" s="27">
        <f>'Runsheet for recording'!A161</f>
        <v>152</v>
      </c>
      <c r="B158" s="27" t="str">
        <f>'Runsheet for recording'!B161</f>
        <v>PushPull2023_AIR_All-Others_152.wav</v>
      </c>
      <c r="C158" s="33">
        <f>'Runsheet for recording'!F161</f>
        <v>0</v>
      </c>
      <c r="D158" s="34">
        <f>'Runsheet for recording'!H161</f>
        <v>0</v>
      </c>
      <c r="E158" s="35" t="str">
        <f>IF('Runsheet for recording'!I161=0,"NO RISKY WORD",'Runsheet for recording'!I161)</f>
        <v>NO RISKY WORD</v>
      </c>
      <c r="F158" s="36" t="str">
        <f>IF(OR('Runsheet for recording'!J161="MANDATORY - please spell correct pronunciation",'Runsheet for recording'!J161=""),"NOT SPECIFIED",'Runsheet for recording'!J161)</f>
        <v>NOT SPECIFIED</v>
      </c>
      <c r="G158" s="37"/>
      <c r="H158" s="38" t="s">
        <v>68</v>
      </c>
      <c r="I158" s="38"/>
      <c r="J158" s="38"/>
    </row>
    <row r="159" ht="47.25" customHeight="1" spans="1:10">
      <c r="A159" s="27">
        <f>'Runsheet for recording'!A162</f>
        <v>153</v>
      </c>
      <c r="B159" s="27" t="str">
        <f>'Runsheet for recording'!B162</f>
        <v>PushPull2023_AIR_All-Others_153.wav</v>
      </c>
      <c r="C159" s="33">
        <f>'Runsheet for recording'!F162</f>
        <v>0</v>
      </c>
      <c r="D159" s="34">
        <f>'Runsheet for recording'!H162</f>
        <v>0</v>
      </c>
      <c r="E159" s="35" t="str">
        <f>IF('Runsheet for recording'!I162=0,"NO RISKY WORD",'Runsheet for recording'!I162)</f>
        <v>NO RISKY WORD</v>
      </c>
      <c r="F159" s="36" t="str">
        <f>IF(OR('Runsheet for recording'!J162="MANDATORY - please spell correct pronunciation",'Runsheet for recording'!J162=""),"NOT SPECIFIED",'Runsheet for recording'!J162)</f>
        <v>NOT SPECIFIED</v>
      </c>
      <c r="G159" s="37"/>
      <c r="H159" s="38" t="s">
        <v>68</v>
      </c>
      <c r="I159" s="38"/>
      <c r="J159" s="38"/>
    </row>
    <row r="160" ht="47.25" customHeight="1" spans="1:10">
      <c r="A160" s="27">
        <f>'Runsheet for recording'!A163</f>
        <v>154</v>
      </c>
      <c r="B160" s="27" t="str">
        <f>'Runsheet for recording'!B163</f>
        <v>PushPull2023_AIR_All-Others_154.wav</v>
      </c>
      <c r="C160" s="33">
        <f>'Runsheet for recording'!F163</f>
        <v>0</v>
      </c>
      <c r="D160" s="34">
        <f>'Runsheet for recording'!H163</f>
        <v>0</v>
      </c>
      <c r="E160" s="35" t="str">
        <f>IF('Runsheet for recording'!I163=0,"NO RISKY WORD",'Runsheet for recording'!I163)</f>
        <v>NO RISKY WORD</v>
      </c>
      <c r="F160" s="36" t="str">
        <f>IF(OR('Runsheet for recording'!J163="MANDATORY - please spell correct pronunciation",'Runsheet for recording'!J163=""),"NOT SPECIFIED",'Runsheet for recording'!J163)</f>
        <v>NOT SPECIFIED</v>
      </c>
      <c r="G160" s="37"/>
      <c r="H160" s="38" t="s">
        <v>68</v>
      </c>
      <c r="I160" s="38"/>
      <c r="J160" s="38"/>
    </row>
    <row r="161" ht="47.25" customHeight="1" spans="1:10">
      <c r="A161" s="27">
        <f>'Runsheet for recording'!A164</f>
        <v>155</v>
      </c>
      <c r="B161" s="27" t="str">
        <f>'Runsheet for recording'!B164</f>
        <v>PushPull2023_AIR_All-Others_155.wav</v>
      </c>
      <c r="C161" s="33">
        <f>'Runsheet for recording'!F164</f>
        <v>0</v>
      </c>
      <c r="D161" s="34">
        <f>'Runsheet for recording'!H164</f>
        <v>0</v>
      </c>
      <c r="E161" s="35" t="str">
        <f>IF('Runsheet for recording'!I164=0,"NO RISKY WORD",'Runsheet for recording'!I164)</f>
        <v>NO RISKY WORD</v>
      </c>
      <c r="F161" s="36" t="str">
        <f>IF(OR('Runsheet for recording'!J164="MANDATORY - please spell correct pronunciation",'Runsheet for recording'!J164=""),"NOT SPECIFIED",'Runsheet for recording'!J164)</f>
        <v>NOT SPECIFIED</v>
      </c>
      <c r="G161" s="37"/>
      <c r="H161" s="38" t="s">
        <v>68</v>
      </c>
      <c r="I161" s="38"/>
      <c r="J161" s="38"/>
    </row>
    <row r="162" ht="47.25" customHeight="1" spans="1:10">
      <c r="A162" s="27">
        <f>'Runsheet for recording'!A165</f>
        <v>156</v>
      </c>
      <c r="B162" s="27" t="str">
        <f>'Runsheet for recording'!B165</f>
        <v>PushPull2023_AIR_All-Others_156.wav</v>
      </c>
      <c r="C162" s="33">
        <f>'Runsheet for recording'!F165</f>
        <v>0</v>
      </c>
      <c r="D162" s="34">
        <f>'Runsheet for recording'!H165</f>
        <v>0</v>
      </c>
      <c r="E162" s="35" t="str">
        <f>IF('Runsheet for recording'!I165=0,"NO RISKY WORD",'Runsheet for recording'!I165)</f>
        <v>NO RISKY WORD</v>
      </c>
      <c r="F162" s="36" t="str">
        <f>IF(OR('Runsheet for recording'!J165="MANDATORY - please spell correct pronunciation",'Runsheet for recording'!J165=""),"NOT SPECIFIED",'Runsheet for recording'!J165)</f>
        <v>NOT SPECIFIED</v>
      </c>
      <c r="G162" s="37"/>
      <c r="H162" s="38" t="s">
        <v>68</v>
      </c>
      <c r="I162" s="38"/>
      <c r="J162" s="38"/>
    </row>
    <row r="163" ht="47.25" customHeight="1" spans="1:10">
      <c r="A163" s="27">
        <f>'Runsheet for recording'!A166</f>
        <v>157</v>
      </c>
      <c r="B163" s="27" t="str">
        <f>'Runsheet for recording'!B166</f>
        <v>PushPull2023_AIR_All-Others_157.wav</v>
      </c>
      <c r="C163" s="33">
        <f>'Runsheet for recording'!F166</f>
        <v>0</v>
      </c>
      <c r="D163" s="34">
        <f>'Runsheet for recording'!H166</f>
        <v>0</v>
      </c>
      <c r="E163" s="35" t="str">
        <f>IF('Runsheet for recording'!I166=0,"NO RISKY WORD",'Runsheet for recording'!I166)</f>
        <v>NO RISKY WORD</v>
      </c>
      <c r="F163" s="36" t="str">
        <f>IF(OR('Runsheet for recording'!J166="MANDATORY - please spell correct pronunciation",'Runsheet for recording'!J166=""),"NOT SPECIFIED",'Runsheet for recording'!J166)</f>
        <v>NOT SPECIFIED</v>
      </c>
      <c r="G163" s="37"/>
      <c r="H163" s="38" t="s">
        <v>68</v>
      </c>
      <c r="I163" s="38"/>
      <c r="J163" s="38"/>
    </row>
    <row r="164" ht="47.25" customHeight="1" spans="1:10">
      <c r="A164" s="27">
        <f>'Runsheet for recording'!A167</f>
        <v>158</v>
      </c>
      <c r="B164" s="27" t="str">
        <f>'Runsheet for recording'!B167</f>
        <v>PushPull2023_AIR_All-Others_158.wav</v>
      </c>
      <c r="C164" s="33">
        <f>'Runsheet for recording'!F167</f>
        <v>0</v>
      </c>
      <c r="D164" s="34">
        <f>'Runsheet for recording'!H167</f>
        <v>0</v>
      </c>
      <c r="E164" s="35" t="str">
        <f>IF('Runsheet for recording'!I167=0,"NO RISKY WORD",'Runsheet for recording'!I167)</f>
        <v>NO RISKY WORD</v>
      </c>
      <c r="F164" s="36" t="str">
        <f>IF(OR('Runsheet for recording'!J167="MANDATORY - please spell correct pronunciation",'Runsheet for recording'!J167=""),"NOT SPECIFIED",'Runsheet for recording'!J167)</f>
        <v>NOT SPECIFIED</v>
      </c>
      <c r="G164" s="37"/>
      <c r="H164" s="38" t="s">
        <v>68</v>
      </c>
      <c r="I164" s="38"/>
      <c r="J164" s="38"/>
    </row>
    <row r="165" ht="47.25" customHeight="1" spans="1:10">
      <c r="A165" s="27">
        <f>'Runsheet for recording'!A168</f>
        <v>159</v>
      </c>
      <c r="B165" s="27" t="str">
        <f>'Runsheet for recording'!B168</f>
        <v>PushPull2023_AIR_All-Others_159.wav</v>
      </c>
      <c r="C165" s="33">
        <f>'Runsheet for recording'!F168</f>
        <v>0</v>
      </c>
      <c r="D165" s="34">
        <f>'Runsheet for recording'!H168</f>
        <v>0</v>
      </c>
      <c r="E165" s="35" t="str">
        <f>IF('Runsheet for recording'!I168=0,"NO RISKY WORD",'Runsheet for recording'!I168)</f>
        <v>NO RISKY WORD</v>
      </c>
      <c r="F165" s="36" t="str">
        <f>IF(OR('Runsheet for recording'!J168="MANDATORY - please spell correct pronunciation",'Runsheet for recording'!J168=""),"NOT SPECIFIED",'Runsheet for recording'!J168)</f>
        <v>NOT SPECIFIED</v>
      </c>
      <c r="G165" s="37"/>
      <c r="H165" s="38" t="s">
        <v>68</v>
      </c>
      <c r="I165" s="38"/>
      <c r="J165" s="38"/>
    </row>
    <row r="166" ht="47.25" customHeight="1" spans="1:10">
      <c r="A166" s="27">
        <f>'Runsheet for recording'!A169</f>
        <v>160</v>
      </c>
      <c r="B166" s="27" t="str">
        <f>'Runsheet for recording'!B169</f>
        <v>PushPull2023_AIR_All-Others_160.wav</v>
      </c>
      <c r="C166" s="33">
        <f>'Runsheet for recording'!F169</f>
        <v>0</v>
      </c>
      <c r="D166" s="34">
        <f>'Runsheet for recording'!H169</f>
        <v>0</v>
      </c>
      <c r="E166" s="35" t="str">
        <f>IF('Runsheet for recording'!I169=0,"NO RISKY WORD",'Runsheet for recording'!I169)</f>
        <v>NO RISKY WORD</v>
      </c>
      <c r="F166" s="36" t="str">
        <f>IF(OR('Runsheet for recording'!J169="MANDATORY - please spell correct pronunciation",'Runsheet for recording'!J169=""),"NOT SPECIFIED",'Runsheet for recording'!J169)</f>
        <v>NOT SPECIFIED</v>
      </c>
      <c r="G166" s="37"/>
      <c r="H166" s="38" t="s">
        <v>68</v>
      </c>
      <c r="I166" s="38"/>
      <c r="J166" s="38"/>
    </row>
    <row r="167" ht="47.25" customHeight="1" spans="1:10">
      <c r="A167" s="27">
        <f>'Runsheet for recording'!A170</f>
        <v>161</v>
      </c>
      <c r="B167" s="27" t="str">
        <f>'Runsheet for recording'!B170</f>
        <v>PushPull2023_AIR_All-Others_161.wav</v>
      </c>
      <c r="C167" s="33">
        <f>'Runsheet for recording'!F170</f>
        <v>0</v>
      </c>
      <c r="D167" s="34">
        <f>'Runsheet for recording'!H170</f>
        <v>0</v>
      </c>
      <c r="E167" s="35" t="str">
        <f>IF('Runsheet for recording'!I170=0,"NO RISKY WORD",'Runsheet for recording'!I170)</f>
        <v>NO RISKY WORD</v>
      </c>
      <c r="F167" s="36" t="str">
        <f>IF(OR('Runsheet for recording'!J170="MANDATORY - please spell correct pronunciation",'Runsheet for recording'!J170=""),"NOT SPECIFIED",'Runsheet for recording'!J170)</f>
        <v>NOT SPECIFIED</v>
      </c>
      <c r="G167" s="37"/>
      <c r="H167" s="38" t="s">
        <v>68</v>
      </c>
      <c r="I167" s="38"/>
      <c r="J167" s="38"/>
    </row>
    <row r="168" ht="47.25" customHeight="1" spans="1:10">
      <c r="A168" s="27">
        <f>'Runsheet for recording'!A171</f>
        <v>162</v>
      </c>
      <c r="B168" s="27" t="str">
        <f>'Runsheet for recording'!B171</f>
        <v>PushPull2023_AIR_All-Others_162.wav</v>
      </c>
      <c r="C168" s="33">
        <f>'Runsheet for recording'!F171</f>
        <v>0</v>
      </c>
      <c r="D168" s="34">
        <f>'Runsheet for recording'!H171</f>
        <v>0</v>
      </c>
      <c r="E168" s="35" t="str">
        <f>IF('Runsheet for recording'!I171=0,"NO RISKY WORD",'Runsheet for recording'!I171)</f>
        <v>NO RISKY WORD</v>
      </c>
      <c r="F168" s="36" t="str">
        <f>IF(OR('Runsheet for recording'!J171="MANDATORY - please spell correct pronunciation",'Runsheet for recording'!J171=""),"NOT SPECIFIED",'Runsheet for recording'!J171)</f>
        <v>NOT SPECIFIED</v>
      </c>
      <c r="G168" s="37"/>
      <c r="H168" s="38" t="s">
        <v>68</v>
      </c>
      <c r="I168" s="38"/>
      <c r="J168" s="38"/>
    </row>
    <row r="169" ht="47.25" customHeight="1" spans="1:10">
      <c r="A169" s="27">
        <f>'Runsheet for recording'!A172</f>
        <v>163</v>
      </c>
      <c r="B169" s="27" t="str">
        <f>'Runsheet for recording'!B172</f>
        <v>PushPull2023_AIR_All-Others_163.wav</v>
      </c>
      <c r="C169" s="33">
        <f>'Runsheet for recording'!F172</f>
        <v>0</v>
      </c>
      <c r="D169" s="34">
        <f>'Runsheet for recording'!H172</f>
        <v>0</v>
      </c>
      <c r="E169" s="35" t="str">
        <f>IF('Runsheet for recording'!I172=0,"NO RISKY WORD",'Runsheet for recording'!I172)</f>
        <v>NO RISKY WORD</v>
      </c>
      <c r="F169" s="36" t="str">
        <f>IF(OR('Runsheet for recording'!J172="MANDATORY - please spell correct pronunciation",'Runsheet for recording'!J172=""),"NOT SPECIFIED",'Runsheet for recording'!J172)</f>
        <v>NOT SPECIFIED</v>
      </c>
      <c r="G169" s="37"/>
      <c r="H169" s="38" t="s">
        <v>68</v>
      </c>
      <c r="I169" s="38"/>
      <c r="J169" s="38"/>
    </row>
    <row r="170" ht="47.25" customHeight="1" spans="1:10">
      <c r="A170" s="27">
        <f>'Runsheet for recording'!A173</f>
        <v>164</v>
      </c>
      <c r="B170" s="27" t="str">
        <f>'Runsheet for recording'!B173</f>
        <v>PushPull2023_AIR_All-Others_164.wav</v>
      </c>
      <c r="C170" s="33">
        <f>'Runsheet for recording'!F173</f>
        <v>0</v>
      </c>
      <c r="D170" s="34">
        <f>'Runsheet for recording'!H173</f>
        <v>0</v>
      </c>
      <c r="E170" s="35" t="str">
        <f>IF('Runsheet for recording'!I173=0,"NO RISKY WORD",'Runsheet for recording'!I173)</f>
        <v>NO RISKY WORD</v>
      </c>
      <c r="F170" s="36" t="str">
        <f>IF(OR('Runsheet for recording'!J173="MANDATORY - please spell correct pronunciation",'Runsheet for recording'!J173=""),"NOT SPECIFIED",'Runsheet for recording'!J173)</f>
        <v>NOT SPECIFIED</v>
      </c>
      <c r="G170" s="37"/>
      <c r="H170" s="38" t="s">
        <v>68</v>
      </c>
      <c r="I170" s="38"/>
      <c r="J170" s="38"/>
    </row>
    <row r="171" ht="47.25" customHeight="1" spans="1:10">
      <c r="A171" s="27">
        <f>'Runsheet for recording'!A174</f>
        <v>165</v>
      </c>
      <c r="B171" s="27" t="str">
        <f>'Runsheet for recording'!B174</f>
        <v>PushPull2023_AIR_All-Others_165.wav</v>
      </c>
      <c r="C171" s="33">
        <f>'Runsheet for recording'!F174</f>
        <v>0</v>
      </c>
      <c r="D171" s="34">
        <f>'Runsheet for recording'!H174</f>
        <v>0</v>
      </c>
      <c r="E171" s="35" t="str">
        <f>IF('Runsheet for recording'!I174=0,"NO RISKY WORD",'Runsheet for recording'!I174)</f>
        <v>NO RISKY WORD</v>
      </c>
      <c r="F171" s="36" t="str">
        <f>IF(OR('Runsheet for recording'!J174="MANDATORY - please spell correct pronunciation",'Runsheet for recording'!J174=""),"NOT SPECIFIED",'Runsheet for recording'!J174)</f>
        <v>NOT SPECIFIED</v>
      </c>
      <c r="G171" s="37"/>
      <c r="H171" s="38" t="s">
        <v>68</v>
      </c>
      <c r="I171" s="38"/>
      <c r="J171" s="38"/>
    </row>
    <row r="172" ht="47.25" customHeight="1" spans="1:10">
      <c r="A172" s="27">
        <f>'Runsheet for recording'!A175</f>
        <v>166</v>
      </c>
      <c r="B172" s="27" t="str">
        <f>'Runsheet for recording'!B175</f>
        <v>PushPull2023_AIR_All-Others_166.wav</v>
      </c>
      <c r="C172" s="33">
        <f>'Runsheet for recording'!F175</f>
        <v>0</v>
      </c>
      <c r="D172" s="34">
        <f>'Runsheet for recording'!H175</f>
        <v>0</v>
      </c>
      <c r="E172" s="35" t="str">
        <f>IF('Runsheet for recording'!I175=0,"NO RISKY WORD",'Runsheet for recording'!I175)</f>
        <v>NO RISKY WORD</v>
      </c>
      <c r="F172" s="36" t="str">
        <f>IF(OR('Runsheet for recording'!J175="MANDATORY - please spell correct pronunciation",'Runsheet for recording'!J175=""),"NOT SPECIFIED",'Runsheet for recording'!J175)</f>
        <v>NOT SPECIFIED</v>
      </c>
      <c r="G172" s="37"/>
      <c r="H172" s="38" t="s">
        <v>68</v>
      </c>
      <c r="I172" s="38"/>
      <c r="J172" s="38"/>
    </row>
    <row r="173" ht="47.25" customHeight="1" spans="1:10">
      <c r="A173" s="27">
        <f>'Runsheet for recording'!A176</f>
        <v>167</v>
      </c>
      <c r="B173" s="27" t="str">
        <f>'Runsheet for recording'!B176</f>
        <v>PushPull2023_AIR_All-Others_167.wav</v>
      </c>
      <c r="C173" s="33">
        <f>'Runsheet for recording'!F176</f>
        <v>0</v>
      </c>
      <c r="D173" s="34">
        <f>'Runsheet for recording'!H176</f>
        <v>0</v>
      </c>
      <c r="E173" s="35" t="str">
        <f>IF('Runsheet for recording'!I176=0,"NO RISKY WORD",'Runsheet for recording'!I176)</f>
        <v>NO RISKY WORD</v>
      </c>
      <c r="F173" s="36" t="str">
        <f>IF(OR('Runsheet for recording'!J176="MANDATORY - please spell correct pronunciation",'Runsheet for recording'!J176=""),"NOT SPECIFIED",'Runsheet for recording'!J176)</f>
        <v>NOT SPECIFIED</v>
      </c>
      <c r="G173" s="37"/>
      <c r="H173" s="38" t="s">
        <v>68</v>
      </c>
      <c r="I173" s="38"/>
      <c r="J173" s="38"/>
    </row>
    <row r="174" ht="47.25" customHeight="1" spans="1:10">
      <c r="A174" s="27">
        <f>'Runsheet for recording'!A177</f>
        <v>168</v>
      </c>
      <c r="B174" s="27" t="str">
        <f>'Runsheet for recording'!B177</f>
        <v>PushPull2023_AIR_All-Others_168.wav</v>
      </c>
      <c r="C174" s="33">
        <f>'Runsheet for recording'!F177</f>
        <v>0</v>
      </c>
      <c r="D174" s="34">
        <f>'Runsheet for recording'!H177</f>
        <v>0</v>
      </c>
      <c r="E174" s="35" t="str">
        <f>IF('Runsheet for recording'!I177=0,"NO RISKY WORD",'Runsheet for recording'!I177)</f>
        <v>NO RISKY WORD</v>
      </c>
      <c r="F174" s="36" t="str">
        <f>IF(OR('Runsheet for recording'!J177="MANDATORY - please spell correct pronunciation",'Runsheet for recording'!J177=""),"NOT SPECIFIED",'Runsheet for recording'!J177)</f>
        <v>NOT SPECIFIED</v>
      </c>
      <c r="G174" s="37"/>
      <c r="H174" s="38" t="s">
        <v>68</v>
      </c>
      <c r="I174" s="38"/>
      <c r="J174" s="38"/>
    </row>
    <row r="175" ht="47.25" customHeight="1" spans="1:10">
      <c r="A175" s="27">
        <f>'Runsheet for recording'!A178</f>
        <v>169</v>
      </c>
      <c r="B175" s="27" t="str">
        <f>'Runsheet for recording'!B178</f>
        <v>PushPull2023_AIR_All-Others_169.wav</v>
      </c>
      <c r="C175" s="33">
        <f>'Runsheet for recording'!F178</f>
        <v>0</v>
      </c>
      <c r="D175" s="34">
        <f>'Runsheet for recording'!H178</f>
        <v>0</v>
      </c>
      <c r="E175" s="35" t="str">
        <f>IF('Runsheet for recording'!I178=0,"NO RISKY WORD",'Runsheet for recording'!I178)</f>
        <v>NO RISKY WORD</v>
      </c>
      <c r="F175" s="36" t="str">
        <f>IF(OR('Runsheet for recording'!J178="MANDATORY - please spell correct pronunciation",'Runsheet for recording'!J178=""),"NOT SPECIFIED",'Runsheet for recording'!J178)</f>
        <v>NOT SPECIFIED</v>
      </c>
      <c r="G175" s="37"/>
      <c r="H175" s="38" t="s">
        <v>68</v>
      </c>
      <c r="I175" s="38"/>
      <c r="J175" s="38"/>
    </row>
    <row r="176" ht="47.25" customHeight="1" spans="1:10">
      <c r="A176" s="27">
        <f>'Runsheet for recording'!A179</f>
        <v>170</v>
      </c>
      <c r="B176" s="27" t="str">
        <f>'Runsheet for recording'!B179</f>
        <v>PushPull2023_AIR_All-Others_170.wav</v>
      </c>
      <c r="C176" s="33">
        <f>'Runsheet for recording'!F179</f>
        <v>0</v>
      </c>
      <c r="D176" s="34">
        <f>'Runsheet for recording'!H179</f>
        <v>0</v>
      </c>
      <c r="E176" s="35" t="str">
        <f>IF('Runsheet for recording'!I179=0,"NO RISKY WORD",'Runsheet for recording'!I179)</f>
        <v>NO RISKY WORD</v>
      </c>
      <c r="F176" s="36" t="str">
        <f>IF(OR('Runsheet for recording'!J179="MANDATORY - please spell correct pronunciation",'Runsheet for recording'!J179=""),"NOT SPECIFIED",'Runsheet for recording'!J179)</f>
        <v>NOT SPECIFIED</v>
      </c>
      <c r="G176" s="37"/>
      <c r="H176" s="38" t="s">
        <v>68</v>
      </c>
      <c r="I176" s="38"/>
      <c r="J176" s="38"/>
    </row>
    <row r="177" ht="47.25" customHeight="1" spans="1:10">
      <c r="A177" s="27">
        <f>'Runsheet for recording'!A180</f>
        <v>171</v>
      </c>
      <c r="B177" s="27" t="str">
        <f>'Runsheet for recording'!B180</f>
        <v>PushPull2023_AIR_All-Others_171.wav</v>
      </c>
      <c r="C177" s="33">
        <f>'Runsheet for recording'!F180</f>
        <v>0</v>
      </c>
      <c r="D177" s="34">
        <f>'Runsheet for recording'!H180</f>
        <v>0</v>
      </c>
      <c r="E177" s="35" t="str">
        <f>IF('Runsheet for recording'!I180=0,"NO RISKY WORD",'Runsheet for recording'!I180)</f>
        <v>NO RISKY WORD</v>
      </c>
      <c r="F177" s="36" t="str">
        <f>IF(OR('Runsheet for recording'!J180="MANDATORY - please spell correct pronunciation",'Runsheet for recording'!J180=""),"NOT SPECIFIED",'Runsheet for recording'!J180)</f>
        <v>NOT SPECIFIED</v>
      </c>
      <c r="G177" s="37"/>
      <c r="H177" s="38" t="s">
        <v>68</v>
      </c>
      <c r="I177" s="38"/>
      <c r="J177" s="38"/>
    </row>
    <row r="178" ht="47.25" customHeight="1" spans="1:10">
      <c r="A178" s="27">
        <f>'Runsheet for recording'!A181</f>
        <v>172</v>
      </c>
      <c r="B178" s="27" t="str">
        <f>'Runsheet for recording'!B181</f>
        <v>PushPull2023_AIR_All-Others_172.wav</v>
      </c>
      <c r="C178" s="33">
        <f>'Runsheet for recording'!F181</f>
        <v>0</v>
      </c>
      <c r="D178" s="34">
        <f>'Runsheet for recording'!H181</f>
        <v>0</v>
      </c>
      <c r="E178" s="35" t="str">
        <f>IF('Runsheet for recording'!I181=0,"NO RISKY WORD",'Runsheet for recording'!I181)</f>
        <v>NO RISKY WORD</v>
      </c>
      <c r="F178" s="36" t="str">
        <f>IF(OR('Runsheet for recording'!J181="MANDATORY - please spell correct pronunciation",'Runsheet for recording'!J181=""),"NOT SPECIFIED",'Runsheet for recording'!J181)</f>
        <v>NOT SPECIFIED</v>
      </c>
      <c r="G178" s="37"/>
      <c r="H178" s="38" t="s">
        <v>68</v>
      </c>
      <c r="I178" s="38"/>
      <c r="J178" s="38"/>
    </row>
    <row r="179" ht="47.25" customHeight="1" spans="1:10">
      <c r="A179" s="27">
        <f>'Runsheet for recording'!A182</f>
        <v>173</v>
      </c>
      <c r="B179" s="27" t="str">
        <f>'Runsheet for recording'!B182</f>
        <v>PushPull2023_AIR_All-Others_173.wav</v>
      </c>
      <c r="C179" s="33">
        <f>'Runsheet for recording'!F182</f>
        <v>0</v>
      </c>
      <c r="D179" s="34">
        <f>'Runsheet for recording'!H182</f>
        <v>0</v>
      </c>
      <c r="E179" s="35" t="str">
        <f>IF('Runsheet for recording'!I182=0,"NO RISKY WORD",'Runsheet for recording'!I182)</f>
        <v>NO RISKY WORD</v>
      </c>
      <c r="F179" s="36" t="str">
        <f>IF(OR('Runsheet for recording'!J182="MANDATORY - please spell correct pronunciation",'Runsheet for recording'!J182=""),"NOT SPECIFIED",'Runsheet for recording'!J182)</f>
        <v>NOT SPECIFIED</v>
      </c>
      <c r="G179" s="37"/>
      <c r="H179" s="38" t="s">
        <v>68</v>
      </c>
      <c r="I179" s="38"/>
      <c r="J179" s="38"/>
    </row>
    <row r="180" ht="47.25" customHeight="1" spans="1:10">
      <c r="A180" s="27">
        <f>'Runsheet for recording'!A183</f>
        <v>174</v>
      </c>
      <c r="B180" s="27" t="str">
        <f>'Runsheet for recording'!B183</f>
        <v>PushPull2023_AIR_All-Others_174.wav</v>
      </c>
      <c r="C180" s="33">
        <f>'Runsheet for recording'!F183</f>
        <v>0</v>
      </c>
      <c r="D180" s="34">
        <f>'Runsheet for recording'!H183</f>
        <v>0</v>
      </c>
      <c r="E180" s="35" t="str">
        <f>IF('Runsheet for recording'!I183=0,"NO RISKY WORD",'Runsheet for recording'!I183)</f>
        <v>NO RISKY WORD</v>
      </c>
      <c r="F180" s="36" t="str">
        <f>IF(OR('Runsheet for recording'!J183="MANDATORY - please spell correct pronunciation",'Runsheet for recording'!J183=""),"NOT SPECIFIED",'Runsheet for recording'!J183)</f>
        <v>NOT SPECIFIED</v>
      </c>
      <c r="G180" s="37"/>
      <c r="H180" s="38" t="s">
        <v>68</v>
      </c>
      <c r="I180" s="38"/>
      <c r="J180" s="38"/>
    </row>
    <row r="181" ht="47.25" customHeight="1" spans="1:10">
      <c r="A181" s="27">
        <f>'Runsheet for recording'!A184</f>
        <v>175</v>
      </c>
      <c r="B181" s="27" t="str">
        <f>'Runsheet for recording'!B184</f>
        <v>PushPull2023_AIR_All-Others_175.wav</v>
      </c>
      <c r="C181" s="33">
        <f>'Runsheet for recording'!F184</f>
        <v>0</v>
      </c>
      <c r="D181" s="34">
        <f>'Runsheet for recording'!H184</f>
        <v>0</v>
      </c>
      <c r="E181" s="35" t="str">
        <f>IF('Runsheet for recording'!I184=0,"NO RISKY WORD",'Runsheet for recording'!I184)</f>
        <v>NO RISKY WORD</v>
      </c>
      <c r="F181" s="36" t="str">
        <f>IF(OR('Runsheet for recording'!J184="MANDATORY - please spell correct pronunciation",'Runsheet for recording'!J184=""),"NOT SPECIFIED",'Runsheet for recording'!J184)</f>
        <v>NOT SPECIFIED</v>
      </c>
      <c r="G181" s="37"/>
      <c r="H181" s="38" t="s">
        <v>68</v>
      </c>
      <c r="I181" s="38"/>
      <c r="J181" s="38"/>
    </row>
    <row r="182" ht="47.25" customHeight="1" spans="1:10">
      <c r="A182" s="27">
        <f>'Runsheet for recording'!A185</f>
        <v>176</v>
      </c>
      <c r="B182" s="27" t="str">
        <f>'Runsheet for recording'!B185</f>
        <v>PushPull2023_AIR_All-Others_176.wav</v>
      </c>
      <c r="C182" s="33">
        <f>'Runsheet for recording'!F185</f>
        <v>0</v>
      </c>
      <c r="D182" s="34">
        <f>'Runsheet for recording'!H185</f>
        <v>0</v>
      </c>
      <c r="E182" s="35" t="str">
        <f>IF('Runsheet for recording'!I185=0,"NO RISKY WORD",'Runsheet for recording'!I185)</f>
        <v>NO RISKY WORD</v>
      </c>
      <c r="F182" s="36" t="str">
        <f>IF(OR('Runsheet for recording'!J185="MANDATORY - please spell correct pronunciation",'Runsheet for recording'!J185=""),"NOT SPECIFIED",'Runsheet for recording'!J185)</f>
        <v>NOT SPECIFIED</v>
      </c>
      <c r="G182" s="37"/>
      <c r="H182" s="38" t="s">
        <v>68</v>
      </c>
      <c r="I182" s="38"/>
      <c r="J182" s="38"/>
    </row>
    <row r="183" ht="47.25" customHeight="1" spans="1:10">
      <c r="A183" s="27">
        <f>'Runsheet for recording'!A186</f>
        <v>177</v>
      </c>
      <c r="B183" s="27" t="str">
        <f>'Runsheet for recording'!B186</f>
        <v>PushPull2023_AIR_All-Others_177.wav</v>
      </c>
      <c r="C183" s="33">
        <f>'Runsheet for recording'!F186</f>
        <v>0</v>
      </c>
      <c r="D183" s="34">
        <f>'Runsheet for recording'!H186</f>
        <v>0</v>
      </c>
      <c r="E183" s="35" t="str">
        <f>IF('Runsheet for recording'!I186=0,"NO RISKY WORD",'Runsheet for recording'!I186)</f>
        <v>NO RISKY WORD</v>
      </c>
      <c r="F183" s="36" t="str">
        <f>IF(OR('Runsheet for recording'!J186="MANDATORY - please spell correct pronunciation",'Runsheet for recording'!J186=""),"NOT SPECIFIED",'Runsheet for recording'!J186)</f>
        <v>NOT SPECIFIED</v>
      </c>
      <c r="G183" s="37"/>
      <c r="H183" s="38" t="s">
        <v>68</v>
      </c>
      <c r="I183" s="38"/>
      <c r="J183" s="38"/>
    </row>
    <row r="184" ht="47.25" customHeight="1" spans="1:10">
      <c r="A184" s="27">
        <f>'Runsheet for recording'!A187</f>
        <v>178</v>
      </c>
      <c r="B184" s="27" t="str">
        <f>'Runsheet for recording'!B187</f>
        <v>PushPull2023_AIR_All-Others_178.wav</v>
      </c>
      <c r="C184" s="33">
        <f>'Runsheet for recording'!F187</f>
        <v>0</v>
      </c>
      <c r="D184" s="34">
        <f>'Runsheet for recording'!H187</f>
        <v>0</v>
      </c>
      <c r="E184" s="35" t="str">
        <f>IF('Runsheet for recording'!I187=0,"NO RISKY WORD",'Runsheet for recording'!I187)</f>
        <v>NO RISKY WORD</v>
      </c>
      <c r="F184" s="36" t="str">
        <f>IF(OR('Runsheet for recording'!J187="MANDATORY - please spell correct pronunciation",'Runsheet for recording'!J187=""),"NOT SPECIFIED",'Runsheet for recording'!J187)</f>
        <v>NOT SPECIFIED</v>
      </c>
      <c r="G184" s="37"/>
      <c r="H184" s="38" t="s">
        <v>68</v>
      </c>
      <c r="I184" s="38"/>
      <c r="J184" s="38"/>
    </row>
    <row r="185" ht="47.25" customHeight="1" spans="1:10">
      <c r="A185" s="27">
        <f>'Runsheet for recording'!A188</f>
        <v>179</v>
      </c>
      <c r="B185" s="27" t="str">
        <f>'Runsheet for recording'!B188</f>
        <v>PushPull2023_AIR_All-Others_179.wav</v>
      </c>
      <c r="C185" s="33">
        <f>'Runsheet for recording'!F188</f>
        <v>0</v>
      </c>
      <c r="D185" s="34">
        <f>'Runsheet for recording'!H188</f>
        <v>0</v>
      </c>
      <c r="E185" s="35" t="str">
        <f>IF('Runsheet for recording'!I188=0,"NO RISKY WORD",'Runsheet for recording'!I188)</f>
        <v>NO RISKY WORD</v>
      </c>
      <c r="F185" s="36" t="str">
        <f>IF(OR('Runsheet for recording'!J188="MANDATORY - please spell correct pronunciation",'Runsheet for recording'!J188=""),"NOT SPECIFIED",'Runsheet for recording'!J188)</f>
        <v>NOT SPECIFIED</v>
      </c>
      <c r="G185" s="37"/>
      <c r="H185" s="38" t="s">
        <v>68</v>
      </c>
      <c r="I185" s="38"/>
      <c r="J185" s="38"/>
    </row>
    <row r="186" ht="47.25" customHeight="1" spans="1:10">
      <c r="A186" s="27">
        <f>'Runsheet for recording'!A189</f>
        <v>180</v>
      </c>
      <c r="B186" s="27" t="str">
        <f>'Runsheet for recording'!B189</f>
        <v>PushPull2023_AIR_All-Others_180.wav</v>
      </c>
      <c r="C186" s="33">
        <f>'Runsheet for recording'!F189</f>
        <v>0</v>
      </c>
      <c r="D186" s="34">
        <f>'Runsheet for recording'!H189</f>
        <v>0</v>
      </c>
      <c r="E186" s="35" t="str">
        <f>IF('Runsheet for recording'!I189=0,"NO RISKY WORD",'Runsheet for recording'!I189)</f>
        <v>NO RISKY WORD</v>
      </c>
      <c r="F186" s="36" t="str">
        <f>IF(OR('Runsheet for recording'!J189="MANDATORY - please spell correct pronunciation",'Runsheet for recording'!J189=""),"NOT SPECIFIED",'Runsheet for recording'!J189)</f>
        <v>NOT SPECIFIED</v>
      </c>
      <c r="G186" s="37"/>
      <c r="H186" s="38" t="s">
        <v>68</v>
      </c>
      <c r="I186" s="38"/>
      <c r="J186" s="38"/>
    </row>
    <row r="187" ht="47.25" customHeight="1" spans="1:10">
      <c r="A187" s="27">
        <f>'Runsheet for recording'!A190</f>
        <v>181</v>
      </c>
      <c r="B187" s="27" t="str">
        <f>'Runsheet for recording'!B190</f>
        <v>PushPull2023_AIR_All-Others_181.wav</v>
      </c>
      <c r="C187" s="33">
        <f>'Runsheet for recording'!F190</f>
        <v>0</v>
      </c>
      <c r="D187" s="34">
        <f>'Runsheet for recording'!H190</f>
        <v>0</v>
      </c>
      <c r="E187" s="35" t="str">
        <f>IF('Runsheet for recording'!I190=0,"NO RISKY WORD",'Runsheet for recording'!I190)</f>
        <v>NO RISKY WORD</v>
      </c>
      <c r="F187" s="36" t="str">
        <f>IF(OR('Runsheet for recording'!J190="MANDATORY - please spell correct pronunciation",'Runsheet for recording'!J190=""),"NOT SPECIFIED",'Runsheet for recording'!J190)</f>
        <v>NOT SPECIFIED</v>
      </c>
      <c r="G187" s="37"/>
      <c r="H187" s="38" t="s">
        <v>68</v>
      </c>
      <c r="I187" s="38"/>
      <c r="J187" s="38"/>
    </row>
    <row r="188" ht="47.25" customHeight="1" spans="1:10">
      <c r="A188" s="27">
        <f>'Runsheet for recording'!A191</f>
        <v>182</v>
      </c>
      <c r="B188" s="27" t="str">
        <f>'Runsheet for recording'!B191</f>
        <v>PushPull2023_AIR_All-Others_182.wav</v>
      </c>
      <c r="C188" s="33">
        <f>'Runsheet for recording'!F191</f>
        <v>0</v>
      </c>
      <c r="D188" s="34">
        <f>'Runsheet for recording'!H191</f>
        <v>0</v>
      </c>
      <c r="E188" s="35" t="str">
        <f>IF('Runsheet for recording'!I191=0,"NO RISKY WORD",'Runsheet for recording'!I191)</f>
        <v>NO RISKY WORD</v>
      </c>
      <c r="F188" s="36" t="str">
        <f>IF(OR('Runsheet for recording'!J191="MANDATORY - please spell correct pronunciation",'Runsheet for recording'!J191=""),"NOT SPECIFIED",'Runsheet for recording'!J191)</f>
        <v>NOT SPECIFIED</v>
      </c>
      <c r="G188" s="37"/>
      <c r="H188" s="38" t="s">
        <v>68</v>
      </c>
      <c r="I188" s="38"/>
      <c r="J188" s="38"/>
    </row>
    <row r="189" ht="47.25" customHeight="1" spans="1:10">
      <c r="A189" s="27">
        <f>'Runsheet for recording'!A192</f>
        <v>183</v>
      </c>
      <c r="B189" s="27" t="str">
        <f>'Runsheet for recording'!B192</f>
        <v>PushPull2023_AIR_All-Others_183.wav</v>
      </c>
      <c r="C189" s="33">
        <f>'Runsheet for recording'!F192</f>
        <v>0</v>
      </c>
      <c r="D189" s="34">
        <f>'Runsheet for recording'!H192</f>
        <v>0</v>
      </c>
      <c r="E189" s="35" t="str">
        <f>IF('Runsheet for recording'!I192=0,"NO RISKY WORD",'Runsheet for recording'!I192)</f>
        <v>NO RISKY WORD</v>
      </c>
      <c r="F189" s="36" t="str">
        <f>IF(OR('Runsheet for recording'!J192="MANDATORY - please spell correct pronunciation",'Runsheet for recording'!J192=""),"NOT SPECIFIED",'Runsheet for recording'!J192)</f>
        <v>NOT SPECIFIED</v>
      </c>
      <c r="G189" s="37"/>
      <c r="H189" s="38" t="s">
        <v>68</v>
      </c>
      <c r="I189" s="38"/>
      <c r="J189" s="38"/>
    </row>
    <row r="190" ht="47.25" customHeight="1" spans="1:10">
      <c r="A190" s="27">
        <f>'Runsheet for recording'!A193</f>
        <v>184</v>
      </c>
      <c r="B190" s="27" t="str">
        <f>'Runsheet for recording'!B193</f>
        <v>PushPull2023_AIR_All-Others_184.wav</v>
      </c>
      <c r="C190" s="33">
        <f>'Runsheet for recording'!F193</f>
        <v>0</v>
      </c>
      <c r="D190" s="34">
        <f>'Runsheet for recording'!H193</f>
        <v>0</v>
      </c>
      <c r="E190" s="35" t="str">
        <f>IF('Runsheet for recording'!I193=0,"NO RISKY WORD",'Runsheet for recording'!I193)</f>
        <v>NO RISKY WORD</v>
      </c>
      <c r="F190" s="36" t="str">
        <f>IF(OR('Runsheet for recording'!J193="MANDATORY - please spell correct pronunciation",'Runsheet for recording'!J193=""),"NOT SPECIFIED",'Runsheet for recording'!J193)</f>
        <v>NOT SPECIFIED</v>
      </c>
      <c r="G190" s="37"/>
      <c r="H190" s="38" t="s">
        <v>68</v>
      </c>
      <c r="I190" s="38"/>
      <c r="J190" s="38"/>
    </row>
    <row r="191" ht="47.25" customHeight="1" spans="1:10">
      <c r="A191" s="27">
        <f>'Runsheet for recording'!A194</f>
        <v>185</v>
      </c>
      <c r="B191" s="27" t="str">
        <f>'Runsheet for recording'!B194</f>
        <v>PushPull2023_AIR_All-Others_185.wav</v>
      </c>
      <c r="C191" s="33">
        <f>'Runsheet for recording'!F194</f>
        <v>0</v>
      </c>
      <c r="D191" s="34">
        <f>'Runsheet for recording'!H194</f>
        <v>0</v>
      </c>
      <c r="E191" s="35" t="str">
        <f>IF('Runsheet for recording'!I194=0,"NO RISKY WORD",'Runsheet for recording'!I194)</f>
        <v>NO RISKY WORD</v>
      </c>
      <c r="F191" s="36" t="str">
        <f>IF(OR('Runsheet for recording'!J194="MANDATORY - please spell correct pronunciation",'Runsheet for recording'!J194=""),"NOT SPECIFIED",'Runsheet for recording'!J194)</f>
        <v>NOT SPECIFIED</v>
      </c>
      <c r="G191" s="37"/>
      <c r="H191" s="38" t="s">
        <v>68</v>
      </c>
      <c r="I191" s="38"/>
      <c r="J191" s="38"/>
    </row>
    <row r="192" ht="47.25" customHeight="1" spans="1:10">
      <c r="A192" s="27">
        <f>'Runsheet for recording'!A195</f>
        <v>186</v>
      </c>
      <c r="B192" s="27" t="str">
        <f>'Runsheet for recording'!B195</f>
        <v>PushPull2023_AIR_All-Others_186.wav</v>
      </c>
      <c r="C192" s="33">
        <f>'Runsheet for recording'!F195</f>
        <v>0</v>
      </c>
      <c r="D192" s="34">
        <f>'Runsheet for recording'!H195</f>
        <v>0</v>
      </c>
      <c r="E192" s="35" t="str">
        <f>IF('Runsheet for recording'!I195=0,"NO RISKY WORD",'Runsheet for recording'!I195)</f>
        <v>NO RISKY WORD</v>
      </c>
      <c r="F192" s="36" t="str">
        <f>IF(OR('Runsheet for recording'!J195="MANDATORY - please spell correct pronunciation",'Runsheet for recording'!J195=""),"NOT SPECIFIED",'Runsheet for recording'!J195)</f>
        <v>NOT SPECIFIED</v>
      </c>
      <c r="G192" s="37"/>
      <c r="H192" s="38" t="s">
        <v>68</v>
      </c>
      <c r="I192" s="38"/>
      <c r="J192" s="38"/>
    </row>
    <row r="193" ht="47.25" customHeight="1" spans="1:10">
      <c r="A193" s="27">
        <f>'Runsheet for recording'!A196</f>
        <v>187</v>
      </c>
      <c r="B193" s="27" t="str">
        <f>'Runsheet for recording'!B196</f>
        <v>PushPull2023_AIR_All-Others_187.wav</v>
      </c>
      <c r="C193" s="33">
        <f>'Runsheet for recording'!F196</f>
        <v>0</v>
      </c>
      <c r="D193" s="34">
        <f>'Runsheet for recording'!H196</f>
        <v>0</v>
      </c>
      <c r="E193" s="35" t="str">
        <f>IF('Runsheet for recording'!I196=0,"NO RISKY WORD",'Runsheet for recording'!I196)</f>
        <v>NO RISKY WORD</v>
      </c>
      <c r="F193" s="36" t="str">
        <f>IF(OR('Runsheet for recording'!J196="MANDATORY - please spell correct pronunciation",'Runsheet for recording'!J196=""),"NOT SPECIFIED",'Runsheet for recording'!J196)</f>
        <v>NOT SPECIFIED</v>
      </c>
      <c r="G193" s="37"/>
      <c r="H193" s="38" t="s">
        <v>68</v>
      </c>
      <c r="I193" s="38"/>
      <c r="J193" s="38"/>
    </row>
    <row r="194" ht="47.25" customHeight="1" spans="1:10">
      <c r="A194" s="27">
        <f>'Runsheet for recording'!A197</f>
        <v>188</v>
      </c>
      <c r="B194" s="27" t="str">
        <f>'Runsheet for recording'!B197</f>
        <v>PushPull2023_AIR_All-Others_188.wav</v>
      </c>
      <c r="C194" s="33">
        <f>'Runsheet for recording'!F197</f>
        <v>0</v>
      </c>
      <c r="D194" s="34">
        <f>'Runsheet for recording'!H197</f>
        <v>0</v>
      </c>
      <c r="E194" s="35" t="str">
        <f>IF('Runsheet for recording'!I197=0,"NO RISKY WORD",'Runsheet for recording'!I197)</f>
        <v>NO RISKY WORD</v>
      </c>
      <c r="F194" s="36" t="str">
        <f>IF(OR('Runsheet for recording'!J197="MANDATORY - please spell correct pronunciation",'Runsheet for recording'!J197=""),"NOT SPECIFIED",'Runsheet for recording'!J197)</f>
        <v>NOT SPECIFIED</v>
      </c>
      <c r="G194" s="37"/>
      <c r="H194" s="38" t="s">
        <v>68</v>
      </c>
      <c r="I194" s="38"/>
      <c r="J194" s="38"/>
    </row>
    <row r="195" ht="47.25" customHeight="1" spans="1:10">
      <c r="A195" s="27">
        <f>'Runsheet for recording'!A198</f>
        <v>189</v>
      </c>
      <c r="B195" s="27" t="str">
        <f>'Runsheet for recording'!B198</f>
        <v>PushPull2023_AIR_All-Others_189.wav</v>
      </c>
      <c r="C195" s="33">
        <f>'Runsheet for recording'!F198</f>
        <v>0</v>
      </c>
      <c r="D195" s="34">
        <f>'Runsheet for recording'!H198</f>
        <v>0</v>
      </c>
      <c r="E195" s="35" t="str">
        <f>IF('Runsheet for recording'!I198=0,"NO RISKY WORD",'Runsheet for recording'!I198)</f>
        <v>NO RISKY WORD</v>
      </c>
      <c r="F195" s="36" t="str">
        <f>IF(OR('Runsheet for recording'!J198="MANDATORY - please spell correct pronunciation",'Runsheet for recording'!J198=""),"NOT SPECIFIED",'Runsheet for recording'!J198)</f>
        <v>NOT SPECIFIED</v>
      </c>
      <c r="G195" s="37"/>
      <c r="H195" s="38" t="s">
        <v>68</v>
      </c>
      <c r="I195" s="38"/>
      <c r="J195" s="38"/>
    </row>
    <row r="196" ht="47.25" customHeight="1" spans="1:10">
      <c r="A196" s="27">
        <f>'Runsheet for recording'!A199</f>
        <v>190</v>
      </c>
      <c r="B196" s="27" t="str">
        <f>'Runsheet for recording'!B199</f>
        <v>PushPull2023_AIR_All-Others_190.wav</v>
      </c>
      <c r="C196" s="33">
        <f>'Runsheet for recording'!F199</f>
        <v>0</v>
      </c>
      <c r="D196" s="34">
        <f>'Runsheet for recording'!H199</f>
        <v>0</v>
      </c>
      <c r="E196" s="35" t="str">
        <f>IF('Runsheet for recording'!I199=0,"NO RISKY WORD",'Runsheet for recording'!I199)</f>
        <v>NO RISKY WORD</v>
      </c>
      <c r="F196" s="36" t="str">
        <f>IF(OR('Runsheet for recording'!J199="MANDATORY - please spell correct pronunciation",'Runsheet for recording'!J199=""),"NOT SPECIFIED",'Runsheet for recording'!J199)</f>
        <v>NOT SPECIFIED</v>
      </c>
      <c r="G196" s="37"/>
      <c r="H196" s="38" t="s">
        <v>68</v>
      </c>
      <c r="I196" s="38"/>
      <c r="J196" s="38"/>
    </row>
  </sheetData>
  <mergeCells count="8">
    <mergeCell ref="A2:D2"/>
    <mergeCell ref="E2:J2"/>
    <mergeCell ref="A3:B3"/>
    <mergeCell ref="E3:J3"/>
    <mergeCell ref="A4:B4"/>
    <mergeCell ref="E4:J4"/>
    <mergeCell ref="A5:B5"/>
    <mergeCell ref="E5:J5"/>
  </mergeCells>
  <conditionalFormatting sqref="F6">
    <cfRule type="cellIs" dxfId="2" priority="9" operator="equal">
      <formula>"MANDATORY - please spell correct pronunciation"</formula>
    </cfRule>
  </conditionalFormatting>
  <conditionalFormatting sqref="H6">
    <cfRule type="cellIs" dxfId="2" priority="11" operator="equal">
      <formula>"MANDATORY - please spell correct pronunciation"</formula>
    </cfRule>
  </conditionalFormatting>
  <conditionalFormatting sqref="I6">
    <cfRule type="cellIs" dxfId="2" priority="2" operator="equal">
      <formula>"MANDATORY - please spell correct pronunciation"</formula>
    </cfRule>
  </conditionalFormatting>
  <conditionalFormatting sqref="J6">
    <cfRule type="cellIs" dxfId="2" priority="1" operator="equal">
      <formula>"MANDATORY - please spell correct pronunciation"</formula>
    </cfRule>
  </conditionalFormatting>
  <conditionalFormatting sqref="E7:E196">
    <cfRule type="cellIs" dxfId="10" priority="6" operator="equal">
      <formula>"NO RISKY WORD"</formula>
    </cfRule>
  </conditionalFormatting>
  <conditionalFormatting sqref="F7:F196">
    <cfRule type="cellIs" dxfId="10" priority="5" operator="equal">
      <formula>"NOT SPECIFIED BY TRANSLATOR/REVIEWER"</formula>
    </cfRule>
  </conditionalFormatting>
  <conditionalFormatting sqref="H7:H196">
    <cfRule type="cellIs" dxfId="11" priority="3" operator="notEqual">
      <formula>"no error"</formula>
    </cfRule>
    <cfRule type="cellIs" dxfId="12" priority="4" operator="equal">
      <formula>"no error"</formula>
    </cfRule>
  </conditionalFormatting>
  <conditionalFormatting sqref="H7:J196">
    <cfRule type="cellIs" dxfId="10" priority="7" operator="equal">
      <formula>"NO risky words"</formula>
    </cfRule>
    <cfRule type="cellIs" dxfId="13" priority="8" operator="equal">
      <formula>"PLEASE CHECK CORRECT PRONUNCIATION"</formula>
    </cfRule>
  </conditionalFormatting>
  <dataValidations count="2">
    <dataValidation type="list" allowBlank="1" showInputMessage="1" sqref="H7:H196">
      <formula1>'Data - DON''T TOUCH'!$H$1:$H$5</formula1>
    </dataValidation>
    <dataValidation type="list" allowBlank="1" showInputMessage="1" showErrorMessage="1" sqref="J7:J196">
      <formula1>'Data - DON''T TOUCH'!$J$1:$J$4</formula1>
    </dataValidation>
  </dataValidation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1"/>
  </sheetPr>
  <dimension ref="A1:R500"/>
  <sheetViews>
    <sheetView zoomScale="90" zoomScaleNormal="90" workbookViewId="0">
      <selection activeCell="N191" sqref="N191:O200"/>
    </sheetView>
  </sheetViews>
  <sheetFormatPr defaultColWidth="9" defaultRowHeight="14.4"/>
  <cols>
    <col min="3" max="5" width="20.2685185185185" customWidth="1"/>
    <col min="8" max="8" width="17.4537037037037" customWidth="1"/>
    <col min="10" max="10" width="25.1759259259259" customWidth="1"/>
    <col min="11" max="11" width="13.2685185185185" customWidth="1"/>
    <col min="12" max="12" width="20.7222222222222" customWidth="1"/>
    <col min="14" max="14" width="14.8148148148148" customWidth="1"/>
    <col min="18" max="18" width="54.5462962962963" customWidth="1"/>
  </cols>
  <sheetData>
    <row r="1" spans="1:18">
      <c r="A1">
        <v>1</v>
      </c>
      <c r="C1" s="1" t="s">
        <v>69</v>
      </c>
      <c r="D1" s="2" t="s">
        <v>70</v>
      </c>
      <c r="E1" s="3"/>
      <c r="F1" s="4" t="str">
        <f>IF(OR('Runsheet for recording'!$B$3="segmented",'Runsheet for recording'!$B$3="Synchronized Segmented"),"_","")</f>
        <v>_</v>
      </c>
      <c r="H1" t="s">
        <v>71</v>
      </c>
      <c r="J1" t="s">
        <v>72</v>
      </c>
      <c r="K1" t="str">
        <f>'Runsheet for recording'!B4</f>
        <v>MANDATORY</v>
      </c>
      <c r="L1" t="e">
        <f>VLOOKUP(K1,C2:D195,2,FALSE)</f>
        <v>#N/A</v>
      </c>
      <c r="N1">
        <f>IF('Runsheet for recording'!I10&lt;&gt;0,0,1)</f>
        <v>1</v>
      </c>
      <c r="O1">
        <f>IF('Runsheet for recording'!J10="MANDATORY - please spell correct pronunciation",1,0)</f>
        <v>0</v>
      </c>
      <c r="P1">
        <f>SUM(O1:O500)</f>
        <v>0</v>
      </c>
      <c r="R1" t="str">
        <f>CONCATENATE("SCRIPT INCOMPLETE!"," ",P1," ","pronunciation(s) missing")</f>
        <v>SCRIPT INCOMPLETE! 0 pronunciation(s) missing</v>
      </c>
    </row>
    <row r="2" spans="1:15">
      <c r="A2">
        <v>2</v>
      </c>
      <c r="C2" t="s">
        <v>73</v>
      </c>
      <c r="D2" t="s">
        <v>74</v>
      </c>
      <c r="E2" s="3"/>
      <c r="H2" t="s">
        <v>75</v>
      </c>
      <c r="J2" t="s">
        <v>76</v>
      </c>
      <c r="N2">
        <f>IF('Runsheet for recording'!I11&lt;&gt;0,0,1)</f>
        <v>1</v>
      </c>
      <c r="O2">
        <f>IF('Runsheet for recording'!J11="MANDATORY - please spell correct pronunciation",1,0)</f>
        <v>0</v>
      </c>
    </row>
    <row r="3" spans="1:15">
      <c r="A3">
        <v>3</v>
      </c>
      <c r="C3" t="s">
        <v>77</v>
      </c>
      <c r="D3" t="s">
        <v>74</v>
      </c>
      <c r="E3" s="3"/>
      <c r="H3" t="s">
        <v>78</v>
      </c>
      <c r="J3" t="s">
        <v>79</v>
      </c>
      <c r="N3">
        <f>IF('Runsheet for recording'!I12&lt;&gt;0,0,1)</f>
        <v>1</v>
      </c>
      <c r="O3">
        <f>IF('Runsheet for recording'!J12="MANDATORY - please spell correct pronunciation",1,0)</f>
        <v>0</v>
      </c>
    </row>
    <row r="4" spans="1:15">
      <c r="A4">
        <v>4</v>
      </c>
      <c r="C4" t="s">
        <v>80</v>
      </c>
      <c r="D4" t="s">
        <v>81</v>
      </c>
      <c r="E4" s="3"/>
      <c r="H4" t="s">
        <v>82</v>
      </c>
      <c r="J4" t="s">
        <v>83</v>
      </c>
      <c r="N4">
        <f>IF('Runsheet for recording'!I13&lt;&gt;0,0,1)</f>
        <v>1</v>
      </c>
      <c r="O4">
        <f>IF('Runsheet for recording'!J13="MANDATORY - please spell correct pronunciation",1,0)</f>
        <v>0</v>
      </c>
    </row>
    <row r="5" spans="1:15">
      <c r="A5">
        <v>5</v>
      </c>
      <c r="C5" t="s">
        <v>84</v>
      </c>
      <c r="D5" t="s">
        <v>81</v>
      </c>
      <c r="E5" s="3"/>
      <c r="H5" t="s">
        <v>85</v>
      </c>
      <c r="N5">
        <f>IF('Runsheet for recording'!I14&lt;&gt;0,0,1)</f>
        <v>1</v>
      </c>
      <c r="O5">
        <f>IF('Runsheet for recording'!J14="MANDATORY - please spell correct pronunciation",1,0)</f>
        <v>0</v>
      </c>
    </row>
    <row r="6" spans="1:15">
      <c r="A6">
        <v>6</v>
      </c>
      <c r="C6" t="s">
        <v>86</v>
      </c>
      <c r="D6" t="s">
        <v>87</v>
      </c>
      <c r="E6" s="3"/>
      <c r="N6">
        <f>IF('Runsheet for recording'!I15&lt;&gt;0,0,1)</f>
        <v>1</v>
      </c>
      <c r="O6">
        <f>IF('Runsheet for recording'!J15="MANDATORY - please spell correct pronunciation",1,0)</f>
        <v>0</v>
      </c>
    </row>
    <row r="7" spans="1:15">
      <c r="A7">
        <v>7</v>
      </c>
      <c r="C7" t="s">
        <v>88</v>
      </c>
      <c r="D7" t="s">
        <v>74</v>
      </c>
      <c r="E7" s="3"/>
      <c r="N7">
        <f>IF('Runsheet for recording'!I16&lt;&gt;0,0,1)</f>
        <v>1</v>
      </c>
      <c r="O7">
        <f>IF('Runsheet for recording'!J16="MANDATORY - please spell correct pronunciation",1,0)</f>
        <v>0</v>
      </c>
    </row>
    <row r="8" spans="1:15">
      <c r="A8">
        <v>8</v>
      </c>
      <c r="C8" t="s">
        <v>89</v>
      </c>
      <c r="D8" t="s">
        <v>81</v>
      </c>
      <c r="E8" s="3"/>
      <c r="N8">
        <f>IF('Runsheet for recording'!I17&lt;&gt;0,0,1)</f>
        <v>1</v>
      </c>
      <c r="O8">
        <f>IF('Runsheet for recording'!J17="MANDATORY - please spell correct pronunciation",1,0)</f>
        <v>0</v>
      </c>
    </row>
    <row r="9" spans="1:15">
      <c r="A9">
        <v>9</v>
      </c>
      <c r="C9" t="s">
        <v>90</v>
      </c>
      <c r="D9" t="s">
        <v>81</v>
      </c>
      <c r="E9" s="3"/>
      <c r="N9">
        <f>IF('Runsheet for recording'!I18&lt;&gt;0,0,1)</f>
        <v>1</v>
      </c>
      <c r="O9">
        <f>IF('Runsheet for recording'!J18="MANDATORY - please spell correct pronunciation",1,0)</f>
        <v>0</v>
      </c>
    </row>
    <row r="10" spans="1:15">
      <c r="A10">
        <v>10</v>
      </c>
      <c r="C10" t="s">
        <v>91</v>
      </c>
      <c r="D10" t="s">
        <v>81</v>
      </c>
      <c r="E10" s="3"/>
      <c r="N10">
        <f>IF('Runsheet for recording'!I19&lt;&gt;0,0,1)</f>
        <v>1</v>
      </c>
      <c r="O10">
        <f>IF('Runsheet for recording'!J19="MANDATORY - please spell correct pronunciation",1,0)</f>
        <v>0</v>
      </c>
    </row>
    <row r="11" spans="1:15">
      <c r="A11">
        <v>11</v>
      </c>
      <c r="C11" t="s">
        <v>92</v>
      </c>
      <c r="D11" t="s">
        <v>87</v>
      </c>
      <c r="E11" s="3"/>
      <c r="N11">
        <f>IF('Runsheet for recording'!I20&lt;&gt;0,0,1)</f>
        <v>1</v>
      </c>
      <c r="O11">
        <f>IF('Runsheet for recording'!J20="MANDATORY - please spell correct pronunciation",1,0)</f>
        <v>0</v>
      </c>
    </row>
    <row r="12" spans="1:15">
      <c r="A12">
        <v>12</v>
      </c>
      <c r="C12" t="s">
        <v>93</v>
      </c>
      <c r="D12" t="s">
        <v>81</v>
      </c>
      <c r="E12" s="3"/>
      <c r="N12">
        <f>IF('Runsheet for recording'!I21&lt;&gt;0,0,1)</f>
        <v>1</v>
      </c>
      <c r="O12">
        <f>IF('Runsheet for recording'!J21="MANDATORY - please spell correct pronunciation",1,0)</f>
        <v>0</v>
      </c>
    </row>
    <row r="13" spans="1:15">
      <c r="A13">
        <v>13</v>
      </c>
      <c r="C13" t="s">
        <v>94</v>
      </c>
      <c r="D13" t="s">
        <v>74</v>
      </c>
      <c r="E13" s="3"/>
      <c r="N13">
        <f>IF('Runsheet for recording'!I22&lt;&gt;0,0,1)</f>
        <v>1</v>
      </c>
      <c r="O13">
        <f>IF('Runsheet for recording'!J22="MANDATORY - please spell correct pronunciation",1,0)</f>
        <v>0</v>
      </c>
    </row>
    <row r="14" spans="1:15">
      <c r="A14">
        <v>14</v>
      </c>
      <c r="C14" t="s">
        <v>95</v>
      </c>
      <c r="D14" t="s">
        <v>81</v>
      </c>
      <c r="E14" s="3"/>
      <c r="N14">
        <f>IF('Runsheet for recording'!I23&lt;&gt;0,0,1)</f>
        <v>1</v>
      </c>
      <c r="O14">
        <f>IF('Runsheet for recording'!J23="MANDATORY - please spell correct pronunciation",1,0)</f>
        <v>0</v>
      </c>
    </row>
    <row r="15" spans="1:15">
      <c r="A15">
        <v>15</v>
      </c>
      <c r="C15" t="s">
        <v>96</v>
      </c>
      <c r="D15" t="s">
        <v>81</v>
      </c>
      <c r="E15" s="3"/>
      <c r="N15">
        <f>IF('Runsheet for recording'!I24&lt;&gt;0,0,1)</f>
        <v>1</v>
      </c>
      <c r="O15">
        <f>IF('Runsheet for recording'!J24="MANDATORY - please spell correct pronunciation",1,0)</f>
        <v>0</v>
      </c>
    </row>
    <row r="16" spans="1:15">
      <c r="A16">
        <v>16</v>
      </c>
      <c r="C16" t="s">
        <v>97</v>
      </c>
      <c r="D16" t="s">
        <v>81</v>
      </c>
      <c r="E16" s="3"/>
      <c r="N16">
        <f>IF('Runsheet for recording'!I25&lt;&gt;0,0,1)</f>
        <v>1</v>
      </c>
      <c r="O16">
        <f>IF('Runsheet for recording'!J25="MANDATORY - please spell correct pronunciation",1,0)</f>
        <v>0</v>
      </c>
    </row>
    <row r="17" spans="1:15">
      <c r="A17">
        <v>17</v>
      </c>
      <c r="C17" t="s">
        <v>98</v>
      </c>
      <c r="D17" t="s">
        <v>74</v>
      </c>
      <c r="E17" s="3"/>
      <c r="N17">
        <f>IF('Runsheet for recording'!I26&lt;&gt;0,0,1)</f>
        <v>1</v>
      </c>
      <c r="O17">
        <f>IF('Runsheet for recording'!J26="MANDATORY - please spell correct pronunciation",1,0)</f>
        <v>0</v>
      </c>
    </row>
    <row r="18" spans="1:15">
      <c r="A18">
        <v>18</v>
      </c>
      <c r="C18" t="s">
        <v>99</v>
      </c>
      <c r="D18" t="s">
        <v>74</v>
      </c>
      <c r="E18" s="3"/>
      <c r="N18">
        <f>IF('Runsheet for recording'!I27&lt;&gt;0,0,1)</f>
        <v>1</v>
      </c>
      <c r="O18">
        <f>IF('Runsheet for recording'!J27="MANDATORY - please spell correct pronunciation",1,0)</f>
        <v>0</v>
      </c>
    </row>
    <row r="19" spans="1:15">
      <c r="A19">
        <v>19</v>
      </c>
      <c r="C19" t="s">
        <v>100</v>
      </c>
      <c r="D19" t="s">
        <v>74</v>
      </c>
      <c r="E19" s="3"/>
      <c r="N19">
        <f>IF('Runsheet for recording'!I28&lt;&gt;0,0,1)</f>
        <v>1</v>
      </c>
      <c r="O19">
        <f>IF('Runsheet for recording'!J28="MANDATORY - please spell correct pronunciation",1,0)</f>
        <v>0</v>
      </c>
    </row>
    <row r="20" spans="1:15">
      <c r="A20">
        <v>20</v>
      </c>
      <c r="C20" t="s">
        <v>101</v>
      </c>
      <c r="D20" t="s">
        <v>74</v>
      </c>
      <c r="E20" s="3"/>
      <c r="N20">
        <f>IF('Runsheet for recording'!I29&lt;&gt;0,0,1)</f>
        <v>1</v>
      </c>
      <c r="O20">
        <f>IF('Runsheet for recording'!J29="MANDATORY - please spell correct pronunciation",1,0)</f>
        <v>0</v>
      </c>
    </row>
    <row r="21" spans="1:15">
      <c r="A21">
        <v>21</v>
      </c>
      <c r="C21" t="s">
        <v>102</v>
      </c>
      <c r="D21" t="s">
        <v>74</v>
      </c>
      <c r="E21" s="3"/>
      <c r="N21">
        <f>IF('Runsheet for recording'!I30&lt;&gt;0,0,1)</f>
        <v>1</v>
      </c>
      <c r="O21">
        <f>IF('Runsheet for recording'!J30="MANDATORY - please spell correct pronunciation",1,0)</f>
        <v>0</v>
      </c>
    </row>
    <row r="22" spans="1:15">
      <c r="A22">
        <v>22</v>
      </c>
      <c r="C22" t="s">
        <v>103</v>
      </c>
      <c r="D22" t="s">
        <v>74</v>
      </c>
      <c r="E22" s="3"/>
      <c r="N22">
        <f>IF('Runsheet for recording'!I31&lt;&gt;0,0,1)</f>
        <v>1</v>
      </c>
      <c r="O22">
        <f>IF('Runsheet for recording'!J31="MANDATORY - please spell correct pronunciation",1,0)</f>
        <v>0</v>
      </c>
    </row>
    <row r="23" spans="1:15">
      <c r="A23">
        <v>23</v>
      </c>
      <c r="C23" t="s">
        <v>104</v>
      </c>
      <c r="D23" t="s">
        <v>74</v>
      </c>
      <c r="E23" s="3"/>
      <c r="N23">
        <f>IF('Runsheet for recording'!I32&lt;&gt;0,0,1)</f>
        <v>1</v>
      </c>
      <c r="O23">
        <f>IF('Runsheet for recording'!J32="MANDATORY - please spell correct pronunciation",1,0)</f>
        <v>0</v>
      </c>
    </row>
    <row r="24" spans="1:15">
      <c r="A24">
        <v>24</v>
      </c>
      <c r="C24" t="s">
        <v>105</v>
      </c>
      <c r="D24" t="s">
        <v>74</v>
      </c>
      <c r="E24" s="3"/>
      <c r="N24">
        <f>IF('Runsheet for recording'!I33&lt;&gt;0,0,1)</f>
        <v>1</v>
      </c>
      <c r="O24">
        <f>IF('Runsheet for recording'!J33="MANDATORY - please spell correct pronunciation",1,0)</f>
        <v>0</v>
      </c>
    </row>
    <row r="25" spans="1:15">
      <c r="A25">
        <v>25</v>
      </c>
      <c r="C25" t="s">
        <v>106</v>
      </c>
      <c r="D25" t="s">
        <v>74</v>
      </c>
      <c r="E25" s="3"/>
      <c r="N25">
        <f>IF('Runsheet for recording'!I34&lt;&gt;0,0,1)</f>
        <v>1</v>
      </c>
      <c r="O25">
        <f>IF('Runsheet for recording'!J34="MANDATORY - please spell correct pronunciation",1,0)</f>
        <v>0</v>
      </c>
    </row>
    <row r="26" spans="1:15">
      <c r="A26">
        <v>26</v>
      </c>
      <c r="C26" t="s">
        <v>107</v>
      </c>
      <c r="D26" t="s">
        <v>74</v>
      </c>
      <c r="E26" s="3"/>
      <c r="N26">
        <f>IF('Runsheet for recording'!I35&lt;&gt;0,0,1)</f>
        <v>1</v>
      </c>
      <c r="O26">
        <f>IF('Runsheet for recording'!J35="MANDATORY - please spell correct pronunciation",1,0)</f>
        <v>0</v>
      </c>
    </row>
    <row r="27" spans="1:15">
      <c r="A27">
        <v>27</v>
      </c>
      <c r="C27" t="s">
        <v>108</v>
      </c>
      <c r="D27" t="s">
        <v>74</v>
      </c>
      <c r="E27" s="3"/>
      <c r="N27">
        <f>IF('Runsheet for recording'!I36&lt;&gt;0,0,1)</f>
        <v>1</v>
      </c>
      <c r="O27">
        <f>IF('Runsheet for recording'!J36="MANDATORY - please spell correct pronunciation",1,0)</f>
        <v>0</v>
      </c>
    </row>
    <row r="28" spans="1:15">
      <c r="A28">
        <v>28</v>
      </c>
      <c r="C28" t="s">
        <v>109</v>
      </c>
      <c r="D28" t="s">
        <v>74</v>
      </c>
      <c r="E28" s="3"/>
      <c r="N28">
        <f>IF('Runsheet for recording'!I37&lt;&gt;0,0,1)</f>
        <v>1</v>
      </c>
      <c r="O28">
        <f>IF('Runsheet for recording'!J37="MANDATORY - please spell correct pronunciation",1,0)</f>
        <v>0</v>
      </c>
    </row>
    <row r="29" spans="1:15">
      <c r="A29">
        <v>29</v>
      </c>
      <c r="C29" t="s">
        <v>110</v>
      </c>
      <c r="D29" t="s">
        <v>81</v>
      </c>
      <c r="E29" s="3"/>
      <c r="N29">
        <f>IF('Runsheet for recording'!I38&lt;&gt;0,0,1)</f>
        <v>1</v>
      </c>
      <c r="O29">
        <f>IF('Runsheet for recording'!J38="MANDATORY - please spell correct pronunciation",1,0)</f>
        <v>0</v>
      </c>
    </row>
    <row r="30" spans="1:15">
      <c r="A30">
        <v>30</v>
      </c>
      <c r="C30" t="s">
        <v>111</v>
      </c>
      <c r="D30" t="s">
        <v>74</v>
      </c>
      <c r="E30" s="3"/>
      <c r="N30">
        <f>IF('Runsheet for recording'!I39&lt;&gt;0,0,1)</f>
        <v>1</v>
      </c>
      <c r="O30">
        <f>IF('Runsheet for recording'!J39="MANDATORY - please spell correct pronunciation",1,0)</f>
        <v>0</v>
      </c>
    </row>
    <row r="31" spans="1:15">
      <c r="A31">
        <v>31</v>
      </c>
      <c r="C31" t="s">
        <v>112</v>
      </c>
      <c r="D31" t="s">
        <v>74</v>
      </c>
      <c r="E31" s="3"/>
      <c r="N31">
        <f>IF('Runsheet for recording'!I40&lt;&gt;0,0,1)</f>
        <v>1</v>
      </c>
      <c r="O31">
        <f>IF('Runsheet for recording'!J40="MANDATORY - please spell correct pronunciation",1,0)</f>
        <v>0</v>
      </c>
    </row>
    <row r="32" spans="1:15">
      <c r="A32">
        <v>32</v>
      </c>
      <c r="C32" t="s">
        <v>113</v>
      </c>
      <c r="D32" t="s">
        <v>74</v>
      </c>
      <c r="E32" s="3"/>
      <c r="N32">
        <f>IF('Runsheet for recording'!I41&lt;&gt;0,0,1)</f>
        <v>1</v>
      </c>
      <c r="O32">
        <f>IF('Runsheet for recording'!J41="MANDATORY - please spell correct pronunciation",1,0)</f>
        <v>0</v>
      </c>
    </row>
    <row r="33" spans="1:15">
      <c r="A33">
        <v>33</v>
      </c>
      <c r="C33" t="s">
        <v>114</v>
      </c>
      <c r="D33" t="s">
        <v>74</v>
      </c>
      <c r="E33" s="3"/>
      <c r="N33">
        <f>IF('Runsheet for recording'!I42&lt;&gt;0,0,1)</f>
        <v>1</v>
      </c>
      <c r="O33">
        <f>IF('Runsheet for recording'!J42="MANDATORY - please spell correct pronunciation",1,0)</f>
        <v>0</v>
      </c>
    </row>
    <row r="34" spans="1:15">
      <c r="A34">
        <v>34</v>
      </c>
      <c r="C34" t="s">
        <v>115</v>
      </c>
      <c r="D34" t="s">
        <v>74</v>
      </c>
      <c r="E34" s="3"/>
      <c r="N34">
        <f>IF('Runsheet for recording'!I43&lt;&gt;0,0,1)</f>
        <v>1</v>
      </c>
      <c r="O34">
        <f>IF('Runsheet for recording'!J43="MANDATORY - please spell correct pronunciation",1,0)</f>
        <v>0</v>
      </c>
    </row>
    <row r="35" spans="1:15">
      <c r="A35">
        <v>35</v>
      </c>
      <c r="C35" t="s">
        <v>116</v>
      </c>
      <c r="D35" t="s">
        <v>74</v>
      </c>
      <c r="E35" s="3"/>
      <c r="N35">
        <f>IF('Runsheet for recording'!I44&lt;&gt;0,0,1)</f>
        <v>1</v>
      </c>
      <c r="O35">
        <f>IF('Runsheet for recording'!J44="MANDATORY - please spell correct pronunciation",1,0)</f>
        <v>0</v>
      </c>
    </row>
    <row r="36" spans="1:15">
      <c r="A36">
        <v>36</v>
      </c>
      <c r="C36" t="s">
        <v>117</v>
      </c>
      <c r="D36" t="s">
        <v>74</v>
      </c>
      <c r="E36" s="3"/>
      <c r="N36">
        <f>IF('Runsheet for recording'!I45&lt;&gt;0,0,1)</f>
        <v>1</v>
      </c>
      <c r="O36">
        <f>IF('Runsheet for recording'!J45="MANDATORY - please spell correct pronunciation",1,0)</f>
        <v>0</v>
      </c>
    </row>
    <row r="37" spans="1:15">
      <c r="A37">
        <v>37</v>
      </c>
      <c r="C37" t="s">
        <v>118</v>
      </c>
      <c r="D37" t="s">
        <v>81</v>
      </c>
      <c r="E37" s="3"/>
      <c r="N37">
        <f>IF('Runsheet for recording'!I46&lt;&gt;0,0,1)</f>
        <v>1</v>
      </c>
      <c r="O37">
        <f>IF('Runsheet for recording'!J46="MANDATORY - please spell correct pronunciation",1,0)</f>
        <v>0</v>
      </c>
    </row>
    <row r="38" spans="1:15">
      <c r="A38">
        <v>38</v>
      </c>
      <c r="C38" t="s">
        <v>119</v>
      </c>
      <c r="D38" t="s">
        <v>81</v>
      </c>
      <c r="E38" s="3"/>
      <c r="N38">
        <f>IF('Runsheet for recording'!I47&lt;&gt;0,0,1)</f>
        <v>1</v>
      </c>
      <c r="O38">
        <f>IF('Runsheet for recording'!J47="MANDATORY - please spell correct pronunciation",1,0)</f>
        <v>0</v>
      </c>
    </row>
    <row r="39" spans="1:15">
      <c r="A39">
        <v>39</v>
      </c>
      <c r="C39" t="s">
        <v>120</v>
      </c>
      <c r="D39" t="s">
        <v>81</v>
      </c>
      <c r="E39" s="3"/>
      <c r="N39">
        <f>IF('Runsheet for recording'!I48&lt;&gt;0,0,1)</f>
        <v>1</v>
      </c>
      <c r="O39">
        <f>IF('Runsheet for recording'!J48="MANDATORY - please spell correct pronunciation",1,0)</f>
        <v>0</v>
      </c>
    </row>
    <row r="40" spans="1:15">
      <c r="A40">
        <v>40</v>
      </c>
      <c r="C40" t="s">
        <v>121</v>
      </c>
      <c r="D40" t="s">
        <v>81</v>
      </c>
      <c r="E40" s="3"/>
      <c r="N40">
        <f>IF('Runsheet for recording'!I49&lt;&gt;0,0,1)</f>
        <v>1</v>
      </c>
      <c r="O40">
        <f>IF('Runsheet for recording'!J49="MANDATORY - please spell correct pronunciation",1,0)</f>
        <v>0</v>
      </c>
    </row>
    <row r="41" spans="1:15">
      <c r="A41">
        <v>41</v>
      </c>
      <c r="C41" t="s">
        <v>122</v>
      </c>
      <c r="D41" t="s">
        <v>74</v>
      </c>
      <c r="E41" s="3"/>
      <c r="N41">
        <f>IF('Runsheet for recording'!I50&lt;&gt;0,0,1)</f>
        <v>1</v>
      </c>
      <c r="O41">
        <f>IF('Runsheet for recording'!J50="MANDATORY - please spell correct pronunciation",1,0)</f>
        <v>0</v>
      </c>
    </row>
    <row r="42" spans="1:15">
      <c r="A42">
        <v>42</v>
      </c>
      <c r="C42" t="s">
        <v>123</v>
      </c>
      <c r="D42" t="s">
        <v>74</v>
      </c>
      <c r="E42" s="3"/>
      <c r="N42">
        <f>IF('Runsheet for recording'!I51&lt;&gt;0,0,1)</f>
        <v>1</v>
      </c>
      <c r="O42">
        <f>IF('Runsheet for recording'!J51="MANDATORY - please spell correct pronunciation",1,0)</f>
        <v>0</v>
      </c>
    </row>
    <row r="43" spans="1:15">
      <c r="A43">
        <v>43</v>
      </c>
      <c r="C43" t="s">
        <v>124</v>
      </c>
      <c r="D43" t="s">
        <v>74</v>
      </c>
      <c r="E43" s="3"/>
      <c r="N43">
        <f>IF('Runsheet for recording'!I52&lt;&gt;0,0,1)</f>
        <v>1</v>
      </c>
      <c r="O43">
        <f>IF('Runsheet for recording'!J52="MANDATORY - please spell correct pronunciation",1,0)</f>
        <v>0</v>
      </c>
    </row>
    <row r="44" spans="1:15">
      <c r="A44">
        <v>44</v>
      </c>
      <c r="C44" t="s">
        <v>125</v>
      </c>
      <c r="D44" t="s">
        <v>74</v>
      </c>
      <c r="E44" s="3"/>
      <c r="N44">
        <f>IF('Runsheet for recording'!I53&lt;&gt;0,0,1)</f>
        <v>1</v>
      </c>
      <c r="O44">
        <f>IF('Runsheet for recording'!J53="MANDATORY - please spell correct pronunciation",1,0)</f>
        <v>0</v>
      </c>
    </row>
    <row r="45" spans="1:15">
      <c r="A45">
        <v>45</v>
      </c>
      <c r="C45" t="s">
        <v>126</v>
      </c>
      <c r="D45" t="s">
        <v>74</v>
      </c>
      <c r="E45" s="3"/>
      <c r="N45">
        <f>IF('Runsheet for recording'!I54&lt;&gt;0,0,1)</f>
        <v>1</v>
      </c>
      <c r="O45">
        <f>IF('Runsheet for recording'!J54="MANDATORY - please spell correct pronunciation",1,0)</f>
        <v>0</v>
      </c>
    </row>
    <row r="46" spans="1:15">
      <c r="A46">
        <v>46</v>
      </c>
      <c r="C46" t="s">
        <v>127</v>
      </c>
      <c r="D46" t="s">
        <v>81</v>
      </c>
      <c r="E46" s="3"/>
      <c r="N46">
        <f>IF('Runsheet for recording'!I55&lt;&gt;0,0,1)</f>
        <v>1</v>
      </c>
      <c r="O46">
        <f>IF('Runsheet for recording'!J55="MANDATORY - please spell correct pronunciation",1,0)</f>
        <v>0</v>
      </c>
    </row>
    <row r="47" spans="1:15">
      <c r="A47">
        <v>47</v>
      </c>
      <c r="C47" t="s">
        <v>128</v>
      </c>
      <c r="D47" t="s">
        <v>81</v>
      </c>
      <c r="E47" s="3"/>
      <c r="N47">
        <f>IF('Runsheet for recording'!I56&lt;&gt;0,0,1)</f>
        <v>1</v>
      </c>
      <c r="O47">
        <f>IF('Runsheet for recording'!J56="MANDATORY - please spell correct pronunciation",1,0)</f>
        <v>0</v>
      </c>
    </row>
    <row r="48" spans="1:15">
      <c r="A48">
        <v>48</v>
      </c>
      <c r="C48" t="s">
        <v>129</v>
      </c>
      <c r="D48" t="s">
        <v>81</v>
      </c>
      <c r="E48" s="3"/>
      <c r="N48">
        <f>IF('Runsheet for recording'!I57&lt;&gt;0,0,1)</f>
        <v>1</v>
      </c>
      <c r="O48">
        <f>IF('Runsheet for recording'!J57="MANDATORY - please spell correct pronunciation",1,0)</f>
        <v>0</v>
      </c>
    </row>
    <row r="49" spans="1:15">
      <c r="A49">
        <v>49</v>
      </c>
      <c r="C49" t="s">
        <v>130</v>
      </c>
      <c r="D49" t="s">
        <v>81</v>
      </c>
      <c r="E49" s="3"/>
      <c r="N49">
        <f>IF('Runsheet for recording'!I58&lt;&gt;0,0,1)</f>
        <v>1</v>
      </c>
      <c r="O49">
        <f>IF('Runsheet for recording'!J58="MANDATORY - please spell correct pronunciation",1,0)</f>
        <v>0</v>
      </c>
    </row>
    <row r="50" spans="1:15">
      <c r="A50">
        <v>50</v>
      </c>
      <c r="C50" t="s">
        <v>131</v>
      </c>
      <c r="D50" t="s">
        <v>81</v>
      </c>
      <c r="E50" s="3"/>
      <c r="N50">
        <f>IF('Runsheet for recording'!I59&lt;&gt;0,0,1)</f>
        <v>1</v>
      </c>
      <c r="O50">
        <f>IF('Runsheet for recording'!J59="MANDATORY - please spell correct pronunciation",1,0)</f>
        <v>0</v>
      </c>
    </row>
    <row r="51" spans="1:15">
      <c r="A51">
        <v>51</v>
      </c>
      <c r="C51" t="s">
        <v>132</v>
      </c>
      <c r="D51" t="s">
        <v>81</v>
      </c>
      <c r="E51" s="3"/>
      <c r="N51">
        <f>IF('Runsheet for recording'!I60&lt;&gt;0,0,1)</f>
        <v>1</v>
      </c>
      <c r="O51">
        <f>IF('Runsheet for recording'!J60="MANDATORY - please spell correct pronunciation",1,0)</f>
        <v>0</v>
      </c>
    </row>
    <row r="52" spans="1:15">
      <c r="A52">
        <v>52</v>
      </c>
      <c r="C52" t="s">
        <v>133</v>
      </c>
      <c r="D52" t="s">
        <v>74</v>
      </c>
      <c r="E52" s="3"/>
      <c r="N52">
        <f>IF('Runsheet for recording'!I61&lt;&gt;0,0,1)</f>
        <v>1</v>
      </c>
      <c r="O52">
        <f>IF('Runsheet for recording'!J61="MANDATORY - please spell correct pronunciation",1,0)</f>
        <v>0</v>
      </c>
    </row>
    <row r="53" spans="1:15">
      <c r="A53">
        <v>53</v>
      </c>
      <c r="C53" t="s">
        <v>134</v>
      </c>
      <c r="D53" t="s">
        <v>74</v>
      </c>
      <c r="E53" s="3"/>
      <c r="N53">
        <f>IF('Runsheet for recording'!I62&lt;&gt;0,0,1)</f>
        <v>1</v>
      </c>
      <c r="O53">
        <f>IF('Runsheet for recording'!J62="MANDATORY - please spell correct pronunciation",1,0)</f>
        <v>0</v>
      </c>
    </row>
    <row r="54" spans="1:15">
      <c r="A54">
        <v>54</v>
      </c>
      <c r="C54" t="s">
        <v>135</v>
      </c>
      <c r="D54" t="s">
        <v>81</v>
      </c>
      <c r="E54" s="3"/>
      <c r="N54">
        <f>IF('Runsheet for recording'!I63&lt;&gt;0,0,1)</f>
        <v>1</v>
      </c>
      <c r="O54">
        <f>IF('Runsheet for recording'!J63="MANDATORY - please spell correct pronunciation",1,0)</f>
        <v>0</v>
      </c>
    </row>
    <row r="55" spans="1:15">
      <c r="A55">
        <v>55</v>
      </c>
      <c r="C55" t="s">
        <v>136</v>
      </c>
      <c r="D55" t="s">
        <v>74</v>
      </c>
      <c r="E55" s="3"/>
      <c r="N55">
        <f>IF('Runsheet for recording'!I64&lt;&gt;0,0,1)</f>
        <v>1</v>
      </c>
      <c r="O55">
        <f>IF('Runsheet for recording'!J64="MANDATORY - please spell correct pronunciation",1,0)</f>
        <v>0</v>
      </c>
    </row>
    <row r="56" spans="1:15">
      <c r="A56">
        <v>56</v>
      </c>
      <c r="C56" t="s">
        <v>137</v>
      </c>
      <c r="D56" t="s">
        <v>74</v>
      </c>
      <c r="E56" s="3"/>
      <c r="N56">
        <f>IF('Runsheet for recording'!I65&lt;&gt;0,0,1)</f>
        <v>1</v>
      </c>
      <c r="O56">
        <f>IF('Runsheet for recording'!J65="MANDATORY - please spell correct pronunciation",1,0)</f>
        <v>0</v>
      </c>
    </row>
    <row r="57" spans="1:15">
      <c r="A57">
        <v>57</v>
      </c>
      <c r="C57" t="s">
        <v>138</v>
      </c>
      <c r="D57" t="s">
        <v>81</v>
      </c>
      <c r="E57" s="3"/>
      <c r="N57">
        <f>IF('Runsheet for recording'!I66&lt;&gt;0,0,1)</f>
        <v>1</v>
      </c>
      <c r="O57">
        <f>IF('Runsheet for recording'!J66="MANDATORY - please spell correct pronunciation",1,0)</f>
        <v>0</v>
      </c>
    </row>
    <row r="58" spans="1:15">
      <c r="A58">
        <v>58</v>
      </c>
      <c r="C58" t="s">
        <v>139</v>
      </c>
      <c r="D58" t="s">
        <v>81</v>
      </c>
      <c r="E58" s="3"/>
      <c r="N58">
        <f>IF('Runsheet for recording'!I67&lt;&gt;0,0,1)</f>
        <v>1</v>
      </c>
      <c r="O58">
        <f>IF('Runsheet for recording'!J67="MANDATORY - please spell correct pronunciation",1,0)</f>
        <v>0</v>
      </c>
    </row>
    <row r="59" spans="1:15">
      <c r="A59">
        <v>59</v>
      </c>
      <c r="C59" t="s">
        <v>140</v>
      </c>
      <c r="D59" t="s">
        <v>81</v>
      </c>
      <c r="E59" s="3"/>
      <c r="N59">
        <f>IF('Runsheet for recording'!I68&lt;&gt;0,0,1)</f>
        <v>1</v>
      </c>
      <c r="O59">
        <f>IF('Runsheet for recording'!J68="MANDATORY - please spell correct pronunciation",1,0)</f>
        <v>0</v>
      </c>
    </row>
    <row r="60" spans="1:15">
      <c r="A60">
        <v>60</v>
      </c>
      <c r="C60" t="s">
        <v>141</v>
      </c>
      <c r="E60" s="3"/>
      <c r="N60">
        <f>IF('Runsheet for recording'!I69&lt;&gt;0,0,1)</f>
        <v>1</v>
      </c>
      <c r="O60">
        <f>IF('Runsheet for recording'!J69="MANDATORY - please spell correct pronunciation",1,0)</f>
        <v>0</v>
      </c>
    </row>
    <row r="61" spans="1:15">
      <c r="A61">
        <v>61</v>
      </c>
      <c r="C61" t="s">
        <v>142</v>
      </c>
      <c r="D61" t="s">
        <v>81</v>
      </c>
      <c r="E61" s="3"/>
      <c r="N61">
        <f>IF('Runsheet for recording'!I70&lt;&gt;0,0,1)</f>
        <v>1</v>
      </c>
      <c r="O61">
        <f>IF('Runsheet for recording'!J70="MANDATORY - please spell correct pronunciation",1,0)</f>
        <v>0</v>
      </c>
    </row>
    <row r="62" spans="1:15">
      <c r="A62">
        <v>62</v>
      </c>
      <c r="C62" t="s">
        <v>143</v>
      </c>
      <c r="D62" t="s">
        <v>74</v>
      </c>
      <c r="E62" s="3"/>
      <c r="N62">
        <f>IF('Runsheet for recording'!I71&lt;&gt;0,0,1)</f>
        <v>1</v>
      </c>
      <c r="O62">
        <f>IF('Runsheet for recording'!J71="MANDATORY - please spell correct pronunciation",1,0)</f>
        <v>0</v>
      </c>
    </row>
    <row r="63" spans="1:15">
      <c r="A63">
        <v>63</v>
      </c>
      <c r="C63" t="s">
        <v>144</v>
      </c>
      <c r="D63" t="s">
        <v>74</v>
      </c>
      <c r="E63" s="3"/>
      <c r="N63">
        <f>IF('Runsheet for recording'!I72&lt;&gt;0,0,1)</f>
        <v>1</v>
      </c>
      <c r="O63">
        <f>IF('Runsheet for recording'!J72="MANDATORY - please spell correct pronunciation",1,0)</f>
        <v>0</v>
      </c>
    </row>
    <row r="64" spans="1:15">
      <c r="A64">
        <v>64</v>
      </c>
      <c r="C64" t="s">
        <v>145</v>
      </c>
      <c r="D64" t="s">
        <v>74</v>
      </c>
      <c r="E64" s="3"/>
      <c r="N64">
        <f>IF('Runsheet for recording'!I73&lt;&gt;0,0,1)</f>
        <v>1</v>
      </c>
      <c r="O64">
        <f>IF('Runsheet for recording'!J73="MANDATORY - please spell correct pronunciation",1,0)</f>
        <v>0</v>
      </c>
    </row>
    <row r="65" spans="1:15">
      <c r="A65">
        <v>65</v>
      </c>
      <c r="C65" t="s">
        <v>146</v>
      </c>
      <c r="D65" t="s">
        <v>74</v>
      </c>
      <c r="E65" s="3"/>
      <c r="N65">
        <f>IF('Runsheet for recording'!I74&lt;&gt;0,0,1)</f>
        <v>1</v>
      </c>
      <c r="O65">
        <f>IF('Runsheet for recording'!J74="MANDATORY - please spell correct pronunciation",1,0)</f>
        <v>0</v>
      </c>
    </row>
    <row r="66" spans="1:15">
      <c r="A66">
        <v>66</v>
      </c>
      <c r="C66" t="s">
        <v>147</v>
      </c>
      <c r="D66" t="s">
        <v>81</v>
      </c>
      <c r="E66" s="3"/>
      <c r="N66">
        <f>IF('Runsheet for recording'!I75&lt;&gt;0,0,1)</f>
        <v>1</v>
      </c>
      <c r="O66">
        <f>IF('Runsheet for recording'!J75="MANDATORY - please spell correct pronunciation",1,0)</f>
        <v>0</v>
      </c>
    </row>
    <row r="67" spans="1:15">
      <c r="A67">
        <v>67</v>
      </c>
      <c r="C67" t="s">
        <v>148</v>
      </c>
      <c r="D67" t="s">
        <v>74</v>
      </c>
      <c r="E67" s="3"/>
      <c r="N67">
        <f>IF('Runsheet for recording'!I76&lt;&gt;0,0,1)</f>
        <v>1</v>
      </c>
      <c r="O67">
        <f>IF('Runsheet for recording'!J76="MANDATORY - please spell correct pronunciation",1,0)</f>
        <v>0</v>
      </c>
    </row>
    <row r="68" spans="1:15">
      <c r="A68">
        <v>68</v>
      </c>
      <c r="C68" t="s">
        <v>149</v>
      </c>
      <c r="D68" t="s">
        <v>81</v>
      </c>
      <c r="E68" s="3"/>
      <c r="N68">
        <f>IF('Runsheet for recording'!I77&lt;&gt;0,0,1)</f>
        <v>1</v>
      </c>
      <c r="O68">
        <f>IF('Runsheet for recording'!J77="MANDATORY - please spell correct pronunciation",1,0)</f>
        <v>0</v>
      </c>
    </row>
    <row r="69" spans="1:15">
      <c r="A69">
        <v>69</v>
      </c>
      <c r="C69" t="s">
        <v>150</v>
      </c>
      <c r="D69" t="s">
        <v>87</v>
      </c>
      <c r="E69" s="3"/>
      <c r="N69">
        <f>IF('Runsheet for recording'!I78&lt;&gt;0,0,1)</f>
        <v>1</v>
      </c>
      <c r="O69">
        <f>IF('Runsheet for recording'!J78="MANDATORY - please spell correct pronunciation",1,0)</f>
        <v>0</v>
      </c>
    </row>
    <row r="70" spans="1:15">
      <c r="A70">
        <v>70</v>
      </c>
      <c r="C70" t="s">
        <v>151</v>
      </c>
      <c r="D70" t="s">
        <v>74</v>
      </c>
      <c r="E70" s="3"/>
      <c r="N70">
        <f>IF('Runsheet for recording'!I79&lt;&gt;0,0,1)</f>
        <v>1</v>
      </c>
      <c r="O70">
        <f>IF('Runsheet for recording'!J79="MANDATORY - please spell correct pronunciation",1,0)</f>
        <v>0</v>
      </c>
    </row>
    <row r="71" spans="1:15">
      <c r="A71">
        <v>71</v>
      </c>
      <c r="C71" t="s">
        <v>152</v>
      </c>
      <c r="D71" t="s">
        <v>74</v>
      </c>
      <c r="E71" s="3"/>
      <c r="N71">
        <f>IF('Runsheet for recording'!I80&lt;&gt;0,0,1)</f>
        <v>1</v>
      </c>
      <c r="O71">
        <f>IF('Runsheet for recording'!J80="MANDATORY - please spell correct pronunciation",1,0)</f>
        <v>0</v>
      </c>
    </row>
    <row r="72" spans="1:15">
      <c r="A72">
        <v>72</v>
      </c>
      <c r="C72" t="s">
        <v>153</v>
      </c>
      <c r="D72" t="s">
        <v>74</v>
      </c>
      <c r="E72" s="3"/>
      <c r="N72">
        <f>IF('Runsheet for recording'!I81&lt;&gt;0,0,1)</f>
        <v>1</v>
      </c>
      <c r="O72">
        <f>IF('Runsheet for recording'!J81="MANDATORY - please spell correct pronunciation",1,0)</f>
        <v>0</v>
      </c>
    </row>
    <row r="73" spans="1:15">
      <c r="A73">
        <v>73</v>
      </c>
      <c r="C73" t="s">
        <v>154</v>
      </c>
      <c r="D73" t="s">
        <v>74</v>
      </c>
      <c r="E73" s="3"/>
      <c r="N73">
        <f>IF('Runsheet for recording'!I82&lt;&gt;0,0,1)</f>
        <v>1</v>
      </c>
      <c r="O73">
        <f>IF('Runsheet for recording'!J82="MANDATORY - please spell correct pronunciation",1,0)</f>
        <v>0</v>
      </c>
    </row>
    <row r="74" spans="1:15">
      <c r="A74">
        <v>74</v>
      </c>
      <c r="C74" t="s">
        <v>155</v>
      </c>
      <c r="D74" t="s">
        <v>74</v>
      </c>
      <c r="E74" s="3"/>
      <c r="N74">
        <f>IF('Runsheet for recording'!I83&lt;&gt;0,0,1)</f>
        <v>1</v>
      </c>
      <c r="O74">
        <f>IF('Runsheet for recording'!J83="MANDATORY - please spell correct pronunciation",1,0)</f>
        <v>0</v>
      </c>
    </row>
    <row r="75" spans="1:15">
      <c r="A75">
        <v>75</v>
      </c>
      <c r="C75" t="s">
        <v>156</v>
      </c>
      <c r="D75" t="s">
        <v>74</v>
      </c>
      <c r="E75" s="3"/>
      <c r="N75">
        <f>IF('Runsheet for recording'!I84&lt;&gt;0,0,1)</f>
        <v>1</v>
      </c>
      <c r="O75">
        <f>IF('Runsheet for recording'!J84="MANDATORY - please spell correct pronunciation",1,0)</f>
        <v>0</v>
      </c>
    </row>
    <row r="76" spans="1:15">
      <c r="A76">
        <v>76</v>
      </c>
      <c r="C76" t="s">
        <v>157</v>
      </c>
      <c r="D76" t="s">
        <v>74</v>
      </c>
      <c r="E76" s="3"/>
      <c r="N76">
        <f>IF('Runsheet for recording'!I85&lt;&gt;0,0,1)</f>
        <v>1</v>
      </c>
      <c r="O76">
        <f>IF('Runsheet for recording'!J85="MANDATORY - please spell correct pronunciation",1,0)</f>
        <v>0</v>
      </c>
    </row>
    <row r="77" spans="1:15">
      <c r="A77">
        <v>77</v>
      </c>
      <c r="C77" t="s">
        <v>158</v>
      </c>
      <c r="D77" t="s">
        <v>74</v>
      </c>
      <c r="E77" s="3"/>
      <c r="N77">
        <f>IF('Runsheet for recording'!I86&lt;&gt;0,0,1)</f>
        <v>1</v>
      </c>
      <c r="O77">
        <f>IF('Runsheet for recording'!J86="MANDATORY - please spell correct pronunciation",1,0)</f>
        <v>0</v>
      </c>
    </row>
    <row r="78" spans="1:15">
      <c r="A78">
        <v>78</v>
      </c>
      <c r="C78" t="s">
        <v>159</v>
      </c>
      <c r="D78" t="s">
        <v>74</v>
      </c>
      <c r="E78" s="3"/>
      <c r="N78">
        <f>IF('Runsheet for recording'!I87&lt;&gt;0,0,1)</f>
        <v>1</v>
      </c>
      <c r="O78">
        <f>IF('Runsheet for recording'!J87="MANDATORY - please spell correct pronunciation",1,0)</f>
        <v>0</v>
      </c>
    </row>
    <row r="79" spans="1:15">
      <c r="A79">
        <v>79</v>
      </c>
      <c r="C79" t="s">
        <v>160</v>
      </c>
      <c r="D79" t="s">
        <v>87</v>
      </c>
      <c r="E79" s="3"/>
      <c r="N79">
        <f>IF('Runsheet for recording'!I88&lt;&gt;0,0,1)</f>
        <v>1</v>
      </c>
      <c r="O79">
        <f>IF('Runsheet for recording'!J88="MANDATORY - please spell correct pronunciation",1,0)</f>
        <v>0</v>
      </c>
    </row>
    <row r="80" spans="1:15">
      <c r="A80">
        <v>80</v>
      </c>
      <c r="C80" t="s">
        <v>161</v>
      </c>
      <c r="D80" t="s">
        <v>74</v>
      </c>
      <c r="E80" s="3"/>
      <c r="N80">
        <f>IF('Runsheet for recording'!I89&lt;&gt;0,0,1)</f>
        <v>1</v>
      </c>
      <c r="O80">
        <f>IF('Runsheet for recording'!J89="MANDATORY - please spell correct pronunciation",1,0)</f>
        <v>0</v>
      </c>
    </row>
    <row r="81" spans="1:15">
      <c r="A81">
        <v>81</v>
      </c>
      <c r="C81" t="s">
        <v>162</v>
      </c>
      <c r="D81" t="s">
        <v>74</v>
      </c>
      <c r="E81" s="3"/>
      <c r="N81">
        <f>IF('Runsheet for recording'!I90&lt;&gt;0,0,1)</f>
        <v>1</v>
      </c>
      <c r="O81">
        <f>IF('Runsheet for recording'!J90="MANDATORY - please spell correct pronunciation",1,0)</f>
        <v>0</v>
      </c>
    </row>
    <row r="82" spans="1:15">
      <c r="A82">
        <v>82</v>
      </c>
      <c r="C82" t="s">
        <v>163</v>
      </c>
      <c r="D82" t="s">
        <v>81</v>
      </c>
      <c r="E82" s="3"/>
      <c r="N82">
        <f>IF('Runsheet for recording'!I91&lt;&gt;0,0,1)</f>
        <v>1</v>
      </c>
      <c r="O82">
        <f>IF('Runsheet for recording'!J91="MANDATORY - please spell correct pronunciation",1,0)</f>
        <v>0</v>
      </c>
    </row>
    <row r="83" spans="1:15">
      <c r="A83">
        <v>83</v>
      </c>
      <c r="C83" t="s">
        <v>164</v>
      </c>
      <c r="D83" t="s">
        <v>81</v>
      </c>
      <c r="E83" s="3"/>
      <c r="N83">
        <f>IF('Runsheet for recording'!I92&lt;&gt;0,0,1)</f>
        <v>1</v>
      </c>
      <c r="O83">
        <f>IF('Runsheet for recording'!J92="MANDATORY - please spell correct pronunciation",1,0)</f>
        <v>0</v>
      </c>
    </row>
    <row r="84" spans="1:15">
      <c r="A84">
        <v>84</v>
      </c>
      <c r="C84" t="s">
        <v>165</v>
      </c>
      <c r="D84" t="s">
        <v>81</v>
      </c>
      <c r="E84" s="3"/>
      <c r="N84">
        <f>IF('Runsheet for recording'!I93&lt;&gt;0,0,1)</f>
        <v>1</v>
      </c>
      <c r="O84">
        <f>IF('Runsheet for recording'!J93="MANDATORY - please spell correct pronunciation",1,0)</f>
        <v>0</v>
      </c>
    </row>
    <row r="85" spans="1:15">
      <c r="A85">
        <v>85</v>
      </c>
      <c r="C85" t="s">
        <v>166</v>
      </c>
      <c r="D85" t="s">
        <v>74</v>
      </c>
      <c r="E85" s="3"/>
      <c r="N85">
        <f>IF('Runsheet for recording'!I94&lt;&gt;0,0,1)</f>
        <v>1</v>
      </c>
      <c r="O85">
        <f>IF('Runsheet for recording'!J94="MANDATORY - please spell correct pronunciation",1,0)</f>
        <v>0</v>
      </c>
    </row>
    <row r="86" spans="1:15">
      <c r="A86">
        <v>86</v>
      </c>
      <c r="C86" t="s">
        <v>167</v>
      </c>
      <c r="D86" t="s">
        <v>81</v>
      </c>
      <c r="E86" s="3"/>
      <c r="N86">
        <f>IF('Runsheet for recording'!I95&lt;&gt;0,0,1)</f>
        <v>1</v>
      </c>
      <c r="O86">
        <f>IF('Runsheet for recording'!J95="MANDATORY - please spell correct pronunciation",1,0)</f>
        <v>0</v>
      </c>
    </row>
    <row r="87" spans="1:15">
      <c r="A87">
        <v>87</v>
      </c>
      <c r="C87" t="s">
        <v>168</v>
      </c>
      <c r="D87" t="s">
        <v>81</v>
      </c>
      <c r="E87" s="3"/>
      <c r="N87">
        <f>IF('Runsheet for recording'!I96&lt;&gt;0,0,1)</f>
        <v>1</v>
      </c>
      <c r="O87">
        <f>IF('Runsheet for recording'!J96="MANDATORY - please spell correct pronunciation",1,0)</f>
        <v>0</v>
      </c>
    </row>
    <row r="88" spans="1:15">
      <c r="A88">
        <v>88</v>
      </c>
      <c r="C88" t="s">
        <v>169</v>
      </c>
      <c r="D88" t="s">
        <v>87</v>
      </c>
      <c r="E88" s="3"/>
      <c r="N88">
        <f>IF('Runsheet for recording'!I97&lt;&gt;0,0,1)</f>
        <v>1</v>
      </c>
      <c r="O88">
        <f>IF('Runsheet for recording'!J97="MANDATORY - please spell correct pronunciation",1,0)</f>
        <v>0</v>
      </c>
    </row>
    <row r="89" spans="1:15">
      <c r="A89">
        <v>89</v>
      </c>
      <c r="C89" t="s">
        <v>170</v>
      </c>
      <c r="D89" t="s">
        <v>74</v>
      </c>
      <c r="N89">
        <f>IF('Runsheet for recording'!I98&lt;&gt;0,0,1)</f>
        <v>1</v>
      </c>
      <c r="O89">
        <f>IF('Runsheet for recording'!J98="MANDATORY - please spell correct pronunciation",1,0)</f>
        <v>0</v>
      </c>
    </row>
    <row r="90" spans="1:15">
      <c r="A90">
        <v>90</v>
      </c>
      <c r="N90">
        <f>IF('Runsheet for recording'!I99&lt;&gt;0,0,1)</f>
        <v>1</v>
      </c>
      <c r="O90">
        <f>IF('Runsheet for recording'!J99="MANDATORY - please spell correct pronunciation",1,0)</f>
        <v>0</v>
      </c>
    </row>
    <row r="91" spans="1:15">
      <c r="A91">
        <v>91</v>
      </c>
      <c r="N91">
        <f>IF('Runsheet for recording'!I100&lt;&gt;0,0,1)</f>
        <v>1</v>
      </c>
      <c r="O91">
        <f>IF('Runsheet for recording'!J100="MANDATORY - please spell correct pronunciation",1,0)</f>
        <v>0</v>
      </c>
    </row>
    <row r="92" spans="1:15">
      <c r="A92">
        <v>92</v>
      </c>
      <c r="N92">
        <f>IF('Runsheet for recording'!I101&lt;&gt;0,0,1)</f>
        <v>1</v>
      </c>
      <c r="O92">
        <f>IF('Runsheet for recording'!J101="MANDATORY - please spell correct pronunciation",1,0)</f>
        <v>0</v>
      </c>
    </row>
    <row r="93" spans="1:15">
      <c r="A93">
        <v>93</v>
      </c>
      <c r="N93">
        <f>IF('Runsheet for recording'!I102&lt;&gt;0,0,1)</f>
        <v>1</v>
      </c>
      <c r="O93">
        <f>IF('Runsheet for recording'!J102="MANDATORY - please spell correct pronunciation",1,0)</f>
        <v>0</v>
      </c>
    </row>
    <row r="94" spans="1:15">
      <c r="A94">
        <v>94</v>
      </c>
      <c r="N94">
        <f>IF('Runsheet for recording'!I103&lt;&gt;0,0,1)</f>
        <v>1</v>
      </c>
      <c r="O94">
        <f>IF('Runsheet for recording'!J103="MANDATORY - please spell correct pronunciation",1,0)</f>
        <v>0</v>
      </c>
    </row>
    <row r="95" spans="1:15">
      <c r="A95">
        <v>95</v>
      </c>
      <c r="N95">
        <f>IF('Runsheet for recording'!I104&lt;&gt;0,0,1)</f>
        <v>1</v>
      </c>
      <c r="O95">
        <f>IF('Runsheet for recording'!J104="MANDATORY - please spell correct pronunciation",1,0)</f>
        <v>0</v>
      </c>
    </row>
    <row r="96" spans="1:15">
      <c r="A96">
        <v>96</v>
      </c>
      <c r="N96">
        <f>IF('Runsheet for recording'!I105&lt;&gt;0,0,1)</f>
        <v>1</v>
      </c>
      <c r="O96">
        <f>IF('Runsheet for recording'!J105="MANDATORY - please spell correct pronunciation",1,0)</f>
        <v>0</v>
      </c>
    </row>
    <row r="97" spans="1:15">
      <c r="A97">
        <v>97</v>
      </c>
      <c r="N97">
        <f>IF('Runsheet for recording'!I106&lt;&gt;0,0,1)</f>
        <v>1</v>
      </c>
      <c r="O97">
        <f>IF('Runsheet for recording'!J106="MANDATORY - please spell correct pronunciation",1,0)</f>
        <v>0</v>
      </c>
    </row>
    <row r="98" spans="1:15">
      <c r="A98">
        <v>98</v>
      </c>
      <c r="N98">
        <f>IF('Runsheet for recording'!I107&lt;&gt;0,0,1)</f>
        <v>1</v>
      </c>
      <c r="O98">
        <f>IF('Runsheet for recording'!J107="MANDATORY - please spell correct pronunciation",1,0)</f>
        <v>0</v>
      </c>
    </row>
    <row r="99" spans="1:15">
      <c r="A99">
        <v>99</v>
      </c>
      <c r="N99">
        <f>IF('Runsheet for recording'!I108&lt;&gt;0,0,1)</f>
        <v>1</v>
      </c>
      <c r="O99">
        <f>IF('Runsheet for recording'!J108="MANDATORY - please spell correct pronunciation",1,0)</f>
        <v>0</v>
      </c>
    </row>
    <row r="100" spans="1:15">
      <c r="A100">
        <v>100</v>
      </c>
      <c r="N100">
        <f>IF('Runsheet for recording'!I109&lt;&gt;0,0,1)</f>
        <v>1</v>
      </c>
      <c r="O100">
        <f>IF('Runsheet for recording'!J109="MANDATORY - please spell correct pronunciation",1,0)</f>
        <v>0</v>
      </c>
    </row>
    <row r="101" spans="1:15">
      <c r="A101">
        <v>101</v>
      </c>
      <c r="N101">
        <f>IF('Runsheet for recording'!I110&lt;&gt;0,0,1)</f>
        <v>1</v>
      </c>
      <c r="O101">
        <f>IF('Runsheet for recording'!J110="MANDATORY - please spell correct pronunciation",1,0)</f>
        <v>0</v>
      </c>
    </row>
    <row r="102" spans="1:15">
      <c r="A102">
        <v>102</v>
      </c>
      <c r="N102">
        <f>IF('Runsheet for recording'!I111&lt;&gt;0,0,1)</f>
        <v>1</v>
      </c>
      <c r="O102">
        <f>IF('Runsheet for recording'!J111="MANDATORY - please spell correct pronunciation",1,0)</f>
        <v>0</v>
      </c>
    </row>
    <row r="103" spans="1:15">
      <c r="A103">
        <v>103</v>
      </c>
      <c r="N103">
        <f>IF('Runsheet for recording'!I112&lt;&gt;0,0,1)</f>
        <v>1</v>
      </c>
      <c r="O103">
        <f>IF('Runsheet for recording'!J112="MANDATORY - please spell correct pronunciation",1,0)</f>
        <v>0</v>
      </c>
    </row>
    <row r="104" spans="1:15">
      <c r="A104">
        <v>104</v>
      </c>
      <c r="N104">
        <f>IF('Runsheet for recording'!I113&lt;&gt;0,0,1)</f>
        <v>1</v>
      </c>
      <c r="O104">
        <f>IF('Runsheet for recording'!J113="MANDATORY - please spell correct pronunciation",1,0)</f>
        <v>0</v>
      </c>
    </row>
    <row r="105" spans="1:15">
      <c r="A105">
        <v>105</v>
      </c>
      <c r="N105">
        <f>IF('Runsheet for recording'!I114&lt;&gt;0,0,1)</f>
        <v>1</v>
      </c>
      <c r="O105">
        <f>IF('Runsheet for recording'!J114="MANDATORY - please spell correct pronunciation",1,0)</f>
        <v>0</v>
      </c>
    </row>
    <row r="106" spans="1:15">
      <c r="A106">
        <v>106</v>
      </c>
      <c r="N106">
        <f>IF('Runsheet for recording'!I115&lt;&gt;0,0,1)</f>
        <v>1</v>
      </c>
      <c r="O106">
        <f>IF('Runsheet for recording'!J115="MANDATORY - please spell correct pronunciation",1,0)</f>
        <v>0</v>
      </c>
    </row>
    <row r="107" spans="1:15">
      <c r="A107">
        <v>107</v>
      </c>
      <c r="N107">
        <f>IF('Runsheet for recording'!I116&lt;&gt;0,0,1)</f>
        <v>1</v>
      </c>
      <c r="O107">
        <f>IF('Runsheet for recording'!J116="MANDATORY - please spell correct pronunciation",1,0)</f>
        <v>0</v>
      </c>
    </row>
    <row r="108" spans="1:15">
      <c r="A108">
        <v>108</v>
      </c>
      <c r="N108">
        <f>IF('Runsheet for recording'!I117&lt;&gt;0,0,1)</f>
        <v>1</v>
      </c>
      <c r="O108">
        <f>IF('Runsheet for recording'!J117="MANDATORY - please spell correct pronunciation",1,0)</f>
        <v>0</v>
      </c>
    </row>
    <row r="109" spans="1:15">
      <c r="A109">
        <v>109</v>
      </c>
      <c r="N109">
        <f>IF('Runsheet for recording'!I118&lt;&gt;0,0,1)</f>
        <v>1</v>
      </c>
      <c r="O109">
        <f>IF('Runsheet for recording'!J118="MANDATORY - please spell correct pronunciation",1,0)</f>
        <v>0</v>
      </c>
    </row>
    <row r="110" spans="1:15">
      <c r="A110">
        <v>110</v>
      </c>
      <c r="N110">
        <f>IF('Runsheet for recording'!I119&lt;&gt;0,0,1)</f>
        <v>1</v>
      </c>
      <c r="O110">
        <f>IF('Runsheet for recording'!J119="MANDATORY - please spell correct pronunciation",1,0)</f>
        <v>0</v>
      </c>
    </row>
    <row r="111" spans="1:15">
      <c r="A111">
        <v>111</v>
      </c>
      <c r="N111">
        <f>IF('Runsheet for recording'!I120&lt;&gt;0,0,1)</f>
        <v>1</v>
      </c>
      <c r="O111">
        <f>IF('Runsheet for recording'!J120="MANDATORY - please spell correct pronunciation",1,0)</f>
        <v>0</v>
      </c>
    </row>
    <row r="112" spans="1:15">
      <c r="A112">
        <v>112</v>
      </c>
      <c r="N112">
        <f>IF('Runsheet for recording'!I121&lt;&gt;0,0,1)</f>
        <v>1</v>
      </c>
      <c r="O112">
        <f>IF('Runsheet for recording'!J121="MANDATORY - please spell correct pronunciation",1,0)</f>
        <v>0</v>
      </c>
    </row>
    <row r="113" spans="1:15">
      <c r="A113">
        <v>113</v>
      </c>
      <c r="N113">
        <f>IF('Runsheet for recording'!I122&lt;&gt;0,0,1)</f>
        <v>1</v>
      </c>
      <c r="O113">
        <f>IF('Runsheet for recording'!J122="MANDATORY - please spell correct pronunciation",1,0)</f>
        <v>0</v>
      </c>
    </row>
    <row r="114" spans="1:15">
      <c r="A114">
        <v>114</v>
      </c>
      <c r="N114">
        <f>IF('Runsheet for recording'!I123&lt;&gt;0,0,1)</f>
        <v>1</v>
      </c>
      <c r="O114">
        <f>IF('Runsheet for recording'!J123="MANDATORY - please spell correct pronunciation",1,0)</f>
        <v>0</v>
      </c>
    </row>
    <row r="115" spans="1:15">
      <c r="A115">
        <v>115</v>
      </c>
      <c r="N115">
        <f>IF('Runsheet for recording'!I124&lt;&gt;0,0,1)</f>
        <v>1</v>
      </c>
      <c r="O115">
        <f>IF('Runsheet for recording'!J124="MANDATORY - please spell correct pronunciation",1,0)</f>
        <v>0</v>
      </c>
    </row>
    <row r="116" spans="1:15">
      <c r="A116">
        <v>116</v>
      </c>
      <c r="N116">
        <f>IF('Runsheet for recording'!I125&lt;&gt;0,0,1)</f>
        <v>1</v>
      </c>
      <c r="O116">
        <f>IF('Runsheet for recording'!J125="MANDATORY - please spell correct pronunciation",1,0)</f>
        <v>0</v>
      </c>
    </row>
    <row r="117" spans="1:15">
      <c r="A117">
        <v>117</v>
      </c>
      <c r="N117">
        <f>IF('Runsheet for recording'!I126&lt;&gt;0,0,1)</f>
        <v>1</v>
      </c>
      <c r="O117">
        <f>IF('Runsheet for recording'!J126="MANDATORY - please spell correct pronunciation",1,0)</f>
        <v>0</v>
      </c>
    </row>
    <row r="118" spans="1:15">
      <c r="A118">
        <v>118</v>
      </c>
      <c r="N118">
        <f>IF('Runsheet for recording'!I127&lt;&gt;0,0,1)</f>
        <v>1</v>
      </c>
      <c r="O118">
        <f>IF('Runsheet for recording'!J127="MANDATORY - please spell correct pronunciation",1,0)</f>
        <v>0</v>
      </c>
    </row>
    <row r="119" spans="1:15">
      <c r="A119">
        <v>119</v>
      </c>
      <c r="N119">
        <f>IF('Runsheet for recording'!I128&lt;&gt;0,0,1)</f>
        <v>1</v>
      </c>
      <c r="O119">
        <f>IF('Runsheet for recording'!J128="MANDATORY - please spell correct pronunciation",1,0)</f>
        <v>0</v>
      </c>
    </row>
    <row r="120" spans="1:15">
      <c r="A120">
        <v>120</v>
      </c>
      <c r="N120">
        <f>IF('Runsheet for recording'!I129&lt;&gt;0,0,1)</f>
        <v>1</v>
      </c>
      <c r="O120">
        <f>IF('Runsheet for recording'!J129="MANDATORY - please spell correct pronunciation",1,0)</f>
        <v>0</v>
      </c>
    </row>
    <row r="121" spans="1:15">
      <c r="A121">
        <v>121</v>
      </c>
      <c r="N121">
        <f>IF('Runsheet for recording'!I130&lt;&gt;0,0,1)</f>
        <v>1</v>
      </c>
      <c r="O121">
        <f>IF('Runsheet for recording'!J130="MANDATORY - please spell correct pronunciation",1,0)</f>
        <v>0</v>
      </c>
    </row>
    <row r="122" spans="1:15">
      <c r="A122">
        <v>122</v>
      </c>
      <c r="N122">
        <f>IF('Runsheet for recording'!I131&lt;&gt;0,0,1)</f>
        <v>1</v>
      </c>
      <c r="O122">
        <f>IF('Runsheet for recording'!J131="MANDATORY - please spell correct pronunciation",1,0)</f>
        <v>0</v>
      </c>
    </row>
    <row r="123" spans="1:15">
      <c r="A123">
        <v>123</v>
      </c>
      <c r="N123">
        <f>IF('Runsheet for recording'!I132&lt;&gt;0,0,1)</f>
        <v>1</v>
      </c>
      <c r="O123">
        <f>IF('Runsheet for recording'!J132="MANDATORY - please spell correct pronunciation",1,0)</f>
        <v>0</v>
      </c>
    </row>
    <row r="124" spans="1:15">
      <c r="A124">
        <v>124</v>
      </c>
      <c r="N124">
        <f>IF('Runsheet for recording'!I133&lt;&gt;0,0,1)</f>
        <v>1</v>
      </c>
      <c r="O124">
        <f>IF('Runsheet for recording'!J133="MANDATORY - please spell correct pronunciation",1,0)</f>
        <v>0</v>
      </c>
    </row>
    <row r="125" spans="1:15">
      <c r="A125">
        <v>125</v>
      </c>
      <c r="N125">
        <f>IF('Runsheet for recording'!I134&lt;&gt;0,0,1)</f>
        <v>1</v>
      </c>
      <c r="O125">
        <f>IF('Runsheet for recording'!J134="MANDATORY - please spell correct pronunciation",1,0)</f>
        <v>0</v>
      </c>
    </row>
    <row r="126" spans="1:15">
      <c r="A126">
        <v>126</v>
      </c>
      <c r="N126">
        <f>IF('Runsheet for recording'!I135&lt;&gt;0,0,1)</f>
        <v>1</v>
      </c>
      <c r="O126">
        <f>IF('Runsheet for recording'!J135="MANDATORY - please spell correct pronunciation",1,0)</f>
        <v>0</v>
      </c>
    </row>
    <row r="127" spans="1:15">
      <c r="A127">
        <v>127</v>
      </c>
      <c r="N127">
        <f>IF('Runsheet for recording'!I136&lt;&gt;0,0,1)</f>
        <v>1</v>
      </c>
      <c r="O127">
        <f>IF('Runsheet for recording'!J136="MANDATORY - please spell correct pronunciation",1,0)</f>
        <v>0</v>
      </c>
    </row>
    <row r="128" spans="1:15">
      <c r="A128">
        <v>128</v>
      </c>
      <c r="N128">
        <f>IF('Runsheet for recording'!I137&lt;&gt;0,0,1)</f>
        <v>1</v>
      </c>
      <c r="O128">
        <f>IF('Runsheet for recording'!J137="MANDATORY - please spell correct pronunciation",1,0)</f>
        <v>0</v>
      </c>
    </row>
    <row r="129" spans="1:15">
      <c r="A129">
        <v>129</v>
      </c>
      <c r="N129">
        <f>IF('Runsheet for recording'!I138&lt;&gt;0,0,1)</f>
        <v>1</v>
      </c>
      <c r="O129">
        <f>IF('Runsheet for recording'!J138="MANDATORY - please spell correct pronunciation",1,0)</f>
        <v>0</v>
      </c>
    </row>
    <row r="130" spans="1:15">
      <c r="A130">
        <v>130</v>
      </c>
      <c r="N130">
        <f>IF('Runsheet for recording'!I139&lt;&gt;0,0,1)</f>
        <v>1</v>
      </c>
      <c r="O130">
        <f>IF('Runsheet for recording'!J139="MANDATORY - please spell correct pronunciation",1,0)</f>
        <v>0</v>
      </c>
    </row>
    <row r="131" spans="1:15">
      <c r="A131">
        <v>131</v>
      </c>
      <c r="N131">
        <f>IF('Runsheet for recording'!I140&lt;&gt;0,0,1)</f>
        <v>1</v>
      </c>
      <c r="O131">
        <f>IF('Runsheet for recording'!J140="MANDATORY - please spell correct pronunciation",1,0)</f>
        <v>0</v>
      </c>
    </row>
    <row r="132" spans="1:15">
      <c r="A132">
        <v>132</v>
      </c>
      <c r="N132">
        <f>IF('Runsheet for recording'!I141&lt;&gt;0,0,1)</f>
        <v>1</v>
      </c>
      <c r="O132">
        <f>IF('Runsheet for recording'!J141="MANDATORY - please spell correct pronunciation",1,0)</f>
        <v>0</v>
      </c>
    </row>
    <row r="133" spans="1:15">
      <c r="A133">
        <v>133</v>
      </c>
      <c r="N133">
        <f>IF('Runsheet for recording'!I142&lt;&gt;0,0,1)</f>
        <v>1</v>
      </c>
      <c r="O133">
        <f>IF('Runsheet for recording'!J142="MANDATORY - please spell correct pronunciation",1,0)</f>
        <v>0</v>
      </c>
    </row>
    <row r="134" spans="1:15">
      <c r="A134">
        <v>134</v>
      </c>
      <c r="N134">
        <f>IF('Runsheet for recording'!I143&lt;&gt;0,0,1)</f>
        <v>1</v>
      </c>
      <c r="O134">
        <f>IF('Runsheet for recording'!J143="MANDATORY - please spell correct pronunciation",1,0)</f>
        <v>0</v>
      </c>
    </row>
    <row r="135" spans="1:15">
      <c r="A135">
        <v>135</v>
      </c>
      <c r="N135">
        <f>IF('Runsheet for recording'!I144&lt;&gt;0,0,1)</f>
        <v>1</v>
      </c>
      <c r="O135">
        <f>IF('Runsheet for recording'!J144="MANDATORY - please spell correct pronunciation",1,0)</f>
        <v>0</v>
      </c>
    </row>
    <row r="136" spans="1:15">
      <c r="A136">
        <v>136</v>
      </c>
      <c r="N136">
        <f>IF('Runsheet for recording'!I145&lt;&gt;0,0,1)</f>
        <v>1</v>
      </c>
      <c r="O136">
        <f>IF('Runsheet for recording'!J145="MANDATORY - please spell correct pronunciation",1,0)</f>
        <v>0</v>
      </c>
    </row>
    <row r="137" spans="1:15">
      <c r="A137">
        <v>137</v>
      </c>
      <c r="N137">
        <f>IF('Runsheet for recording'!I146&lt;&gt;0,0,1)</f>
        <v>1</v>
      </c>
      <c r="O137">
        <f>IF('Runsheet for recording'!J146="MANDATORY - please spell correct pronunciation",1,0)</f>
        <v>0</v>
      </c>
    </row>
    <row r="138" spans="1:15">
      <c r="A138">
        <v>138</v>
      </c>
      <c r="N138">
        <f>IF('Runsheet for recording'!I147&lt;&gt;0,0,1)</f>
        <v>1</v>
      </c>
      <c r="O138">
        <f>IF('Runsheet for recording'!J147="MANDATORY - please spell correct pronunciation",1,0)</f>
        <v>0</v>
      </c>
    </row>
    <row r="139" spans="1:15">
      <c r="A139">
        <v>139</v>
      </c>
      <c r="N139">
        <f>IF('Runsheet for recording'!I148&lt;&gt;0,0,1)</f>
        <v>1</v>
      </c>
      <c r="O139">
        <f>IF('Runsheet for recording'!J148="MANDATORY - please spell correct pronunciation",1,0)</f>
        <v>0</v>
      </c>
    </row>
    <row r="140" spans="1:15">
      <c r="A140">
        <v>140</v>
      </c>
      <c r="N140">
        <f>IF('Runsheet for recording'!I149&lt;&gt;0,0,1)</f>
        <v>1</v>
      </c>
      <c r="O140">
        <f>IF('Runsheet for recording'!J149="MANDATORY - please spell correct pronunciation",1,0)</f>
        <v>0</v>
      </c>
    </row>
    <row r="141" spans="1:15">
      <c r="A141">
        <v>141</v>
      </c>
      <c r="N141">
        <f>IF('Runsheet for recording'!I150&lt;&gt;0,0,1)</f>
        <v>1</v>
      </c>
      <c r="O141">
        <f>IF('Runsheet for recording'!J150="MANDATORY - please spell correct pronunciation",1,0)</f>
        <v>0</v>
      </c>
    </row>
    <row r="142" spans="1:15">
      <c r="A142">
        <v>142</v>
      </c>
      <c r="N142">
        <f>IF('Runsheet for recording'!I151&lt;&gt;0,0,1)</f>
        <v>1</v>
      </c>
      <c r="O142">
        <f>IF('Runsheet for recording'!J151="MANDATORY - please spell correct pronunciation",1,0)</f>
        <v>0</v>
      </c>
    </row>
    <row r="143" spans="1:15">
      <c r="A143">
        <v>143</v>
      </c>
      <c r="N143">
        <f>IF('Runsheet for recording'!I152&lt;&gt;0,0,1)</f>
        <v>1</v>
      </c>
      <c r="O143">
        <f>IF('Runsheet for recording'!J152="MANDATORY - please spell correct pronunciation",1,0)</f>
        <v>0</v>
      </c>
    </row>
    <row r="144" spans="1:15">
      <c r="A144">
        <v>144</v>
      </c>
      <c r="N144">
        <f>IF('Runsheet for recording'!I153&lt;&gt;0,0,1)</f>
        <v>1</v>
      </c>
      <c r="O144">
        <f>IF('Runsheet for recording'!J153="MANDATORY - please spell correct pronunciation",1,0)</f>
        <v>0</v>
      </c>
    </row>
    <row r="145" spans="1:15">
      <c r="A145">
        <v>145</v>
      </c>
      <c r="N145">
        <f>IF('Runsheet for recording'!I154&lt;&gt;0,0,1)</f>
        <v>1</v>
      </c>
      <c r="O145">
        <f>IF('Runsheet for recording'!J154="MANDATORY - please spell correct pronunciation",1,0)</f>
        <v>0</v>
      </c>
    </row>
    <row r="146" spans="1:15">
      <c r="A146">
        <v>146</v>
      </c>
      <c r="N146">
        <f>IF('Runsheet for recording'!I155&lt;&gt;0,0,1)</f>
        <v>1</v>
      </c>
      <c r="O146">
        <f>IF('Runsheet for recording'!J155="MANDATORY - please spell correct pronunciation",1,0)</f>
        <v>0</v>
      </c>
    </row>
    <row r="147" spans="1:15">
      <c r="A147">
        <v>147</v>
      </c>
      <c r="N147">
        <f>IF('Runsheet for recording'!I156&lt;&gt;0,0,1)</f>
        <v>1</v>
      </c>
      <c r="O147">
        <f>IF('Runsheet for recording'!J156="MANDATORY - please spell correct pronunciation",1,0)</f>
        <v>0</v>
      </c>
    </row>
    <row r="148" spans="1:15">
      <c r="A148">
        <v>148</v>
      </c>
      <c r="N148">
        <f>IF('Runsheet for recording'!I157&lt;&gt;0,0,1)</f>
        <v>1</v>
      </c>
      <c r="O148">
        <f>IF('Runsheet for recording'!J157="MANDATORY - please spell correct pronunciation",1,0)</f>
        <v>0</v>
      </c>
    </row>
    <row r="149" spans="1:15">
      <c r="A149">
        <v>149</v>
      </c>
      <c r="N149">
        <f>IF('Runsheet for recording'!I158&lt;&gt;0,0,1)</f>
        <v>1</v>
      </c>
      <c r="O149">
        <f>IF('Runsheet for recording'!J158="MANDATORY - please spell correct pronunciation",1,0)</f>
        <v>0</v>
      </c>
    </row>
    <row r="150" spans="1:15">
      <c r="A150">
        <v>150</v>
      </c>
      <c r="N150">
        <f>IF('Runsheet for recording'!I159&lt;&gt;0,0,1)</f>
        <v>1</v>
      </c>
      <c r="O150">
        <f>IF('Runsheet for recording'!J159="MANDATORY - please spell correct pronunciation",1,0)</f>
        <v>0</v>
      </c>
    </row>
    <row r="151" spans="1:15">
      <c r="A151">
        <v>151</v>
      </c>
      <c r="N151">
        <f>IF('Runsheet for recording'!I160&lt;&gt;0,0,1)</f>
        <v>1</v>
      </c>
      <c r="O151">
        <f>IF('Runsheet for recording'!J160="MANDATORY - please spell correct pronunciation",1,0)</f>
        <v>0</v>
      </c>
    </row>
    <row r="152" spans="1:15">
      <c r="A152">
        <v>152</v>
      </c>
      <c r="N152">
        <f>IF('Runsheet for recording'!I161&lt;&gt;0,0,1)</f>
        <v>1</v>
      </c>
      <c r="O152">
        <f>IF('Runsheet for recording'!J161="MANDATORY - please spell correct pronunciation",1,0)</f>
        <v>0</v>
      </c>
    </row>
    <row r="153" spans="1:15">
      <c r="A153">
        <v>153</v>
      </c>
      <c r="N153">
        <f>IF('Runsheet for recording'!I162&lt;&gt;0,0,1)</f>
        <v>1</v>
      </c>
      <c r="O153">
        <f>IF('Runsheet for recording'!J162="MANDATORY - please spell correct pronunciation",1,0)</f>
        <v>0</v>
      </c>
    </row>
    <row r="154" spans="1:15">
      <c r="A154">
        <v>154</v>
      </c>
      <c r="N154">
        <f>IF('Runsheet for recording'!I163&lt;&gt;0,0,1)</f>
        <v>1</v>
      </c>
      <c r="O154">
        <f>IF('Runsheet for recording'!J163="MANDATORY - please spell correct pronunciation",1,0)</f>
        <v>0</v>
      </c>
    </row>
    <row r="155" spans="1:15">
      <c r="A155">
        <v>155</v>
      </c>
      <c r="N155">
        <f>IF('Runsheet for recording'!I164&lt;&gt;0,0,1)</f>
        <v>1</v>
      </c>
      <c r="O155">
        <f>IF('Runsheet for recording'!J164="MANDATORY - please spell correct pronunciation",1,0)</f>
        <v>0</v>
      </c>
    </row>
    <row r="156" spans="1:15">
      <c r="A156">
        <v>156</v>
      </c>
      <c r="N156">
        <f>IF('Runsheet for recording'!I165&lt;&gt;0,0,1)</f>
        <v>1</v>
      </c>
      <c r="O156">
        <f>IF('Runsheet for recording'!J165="MANDATORY - please spell correct pronunciation",1,0)</f>
        <v>0</v>
      </c>
    </row>
    <row r="157" spans="1:15">
      <c r="A157">
        <v>157</v>
      </c>
      <c r="N157">
        <f>IF('Runsheet for recording'!I166&lt;&gt;0,0,1)</f>
        <v>1</v>
      </c>
      <c r="O157">
        <f>IF('Runsheet for recording'!J166="MANDATORY - please spell correct pronunciation",1,0)</f>
        <v>0</v>
      </c>
    </row>
    <row r="158" spans="1:15">
      <c r="A158">
        <v>158</v>
      </c>
      <c r="N158">
        <f>IF('Runsheet for recording'!I167&lt;&gt;0,0,1)</f>
        <v>1</v>
      </c>
      <c r="O158">
        <f>IF('Runsheet for recording'!J167="MANDATORY - please spell correct pronunciation",1,0)</f>
        <v>0</v>
      </c>
    </row>
    <row r="159" spans="1:15">
      <c r="A159">
        <v>159</v>
      </c>
      <c r="N159">
        <f>IF('Runsheet for recording'!I168&lt;&gt;0,0,1)</f>
        <v>1</v>
      </c>
      <c r="O159">
        <f>IF('Runsheet for recording'!J168="MANDATORY - please spell correct pronunciation",1,0)</f>
        <v>0</v>
      </c>
    </row>
    <row r="160" spans="1:15">
      <c r="A160">
        <v>160</v>
      </c>
      <c r="N160">
        <f>IF('Runsheet for recording'!I169&lt;&gt;0,0,1)</f>
        <v>1</v>
      </c>
      <c r="O160">
        <f>IF('Runsheet for recording'!J169="MANDATORY - please spell correct pronunciation",1,0)</f>
        <v>0</v>
      </c>
    </row>
    <row r="161" spans="1:15">
      <c r="A161">
        <v>161</v>
      </c>
      <c r="N161">
        <f>IF('Runsheet for recording'!I170&lt;&gt;0,0,1)</f>
        <v>1</v>
      </c>
      <c r="O161">
        <f>IF('Runsheet for recording'!J170="MANDATORY - please spell correct pronunciation",1,0)</f>
        <v>0</v>
      </c>
    </row>
    <row r="162" spans="1:15">
      <c r="A162">
        <v>162</v>
      </c>
      <c r="N162">
        <f>IF('Runsheet for recording'!I171&lt;&gt;0,0,1)</f>
        <v>1</v>
      </c>
      <c r="O162">
        <f>IF('Runsheet for recording'!J171="MANDATORY - please spell correct pronunciation",1,0)</f>
        <v>0</v>
      </c>
    </row>
    <row r="163" spans="1:15">
      <c r="A163">
        <v>163</v>
      </c>
      <c r="N163">
        <f>IF('Runsheet for recording'!I172&lt;&gt;0,0,1)</f>
        <v>1</v>
      </c>
      <c r="O163">
        <f>IF('Runsheet for recording'!J172="MANDATORY - please spell correct pronunciation",1,0)</f>
        <v>0</v>
      </c>
    </row>
    <row r="164" spans="1:15">
      <c r="A164">
        <v>164</v>
      </c>
      <c r="N164">
        <f>IF('Runsheet for recording'!I173&lt;&gt;0,0,1)</f>
        <v>1</v>
      </c>
      <c r="O164">
        <f>IF('Runsheet for recording'!J173="MANDATORY - please spell correct pronunciation",1,0)</f>
        <v>0</v>
      </c>
    </row>
    <row r="165" spans="1:15">
      <c r="A165">
        <v>165</v>
      </c>
      <c r="N165">
        <f>IF('Runsheet for recording'!I174&lt;&gt;0,0,1)</f>
        <v>1</v>
      </c>
      <c r="O165">
        <f>IF('Runsheet for recording'!J174="MANDATORY - please spell correct pronunciation",1,0)</f>
        <v>0</v>
      </c>
    </row>
    <row r="166" spans="1:15">
      <c r="A166">
        <v>166</v>
      </c>
      <c r="N166">
        <f>IF('Runsheet for recording'!I175&lt;&gt;0,0,1)</f>
        <v>1</v>
      </c>
      <c r="O166">
        <f>IF('Runsheet for recording'!J175="MANDATORY - please spell correct pronunciation",1,0)</f>
        <v>0</v>
      </c>
    </row>
    <row r="167" spans="1:15">
      <c r="A167">
        <v>167</v>
      </c>
      <c r="N167">
        <f>IF('Runsheet for recording'!I176&lt;&gt;0,0,1)</f>
        <v>1</v>
      </c>
      <c r="O167">
        <f>IF('Runsheet for recording'!J176="MANDATORY - please spell correct pronunciation",1,0)</f>
        <v>0</v>
      </c>
    </row>
    <row r="168" spans="1:15">
      <c r="A168">
        <v>168</v>
      </c>
      <c r="N168">
        <f>IF('Runsheet for recording'!I177&lt;&gt;0,0,1)</f>
        <v>1</v>
      </c>
      <c r="O168">
        <f>IF('Runsheet for recording'!J177="MANDATORY - please spell correct pronunciation",1,0)</f>
        <v>0</v>
      </c>
    </row>
    <row r="169" spans="1:15">
      <c r="A169">
        <v>169</v>
      </c>
      <c r="N169">
        <f>IF('Runsheet for recording'!I178&lt;&gt;0,0,1)</f>
        <v>1</v>
      </c>
      <c r="O169">
        <f>IF('Runsheet for recording'!J178="MANDATORY - please spell correct pronunciation",1,0)</f>
        <v>0</v>
      </c>
    </row>
    <row r="170" spans="1:15">
      <c r="A170">
        <v>170</v>
      </c>
      <c r="N170">
        <f>IF('Runsheet for recording'!I179&lt;&gt;0,0,1)</f>
        <v>1</v>
      </c>
      <c r="O170">
        <f>IF('Runsheet for recording'!J179="MANDATORY - please spell correct pronunciation",1,0)</f>
        <v>0</v>
      </c>
    </row>
    <row r="171" spans="1:15">
      <c r="A171">
        <v>171</v>
      </c>
      <c r="N171">
        <f>IF('Runsheet for recording'!I180&lt;&gt;0,0,1)</f>
        <v>1</v>
      </c>
      <c r="O171">
        <f>IF('Runsheet for recording'!J180="MANDATORY - please spell correct pronunciation",1,0)</f>
        <v>0</v>
      </c>
    </row>
    <row r="172" spans="1:15">
      <c r="A172">
        <v>172</v>
      </c>
      <c r="N172">
        <f>IF('Runsheet for recording'!I181&lt;&gt;0,0,1)</f>
        <v>1</v>
      </c>
      <c r="O172">
        <f>IF('Runsheet for recording'!J181="MANDATORY - please spell correct pronunciation",1,0)</f>
        <v>0</v>
      </c>
    </row>
    <row r="173" spans="1:15">
      <c r="A173">
        <v>173</v>
      </c>
      <c r="N173">
        <f>IF('Runsheet for recording'!I182&lt;&gt;0,0,1)</f>
        <v>1</v>
      </c>
      <c r="O173">
        <f>IF('Runsheet for recording'!J182="MANDATORY - please spell correct pronunciation",1,0)</f>
        <v>0</v>
      </c>
    </row>
    <row r="174" spans="1:15">
      <c r="A174">
        <v>174</v>
      </c>
      <c r="N174">
        <f>IF('Runsheet for recording'!I183&lt;&gt;0,0,1)</f>
        <v>1</v>
      </c>
      <c r="O174">
        <f>IF('Runsheet for recording'!J183="MANDATORY - please spell correct pronunciation",1,0)</f>
        <v>0</v>
      </c>
    </row>
    <row r="175" spans="1:15">
      <c r="A175">
        <v>175</v>
      </c>
      <c r="N175">
        <f>IF('Runsheet for recording'!I184&lt;&gt;0,0,1)</f>
        <v>1</v>
      </c>
      <c r="O175">
        <f>IF('Runsheet for recording'!J184="MANDATORY - please spell correct pronunciation",1,0)</f>
        <v>0</v>
      </c>
    </row>
    <row r="176" spans="1:15">
      <c r="A176">
        <v>176</v>
      </c>
      <c r="N176">
        <f>IF('Runsheet for recording'!I185&lt;&gt;0,0,1)</f>
        <v>1</v>
      </c>
      <c r="O176">
        <f>IF('Runsheet for recording'!J185="MANDATORY - please spell correct pronunciation",1,0)</f>
        <v>0</v>
      </c>
    </row>
    <row r="177" spans="1:15">
      <c r="A177">
        <v>177</v>
      </c>
      <c r="N177">
        <f>IF('Runsheet for recording'!I186&lt;&gt;0,0,1)</f>
        <v>1</v>
      </c>
      <c r="O177">
        <f>IF('Runsheet for recording'!J186="MANDATORY - please spell correct pronunciation",1,0)</f>
        <v>0</v>
      </c>
    </row>
    <row r="178" spans="1:15">
      <c r="A178">
        <v>178</v>
      </c>
      <c r="N178">
        <f>IF('Runsheet for recording'!I187&lt;&gt;0,0,1)</f>
        <v>1</v>
      </c>
      <c r="O178">
        <f>IF('Runsheet for recording'!J187="MANDATORY - please spell correct pronunciation",1,0)</f>
        <v>0</v>
      </c>
    </row>
    <row r="179" spans="1:15">
      <c r="A179">
        <v>179</v>
      </c>
      <c r="N179">
        <f>IF('Runsheet for recording'!I188&lt;&gt;0,0,1)</f>
        <v>1</v>
      </c>
      <c r="O179">
        <f>IF('Runsheet for recording'!J188="MANDATORY - please spell correct pronunciation",1,0)</f>
        <v>0</v>
      </c>
    </row>
    <row r="180" spans="1:15">
      <c r="A180">
        <v>180</v>
      </c>
      <c r="N180">
        <f>IF('Runsheet for recording'!I189&lt;&gt;0,0,1)</f>
        <v>1</v>
      </c>
      <c r="O180">
        <f>IF('Runsheet for recording'!J189="MANDATORY - please spell correct pronunciation",1,0)</f>
        <v>0</v>
      </c>
    </row>
    <row r="181" spans="1:15">
      <c r="A181">
        <v>181</v>
      </c>
      <c r="N181">
        <f>IF('Runsheet for recording'!I190&lt;&gt;0,0,1)</f>
        <v>1</v>
      </c>
      <c r="O181">
        <f>IF('Runsheet for recording'!J190="MANDATORY - please spell correct pronunciation",1,0)</f>
        <v>0</v>
      </c>
    </row>
    <row r="182" spans="1:15">
      <c r="A182">
        <v>182</v>
      </c>
      <c r="N182">
        <f>IF('Runsheet for recording'!I191&lt;&gt;0,0,1)</f>
        <v>1</v>
      </c>
      <c r="O182">
        <f>IF('Runsheet for recording'!J191="MANDATORY - please spell correct pronunciation",1,0)</f>
        <v>0</v>
      </c>
    </row>
    <row r="183" spans="1:15">
      <c r="A183">
        <v>183</v>
      </c>
      <c r="N183">
        <f>IF('Runsheet for recording'!I192&lt;&gt;0,0,1)</f>
        <v>1</v>
      </c>
      <c r="O183">
        <f>IF('Runsheet for recording'!J192="MANDATORY - please spell correct pronunciation",1,0)</f>
        <v>0</v>
      </c>
    </row>
    <row r="184" spans="1:15">
      <c r="A184">
        <v>184</v>
      </c>
      <c r="N184">
        <f>IF('Runsheet for recording'!I193&lt;&gt;0,0,1)</f>
        <v>1</v>
      </c>
      <c r="O184">
        <f>IF('Runsheet for recording'!J193="MANDATORY - please spell correct pronunciation",1,0)</f>
        <v>0</v>
      </c>
    </row>
    <row r="185" spans="1:15">
      <c r="A185">
        <v>185</v>
      </c>
      <c r="N185">
        <f>IF('Runsheet for recording'!I194&lt;&gt;0,0,1)</f>
        <v>1</v>
      </c>
      <c r="O185">
        <f>IF('Runsheet for recording'!J194="MANDATORY - please spell correct pronunciation",1,0)</f>
        <v>0</v>
      </c>
    </row>
    <row r="186" spans="1:15">
      <c r="A186">
        <v>186</v>
      </c>
      <c r="N186">
        <f>IF('Runsheet for recording'!I195&lt;&gt;0,0,1)</f>
        <v>1</v>
      </c>
      <c r="O186">
        <f>IF('Runsheet for recording'!J195="MANDATORY - please spell correct pronunciation",1,0)</f>
        <v>0</v>
      </c>
    </row>
    <row r="187" spans="1:15">
      <c r="A187">
        <v>187</v>
      </c>
      <c r="N187">
        <f>IF('Runsheet for recording'!I196&lt;&gt;0,0,1)</f>
        <v>1</v>
      </c>
      <c r="O187">
        <f>IF('Runsheet for recording'!J196="MANDATORY - please spell correct pronunciation",1,0)</f>
        <v>0</v>
      </c>
    </row>
    <row r="188" spans="1:15">
      <c r="A188">
        <v>188</v>
      </c>
      <c r="N188">
        <f>IF('Runsheet for recording'!I197&lt;&gt;0,0,1)</f>
        <v>1</v>
      </c>
      <c r="O188">
        <f>IF('Runsheet for recording'!J197="MANDATORY - please spell correct pronunciation",1,0)</f>
        <v>0</v>
      </c>
    </row>
    <row r="189" spans="1:15">
      <c r="A189">
        <v>189</v>
      </c>
      <c r="N189">
        <f>IF('Runsheet for recording'!I198&lt;&gt;0,0,1)</f>
        <v>1</v>
      </c>
      <c r="O189">
        <f>IF('Runsheet for recording'!J198="MANDATORY - please spell correct pronunciation",1,0)</f>
        <v>0</v>
      </c>
    </row>
    <row r="190" spans="1:15">
      <c r="A190">
        <v>190</v>
      </c>
      <c r="N190">
        <f>IF('Runsheet for recording'!I199&lt;&gt;0,0,1)</f>
        <v>1</v>
      </c>
      <c r="O190">
        <f>IF('Runsheet for recording'!J199="MANDATORY - please spell correct pronunciation",1,0)</f>
        <v>0</v>
      </c>
    </row>
    <row r="191" spans="1:1">
      <c r="A191">
        <v>191</v>
      </c>
    </row>
    <row r="192" spans="1:1">
      <c r="A192">
        <v>192</v>
      </c>
    </row>
    <row r="193" spans="1:1">
      <c r="A193">
        <v>193</v>
      </c>
    </row>
    <row r="194" spans="1:1">
      <c r="A194">
        <v>194</v>
      </c>
    </row>
    <row r="195" spans="1:1">
      <c r="A195">
        <v>195</v>
      </c>
    </row>
    <row r="196" spans="1:1">
      <c r="A196">
        <v>196</v>
      </c>
    </row>
    <row r="197" spans="1:1">
      <c r="A197">
        <v>197</v>
      </c>
    </row>
    <row r="198" spans="1:1">
      <c r="A198">
        <v>198</v>
      </c>
    </row>
    <row r="199" spans="1:1">
      <c r="A199">
        <v>199</v>
      </c>
    </row>
    <row r="200" spans="1:1">
      <c r="A200">
        <v>200</v>
      </c>
    </row>
    <row r="201" spans="1:1">
      <c r="A201">
        <v>201</v>
      </c>
    </row>
    <row r="202" spans="1:1">
      <c r="A202">
        <v>202</v>
      </c>
    </row>
    <row r="203" spans="1:1">
      <c r="A203">
        <v>203</v>
      </c>
    </row>
    <row r="204" spans="1:1">
      <c r="A204">
        <v>204</v>
      </c>
    </row>
    <row r="205" spans="1:1">
      <c r="A205">
        <v>205</v>
      </c>
    </row>
    <row r="206" spans="1:1">
      <c r="A206">
        <v>206</v>
      </c>
    </row>
    <row r="207" spans="1:1">
      <c r="A207">
        <v>207</v>
      </c>
    </row>
    <row r="208" spans="1:1">
      <c r="A208">
        <v>208</v>
      </c>
    </row>
    <row r="209" spans="1:1">
      <c r="A209">
        <v>209</v>
      </c>
    </row>
    <row r="210" spans="1:1">
      <c r="A210">
        <v>210</v>
      </c>
    </row>
    <row r="211" spans="1:1">
      <c r="A211">
        <v>211</v>
      </c>
    </row>
    <row r="212" spans="1:1">
      <c r="A212">
        <v>212</v>
      </c>
    </row>
    <row r="213" spans="1:1">
      <c r="A213">
        <v>213</v>
      </c>
    </row>
    <row r="214" spans="1:1">
      <c r="A214">
        <v>214</v>
      </c>
    </row>
    <row r="215" spans="1:1">
      <c r="A215">
        <v>215</v>
      </c>
    </row>
    <row r="216" spans="1:1">
      <c r="A216">
        <v>216</v>
      </c>
    </row>
    <row r="217" spans="1:1">
      <c r="A217">
        <v>217</v>
      </c>
    </row>
    <row r="218" spans="1:1">
      <c r="A218">
        <v>218</v>
      </c>
    </row>
    <row r="219" spans="1:1">
      <c r="A219">
        <v>219</v>
      </c>
    </row>
    <row r="220" spans="1:1">
      <c r="A220">
        <v>220</v>
      </c>
    </row>
    <row r="221" spans="1:1">
      <c r="A221">
        <v>221</v>
      </c>
    </row>
    <row r="222" spans="1:1">
      <c r="A222">
        <v>222</v>
      </c>
    </row>
    <row r="223" spans="1:1">
      <c r="A223">
        <v>223</v>
      </c>
    </row>
    <row r="224" spans="1:1">
      <c r="A224">
        <v>224</v>
      </c>
    </row>
    <row r="225" spans="1:1">
      <c r="A225">
        <v>225</v>
      </c>
    </row>
    <row r="226" spans="1:1">
      <c r="A226">
        <v>226</v>
      </c>
    </row>
    <row r="227" spans="1:1">
      <c r="A227">
        <v>227</v>
      </c>
    </row>
    <row r="228" spans="1:1">
      <c r="A228">
        <v>228</v>
      </c>
    </row>
    <row r="229" spans="1:1">
      <c r="A229">
        <v>229</v>
      </c>
    </row>
    <row r="230" spans="1:1">
      <c r="A230">
        <v>230</v>
      </c>
    </row>
    <row r="231" spans="1:1">
      <c r="A231">
        <v>231</v>
      </c>
    </row>
    <row r="232" spans="1:1">
      <c r="A232">
        <v>232</v>
      </c>
    </row>
    <row r="233" spans="1:1">
      <c r="A233">
        <v>233</v>
      </c>
    </row>
    <row r="234" spans="1:1">
      <c r="A234">
        <v>234</v>
      </c>
    </row>
    <row r="235" spans="1:1">
      <c r="A235">
        <v>235</v>
      </c>
    </row>
    <row r="236" spans="1:1">
      <c r="A236">
        <v>236</v>
      </c>
    </row>
    <row r="237" spans="1:1">
      <c r="A237">
        <v>237</v>
      </c>
    </row>
    <row r="238" spans="1:1">
      <c r="A238">
        <v>238</v>
      </c>
    </row>
    <row r="239" spans="1:1">
      <c r="A239">
        <v>239</v>
      </c>
    </row>
    <row r="240" spans="1:1">
      <c r="A240">
        <v>240</v>
      </c>
    </row>
    <row r="241" spans="1:1">
      <c r="A241">
        <v>241</v>
      </c>
    </row>
    <row r="242" spans="1:1">
      <c r="A242">
        <v>242</v>
      </c>
    </row>
    <row r="243" spans="1:1">
      <c r="A243">
        <v>243</v>
      </c>
    </row>
    <row r="244" spans="1:1">
      <c r="A244">
        <v>244</v>
      </c>
    </row>
    <row r="245" spans="1:1">
      <c r="A245">
        <v>245</v>
      </c>
    </row>
    <row r="246" spans="1:1">
      <c r="A246">
        <v>246</v>
      </c>
    </row>
    <row r="247" spans="1:1">
      <c r="A247">
        <v>247</v>
      </c>
    </row>
    <row r="248" spans="1:1">
      <c r="A248">
        <v>248</v>
      </c>
    </row>
    <row r="249" spans="1:1">
      <c r="A249">
        <v>249</v>
      </c>
    </row>
    <row r="250" spans="1:1">
      <c r="A250">
        <v>250</v>
      </c>
    </row>
    <row r="251" spans="1:1">
      <c r="A251">
        <v>251</v>
      </c>
    </row>
    <row r="252" spans="1:1">
      <c r="A252">
        <v>252</v>
      </c>
    </row>
    <row r="253" spans="1:1">
      <c r="A253">
        <v>253</v>
      </c>
    </row>
    <row r="254" spans="1:1">
      <c r="A254">
        <v>254</v>
      </c>
    </row>
    <row r="255" spans="1:1">
      <c r="A255">
        <v>255</v>
      </c>
    </row>
    <row r="256" spans="1:1">
      <c r="A256">
        <v>256</v>
      </c>
    </row>
    <row r="257" spans="1:1">
      <c r="A257">
        <v>257</v>
      </c>
    </row>
    <row r="258" spans="1:1">
      <c r="A258">
        <v>258</v>
      </c>
    </row>
    <row r="259" spans="1:1">
      <c r="A259">
        <v>259</v>
      </c>
    </row>
    <row r="260" spans="1:1">
      <c r="A260">
        <v>260</v>
      </c>
    </row>
    <row r="261" spans="1:1">
      <c r="A261">
        <v>261</v>
      </c>
    </row>
    <row r="262" spans="1:1">
      <c r="A262">
        <v>262</v>
      </c>
    </row>
    <row r="263" spans="1:1">
      <c r="A263">
        <v>263</v>
      </c>
    </row>
    <row r="264" spans="1:1">
      <c r="A264">
        <v>264</v>
      </c>
    </row>
    <row r="265" spans="1:1">
      <c r="A265">
        <v>265</v>
      </c>
    </row>
    <row r="266" spans="1:1">
      <c r="A266">
        <v>266</v>
      </c>
    </row>
    <row r="267" spans="1:1">
      <c r="A267">
        <v>267</v>
      </c>
    </row>
    <row r="268" spans="1:1">
      <c r="A268">
        <v>268</v>
      </c>
    </row>
    <row r="269" spans="1:1">
      <c r="A269">
        <v>269</v>
      </c>
    </row>
    <row r="270" spans="1:1">
      <c r="A270">
        <v>270</v>
      </c>
    </row>
    <row r="271" spans="1:1">
      <c r="A271">
        <v>271</v>
      </c>
    </row>
    <row r="272" spans="1:1">
      <c r="A272">
        <v>272</v>
      </c>
    </row>
    <row r="273" spans="1:1">
      <c r="A273">
        <v>273</v>
      </c>
    </row>
    <row r="274" spans="1:1">
      <c r="A274">
        <v>274</v>
      </c>
    </row>
    <row r="275" spans="1:1">
      <c r="A275">
        <v>275</v>
      </c>
    </row>
    <row r="276" spans="1:1">
      <c r="A276">
        <v>276</v>
      </c>
    </row>
    <row r="277" spans="1:1">
      <c r="A277">
        <v>277</v>
      </c>
    </row>
    <row r="278" spans="1:1">
      <c r="A278">
        <v>278</v>
      </c>
    </row>
    <row r="279" spans="1:1">
      <c r="A279">
        <v>279</v>
      </c>
    </row>
    <row r="280" spans="1:1">
      <c r="A280">
        <v>280</v>
      </c>
    </row>
    <row r="281" spans="1:1">
      <c r="A281">
        <v>281</v>
      </c>
    </row>
    <row r="282" spans="1:1">
      <c r="A282">
        <v>282</v>
      </c>
    </row>
    <row r="283" spans="1:1">
      <c r="A283">
        <v>283</v>
      </c>
    </row>
    <row r="284" spans="1:1">
      <c r="A284">
        <v>284</v>
      </c>
    </row>
    <row r="285" spans="1:1">
      <c r="A285">
        <v>285</v>
      </c>
    </row>
    <row r="286" spans="1:1">
      <c r="A286">
        <v>286</v>
      </c>
    </row>
    <row r="287" spans="1:1">
      <c r="A287">
        <v>287</v>
      </c>
    </row>
    <row r="288" spans="1:1">
      <c r="A288">
        <v>288</v>
      </c>
    </row>
    <row r="289" spans="1:1">
      <c r="A289">
        <v>289</v>
      </c>
    </row>
    <row r="290" spans="1:1">
      <c r="A290">
        <v>290</v>
      </c>
    </row>
    <row r="291" spans="1:1">
      <c r="A291">
        <v>291</v>
      </c>
    </row>
    <row r="292" spans="1:1">
      <c r="A292">
        <v>292</v>
      </c>
    </row>
    <row r="293" spans="1:1">
      <c r="A293">
        <v>293</v>
      </c>
    </row>
    <row r="294" spans="1:1">
      <c r="A294">
        <v>294</v>
      </c>
    </row>
    <row r="295" spans="1:1">
      <c r="A295">
        <v>295</v>
      </c>
    </row>
    <row r="296" spans="1:1">
      <c r="A296">
        <v>296</v>
      </c>
    </row>
    <row r="297" spans="1:1">
      <c r="A297">
        <v>297</v>
      </c>
    </row>
    <row r="298" spans="1:1">
      <c r="A298">
        <v>298</v>
      </c>
    </row>
    <row r="299" spans="1:1">
      <c r="A299">
        <v>299</v>
      </c>
    </row>
    <row r="300" spans="1:1">
      <c r="A300">
        <v>300</v>
      </c>
    </row>
    <row r="301" spans="1:1">
      <c r="A301">
        <v>301</v>
      </c>
    </row>
    <row r="302" spans="1:1">
      <c r="A302">
        <v>302</v>
      </c>
    </row>
    <row r="303" spans="1:1">
      <c r="A303">
        <v>303</v>
      </c>
    </row>
    <row r="304" spans="1:1">
      <c r="A304">
        <v>304</v>
      </c>
    </row>
    <row r="305" spans="1:1">
      <c r="A305">
        <v>305</v>
      </c>
    </row>
    <row r="306" spans="1:1">
      <c r="A306">
        <v>306</v>
      </c>
    </row>
    <row r="307" spans="1:1">
      <c r="A307">
        <v>307</v>
      </c>
    </row>
    <row r="308" spans="1:1">
      <c r="A308">
        <v>308</v>
      </c>
    </row>
    <row r="309" spans="1:1">
      <c r="A309">
        <v>309</v>
      </c>
    </row>
    <row r="310" spans="1:1">
      <c r="A310">
        <v>310</v>
      </c>
    </row>
    <row r="311" spans="1:1">
      <c r="A311">
        <v>311</v>
      </c>
    </row>
    <row r="312" spans="1:1">
      <c r="A312">
        <v>312</v>
      </c>
    </row>
    <row r="313" spans="1:1">
      <c r="A313">
        <v>313</v>
      </c>
    </row>
    <row r="314" spans="1:1">
      <c r="A314">
        <v>314</v>
      </c>
    </row>
    <row r="315" spans="1:1">
      <c r="A315">
        <v>315</v>
      </c>
    </row>
    <row r="316" spans="1:1">
      <c r="A316">
        <v>316</v>
      </c>
    </row>
    <row r="317" spans="1:1">
      <c r="A317">
        <v>317</v>
      </c>
    </row>
    <row r="318" spans="1:1">
      <c r="A318">
        <v>318</v>
      </c>
    </row>
    <row r="319" spans="1:1">
      <c r="A319">
        <v>319</v>
      </c>
    </row>
    <row r="320" spans="1:1">
      <c r="A320">
        <v>320</v>
      </c>
    </row>
    <row r="321" spans="1:1">
      <c r="A321">
        <v>321</v>
      </c>
    </row>
    <row r="322" spans="1:1">
      <c r="A322">
        <v>322</v>
      </c>
    </row>
    <row r="323" spans="1:1">
      <c r="A323">
        <v>323</v>
      </c>
    </row>
    <row r="324" spans="1:1">
      <c r="A324">
        <v>324</v>
      </c>
    </row>
    <row r="325" spans="1:1">
      <c r="A325">
        <v>325</v>
      </c>
    </row>
    <row r="326" spans="1:1">
      <c r="A326">
        <v>326</v>
      </c>
    </row>
    <row r="327" spans="1:1">
      <c r="A327">
        <v>327</v>
      </c>
    </row>
    <row r="328" spans="1:1">
      <c r="A328">
        <v>328</v>
      </c>
    </row>
    <row r="329" spans="1:1">
      <c r="A329">
        <v>329</v>
      </c>
    </row>
    <row r="330" spans="1:1">
      <c r="A330">
        <v>330</v>
      </c>
    </row>
    <row r="331" spans="1:1">
      <c r="A331">
        <v>331</v>
      </c>
    </row>
    <row r="332" spans="1:1">
      <c r="A332">
        <v>332</v>
      </c>
    </row>
    <row r="333" spans="1:1">
      <c r="A333">
        <v>333</v>
      </c>
    </row>
    <row r="334" spans="1:1">
      <c r="A334">
        <v>334</v>
      </c>
    </row>
    <row r="335" spans="1:1">
      <c r="A335">
        <v>335</v>
      </c>
    </row>
    <row r="336" spans="1:1">
      <c r="A336">
        <v>336</v>
      </c>
    </row>
    <row r="337" spans="1:1">
      <c r="A337">
        <v>337</v>
      </c>
    </row>
    <row r="338" spans="1:1">
      <c r="A338">
        <v>338</v>
      </c>
    </row>
    <row r="339" spans="1:1">
      <c r="A339">
        <v>339</v>
      </c>
    </row>
    <row r="340" spans="1:1">
      <c r="A340">
        <v>340</v>
      </c>
    </row>
    <row r="341" spans="1:1">
      <c r="A341">
        <v>341</v>
      </c>
    </row>
    <row r="342" spans="1:1">
      <c r="A342">
        <v>342</v>
      </c>
    </row>
    <row r="343" spans="1:1">
      <c r="A343">
        <v>343</v>
      </c>
    </row>
    <row r="344" spans="1:1">
      <c r="A344">
        <v>344</v>
      </c>
    </row>
    <row r="345" spans="1:1">
      <c r="A345">
        <v>345</v>
      </c>
    </row>
    <row r="346" spans="1:1">
      <c r="A346">
        <v>346</v>
      </c>
    </row>
    <row r="347" spans="1:1">
      <c r="A347">
        <v>347</v>
      </c>
    </row>
    <row r="348" spans="1:1">
      <c r="A348">
        <v>348</v>
      </c>
    </row>
    <row r="349" spans="1:1">
      <c r="A349">
        <v>349</v>
      </c>
    </row>
    <row r="350" spans="1:1">
      <c r="A350">
        <v>350</v>
      </c>
    </row>
    <row r="351" spans="1:1">
      <c r="A351">
        <v>351</v>
      </c>
    </row>
    <row r="352" spans="1:1">
      <c r="A352">
        <v>352</v>
      </c>
    </row>
    <row r="353" spans="1:1">
      <c r="A353">
        <v>353</v>
      </c>
    </row>
    <row r="354" spans="1:1">
      <c r="A354">
        <v>354</v>
      </c>
    </row>
    <row r="355" spans="1:1">
      <c r="A355">
        <v>355</v>
      </c>
    </row>
    <row r="356" spans="1:1">
      <c r="A356">
        <v>356</v>
      </c>
    </row>
    <row r="357" spans="1:1">
      <c r="A357">
        <v>357</v>
      </c>
    </row>
    <row r="358" spans="1:1">
      <c r="A358">
        <v>358</v>
      </c>
    </row>
    <row r="359" spans="1:1">
      <c r="A359">
        <v>359</v>
      </c>
    </row>
    <row r="360" spans="1:1">
      <c r="A360">
        <v>360</v>
      </c>
    </row>
    <row r="361" spans="1:1">
      <c r="A361">
        <v>361</v>
      </c>
    </row>
    <row r="362" spans="1:1">
      <c r="A362">
        <v>362</v>
      </c>
    </row>
    <row r="363" spans="1:1">
      <c r="A363">
        <v>363</v>
      </c>
    </row>
    <row r="364" spans="1:1">
      <c r="A364">
        <v>364</v>
      </c>
    </row>
    <row r="365" spans="1:1">
      <c r="A365">
        <v>365</v>
      </c>
    </row>
    <row r="366" spans="1:1">
      <c r="A366">
        <v>366</v>
      </c>
    </row>
    <row r="367" spans="1:1">
      <c r="A367">
        <v>367</v>
      </c>
    </row>
    <row r="368" spans="1:1">
      <c r="A368">
        <v>368</v>
      </c>
    </row>
    <row r="369" spans="1:1">
      <c r="A369">
        <v>369</v>
      </c>
    </row>
    <row r="370" spans="1:1">
      <c r="A370">
        <v>370</v>
      </c>
    </row>
    <row r="371" spans="1:1">
      <c r="A371">
        <v>371</v>
      </c>
    </row>
    <row r="372" spans="1:1">
      <c r="A372">
        <v>372</v>
      </c>
    </row>
    <row r="373" spans="1:1">
      <c r="A373">
        <v>373</v>
      </c>
    </row>
    <row r="374" spans="1:1">
      <c r="A374">
        <v>374</v>
      </c>
    </row>
    <row r="375" spans="1:1">
      <c r="A375">
        <v>375</v>
      </c>
    </row>
    <row r="376" spans="1:1">
      <c r="A376">
        <v>376</v>
      </c>
    </row>
    <row r="377" spans="1:1">
      <c r="A377">
        <v>377</v>
      </c>
    </row>
    <row r="378" spans="1:1">
      <c r="A378">
        <v>378</v>
      </c>
    </row>
    <row r="379" spans="1:1">
      <c r="A379">
        <v>379</v>
      </c>
    </row>
    <row r="380" spans="1:1">
      <c r="A380">
        <v>380</v>
      </c>
    </row>
    <row r="381" spans="1:1">
      <c r="A381">
        <v>381</v>
      </c>
    </row>
    <row r="382" spans="1:1">
      <c r="A382">
        <v>382</v>
      </c>
    </row>
    <row r="383" spans="1:1">
      <c r="A383">
        <v>383</v>
      </c>
    </row>
    <row r="384" spans="1:1">
      <c r="A384">
        <v>384</v>
      </c>
    </row>
    <row r="385" spans="1:1">
      <c r="A385">
        <v>385</v>
      </c>
    </row>
    <row r="386" spans="1:1">
      <c r="A386">
        <v>386</v>
      </c>
    </row>
    <row r="387" spans="1:1">
      <c r="A387">
        <v>387</v>
      </c>
    </row>
    <row r="388" spans="1:1">
      <c r="A388">
        <v>388</v>
      </c>
    </row>
    <row r="389" spans="1:1">
      <c r="A389">
        <v>389</v>
      </c>
    </row>
    <row r="390" spans="1:1">
      <c r="A390">
        <v>390</v>
      </c>
    </row>
    <row r="391" spans="1:1">
      <c r="A391">
        <v>391</v>
      </c>
    </row>
    <row r="392" spans="1:1">
      <c r="A392">
        <v>392</v>
      </c>
    </row>
    <row r="393" spans="1:1">
      <c r="A393">
        <v>393</v>
      </c>
    </row>
    <row r="394" spans="1:1">
      <c r="A394">
        <v>394</v>
      </c>
    </row>
    <row r="395" spans="1:1">
      <c r="A395">
        <v>395</v>
      </c>
    </row>
    <row r="396" spans="1:1">
      <c r="A396">
        <v>396</v>
      </c>
    </row>
    <row r="397" spans="1:1">
      <c r="A397">
        <v>397</v>
      </c>
    </row>
    <row r="398" spans="1:1">
      <c r="A398">
        <v>398</v>
      </c>
    </row>
    <row r="399" spans="1:1">
      <c r="A399">
        <v>399</v>
      </c>
    </row>
    <row r="400" spans="1:1">
      <c r="A400">
        <v>400</v>
      </c>
    </row>
    <row r="401" spans="1:1">
      <c r="A401">
        <v>401</v>
      </c>
    </row>
    <row r="402" spans="1:1">
      <c r="A402">
        <v>402</v>
      </c>
    </row>
    <row r="403" spans="1:1">
      <c r="A403">
        <v>403</v>
      </c>
    </row>
    <row r="404" spans="1:1">
      <c r="A404">
        <v>404</v>
      </c>
    </row>
    <row r="405" spans="1:1">
      <c r="A405">
        <v>405</v>
      </c>
    </row>
    <row r="406" spans="1:1">
      <c r="A406">
        <v>406</v>
      </c>
    </row>
    <row r="407" spans="1:1">
      <c r="A407">
        <v>407</v>
      </c>
    </row>
    <row r="408" spans="1:1">
      <c r="A408">
        <v>408</v>
      </c>
    </row>
    <row r="409" spans="1:1">
      <c r="A409">
        <v>409</v>
      </c>
    </row>
    <row r="410" spans="1:1">
      <c r="A410">
        <v>410</v>
      </c>
    </row>
    <row r="411" spans="1:1">
      <c r="A411">
        <v>411</v>
      </c>
    </row>
    <row r="412" spans="1:1">
      <c r="A412">
        <v>412</v>
      </c>
    </row>
    <row r="413" spans="1:1">
      <c r="A413">
        <v>413</v>
      </c>
    </row>
    <row r="414" spans="1:1">
      <c r="A414">
        <v>414</v>
      </c>
    </row>
    <row r="415" spans="1:1">
      <c r="A415">
        <v>415</v>
      </c>
    </row>
    <row r="416" spans="1:1">
      <c r="A416">
        <v>416</v>
      </c>
    </row>
    <row r="417" spans="1:1">
      <c r="A417">
        <v>417</v>
      </c>
    </row>
    <row r="418" spans="1:1">
      <c r="A418">
        <v>418</v>
      </c>
    </row>
    <row r="419" spans="1:1">
      <c r="A419">
        <v>419</v>
      </c>
    </row>
    <row r="420" spans="1:1">
      <c r="A420">
        <v>420</v>
      </c>
    </row>
    <row r="421" spans="1:1">
      <c r="A421">
        <v>421</v>
      </c>
    </row>
    <row r="422" spans="1:1">
      <c r="A422">
        <v>422</v>
      </c>
    </row>
    <row r="423" spans="1:1">
      <c r="A423">
        <v>423</v>
      </c>
    </row>
    <row r="424" spans="1:1">
      <c r="A424">
        <v>424</v>
      </c>
    </row>
    <row r="425" spans="1:1">
      <c r="A425">
        <v>425</v>
      </c>
    </row>
    <row r="426" spans="1:1">
      <c r="A426">
        <v>426</v>
      </c>
    </row>
    <row r="427" spans="1:1">
      <c r="A427">
        <v>427</v>
      </c>
    </row>
    <row r="428" spans="1:1">
      <c r="A428">
        <v>428</v>
      </c>
    </row>
    <row r="429" spans="1:1">
      <c r="A429">
        <v>429</v>
      </c>
    </row>
    <row r="430" spans="1:1">
      <c r="A430">
        <v>430</v>
      </c>
    </row>
    <row r="431" spans="1:1">
      <c r="A431">
        <v>431</v>
      </c>
    </row>
    <row r="432" spans="1:1">
      <c r="A432">
        <v>432</v>
      </c>
    </row>
    <row r="433" spans="1:1">
      <c r="A433">
        <v>433</v>
      </c>
    </row>
    <row r="434" spans="1:1">
      <c r="A434">
        <v>434</v>
      </c>
    </row>
    <row r="435" spans="1:1">
      <c r="A435">
        <v>435</v>
      </c>
    </row>
    <row r="436" spans="1:1">
      <c r="A436">
        <v>436</v>
      </c>
    </row>
    <row r="437" spans="1:1">
      <c r="A437">
        <v>437</v>
      </c>
    </row>
    <row r="438" spans="1:1">
      <c r="A438">
        <v>438</v>
      </c>
    </row>
    <row r="439" spans="1:1">
      <c r="A439">
        <v>439</v>
      </c>
    </row>
    <row r="440" spans="1:1">
      <c r="A440">
        <v>440</v>
      </c>
    </row>
    <row r="441" spans="1:1">
      <c r="A441">
        <v>441</v>
      </c>
    </row>
    <row r="442" spans="1:1">
      <c r="A442">
        <v>442</v>
      </c>
    </row>
    <row r="443" spans="1:1">
      <c r="A443">
        <v>443</v>
      </c>
    </row>
    <row r="444" spans="1:1">
      <c r="A444">
        <v>444</v>
      </c>
    </row>
    <row r="445" spans="1:1">
      <c r="A445">
        <v>445</v>
      </c>
    </row>
    <row r="446" spans="1:1">
      <c r="A446">
        <v>446</v>
      </c>
    </row>
    <row r="447" spans="1:1">
      <c r="A447">
        <v>447</v>
      </c>
    </row>
    <row r="448" spans="1:1">
      <c r="A448">
        <v>448</v>
      </c>
    </row>
    <row r="449" spans="1:1">
      <c r="A449">
        <v>449</v>
      </c>
    </row>
    <row r="450" spans="1:1">
      <c r="A450">
        <v>450</v>
      </c>
    </row>
    <row r="451" spans="1:1">
      <c r="A451">
        <v>451</v>
      </c>
    </row>
    <row r="452" spans="1:1">
      <c r="A452">
        <v>452</v>
      </c>
    </row>
    <row r="453" spans="1:1">
      <c r="A453">
        <v>453</v>
      </c>
    </row>
    <row r="454" spans="1:1">
      <c r="A454">
        <v>454</v>
      </c>
    </row>
    <row r="455" spans="1:1">
      <c r="A455">
        <v>455</v>
      </c>
    </row>
    <row r="456" spans="1:1">
      <c r="A456">
        <v>456</v>
      </c>
    </row>
    <row r="457" spans="1:1">
      <c r="A457">
        <v>457</v>
      </c>
    </row>
    <row r="458" spans="1:1">
      <c r="A458">
        <v>458</v>
      </c>
    </row>
    <row r="459" spans="1:1">
      <c r="A459">
        <v>459</v>
      </c>
    </row>
    <row r="460" spans="1:1">
      <c r="A460">
        <v>460</v>
      </c>
    </row>
    <row r="461" spans="1:1">
      <c r="A461">
        <v>461</v>
      </c>
    </row>
    <row r="462" spans="1:1">
      <c r="A462">
        <v>462</v>
      </c>
    </row>
    <row r="463" spans="1:1">
      <c r="A463">
        <v>463</v>
      </c>
    </row>
    <row r="464" spans="1:1">
      <c r="A464">
        <v>464</v>
      </c>
    </row>
    <row r="465" spans="1:1">
      <c r="A465">
        <v>465</v>
      </c>
    </row>
    <row r="466" spans="1:1">
      <c r="A466">
        <v>466</v>
      </c>
    </row>
    <row r="467" spans="1:1">
      <c r="A467">
        <v>467</v>
      </c>
    </row>
    <row r="468" spans="1:1">
      <c r="A468">
        <v>468</v>
      </c>
    </row>
    <row r="469" spans="1:1">
      <c r="A469">
        <v>469</v>
      </c>
    </row>
    <row r="470" spans="1:1">
      <c r="A470">
        <v>470</v>
      </c>
    </row>
    <row r="471" spans="1:1">
      <c r="A471">
        <v>471</v>
      </c>
    </row>
    <row r="472" spans="1:1">
      <c r="A472">
        <v>472</v>
      </c>
    </row>
    <row r="473" spans="1:1">
      <c r="A473">
        <v>473</v>
      </c>
    </row>
    <row r="474" spans="1:1">
      <c r="A474">
        <v>474</v>
      </c>
    </row>
    <row r="475" spans="1:1">
      <c r="A475">
        <v>475</v>
      </c>
    </row>
    <row r="476" spans="1:1">
      <c r="A476">
        <v>476</v>
      </c>
    </row>
    <row r="477" spans="1:1">
      <c r="A477">
        <v>477</v>
      </c>
    </row>
    <row r="478" spans="1:1">
      <c r="A478">
        <v>478</v>
      </c>
    </row>
    <row r="479" spans="1:1">
      <c r="A479">
        <v>479</v>
      </c>
    </row>
    <row r="480" spans="1:1">
      <c r="A480">
        <v>480</v>
      </c>
    </row>
    <row r="481" spans="1:1">
      <c r="A481">
        <v>481</v>
      </c>
    </row>
    <row r="482" spans="1:1">
      <c r="A482">
        <v>482</v>
      </c>
    </row>
    <row r="483" spans="1:1">
      <c r="A483">
        <v>483</v>
      </c>
    </row>
    <row r="484" spans="1:1">
      <c r="A484">
        <v>484</v>
      </c>
    </row>
    <row r="485" spans="1:1">
      <c r="A485">
        <v>485</v>
      </c>
    </row>
    <row r="486" spans="1:1">
      <c r="A486">
        <v>486</v>
      </c>
    </row>
    <row r="487" spans="1:1">
      <c r="A487">
        <v>487</v>
      </c>
    </row>
    <row r="488" spans="1:1">
      <c r="A488">
        <v>488</v>
      </c>
    </row>
    <row r="489" spans="1:1">
      <c r="A489">
        <v>489</v>
      </c>
    </row>
    <row r="490" spans="1:1">
      <c r="A490">
        <v>490</v>
      </c>
    </row>
    <row r="491" spans="1:1">
      <c r="A491">
        <v>491</v>
      </c>
    </row>
    <row r="492" spans="1:1">
      <c r="A492">
        <v>492</v>
      </c>
    </row>
    <row r="493" spans="1:1">
      <c r="A493">
        <v>493</v>
      </c>
    </row>
    <row r="494" spans="1:1">
      <c r="A494">
        <v>494</v>
      </c>
    </row>
    <row r="495" spans="1:1">
      <c r="A495">
        <v>495</v>
      </c>
    </row>
    <row r="496" spans="1:1">
      <c r="A496">
        <v>496</v>
      </c>
    </row>
    <row r="497" spans="1:1">
      <c r="A497">
        <v>497</v>
      </c>
    </row>
    <row r="498" spans="1:1">
      <c r="A498">
        <v>498</v>
      </c>
    </row>
    <row r="499" spans="1:1">
      <c r="A499">
        <v>499</v>
      </c>
    </row>
    <row r="500" spans="1:1">
      <c r="A500">
        <v>500</v>
      </c>
    </row>
  </sheetData>
  <autoFilter ref="C1:D89">
    <extLst/>
  </autoFilter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Runsheet for recording</vt:lpstr>
      <vt:lpstr>AudioCheck</vt:lpstr>
      <vt:lpstr>Audio QA report</vt:lpstr>
      <vt:lpstr>Data - DON'T TOUCH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Pigeon</cp:lastModifiedBy>
  <dcterms:created xsi:type="dcterms:W3CDTF">2006-09-16T00:00:00Z</dcterms:created>
  <dcterms:modified xsi:type="dcterms:W3CDTF">2023-06-01T12:40:20Z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KSOProductBuildVer">
    <vt:lpwstr>2052-11.1.0.14309</vt:lpwstr>
  </property>
  <property fmtid="{D5CDD505-2E9C-101B-9397-08002B2CF9AE}" pid="4" name="ICV">
    <vt:lpwstr>10C793A1471B4D86B922B6631456758C_12</vt:lpwstr>
  </property>
</Properties>
</file>