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B142FA07-8BCD-4A11-9A32-7056E9C8C3DC}" xr6:coauthVersionLast="47" xr6:coauthVersionMax="47" xr10:uidLastSave="{00000000-0000-0000-0000-000000000000}"/>
  <bookViews>
    <workbookView xWindow="0" yWindow="0" windowWidth="14400" windowHeight="15600" tabRatio="591" xr2:uid="{00000000-000D-0000-FFFF-FFFF00000000}"/>
  </bookViews>
  <sheets>
    <sheet name="Planeacion (tiempo real)" sheetId="11" r:id="rId1"/>
    <sheet name="Planeacion (expectativa)" sheetId="14" r:id="rId2"/>
    <sheet name="Acerca de" sheetId="12" r:id="rId3"/>
  </sheets>
  <definedNames>
    <definedName name="hoy" localSheetId="1">TODAY()</definedName>
    <definedName name="hoy" localSheetId="0">TODAY()</definedName>
    <definedName name="Inicio_del_proyecto" localSheetId="1">'Planeacion (expectativa)'!$E$3</definedName>
    <definedName name="Inicio_del_proyecto">'Planeacion (tiempo real)'!$E$3</definedName>
    <definedName name="Semana_para_mostrar" localSheetId="1">'Planeacion (expectativa)'!$E$4</definedName>
    <definedName name="Semana_para_mostrar">'Planeacion (tiempo real)'!$E$4</definedName>
    <definedName name="task_end" localSheetId="1">'Planeacion (expectativa)'!$F1</definedName>
    <definedName name="task_end" localSheetId="0">'Planeacion (tiempo real)'!$F1</definedName>
    <definedName name="task_progress" localSheetId="1">'Planeacion (expectativa)'!$D1</definedName>
    <definedName name="task_progress" localSheetId="0">'Planeacion (tiempo real)'!$D1</definedName>
    <definedName name="task_start" localSheetId="1">'Planeacion (expectativa)'!$E1</definedName>
    <definedName name="task_start" localSheetId="0">'Planeacion (tiempo real)'!$E1</definedName>
    <definedName name="_xlnm.Print_Titles" localSheetId="1">'Planeacion (expectativa)'!$4:$6</definedName>
    <definedName name="_xlnm.Print_Titles" localSheetId="0">'Planeacion (tiempo real)'!$4:$6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1" l="1"/>
  <c r="BG5" i="11"/>
  <c r="BH5" i="11" s="1"/>
  <c r="BI5" i="11" s="1"/>
  <c r="BJ5" i="11" s="1"/>
  <c r="BK5" i="11" s="1"/>
  <c r="BL5" i="11" s="1"/>
  <c r="BM5" i="11" s="1"/>
  <c r="BN5" i="11" s="1"/>
  <c r="F23" i="11"/>
  <c r="E23" i="11"/>
  <c r="E29" i="11"/>
  <c r="F29" i="11" s="1"/>
  <c r="F37" i="11"/>
  <c r="E37" i="11"/>
  <c r="H37" i="11" s="1"/>
  <c r="F34" i="11"/>
  <c r="E34" i="11"/>
  <c r="H34" i="11" s="1"/>
  <c r="F33" i="11"/>
  <c r="E33" i="11"/>
  <c r="H33" i="11" s="1"/>
  <c r="F32" i="11"/>
  <c r="E32" i="11"/>
  <c r="H32" i="11" s="1"/>
  <c r="F31" i="11"/>
  <c r="E31" i="11"/>
  <c r="F23" i="14"/>
  <c r="E23" i="14"/>
  <c r="F22" i="14"/>
  <c r="E22" i="14"/>
  <c r="F21" i="14"/>
  <c r="E21" i="14"/>
  <c r="H53" i="14"/>
  <c r="H52" i="14"/>
  <c r="H51" i="14"/>
  <c r="H50" i="14"/>
  <c r="H49" i="14"/>
  <c r="H48" i="14"/>
  <c r="H47" i="14"/>
  <c r="H46" i="14"/>
  <c r="H45" i="14"/>
  <c r="H44" i="14"/>
  <c r="H43" i="14"/>
  <c r="H42" i="14"/>
  <c r="H41" i="14"/>
  <c r="H40" i="14"/>
  <c r="H39" i="14"/>
  <c r="H38" i="14"/>
  <c r="H36" i="14"/>
  <c r="H35" i="14"/>
  <c r="H30" i="14"/>
  <c r="H24" i="14"/>
  <c r="H14" i="14"/>
  <c r="H8" i="14"/>
  <c r="H7" i="14"/>
  <c r="E3" i="14"/>
  <c r="E9" i="14" s="1"/>
  <c r="E25" i="14" s="1"/>
  <c r="F25" i="14" s="1"/>
  <c r="H35" i="11"/>
  <c r="H36" i="11"/>
  <c r="H38" i="11"/>
  <c r="H40" i="11"/>
  <c r="H41" i="11"/>
  <c r="H42" i="11"/>
  <c r="H43" i="11"/>
  <c r="H44" i="11"/>
  <c r="H45" i="11"/>
  <c r="H46" i="11"/>
  <c r="H47" i="11"/>
  <c r="H48" i="11"/>
  <c r="H49" i="11"/>
  <c r="H50" i="11"/>
  <c r="H51" i="11"/>
  <c r="H52" i="11"/>
  <c r="H53" i="11"/>
  <c r="E3" i="11"/>
  <c r="H7" i="11"/>
  <c r="F9" i="14" l="1"/>
  <c r="E10" i="14" s="1"/>
  <c r="I5" i="14"/>
  <c r="E9" i="11"/>
  <c r="E13" i="14" l="1"/>
  <c r="F10" i="14"/>
  <c r="E11" i="14" s="1"/>
  <c r="F11" i="14" s="1"/>
  <c r="E12" i="14" s="1"/>
  <c r="F12" i="14" s="1"/>
  <c r="H9" i="14"/>
  <c r="I6" i="14"/>
  <c r="J5" i="14"/>
  <c r="E26" i="14"/>
  <c r="H25" i="14"/>
  <c r="F9" i="11"/>
  <c r="E10" i="11" s="1"/>
  <c r="I5" i="11"/>
  <c r="H31" i="11"/>
  <c r="H30" i="11"/>
  <c r="H29" i="11"/>
  <c r="H24" i="11"/>
  <c r="H20" i="11"/>
  <c r="H14" i="11"/>
  <c r="H8" i="11"/>
  <c r="H10" i="14" l="1"/>
  <c r="E27" i="14"/>
  <c r="F27" i="14" s="1"/>
  <c r="E28" i="14" s="1"/>
  <c r="F28" i="14" s="1"/>
  <c r="F26" i="14"/>
  <c r="E15" i="14"/>
  <c r="F13" i="14"/>
  <c r="H13" i="14" s="1"/>
  <c r="E13" i="11"/>
  <c r="F10" i="11"/>
  <c r="E11" i="11" s="1"/>
  <c r="E25" i="11" s="1"/>
  <c r="F25" i="11" s="1"/>
  <c r="E26" i="11" s="1"/>
  <c r="H26" i="14"/>
  <c r="K5" i="14"/>
  <c r="J6" i="14"/>
  <c r="H9" i="11"/>
  <c r="I6" i="11"/>
  <c r="E27" i="11" l="1"/>
  <c r="F26" i="11"/>
  <c r="H26" i="11"/>
  <c r="E16" i="14"/>
  <c r="F16" i="14" s="1"/>
  <c r="F15" i="14"/>
  <c r="H15" i="14" s="1"/>
  <c r="K6" i="14"/>
  <c r="L5" i="14"/>
  <c r="H12" i="14"/>
  <c r="H11" i="14"/>
  <c r="E15" i="11"/>
  <c r="F13" i="11"/>
  <c r="H13" i="11" s="1"/>
  <c r="H25" i="11"/>
  <c r="H10" i="11"/>
  <c r="F11" i="11"/>
  <c r="E12" i="11" s="1"/>
  <c r="J5" i="11"/>
  <c r="K5" i="11" s="1"/>
  <c r="L5" i="11" s="1"/>
  <c r="M5" i="11" s="1"/>
  <c r="N5" i="11" s="1"/>
  <c r="O5" i="11" s="1"/>
  <c r="P5" i="11" s="1"/>
  <c r="F27" i="11" l="1"/>
  <c r="E28" i="11" s="1"/>
  <c r="H27" i="11"/>
  <c r="F15" i="11"/>
  <c r="H15" i="11" s="1"/>
  <c r="E16" i="11"/>
  <c r="H28" i="14"/>
  <c r="H27" i="14"/>
  <c r="H16" i="14"/>
  <c r="E17" i="14"/>
  <c r="F17" i="14" s="1"/>
  <c r="L6" i="14"/>
  <c r="M5" i="14"/>
  <c r="H23" i="11"/>
  <c r="H11" i="11"/>
  <c r="F12" i="11"/>
  <c r="H12" i="11" s="1"/>
  <c r="Q5" i="11"/>
  <c r="R5" i="11" s="1"/>
  <c r="S5" i="11" s="1"/>
  <c r="T5" i="11" s="1"/>
  <c r="U5" i="11" s="1"/>
  <c r="V5" i="11" s="1"/>
  <c r="W5" i="11" s="1"/>
  <c r="J6" i="11"/>
  <c r="F28" i="11" l="1"/>
  <c r="H28" i="11"/>
  <c r="M6" i="14"/>
  <c r="N5" i="14"/>
  <c r="E18" i="14"/>
  <c r="F18" i="14" s="1"/>
  <c r="H17" i="14"/>
  <c r="E17" i="11"/>
  <c r="E18" i="11" s="1"/>
  <c r="F16" i="11"/>
  <c r="H16" i="11" s="1"/>
  <c r="X5" i="11"/>
  <c r="Y5" i="11" s="1"/>
  <c r="Z5" i="11" s="1"/>
  <c r="AA5" i="11" s="1"/>
  <c r="AB5" i="11" s="1"/>
  <c r="AC5" i="11" s="1"/>
  <c r="AD5" i="11" s="1"/>
  <c r="AD4" i="11" s="1"/>
  <c r="K6" i="11"/>
  <c r="F17" i="11" l="1"/>
  <c r="H17" i="11" s="1"/>
  <c r="E19" i="14"/>
  <c r="F19" i="14" s="1"/>
  <c r="H18" i="14"/>
  <c r="F18" i="11"/>
  <c r="H18" i="11" s="1"/>
  <c r="E19" i="11"/>
  <c r="F19" i="11" s="1"/>
  <c r="H19" i="11" s="1"/>
  <c r="O5" i="14"/>
  <c r="N6" i="14"/>
  <c r="AE5" i="11"/>
  <c r="AF5" i="11" s="1"/>
  <c r="AG5" i="11" s="1"/>
  <c r="AH5" i="11" s="1"/>
  <c r="AI5" i="11" s="1"/>
  <c r="AJ5" i="11" s="1"/>
  <c r="L6" i="11"/>
  <c r="O6" i="14" l="1"/>
  <c r="P5" i="14"/>
  <c r="H19" i="14"/>
  <c r="AK5" i="11"/>
  <c r="AL5" i="11" s="1"/>
  <c r="AM5" i="11" s="1"/>
  <c r="AN5" i="11" s="1"/>
  <c r="AO5" i="11" s="1"/>
  <c r="AP5" i="11" s="1"/>
  <c r="AQ5" i="11" s="1"/>
  <c r="M6" i="11"/>
  <c r="P6" i="14" l="1"/>
  <c r="Q5" i="14"/>
  <c r="AR5" i="11"/>
  <c r="AS5" i="11" s="1"/>
  <c r="AK4" i="11"/>
  <c r="N6" i="11"/>
  <c r="Q6" i="14" l="1"/>
  <c r="R5" i="14"/>
  <c r="AT5" i="11"/>
  <c r="AS6" i="11"/>
  <c r="AR4" i="11"/>
  <c r="O6" i="11"/>
  <c r="S5" i="14" l="1"/>
  <c r="R6" i="14"/>
  <c r="AU5" i="11"/>
  <c r="AT6" i="11"/>
  <c r="S6" i="14" l="1"/>
  <c r="T5" i="14"/>
  <c r="AV5" i="11"/>
  <c r="AU6" i="11"/>
  <c r="P6" i="11"/>
  <c r="Q6" i="11"/>
  <c r="T6" i="14" l="1"/>
  <c r="U5" i="14"/>
  <c r="AW5" i="11"/>
  <c r="AV6" i="11"/>
  <c r="R6" i="11"/>
  <c r="U6" i="14" l="1"/>
  <c r="V5" i="14"/>
  <c r="AX5" i="11"/>
  <c r="AY5" i="11" s="1"/>
  <c r="AW6" i="11"/>
  <c r="W5" i="14" l="1"/>
  <c r="V6" i="14"/>
  <c r="AZ5" i="11"/>
  <c r="AY4" i="11"/>
  <c r="S6" i="11" s="1"/>
  <c r="AX6" i="11"/>
  <c r="T6" i="11"/>
  <c r="W6" i="14" l="1"/>
  <c r="X5" i="14"/>
  <c r="AY6" i="11"/>
  <c r="BA5" i="11"/>
  <c r="AZ6" i="11"/>
  <c r="U6" i="11"/>
  <c r="X6" i="14" l="1"/>
  <c r="Y5" i="14"/>
  <c r="BA6" i="11"/>
  <c r="BB5" i="11"/>
  <c r="V6" i="11"/>
  <c r="Y6" i="14" l="1"/>
  <c r="Z5" i="14"/>
  <c r="BB6" i="11"/>
  <c r="BC5" i="11"/>
  <c r="W6" i="11"/>
  <c r="AA5" i="14" l="1"/>
  <c r="Z6" i="14"/>
  <c r="BC6" i="11"/>
  <c r="BD5" i="11"/>
  <c r="X6" i="11"/>
  <c r="AA6" i="14" l="1"/>
  <c r="AB5" i="14"/>
  <c r="BE5" i="11"/>
  <c r="BD6" i="11"/>
  <c r="Y6" i="11"/>
  <c r="AB6" i="14" l="1"/>
  <c r="AC5" i="14"/>
  <c r="BE6" i="11"/>
  <c r="BF5" i="11"/>
  <c r="AC6" i="14" l="1"/>
  <c r="AD5" i="14"/>
  <c r="BF6" i="11"/>
  <c r="BF4" i="11"/>
  <c r="Z6" i="11" s="1"/>
  <c r="AA6" i="11"/>
  <c r="AE5" i="14" l="1"/>
  <c r="AD4" i="14"/>
  <c r="AD6" i="14"/>
  <c r="BG6" i="11"/>
  <c r="AB6" i="11"/>
  <c r="AE6" i="14" l="1"/>
  <c r="AF5" i="14"/>
  <c r="BH6" i="11"/>
  <c r="AC6" i="11"/>
  <c r="AF6" i="14" l="1"/>
  <c r="AG5" i="14"/>
  <c r="BI6" i="11"/>
  <c r="AD6" i="11"/>
  <c r="AG6" i="14" l="1"/>
  <c r="AH5" i="14"/>
  <c r="BJ6" i="11"/>
  <c r="AE6" i="11"/>
  <c r="AI5" i="14" l="1"/>
  <c r="AH6" i="14"/>
  <c r="E22" i="11"/>
  <c r="BK6" i="11"/>
  <c r="AF6" i="11"/>
  <c r="BM6" i="11" l="1"/>
  <c r="BM4" i="11"/>
  <c r="AI6" i="14"/>
  <c r="AJ5" i="14"/>
  <c r="BL6" i="11"/>
  <c r="AG6" i="11"/>
  <c r="AJ6" i="14" l="1"/>
  <c r="AK5" i="14"/>
  <c r="BN6" i="11"/>
  <c r="BO5" i="11"/>
  <c r="AH6" i="11"/>
  <c r="BP5" i="11" l="1"/>
  <c r="BO6" i="11"/>
  <c r="AK6" i="14"/>
  <c r="AK4" i="14"/>
  <c r="AL5" i="14"/>
  <c r="AI6" i="11"/>
  <c r="AM5" i="14" l="1"/>
  <c r="AL6" i="14"/>
  <c r="BP6" i="11"/>
  <c r="BQ5" i="11"/>
  <c r="AJ6" i="11"/>
  <c r="BQ6" i="11" l="1"/>
  <c r="BR5" i="11"/>
  <c r="AM6" i="14"/>
  <c r="AN5" i="14"/>
  <c r="AK6" i="11"/>
  <c r="AN6" i="14" l="1"/>
  <c r="AO5" i="14"/>
  <c r="BS5" i="11"/>
  <c r="BR6" i="11"/>
  <c r="AL6" i="11"/>
  <c r="F21" i="11" l="1"/>
  <c r="H21" i="11" s="1"/>
  <c r="F22" i="11"/>
  <c r="H22" i="11" s="1"/>
  <c r="BS6" i="11"/>
  <c r="BT5" i="11"/>
  <c r="AO6" i="14"/>
  <c r="AP5" i="14"/>
  <c r="AM6" i="11"/>
  <c r="AQ5" i="14" l="1"/>
  <c r="AP6" i="14"/>
  <c r="BT4" i="11"/>
  <c r="BU5" i="11"/>
  <c r="BT6" i="11"/>
  <c r="AN6" i="11"/>
  <c r="BU6" i="11" l="1"/>
  <c r="BV5" i="11"/>
  <c r="AQ6" i="14"/>
  <c r="AR5" i="14"/>
  <c r="AO6" i="11"/>
  <c r="AR6" i="14" l="1"/>
  <c r="AS5" i="14"/>
  <c r="AR4" i="14"/>
  <c r="BV6" i="11"/>
  <c r="BW5" i="11"/>
  <c r="AP6" i="11"/>
  <c r="AS6" i="14" l="1"/>
  <c r="AT5" i="14"/>
  <c r="BW6" i="11"/>
  <c r="BX5" i="11"/>
  <c r="AQ6" i="11"/>
  <c r="BY5" i="11" l="1"/>
  <c r="BX6" i="11"/>
  <c r="AU5" i="14"/>
  <c r="AT6" i="14"/>
  <c r="AR6" i="11"/>
  <c r="AU6" i="14" l="1"/>
  <c r="AV5" i="14"/>
  <c r="BY6" i="11"/>
  <c r="BZ5" i="11"/>
  <c r="BZ6" i="11" l="1"/>
  <c r="CA5" i="11"/>
  <c r="AV6" i="14"/>
  <c r="AW5" i="14"/>
  <c r="AW6" i="14" l="1"/>
  <c r="AX5" i="14"/>
  <c r="CA4" i="11"/>
  <c r="CB5" i="11"/>
  <c r="CA6" i="11"/>
  <c r="CB6" i="11" l="1"/>
  <c r="CC5" i="11"/>
  <c r="AY5" i="14"/>
  <c r="AX6" i="14"/>
  <c r="AY6" i="14" l="1"/>
  <c r="AY4" i="14"/>
  <c r="AZ5" i="14"/>
  <c r="CC6" i="11"/>
  <c r="CD5" i="11"/>
  <c r="CD6" i="11" l="1"/>
  <c r="CE5" i="11"/>
  <c r="AZ6" i="14"/>
  <c r="BA5" i="14"/>
  <c r="BA6" i="14" l="1"/>
  <c r="BB5" i="14"/>
  <c r="CE6" i="11"/>
  <c r="CF5" i="11"/>
  <c r="CG5" i="11" l="1"/>
  <c r="CF6" i="11"/>
  <c r="BC5" i="14"/>
  <c r="BB6" i="14"/>
  <c r="BC6" i="14" l="1"/>
  <c r="BD5" i="14"/>
  <c r="CG6" i="11"/>
  <c r="CH5" i="11"/>
  <c r="CH6" i="11" l="1"/>
  <c r="CI5" i="11"/>
  <c r="CH4" i="11"/>
  <c r="BD6" i="14"/>
  <c r="BE5" i="14"/>
  <c r="BE6" i="14" l="1"/>
  <c r="BF5" i="14"/>
  <c r="CI6" i="11"/>
  <c r="CJ5" i="11"/>
  <c r="CJ6" i="11" l="1"/>
  <c r="CK5" i="11"/>
  <c r="BG5" i="14"/>
  <c r="E29" i="14" s="1"/>
  <c r="BF4" i="14"/>
  <c r="BF6" i="14"/>
  <c r="F29" i="14" l="1"/>
  <c r="H29" i="14" s="1"/>
  <c r="BG6" i="14"/>
  <c r="BH5" i="14"/>
  <c r="CL5" i="11"/>
  <c r="CK6" i="11"/>
  <c r="CL6" i="11" l="1"/>
  <c r="CM5" i="11"/>
  <c r="BH6" i="14"/>
  <c r="BI5" i="14"/>
  <c r="BI6" i="14" l="1"/>
  <c r="BJ5" i="14"/>
  <c r="CN5" i="11"/>
  <c r="CM6" i="11"/>
  <c r="CN6" i="11" l="1"/>
  <c r="CO5" i="11"/>
  <c r="BK5" i="14"/>
  <c r="BJ6" i="14"/>
  <c r="BK6" i="14" l="1"/>
  <c r="BL5" i="14"/>
  <c r="CP5" i="11"/>
  <c r="CO4" i="11"/>
  <c r="CO6" i="11"/>
  <c r="CP6" i="11" l="1"/>
  <c r="CQ5" i="11"/>
  <c r="BL6" i="14"/>
  <c r="BM5" i="14"/>
  <c r="BM6" i="14" l="1"/>
  <c r="BM4" i="14"/>
  <c r="BN5" i="14"/>
  <c r="CR5" i="11"/>
  <c r="CQ6" i="11"/>
  <c r="CR6" i="11" l="1"/>
  <c r="CS5" i="11"/>
  <c r="BO5" i="14"/>
  <c r="BN6" i="14"/>
  <c r="BO6" i="14" l="1"/>
  <c r="BP5" i="14"/>
  <c r="CS6" i="11"/>
  <c r="CT5" i="11"/>
  <c r="CU5" i="11" l="1"/>
  <c r="CT6" i="11"/>
  <c r="BP6" i="14"/>
  <c r="BQ5" i="14"/>
  <c r="BQ6" i="14" l="1"/>
  <c r="BR5" i="14"/>
  <c r="CU6" i="11"/>
  <c r="CV5" i="11"/>
  <c r="CV4" i="11" l="1"/>
  <c r="CV6" i="11"/>
  <c r="CW5" i="11"/>
  <c r="BS5" i="14"/>
  <c r="BR6" i="14"/>
  <c r="BS6" i="14" l="1"/>
  <c r="BT5" i="14"/>
  <c r="CW6" i="11"/>
  <c r="CX5" i="11"/>
  <c r="F39" i="11" l="1"/>
  <c r="E39" i="11"/>
  <c r="H39" i="11" s="1"/>
  <c r="F31" i="14"/>
  <c r="E31" i="14"/>
  <c r="CY5" i="11"/>
  <c r="CX6" i="11"/>
  <c r="BT6" i="14"/>
  <c r="BU5" i="14"/>
  <c r="E32" i="14" s="1"/>
  <c r="BT4" i="14"/>
  <c r="H31" i="14" l="1"/>
  <c r="BU6" i="14"/>
  <c r="BV5" i="14"/>
  <c r="CZ5" i="11"/>
  <c r="CY6" i="11"/>
  <c r="E33" i="14" l="1"/>
  <c r="F32" i="14"/>
  <c r="H32" i="14" s="1"/>
  <c r="CZ6" i="11"/>
  <c r="DA5" i="11"/>
  <c r="BW5" i="14"/>
  <c r="BV6" i="14"/>
  <c r="E34" i="14" l="1"/>
  <c r="F33" i="14"/>
  <c r="H33" i="14" s="1"/>
  <c r="BW6" i="14"/>
  <c r="BX5" i="14"/>
  <c r="F34" i="14" s="1"/>
  <c r="DB5" i="11"/>
  <c r="DB6" i="11" s="1"/>
  <c r="DA6" i="11"/>
  <c r="H34" i="14" l="1"/>
  <c r="BX6" i="14"/>
  <c r="BY5" i="14"/>
  <c r="BY6" i="14" l="1"/>
  <c r="BZ5" i="14"/>
  <c r="CA5" i="14" l="1"/>
  <c r="E37" i="14" s="1"/>
  <c r="BZ6" i="14"/>
  <c r="CA6" i="14" l="1"/>
  <c r="CA4" i="14"/>
  <c r="CB5" i="14"/>
  <c r="CB6" i="14" l="1"/>
  <c r="CC5" i="14"/>
  <c r="CC6" i="14" l="1"/>
  <c r="CD5" i="14"/>
  <c r="CE5" i="14" l="1"/>
  <c r="CD6" i="14"/>
  <c r="CE6" i="14" l="1"/>
  <c r="CF5" i="14"/>
  <c r="CF6" i="14" l="1"/>
  <c r="CG5" i="14"/>
  <c r="F37" i="14" s="1"/>
  <c r="H37" i="14" s="1"/>
  <c r="CG6" i="14" l="1"/>
  <c r="CH5" i="14"/>
  <c r="CI5" i="14" l="1"/>
  <c r="CH4" i="14"/>
  <c r="CH6" i="14"/>
  <c r="CI6" i="14" l="1"/>
  <c r="CJ5" i="14"/>
  <c r="CJ6" i="14" l="1"/>
  <c r="CK5" i="14"/>
  <c r="CK6" i="14" l="1"/>
  <c r="CL5" i="14"/>
  <c r="CM5" i="14" l="1"/>
  <c r="CL6" i="14"/>
  <c r="CM6" i="14" l="1"/>
  <c r="CN5" i="14"/>
  <c r="CN6" i="14" l="1"/>
  <c r="CO5" i="14"/>
  <c r="CO6" i="14" l="1"/>
  <c r="CO4" i="14"/>
  <c r="CP5" i="14"/>
  <c r="CQ5" i="14" l="1"/>
  <c r="CP6" i="14"/>
  <c r="CQ6" i="14" l="1"/>
  <c r="CR5" i="14"/>
  <c r="CR6" i="14" l="1"/>
  <c r="CS5" i="14"/>
  <c r="CS6" i="14" l="1"/>
  <c r="CT5" i="14"/>
  <c r="CU5" i="14" l="1"/>
  <c r="CT6" i="14"/>
  <c r="CU6" i="14" l="1"/>
  <c r="CV5" i="14"/>
  <c r="CV6" i="14" l="1"/>
  <c r="CW5" i="14"/>
  <c r="CV4" i="14"/>
  <c r="CW6" i="14" l="1"/>
  <c r="CX5" i="14"/>
  <c r="CY5" i="14" l="1"/>
  <c r="CX6" i="14"/>
  <c r="CY6" i="14" l="1"/>
  <c r="CZ5" i="14"/>
  <c r="CZ6" i="14" l="1"/>
  <c r="DA5" i="14"/>
  <c r="DA6" i="14" l="1"/>
  <c r="DB5" i="14"/>
  <c r="DB6" i="14" s="1"/>
</calcChain>
</file>

<file path=xl/sharedStrings.xml><?xml version="1.0" encoding="utf-8"?>
<sst xmlns="http://schemas.openxmlformats.org/spreadsheetml/2006/main" count="166" uniqueCount="77">
  <si>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</si>
  <si>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</si>
  <si>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</si>
  <si>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</si>
  <si>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</si>
  <si>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</si>
  <si>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</si>
  <si>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</si>
  <si>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</si>
  <si>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</si>
  <si>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</si>
  <si>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</si>
  <si>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</si>
  <si>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</si>
  <si>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</si>
  <si>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</si>
  <si>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</si>
  <si>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</si>
  <si>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</si>
  <si>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</si>
  <si>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</si>
  <si>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</si>
  <si>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</si>
  <si>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</si>
  <si>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</si>
  <si>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</si>
  <si>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</si>
  <si>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</si>
  <si>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</si>
  <si>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</si>
  <si>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</si>
  <si>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</si>
  <si>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</si>
  <si>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</si>
  <si>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</si>
  <si>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</si>
  <si>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</si>
  <si>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</si>
  <si>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Creación del borrador del proyecto</t>
  </si>
  <si>
    <t>Equipo 01</t>
  </si>
  <si>
    <t>Busqueda de imágenes de referencia</t>
  </si>
  <si>
    <t>Todo el equipo</t>
  </si>
  <si>
    <t>12 de septimebre de 2022</t>
  </si>
  <si>
    <t>19 de septimebre de 2022</t>
  </si>
  <si>
    <t>26 de septimebre de 2022</t>
  </si>
  <si>
    <t>Propuestas de las animaciones</t>
  </si>
  <si>
    <t>Planeación del proyecto usando un diagrama de Gantt</t>
  </si>
  <si>
    <t>Precio del proyecto</t>
  </si>
  <si>
    <t>Correción del borrador propuesto</t>
  </si>
  <si>
    <t>Busqueda de los modelos que posiblemente se vayan a usar</t>
  </si>
  <si>
    <t>Correción de la carátula</t>
  </si>
  <si>
    <t>Chávez García Jesús Ángel</t>
  </si>
  <si>
    <t>Hernández Hernández Pedro Daniel</t>
  </si>
  <si>
    <t>Correción con respecto a las animaciones</t>
  </si>
  <si>
    <t>Elaboración del plano a diseñar</t>
  </si>
  <si>
    <t>Chávez García Jesús Ángel y Hernández Hernández Pedro Daniel</t>
  </si>
  <si>
    <t>Proyecto. Animación de un acuario</t>
  </si>
  <si>
    <t>Determinar el precio de venta del proyecto</t>
  </si>
  <si>
    <t>Colocación de los tiempos que se tendrán en la elaboración del proyecto</t>
  </si>
  <si>
    <t>Creación del código fuente del proyecto</t>
  </si>
  <si>
    <t>Descarga de todos los modelos</t>
  </si>
  <si>
    <t>Optimización y programación de los modelos a emplear</t>
  </si>
  <si>
    <t>Optimización de los modelos a emplear</t>
  </si>
  <si>
    <t>Elaboración y texturizado del acuario</t>
  </si>
  <si>
    <t>Elaboración de las animaciones</t>
  </si>
  <si>
    <t>Importación al código fuente</t>
  </si>
  <si>
    <t>Implementación del proyecto de laboratorio</t>
  </si>
  <si>
    <t>Verificación de los posibles errores que se pudieran encontrar</t>
  </si>
  <si>
    <t>Optimización y texturizado de los modelos a emplear</t>
  </si>
  <si>
    <t>Distribución de cada uno de los elementos del escenario</t>
  </si>
  <si>
    <t>Elaboración de cada una de las pesceras del acuario</t>
  </si>
  <si>
    <t>Importación de todos los modelos</t>
  </si>
  <si>
    <t>Pruebas finales del proyecto</t>
  </si>
  <si>
    <t>Busqueda y corrección de errores</t>
  </si>
  <si>
    <t>Iluminación</t>
  </si>
  <si>
    <t>Entrega del proyecto</t>
  </si>
  <si>
    <t>Subida de todos los archivos faltantes al repositorio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</si>
</sst>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8"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1" fillId="0" borderId="0" applyNumberFormat="0" applyFill="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0" applyNumberFormat="0" applyBorder="0" applyAlignment="0" applyProtection="0"/>
    <xf numFmtId="0" fontId="25" fillId="17" borderId="11" applyNumberFormat="0" applyAlignment="0" applyProtection="0"/>
    <xf numFmtId="0" fontId="26" fillId="18" borderId="12" applyNumberFormat="0" applyAlignment="0" applyProtection="0"/>
    <xf numFmtId="0" fontId="27" fillId="18" borderId="11" applyNumberFormat="0" applyAlignment="0" applyProtection="0"/>
    <xf numFmtId="0" fontId="28" fillId="0" borderId="13" applyNumberFormat="0" applyFill="0" applyAlignment="0" applyProtection="0"/>
    <xf numFmtId="0" fontId="29" fillId="19" borderId="14" applyNumberFormat="0" applyAlignment="0" applyProtection="0"/>
    <xf numFmtId="0" fontId="30" fillId="0" borderId="0" applyNumberFormat="0" applyFill="0" applyBorder="0" applyAlignment="0" applyProtection="0"/>
    <xf numFmtId="0" fontId="6" fillId="20" borderId="15" applyNumberFormat="0" applyFont="0" applyAlignment="0" applyProtection="0"/>
    <xf numFmtId="0" fontId="31" fillId="0" borderId="0" applyNumberFormat="0" applyFill="0" applyBorder="0" applyAlignment="0" applyProtection="0"/>
    <xf numFmtId="0" fontId="4" fillId="0" borderId="16" applyNumberFormat="0" applyFill="0" applyAlignment="0" applyProtection="0"/>
    <xf numFmtId="0" fontId="17"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7"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7"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7"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17"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cellStyleXfs>
  <cellXfs count="10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5" fillId="13" borderId="1" xfId="0" applyFont="1" applyFill="1" applyBorder="1" applyAlignment="1">
      <alignment horizontal="center" vertical="center" wrapText="1"/>
    </xf>
    <xf numFmtId="0" fontId="9" fillId="12" borderId="8" xfId="0" applyFont="1" applyFill="1" applyBorder="1" applyAlignment="1">
      <alignment horizontal="center" vertical="center" shrinkToFit="1"/>
    </xf>
    <xf numFmtId="0" fontId="3" fillId="0" borderId="2" xfId="0" applyFont="1" applyBorder="1" applyAlignment="1">
      <alignment horizontal="center" vertical="center"/>
    </xf>
    <xf numFmtId="9" fontId="3" fillId="8"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9" borderId="2" xfId="2" applyFont="1" applyFill="1" applyBorder="1" applyAlignment="1">
      <alignment horizontal="center" vertical="center"/>
    </xf>
    <xf numFmtId="9" fontId="3" fillId="4" borderId="2" xfId="2" applyFont="1" applyFill="1" applyBorder="1" applyAlignment="1">
      <alignment horizontal="center" vertical="center"/>
    </xf>
    <xf numFmtId="9" fontId="3" fillId="6" borderId="2" xfId="2" applyFont="1" applyFill="1" applyBorder="1" applyAlignment="1">
      <alignment horizontal="center" vertical="center"/>
    </xf>
    <xf numFmtId="9" fontId="3" fillId="11" borderId="2" xfId="2" applyFont="1" applyFill="1" applyBorder="1" applyAlignment="1">
      <alignment horizontal="center" vertical="center"/>
    </xf>
    <xf numFmtId="9" fontId="3" fillId="5" borderId="2" xfId="2" applyFont="1" applyFill="1" applyBorder="1" applyAlignment="1">
      <alignment horizontal="center" vertical="center"/>
    </xf>
    <xf numFmtId="9" fontId="3" fillId="10" borderId="2" xfId="2"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0" fillId="0" borderId="0" xfId="0" applyAlignment="1">
      <alignment wrapText="1"/>
    </xf>
    <xf numFmtId="0" fontId="10" fillId="0" borderId="0" xfId="5" applyAlignment="1">
      <alignment horizontal="left"/>
    </xf>
    <xf numFmtId="0" fontId="6" fillId="8" borderId="2" xfId="11" applyFill="1">
      <alignment horizontal="center" vertical="center"/>
    </xf>
    <xf numFmtId="0" fontId="6" fillId="3" borderId="2" xfId="11" applyFill="1">
      <alignment horizontal="center" vertical="center"/>
    </xf>
    <xf numFmtId="0" fontId="6" fillId="9" borderId="2" xfId="11" applyFill="1">
      <alignment horizontal="center" vertical="center"/>
    </xf>
    <xf numFmtId="0" fontId="6" fillId="6" borderId="2" xfId="11" applyFill="1">
      <alignment horizontal="center" vertical="center"/>
    </xf>
    <xf numFmtId="0" fontId="6" fillId="11" borderId="2" xfId="11" applyFill="1">
      <alignment horizontal="center" vertical="center"/>
    </xf>
    <xf numFmtId="0" fontId="6" fillId="5" borderId="2" xfId="11" applyFill="1">
      <alignment horizontal="center" vertical="center"/>
    </xf>
    <xf numFmtId="0" fontId="6" fillId="10" borderId="2" xfId="11" applyFill="1">
      <alignment horizontal="center" vertical="center"/>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8" fontId="0" fillId="8" borderId="2" xfId="0" applyNumberFormat="1" applyFill="1" applyBorder="1" applyAlignment="1">
      <alignment horizontal="center" vertical="center"/>
    </xf>
    <xf numFmtId="168" fontId="3"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3"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3" fillId="6" borderId="2" xfId="0" applyNumberFormat="1" applyFont="1" applyFill="1" applyBorder="1" applyAlignment="1">
      <alignment horizontal="center" vertical="center"/>
    </xf>
    <xf numFmtId="168" fontId="6" fillId="11" borderId="2" xfId="10" applyNumberFormat="1" applyFill="1">
      <alignment horizontal="center" vertical="center"/>
    </xf>
    <xf numFmtId="168" fontId="0" fillId="5" borderId="2" xfId="0" applyNumberFormat="1" applyFill="1" applyBorder="1" applyAlignment="1">
      <alignment horizontal="center" vertical="center"/>
    </xf>
    <xf numFmtId="168" fontId="3" fillId="5" borderId="2" xfId="0" applyNumberFormat="1" applyFont="1" applyFill="1" applyBorder="1" applyAlignment="1">
      <alignment horizontal="center" vertical="center"/>
    </xf>
    <xf numFmtId="169" fontId="8" fillId="7" borderId="6" xfId="0" applyNumberFormat="1" applyFont="1" applyFill="1" applyBorder="1" applyAlignment="1">
      <alignment horizontal="center" vertical="center"/>
    </xf>
    <xf numFmtId="169" fontId="8" fillId="7" borderId="0" xfId="0" applyNumberFormat="1" applyFont="1" applyFill="1" applyAlignment="1">
      <alignment horizontal="center" vertical="center"/>
    </xf>
    <xf numFmtId="169" fontId="8" fillId="7" borderId="7" xfId="0" applyNumberFormat="1" applyFont="1" applyFill="1" applyBorder="1" applyAlignment="1">
      <alignment horizontal="center" vertical="center"/>
    </xf>
    <xf numFmtId="168" fontId="6" fillId="3" borderId="2" xfId="10" applyFill="1">
      <alignment horizontal="center" vertical="center"/>
    </xf>
    <xf numFmtId="168" fontId="6" fillId="4" borderId="2" xfId="10" applyFill="1">
      <alignment horizontal="center" vertical="center"/>
    </xf>
    <xf numFmtId="168" fontId="6" fillId="10" borderId="2" xfId="10" applyFill="1">
      <alignment horizontal="center" vertical="center"/>
    </xf>
    <xf numFmtId="0" fontId="4" fillId="8" borderId="2" xfId="0" applyFont="1" applyFill="1" applyBorder="1" applyAlignment="1">
      <alignment horizontal="center" vertical="center" wrapText="1"/>
    </xf>
    <xf numFmtId="0" fontId="6" fillId="3" borderId="2" xfId="12" applyFill="1" applyAlignment="1">
      <alignment horizontal="center" vertical="center" wrapText="1"/>
    </xf>
    <xf numFmtId="0" fontId="4" fillId="9" borderId="2" xfId="0" applyFont="1" applyFill="1" applyBorder="1" applyAlignment="1">
      <alignment horizontal="center" vertical="center" wrapText="1"/>
    </xf>
    <xf numFmtId="0" fontId="6" fillId="4" borderId="2" xfId="12" applyFill="1" applyAlignment="1">
      <alignment horizontal="center" vertical="center" wrapText="1"/>
    </xf>
    <xf numFmtId="0" fontId="4" fillId="6" borderId="2" xfId="0" applyFont="1" applyFill="1" applyBorder="1" applyAlignment="1">
      <alignment horizontal="center" vertical="center" wrapText="1"/>
    </xf>
    <xf numFmtId="0" fontId="6" fillId="11" borderId="2" xfId="12" applyFill="1" applyAlignment="1">
      <alignment horizontal="center" vertical="center" wrapText="1"/>
    </xf>
    <xf numFmtId="0" fontId="4" fillId="5" borderId="2" xfId="0" applyFont="1" applyFill="1" applyBorder="1" applyAlignment="1">
      <alignment horizontal="center" vertical="center" wrapText="1"/>
    </xf>
    <xf numFmtId="0" fontId="6" fillId="10" borderId="2" xfId="12" applyFill="1" applyAlignment="1">
      <alignment horizontal="center" vertical="center" wrapText="1"/>
    </xf>
    <xf numFmtId="0" fontId="0" fillId="0" borderId="0" xfId="0" applyAlignment="1">
      <alignment horizontal="center" vertical="center" wrapText="1"/>
    </xf>
    <xf numFmtId="0" fontId="0" fillId="0" borderId="10" xfId="0" applyBorder="1" applyAlignment="1">
      <alignment horizontal="center" vertical="center" wrapText="1"/>
    </xf>
    <xf numFmtId="0" fontId="6" fillId="4" borderId="2" xfId="11" applyFill="1" applyAlignment="1">
      <alignment horizontal="center" vertical="center" wrapText="1"/>
    </xf>
    <xf numFmtId="0" fontId="7" fillId="0" borderId="0" xfId="6" applyAlignment="1">
      <alignment vertical="center" wrapText="1"/>
    </xf>
    <xf numFmtId="0" fontId="4" fillId="45" borderId="2" xfId="0" applyFont="1" applyFill="1" applyBorder="1" applyAlignment="1">
      <alignment horizontal="center" vertical="center" wrapText="1"/>
    </xf>
    <xf numFmtId="0" fontId="6" fillId="45" borderId="2" xfId="11" applyFill="1">
      <alignment horizontal="center" vertical="center"/>
    </xf>
    <xf numFmtId="9" fontId="3" fillId="45" borderId="2" xfId="2" applyFont="1" applyFill="1" applyBorder="1" applyAlignment="1">
      <alignment horizontal="center" vertical="center"/>
    </xf>
    <xf numFmtId="168" fontId="0" fillId="45" borderId="2" xfId="0" applyNumberFormat="1" applyFill="1" applyBorder="1" applyAlignment="1">
      <alignment horizontal="center" vertical="center"/>
    </xf>
    <xf numFmtId="168" fontId="3" fillId="45" borderId="2" xfId="0" applyNumberFormat="1" applyFont="1" applyFill="1" applyBorder="1" applyAlignment="1">
      <alignment horizontal="center" vertical="center"/>
    </xf>
    <xf numFmtId="0" fontId="6" fillId="46" borderId="2" xfId="12" applyFill="1" applyAlignment="1">
      <alignment horizontal="center" vertical="center" wrapText="1"/>
    </xf>
    <xf numFmtId="0" fontId="6" fillId="46" borderId="2" xfId="11" applyFill="1">
      <alignment horizontal="center" vertical="center"/>
    </xf>
    <xf numFmtId="9" fontId="3" fillId="46" borderId="2" xfId="2" applyFont="1" applyFill="1" applyBorder="1" applyAlignment="1">
      <alignment horizontal="center" vertical="center"/>
    </xf>
    <xf numFmtId="168" fontId="6" fillId="46" borderId="2" xfId="10" applyFill="1">
      <alignment horizontal="center" vertical="center"/>
    </xf>
    <xf numFmtId="0" fontId="4" fillId="47" borderId="2" xfId="0" applyFont="1" applyFill="1" applyBorder="1" applyAlignment="1">
      <alignment horizontal="center" vertical="center" wrapText="1"/>
    </xf>
    <xf numFmtId="0" fontId="6" fillId="47" borderId="2" xfId="11" applyFill="1">
      <alignment horizontal="center" vertical="center"/>
    </xf>
    <xf numFmtId="9" fontId="3" fillId="47" borderId="2" xfId="2" applyFont="1" applyFill="1" applyBorder="1" applyAlignment="1">
      <alignment horizontal="center" vertical="center"/>
    </xf>
    <xf numFmtId="168" fontId="0" fillId="47" borderId="2" xfId="0" applyNumberFormat="1" applyFill="1" applyBorder="1" applyAlignment="1">
      <alignment horizontal="center" vertical="center"/>
    </xf>
    <xf numFmtId="168" fontId="3" fillId="47" borderId="2" xfId="0" applyNumberFormat="1" applyFont="1" applyFill="1" applyBorder="1" applyAlignment="1">
      <alignment horizontal="center" vertical="center"/>
    </xf>
    <xf numFmtId="0" fontId="6" fillId="48" borderId="2" xfId="12" applyFill="1" applyAlignment="1">
      <alignment horizontal="center" vertical="center" wrapText="1"/>
    </xf>
    <xf numFmtId="0" fontId="6" fillId="48" borderId="2" xfId="11" applyFill="1">
      <alignment horizontal="center" vertical="center"/>
    </xf>
    <xf numFmtId="9" fontId="3" fillId="48" borderId="2" xfId="2" applyFont="1" applyFill="1" applyBorder="1" applyAlignment="1">
      <alignment horizontal="center" vertical="center"/>
    </xf>
    <xf numFmtId="168" fontId="6" fillId="48" borderId="2" xfId="10" applyFill="1">
      <alignment horizontal="center" vertical="center"/>
    </xf>
    <xf numFmtId="0" fontId="6" fillId="10" borderId="2" xfId="11" applyFill="1" applyAlignment="1">
      <alignment horizontal="center" vertical="center" wrapText="1"/>
    </xf>
    <xf numFmtId="0" fontId="10" fillId="0" borderId="0" xfId="5" applyAlignment="1">
      <alignment horizont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6" fillId="0" borderId="3" xfId="9" applyNumberFormat="1">
      <alignment horizontal="center" vertical="center"/>
    </xf>
    <xf numFmtId="167" fontId="0" fillId="7" borderId="4" xfId="0" applyNumberFormat="1" applyFill="1" applyBorder="1" applyAlignment="1">
      <alignment horizontal="center" vertical="center" wrapText="1"/>
    </xf>
    <xf numFmtId="167" fontId="0" fillId="7" borderId="1" xfId="0" applyNumberFormat="1" applyFill="1" applyBorder="1" applyAlignment="1">
      <alignment horizontal="center" vertical="center" wrapText="1"/>
    </xf>
    <xf numFmtId="167" fontId="0" fillId="7" borderId="5" xfId="0" applyNumberFormat="1" applyFill="1" applyBorder="1" applyAlignment="1">
      <alignment horizontal="center" vertical="center" wrapText="1"/>
    </xf>
    <xf numFmtId="0" fontId="6" fillId="0" borderId="0" xfId="8" applyAlignment="1">
      <alignment horizontal="right" vertical="center"/>
    </xf>
    <xf numFmtId="0" fontId="6" fillId="0" borderId="7" xfId="8" applyBorder="1" applyAlignment="1">
      <alignment horizontal="right" vertical="center"/>
    </xf>
    <xf numFmtId="0" fontId="6" fillId="0" borderId="0" xfId="8" applyAlignment="1">
      <alignment horizontal="right" vertical="center" indent="1"/>
    </xf>
    <xf numFmtId="0" fontId="6" fillId="0" borderId="7" xfId="8" applyBorder="1" applyAlignment="1">
      <alignment horizontal="right" vertical="center" indent="1"/>
    </xf>
    <xf numFmtId="0" fontId="7" fillId="0" borderId="0" xfId="6" applyAlignment="1">
      <alignment horizontal="center" vertical="center" wrapTex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oneCellAnchor>
    <xdr:from>
      <xdr:col>0</xdr:col>
      <xdr:colOff>123825</xdr:colOff>
      <xdr:row>1</xdr:row>
      <xdr:rowOff>304800</xdr:rowOff>
    </xdr:from>
    <xdr:ext cx="3905251" cy="906402"/>
    <xdr:sp macro="" textlink="">
      <xdr:nvSpPr>
        <xdr:cNvPr id="2" name="CuadroTexto 1">
          <a:extLst>
            <a:ext uri="{FF2B5EF4-FFF2-40B4-BE49-F238E27FC236}">
              <a16:creationId xmlns:a16="http://schemas.microsoft.com/office/drawing/2014/main" id="{5013E8F3-982D-4593-FBEB-01111099220B}"/>
            </a:ext>
          </a:extLst>
        </xdr:cNvPr>
        <xdr:cNvSpPr txBox="1"/>
      </xdr:nvSpPr>
      <xdr:spPr>
        <a:xfrm>
          <a:off x="123825" y="685800"/>
          <a:ext cx="3905251" cy="906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a:latin typeface="+mn-lt"/>
            </a:rPr>
            <a:t>	Integrante		No. de</a:t>
          </a:r>
          <a:r>
            <a:rPr lang="en-US" sz="1300" baseline="0">
              <a:latin typeface="+mn-lt"/>
            </a:rPr>
            <a:t> cuenta</a:t>
          </a:r>
          <a:endParaRPr lang="en-US" sz="1300">
            <a:latin typeface="+mn-lt"/>
          </a:endParaRPr>
        </a:p>
        <a:p>
          <a:pPr algn="ctr"/>
          <a:r>
            <a:rPr lang="en-US" sz="1300">
              <a:latin typeface="+mn-lt"/>
            </a:rPr>
            <a:t>-Chávez</a:t>
          </a:r>
          <a:r>
            <a:rPr lang="en-US" sz="1300" baseline="0">
              <a:latin typeface="+mn-lt"/>
            </a:rPr>
            <a:t> Garcia Jesús Ángel		314233040</a:t>
          </a:r>
        </a:p>
        <a:p>
          <a:pPr algn="ctr"/>
          <a:r>
            <a:rPr lang="en-US" sz="1300" baseline="0">
              <a:latin typeface="+mn-lt"/>
            </a:rPr>
            <a:t>-Hernández Hernández Pedro Daniel	</a:t>
          </a:r>
          <a:r>
            <a:rPr lang="en-US" sz="1300"/>
            <a:t>314008767</a:t>
          </a:r>
          <a:endParaRPr lang="en-US" sz="1300" baseline="0">
            <a:latin typeface="+mn-lt"/>
          </a:endParaRPr>
        </a:p>
        <a:p>
          <a:pPr algn="ctr"/>
          <a:r>
            <a:rPr lang="en-US" sz="1300" baseline="0">
              <a:latin typeface="+mn-lt"/>
            </a:rPr>
            <a:t>-Marín Barrera Jorge Jair		</a:t>
          </a:r>
          <a:r>
            <a:rPr lang="en-US" sz="1300"/>
            <a:t>314110204</a:t>
          </a:r>
          <a:endParaRPr lang="en-US" sz="1300">
            <a:latin typeface="+mn-l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123825</xdr:colOff>
      <xdr:row>1</xdr:row>
      <xdr:rowOff>304800</xdr:rowOff>
    </xdr:from>
    <xdr:ext cx="3905251" cy="906402"/>
    <xdr:sp macro="" textlink="">
      <xdr:nvSpPr>
        <xdr:cNvPr id="2" name="CuadroTexto 1">
          <a:extLst>
            <a:ext uri="{FF2B5EF4-FFF2-40B4-BE49-F238E27FC236}">
              <a16:creationId xmlns:a16="http://schemas.microsoft.com/office/drawing/2014/main" id="{9F9D13B7-AC8C-4E15-B3AB-B6AD4371F6C3}"/>
            </a:ext>
          </a:extLst>
        </xdr:cNvPr>
        <xdr:cNvSpPr txBox="1"/>
      </xdr:nvSpPr>
      <xdr:spPr>
        <a:xfrm>
          <a:off x="123825" y="685800"/>
          <a:ext cx="3905251" cy="906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a:latin typeface="+mn-lt"/>
            </a:rPr>
            <a:t>	Integrante		No. de</a:t>
          </a:r>
          <a:r>
            <a:rPr lang="en-US" sz="1300" baseline="0">
              <a:latin typeface="+mn-lt"/>
            </a:rPr>
            <a:t> cuenta</a:t>
          </a:r>
          <a:endParaRPr lang="en-US" sz="1300">
            <a:latin typeface="+mn-lt"/>
          </a:endParaRPr>
        </a:p>
        <a:p>
          <a:pPr algn="ctr"/>
          <a:r>
            <a:rPr lang="en-US" sz="1300">
              <a:latin typeface="+mn-lt"/>
            </a:rPr>
            <a:t>-Chávez</a:t>
          </a:r>
          <a:r>
            <a:rPr lang="en-US" sz="1300" baseline="0">
              <a:latin typeface="+mn-lt"/>
            </a:rPr>
            <a:t> Garcia Jesús Ángel		314233040</a:t>
          </a:r>
        </a:p>
        <a:p>
          <a:pPr algn="ctr"/>
          <a:r>
            <a:rPr lang="en-US" sz="1300" baseline="0">
              <a:latin typeface="+mn-lt"/>
            </a:rPr>
            <a:t>-Hernández Hernández Pedro Daniel	</a:t>
          </a:r>
          <a:r>
            <a:rPr lang="en-US" sz="1300"/>
            <a:t>314008767</a:t>
          </a:r>
          <a:endParaRPr lang="en-US" sz="1300" baseline="0">
            <a:latin typeface="+mn-lt"/>
          </a:endParaRPr>
        </a:p>
        <a:p>
          <a:pPr algn="ctr"/>
          <a:r>
            <a:rPr lang="en-US" sz="1300" baseline="0">
              <a:latin typeface="+mn-lt"/>
            </a:rPr>
            <a:t>-Marín Barrera Jorge Jair		</a:t>
          </a:r>
          <a:r>
            <a:rPr lang="en-US" sz="1300"/>
            <a:t>314110204</a:t>
          </a:r>
          <a:endParaRPr lang="en-US" sz="1300">
            <a:latin typeface="+mn-lt"/>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53"/>
  <sheetViews>
    <sheetView showGridLines="0" tabSelected="1" showRuler="0" zoomScaleNormal="100" zoomScalePageLayoutView="70" workbookViewId="0">
      <pane ySplit="6" topLeftCell="A14" activePane="bottomLeft" state="frozen"/>
      <selection pane="bottomLeft" activeCell="D18" sqref="D18"/>
    </sheetView>
  </sheetViews>
  <sheetFormatPr baseColWidth="10" defaultColWidth="9.140625" defaultRowHeight="30" customHeight="1" x14ac:dyDescent="0.25"/>
  <cols>
    <col min="1" max="1" width="2.7109375" style="30" customWidth="1"/>
    <col min="2" max="2" width="29.42578125" style="68" customWidth="1"/>
    <col min="3" max="3" width="38.5703125" customWidth="1"/>
    <col min="4" max="4" width="10.7109375" customWidth="1"/>
    <col min="5" max="5" width="10.42578125" style="3" customWidth="1"/>
    <col min="6" max="6" width="10.42578125" customWidth="1"/>
    <col min="7" max="7" width="2.7109375" customWidth="1"/>
    <col min="8" max="8" width="9.42578125" hidden="1" customWidth="1"/>
    <col min="9" max="64" width="3.28515625" customWidth="1"/>
    <col min="65" max="106" width="3.5703125" customWidth="1"/>
  </cols>
  <sheetData>
    <row r="1" spans="1:106" ht="30" customHeight="1" x14ac:dyDescent="0.45">
      <c r="A1" s="31" t="s">
        <v>0</v>
      </c>
      <c r="B1" s="91" t="s">
        <v>56</v>
      </c>
      <c r="C1" s="91"/>
      <c r="D1" s="91"/>
      <c r="E1" s="33"/>
      <c r="F1" s="33"/>
      <c r="H1" s="1"/>
      <c r="I1" s="42"/>
    </row>
    <row r="2" spans="1:106" ht="30" customHeight="1" x14ac:dyDescent="0.25">
      <c r="A2" s="30" t="s">
        <v>1</v>
      </c>
      <c r="B2" s="103" t="s">
        <v>39</v>
      </c>
      <c r="C2" s="103"/>
      <c r="I2" s="43"/>
    </row>
    <row r="3" spans="1:106" ht="30" customHeight="1" x14ac:dyDescent="0.25">
      <c r="A3" s="30" t="s">
        <v>2</v>
      </c>
      <c r="B3" s="71"/>
      <c r="C3" s="99" t="s">
        <v>15</v>
      </c>
      <c r="D3" s="100"/>
      <c r="E3" s="95">
        <f>DATE(2022,9,15)</f>
        <v>44819</v>
      </c>
      <c r="F3" s="95"/>
    </row>
    <row r="4" spans="1:106" ht="30" customHeight="1" x14ac:dyDescent="0.25">
      <c r="A4" s="31" t="s">
        <v>3</v>
      </c>
      <c r="C4" s="101" t="s">
        <v>16</v>
      </c>
      <c r="D4" s="102"/>
      <c r="E4" s="4">
        <v>1</v>
      </c>
      <c r="I4" s="96" t="s">
        <v>42</v>
      </c>
      <c r="J4" s="97"/>
      <c r="K4" s="97"/>
      <c r="L4" s="97"/>
      <c r="M4" s="97"/>
      <c r="N4" s="97"/>
      <c r="O4" s="98"/>
      <c r="P4" s="96" t="s">
        <v>43</v>
      </c>
      <c r="Q4" s="97"/>
      <c r="R4" s="97"/>
      <c r="S4" s="97"/>
      <c r="T4" s="97"/>
      <c r="U4" s="97"/>
      <c r="V4" s="98"/>
      <c r="W4" s="96" t="s">
        <v>44</v>
      </c>
      <c r="X4" s="97"/>
      <c r="Y4" s="97"/>
      <c r="Z4" s="97"/>
      <c r="AA4" s="97"/>
      <c r="AB4" s="97"/>
      <c r="AC4" s="98"/>
      <c r="AD4" s="92">
        <f>AD5</f>
        <v>44837</v>
      </c>
      <c r="AE4" s="93"/>
      <c r="AF4" s="93"/>
      <c r="AG4" s="93"/>
      <c r="AH4" s="93"/>
      <c r="AI4" s="93"/>
      <c r="AJ4" s="94"/>
      <c r="AK4" s="92">
        <f>AK5</f>
        <v>44844</v>
      </c>
      <c r="AL4" s="93"/>
      <c r="AM4" s="93"/>
      <c r="AN4" s="93"/>
      <c r="AO4" s="93"/>
      <c r="AP4" s="93"/>
      <c r="AQ4" s="94"/>
      <c r="AR4" s="92">
        <f>AR5</f>
        <v>44851</v>
      </c>
      <c r="AS4" s="93"/>
      <c r="AT4" s="93"/>
      <c r="AU4" s="93"/>
      <c r="AV4" s="93"/>
      <c r="AW4" s="93"/>
      <c r="AX4" s="94"/>
      <c r="AY4" s="92">
        <f>AY5</f>
        <v>44858</v>
      </c>
      <c r="AZ4" s="93"/>
      <c r="BA4" s="93"/>
      <c r="BB4" s="93"/>
      <c r="BC4" s="93"/>
      <c r="BD4" s="93"/>
      <c r="BE4" s="94"/>
      <c r="BF4" s="92">
        <f>BF5</f>
        <v>44865</v>
      </c>
      <c r="BG4" s="93"/>
      <c r="BH4" s="93"/>
      <c r="BI4" s="93"/>
      <c r="BJ4" s="93"/>
      <c r="BK4" s="93"/>
      <c r="BL4" s="94"/>
      <c r="BM4" s="92">
        <f>BM5</f>
        <v>44872</v>
      </c>
      <c r="BN4" s="93"/>
      <c r="BO4" s="93"/>
      <c r="BP4" s="93"/>
      <c r="BQ4" s="93"/>
      <c r="BR4" s="93"/>
      <c r="BS4" s="94"/>
      <c r="BT4" s="92">
        <f>BT5</f>
        <v>44879</v>
      </c>
      <c r="BU4" s="93"/>
      <c r="BV4" s="93"/>
      <c r="BW4" s="93"/>
      <c r="BX4" s="93"/>
      <c r="BY4" s="93"/>
      <c r="BZ4" s="94"/>
      <c r="CA4" s="92">
        <f>CA5</f>
        <v>44886</v>
      </c>
      <c r="CB4" s="93"/>
      <c r="CC4" s="93"/>
      <c r="CD4" s="93"/>
      <c r="CE4" s="93"/>
      <c r="CF4" s="93"/>
      <c r="CG4" s="94"/>
      <c r="CH4" s="92">
        <f>CH5</f>
        <v>44893</v>
      </c>
      <c r="CI4" s="93"/>
      <c r="CJ4" s="93"/>
      <c r="CK4" s="93"/>
      <c r="CL4" s="93"/>
      <c r="CM4" s="93"/>
      <c r="CN4" s="94"/>
      <c r="CO4" s="92">
        <f>CO5</f>
        <v>44900</v>
      </c>
      <c r="CP4" s="93"/>
      <c r="CQ4" s="93"/>
      <c r="CR4" s="93"/>
      <c r="CS4" s="93"/>
      <c r="CT4" s="93"/>
      <c r="CU4" s="94"/>
      <c r="CV4" s="92">
        <f>CV5</f>
        <v>44907</v>
      </c>
      <c r="CW4" s="93"/>
      <c r="CX4" s="93"/>
      <c r="CY4" s="93"/>
      <c r="CZ4" s="93"/>
      <c r="DA4" s="93"/>
      <c r="DB4" s="94"/>
    </row>
    <row r="5" spans="1:106" ht="15" customHeight="1" x14ac:dyDescent="0.25">
      <c r="A5" s="31" t="s">
        <v>4</v>
      </c>
      <c r="B5" s="69"/>
      <c r="C5" s="41"/>
      <c r="D5" s="41"/>
      <c r="E5" s="41"/>
      <c r="F5" s="41"/>
      <c r="G5" s="41"/>
      <c r="I5" s="54">
        <f>Inicio_del_proyecto-WEEKDAY(Inicio_del_proyecto,1)+2+7*(Semana_para_mostrar-1)</f>
        <v>44816</v>
      </c>
      <c r="J5" s="55">
        <f>I5+1</f>
        <v>44817</v>
      </c>
      <c r="K5" s="55">
        <f t="shared" ref="K5:AX5" si="0">J5+1</f>
        <v>44818</v>
      </c>
      <c r="L5" s="55">
        <f t="shared" si="0"/>
        <v>44819</v>
      </c>
      <c r="M5" s="55">
        <f t="shared" si="0"/>
        <v>44820</v>
      </c>
      <c r="N5" s="55">
        <f t="shared" si="0"/>
        <v>44821</v>
      </c>
      <c r="O5" s="56">
        <f t="shared" si="0"/>
        <v>44822</v>
      </c>
      <c r="P5" s="54">
        <f>O5+1</f>
        <v>44823</v>
      </c>
      <c r="Q5" s="55">
        <f>P5+1</f>
        <v>44824</v>
      </c>
      <c r="R5" s="55">
        <f t="shared" si="0"/>
        <v>44825</v>
      </c>
      <c r="S5" s="55">
        <f t="shared" si="0"/>
        <v>44826</v>
      </c>
      <c r="T5" s="55">
        <f t="shared" si="0"/>
        <v>44827</v>
      </c>
      <c r="U5" s="55">
        <f t="shared" si="0"/>
        <v>44828</v>
      </c>
      <c r="V5" s="56">
        <f t="shared" si="0"/>
        <v>44829</v>
      </c>
      <c r="W5" s="54">
        <f>V5+1</f>
        <v>44830</v>
      </c>
      <c r="X5" s="55">
        <f>W5+1</f>
        <v>44831</v>
      </c>
      <c r="Y5" s="55">
        <f t="shared" si="0"/>
        <v>44832</v>
      </c>
      <c r="Z5" s="55">
        <f t="shared" si="0"/>
        <v>44833</v>
      </c>
      <c r="AA5" s="55">
        <f t="shared" si="0"/>
        <v>44834</v>
      </c>
      <c r="AB5" s="55">
        <f t="shared" si="0"/>
        <v>44835</v>
      </c>
      <c r="AC5" s="56">
        <f t="shared" si="0"/>
        <v>44836</v>
      </c>
      <c r="AD5" s="54">
        <f>AC5+1</f>
        <v>44837</v>
      </c>
      <c r="AE5" s="55">
        <f>AD5+1</f>
        <v>44838</v>
      </c>
      <c r="AF5" s="55">
        <f t="shared" si="0"/>
        <v>44839</v>
      </c>
      <c r="AG5" s="55">
        <f t="shared" si="0"/>
        <v>44840</v>
      </c>
      <c r="AH5" s="55">
        <f t="shared" si="0"/>
        <v>44841</v>
      </c>
      <c r="AI5" s="55">
        <f t="shared" si="0"/>
        <v>44842</v>
      </c>
      <c r="AJ5" s="56">
        <f t="shared" si="0"/>
        <v>44843</v>
      </c>
      <c r="AK5" s="54">
        <f>AJ5+1</f>
        <v>44844</v>
      </c>
      <c r="AL5" s="55">
        <f>AK5+1</f>
        <v>44845</v>
      </c>
      <c r="AM5" s="55">
        <f t="shared" si="0"/>
        <v>44846</v>
      </c>
      <c r="AN5" s="55">
        <f t="shared" si="0"/>
        <v>44847</v>
      </c>
      <c r="AO5" s="55">
        <f t="shared" si="0"/>
        <v>44848</v>
      </c>
      <c r="AP5" s="55">
        <f t="shared" si="0"/>
        <v>44849</v>
      </c>
      <c r="AQ5" s="56">
        <f t="shared" si="0"/>
        <v>44850</v>
      </c>
      <c r="AR5" s="54">
        <f>AQ5+1</f>
        <v>44851</v>
      </c>
      <c r="AS5" s="55">
        <f>AR5+1</f>
        <v>44852</v>
      </c>
      <c r="AT5" s="55">
        <f t="shared" si="0"/>
        <v>44853</v>
      </c>
      <c r="AU5" s="55">
        <f t="shared" si="0"/>
        <v>44854</v>
      </c>
      <c r="AV5" s="55">
        <f t="shared" si="0"/>
        <v>44855</v>
      </c>
      <c r="AW5" s="55">
        <f t="shared" si="0"/>
        <v>44856</v>
      </c>
      <c r="AX5" s="56">
        <f t="shared" si="0"/>
        <v>44857</v>
      </c>
      <c r="AY5" s="54">
        <f>AX5+1</f>
        <v>44858</v>
      </c>
      <c r="AZ5" s="55">
        <f>AY5+1</f>
        <v>44859</v>
      </c>
      <c r="BA5" s="55">
        <f t="shared" ref="BA5:BE5" si="1">AZ5+1</f>
        <v>44860</v>
      </c>
      <c r="BB5" s="55">
        <f t="shared" si="1"/>
        <v>44861</v>
      </c>
      <c r="BC5" s="55">
        <f t="shared" si="1"/>
        <v>44862</v>
      </c>
      <c r="BD5" s="55">
        <f t="shared" si="1"/>
        <v>44863</v>
      </c>
      <c r="BE5" s="56">
        <f t="shared" si="1"/>
        <v>44864</v>
      </c>
      <c r="BF5" s="54">
        <f>BE5+1</f>
        <v>44865</v>
      </c>
      <c r="BG5" s="54">
        <f t="shared" ref="BG5:BN5" si="2">BF5+1</f>
        <v>44866</v>
      </c>
      <c r="BH5" s="54">
        <f t="shared" si="2"/>
        <v>44867</v>
      </c>
      <c r="BI5" s="54">
        <f t="shared" si="2"/>
        <v>44868</v>
      </c>
      <c r="BJ5" s="54">
        <f t="shared" si="2"/>
        <v>44869</v>
      </c>
      <c r="BK5" s="54">
        <f t="shared" si="2"/>
        <v>44870</v>
      </c>
      <c r="BL5" s="54">
        <f t="shared" si="2"/>
        <v>44871</v>
      </c>
      <c r="BM5" s="54">
        <f t="shared" si="2"/>
        <v>44872</v>
      </c>
      <c r="BN5" s="54">
        <f t="shared" si="2"/>
        <v>44873</v>
      </c>
      <c r="BO5" s="55">
        <f t="shared" ref="BO5" si="3">BN5+1</f>
        <v>44874</v>
      </c>
      <c r="BP5" s="55">
        <f t="shared" ref="BP5" si="4">BO5+1</f>
        <v>44875</v>
      </c>
      <c r="BQ5" s="55">
        <f t="shared" ref="BQ5" si="5">BP5+1</f>
        <v>44876</v>
      </c>
      <c r="BR5" s="55">
        <f t="shared" ref="BR5" si="6">BQ5+1</f>
        <v>44877</v>
      </c>
      <c r="BS5" s="56">
        <f t="shared" ref="BS5" si="7">BR5+1</f>
        <v>44878</v>
      </c>
      <c r="BT5" s="54">
        <f>BS5+1</f>
        <v>44879</v>
      </c>
      <c r="BU5" s="55">
        <f>BT5+1</f>
        <v>44880</v>
      </c>
      <c r="BV5" s="55">
        <f t="shared" ref="BV5" si="8">BU5+1</f>
        <v>44881</v>
      </c>
      <c r="BW5" s="55">
        <f t="shared" ref="BW5" si="9">BV5+1</f>
        <v>44882</v>
      </c>
      <c r="BX5" s="55">
        <f t="shared" ref="BX5" si="10">BW5+1</f>
        <v>44883</v>
      </c>
      <c r="BY5" s="55">
        <f t="shared" ref="BY5" si="11">BX5+1</f>
        <v>44884</v>
      </c>
      <c r="BZ5" s="56">
        <f t="shared" ref="BZ5" si="12">BY5+1</f>
        <v>44885</v>
      </c>
      <c r="CA5" s="54">
        <f>BZ5+1</f>
        <v>44886</v>
      </c>
      <c r="CB5" s="55">
        <f>CA5+1</f>
        <v>44887</v>
      </c>
      <c r="CC5" s="55">
        <f t="shared" ref="CC5" si="13">CB5+1</f>
        <v>44888</v>
      </c>
      <c r="CD5" s="55">
        <f t="shared" ref="CD5" si="14">CC5+1</f>
        <v>44889</v>
      </c>
      <c r="CE5" s="55">
        <f t="shared" ref="CE5" si="15">CD5+1</f>
        <v>44890</v>
      </c>
      <c r="CF5" s="55">
        <f t="shared" ref="CF5" si="16">CE5+1</f>
        <v>44891</v>
      </c>
      <c r="CG5" s="56">
        <f t="shared" ref="CG5" si="17">CF5+1</f>
        <v>44892</v>
      </c>
      <c r="CH5" s="54">
        <f>CG5+1</f>
        <v>44893</v>
      </c>
      <c r="CI5" s="55">
        <f>CH5+1</f>
        <v>44894</v>
      </c>
      <c r="CJ5" s="55">
        <f t="shared" ref="CJ5" si="18">CI5+1</f>
        <v>44895</v>
      </c>
      <c r="CK5" s="55">
        <f t="shared" ref="CK5" si="19">CJ5+1</f>
        <v>44896</v>
      </c>
      <c r="CL5" s="55">
        <f t="shared" ref="CL5" si="20">CK5+1</f>
        <v>44897</v>
      </c>
      <c r="CM5" s="55">
        <f t="shared" ref="CM5" si="21">CL5+1</f>
        <v>44898</v>
      </c>
      <c r="CN5" s="56">
        <f t="shared" ref="CN5" si="22">CM5+1</f>
        <v>44899</v>
      </c>
      <c r="CO5" s="54">
        <f>CN5+1</f>
        <v>44900</v>
      </c>
      <c r="CP5" s="55">
        <f>CO5+1</f>
        <v>44901</v>
      </c>
      <c r="CQ5" s="55">
        <f t="shared" ref="CQ5" si="23">CP5+1</f>
        <v>44902</v>
      </c>
      <c r="CR5" s="55">
        <f t="shared" ref="CR5" si="24">CQ5+1</f>
        <v>44903</v>
      </c>
      <c r="CS5" s="55">
        <f t="shared" ref="CS5" si="25">CR5+1</f>
        <v>44904</v>
      </c>
      <c r="CT5" s="55">
        <f t="shared" ref="CT5" si="26">CS5+1</f>
        <v>44905</v>
      </c>
      <c r="CU5" s="56">
        <f t="shared" ref="CU5" si="27">CT5+1</f>
        <v>44906</v>
      </c>
      <c r="CV5" s="54">
        <f>CU5+1</f>
        <v>44907</v>
      </c>
      <c r="CW5" s="55">
        <f>CV5+1</f>
        <v>44908</v>
      </c>
      <c r="CX5" s="55">
        <f t="shared" ref="CX5" si="28">CW5+1</f>
        <v>44909</v>
      </c>
      <c r="CY5" s="55">
        <f t="shared" ref="CY5" si="29">CX5+1</f>
        <v>44910</v>
      </c>
      <c r="CZ5" s="55">
        <f t="shared" ref="CZ5" si="30">CY5+1</f>
        <v>44911</v>
      </c>
      <c r="DA5" s="55">
        <f t="shared" ref="DA5" si="31">CZ5+1</f>
        <v>44912</v>
      </c>
      <c r="DB5" s="56">
        <f t="shared" ref="DB5" si="32">DA5+1</f>
        <v>44913</v>
      </c>
    </row>
    <row r="6" spans="1:106" ht="30" customHeight="1" thickBot="1" x14ac:dyDescent="0.3">
      <c r="A6" s="31" t="s">
        <v>5</v>
      </c>
      <c r="B6" s="5" t="s">
        <v>14</v>
      </c>
      <c r="C6" s="5" t="s">
        <v>17</v>
      </c>
      <c r="D6" s="5" t="s">
        <v>18</v>
      </c>
      <c r="E6" s="5" t="s">
        <v>19</v>
      </c>
      <c r="F6" s="5" t="s">
        <v>21</v>
      </c>
      <c r="G6" s="5"/>
      <c r="H6" s="5" t="s">
        <v>22</v>
      </c>
      <c r="I6" s="6" t="str">
        <f t="shared" ref="I6" si="33">LEFT(TEXT(I5,"ddd"),1)</f>
        <v>l</v>
      </c>
      <c r="J6" s="6" t="str">
        <f t="shared" ref="J6:AR6" si="34">LEFT(TEXT(J5,"ddd"),1)</f>
        <v>m</v>
      </c>
      <c r="K6" s="6" t="str">
        <f t="shared" si="34"/>
        <v>m</v>
      </c>
      <c r="L6" s="6" t="str">
        <f t="shared" si="34"/>
        <v>j</v>
      </c>
      <c r="M6" s="6" t="str">
        <f t="shared" si="34"/>
        <v>v</v>
      </c>
      <c r="N6" s="6" t="str">
        <f t="shared" si="34"/>
        <v>s</v>
      </c>
      <c r="O6" s="6" t="str">
        <f t="shared" si="34"/>
        <v>d</v>
      </c>
      <c r="P6" s="6" t="str">
        <f t="shared" si="34"/>
        <v>l</v>
      </c>
      <c r="Q6" s="6" t="str">
        <f t="shared" si="34"/>
        <v>m</v>
      </c>
      <c r="R6" s="6" t="str">
        <f t="shared" si="34"/>
        <v>m</v>
      </c>
      <c r="S6" s="6" t="str">
        <f t="shared" si="34"/>
        <v>j</v>
      </c>
      <c r="T6" s="6" t="str">
        <f t="shared" si="34"/>
        <v>v</v>
      </c>
      <c r="U6" s="6" t="str">
        <f t="shared" si="34"/>
        <v>s</v>
      </c>
      <c r="V6" s="6" t="str">
        <f t="shared" si="34"/>
        <v>d</v>
      </c>
      <c r="W6" s="6" t="str">
        <f t="shared" si="34"/>
        <v>l</v>
      </c>
      <c r="X6" s="6" t="str">
        <f t="shared" si="34"/>
        <v>m</v>
      </c>
      <c r="Y6" s="6" t="str">
        <f t="shared" si="34"/>
        <v>m</v>
      </c>
      <c r="Z6" s="6" t="str">
        <f t="shared" si="34"/>
        <v>j</v>
      </c>
      <c r="AA6" s="6" t="str">
        <f t="shared" si="34"/>
        <v>v</v>
      </c>
      <c r="AB6" s="6" t="str">
        <f t="shared" si="34"/>
        <v>s</v>
      </c>
      <c r="AC6" s="6" t="str">
        <f t="shared" si="34"/>
        <v>d</v>
      </c>
      <c r="AD6" s="6" t="str">
        <f t="shared" si="34"/>
        <v>l</v>
      </c>
      <c r="AE6" s="6" t="str">
        <f t="shared" si="34"/>
        <v>m</v>
      </c>
      <c r="AF6" s="6" t="str">
        <f t="shared" si="34"/>
        <v>m</v>
      </c>
      <c r="AG6" s="6" t="str">
        <f t="shared" si="34"/>
        <v>j</v>
      </c>
      <c r="AH6" s="6" t="str">
        <f t="shared" si="34"/>
        <v>v</v>
      </c>
      <c r="AI6" s="6" t="str">
        <f t="shared" si="34"/>
        <v>s</v>
      </c>
      <c r="AJ6" s="6" t="str">
        <f t="shared" si="34"/>
        <v>d</v>
      </c>
      <c r="AK6" s="6" t="str">
        <f t="shared" si="34"/>
        <v>l</v>
      </c>
      <c r="AL6" s="6" t="str">
        <f t="shared" si="34"/>
        <v>m</v>
      </c>
      <c r="AM6" s="6" t="str">
        <f t="shared" si="34"/>
        <v>m</v>
      </c>
      <c r="AN6" s="6" t="str">
        <f t="shared" si="34"/>
        <v>j</v>
      </c>
      <c r="AO6" s="6" t="str">
        <f t="shared" si="34"/>
        <v>v</v>
      </c>
      <c r="AP6" s="6" t="str">
        <f t="shared" si="34"/>
        <v>s</v>
      </c>
      <c r="AQ6" s="6" t="str">
        <f t="shared" si="34"/>
        <v>d</v>
      </c>
      <c r="AR6" s="6" t="str">
        <f t="shared" si="34"/>
        <v>l</v>
      </c>
      <c r="AS6" s="6" t="str">
        <f t="shared" ref="AS6:BL6" si="35">LEFT(TEXT(AS5,"ddd"),1)</f>
        <v>m</v>
      </c>
      <c r="AT6" s="6" t="str">
        <f t="shared" si="35"/>
        <v>m</v>
      </c>
      <c r="AU6" s="6" t="str">
        <f t="shared" si="35"/>
        <v>j</v>
      </c>
      <c r="AV6" s="6" t="str">
        <f t="shared" si="35"/>
        <v>v</v>
      </c>
      <c r="AW6" s="6" t="str">
        <f t="shared" si="35"/>
        <v>s</v>
      </c>
      <c r="AX6" s="6" t="str">
        <f t="shared" si="35"/>
        <v>d</v>
      </c>
      <c r="AY6" s="6" t="str">
        <f t="shared" si="35"/>
        <v>l</v>
      </c>
      <c r="AZ6" s="6" t="str">
        <f t="shared" si="35"/>
        <v>m</v>
      </c>
      <c r="BA6" s="6" t="str">
        <f t="shared" si="35"/>
        <v>m</v>
      </c>
      <c r="BB6" s="6" t="str">
        <f t="shared" si="35"/>
        <v>j</v>
      </c>
      <c r="BC6" s="6" t="str">
        <f t="shared" si="35"/>
        <v>v</v>
      </c>
      <c r="BD6" s="6" t="str">
        <f t="shared" si="35"/>
        <v>s</v>
      </c>
      <c r="BE6" s="6" t="str">
        <f t="shared" si="35"/>
        <v>d</v>
      </c>
      <c r="BF6" s="6" t="str">
        <f t="shared" si="35"/>
        <v>l</v>
      </c>
      <c r="BG6" s="6" t="str">
        <f t="shared" si="35"/>
        <v>m</v>
      </c>
      <c r="BH6" s="6" t="str">
        <f t="shared" si="35"/>
        <v>m</v>
      </c>
      <c r="BI6" s="6" t="str">
        <f t="shared" si="35"/>
        <v>j</v>
      </c>
      <c r="BJ6" s="6" t="str">
        <f t="shared" si="35"/>
        <v>v</v>
      </c>
      <c r="BK6" s="6" t="str">
        <f t="shared" si="35"/>
        <v>s</v>
      </c>
      <c r="BL6" s="6" t="str">
        <f t="shared" si="35"/>
        <v>d</v>
      </c>
      <c r="BM6" s="6" t="str">
        <f t="shared" ref="BM6:BS6" si="36">LEFT(TEXT(BM5,"ddd"),1)</f>
        <v>l</v>
      </c>
      <c r="BN6" s="6" t="str">
        <f t="shared" si="36"/>
        <v>m</v>
      </c>
      <c r="BO6" s="6" t="str">
        <f t="shared" si="36"/>
        <v>m</v>
      </c>
      <c r="BP6" s="6" t="str">
        <f t="shared" si="36"/>
        <v>j</v>
      </c>
      <c r="BQ6" s="6" t="str">
        <f t="shared" si="36"/>
        <v>v</v>
      </c>
      <c r="BR6" s="6" t="str">
        <f t="shared" si="36"/>
        <v>s</v>
      </c>
      <c r="BS6" s="6" t="str">
        <f t="shared" si="36"/>
        <v>d</v>
      </c>
      <c r="BT6" s="6" t="str">
        <f t="shared" ref="BT6:BZ6" si="37">LEFT(TEXT(BT5,"ddd"),1)</f>
        <v>l</v>
      </c>
      <c r="BU6" s="6" t="str">
        <f t="shared" si="37"/>
        <v>m</v>
      </c>
      <c r="BV6" s="6" t="str">
        <f t="shared" si="37"/>
        <v>m</v>
      </c>
      <c r="BW6" s="6" t="str">
        <f t="shared" si="37"/>
        <v>j</v>
      </c>
      <c r="BX6" s="6" t="str">
        <f t="shared" si="37"/>
        <v>v</v>
      </c>
      <c r="BY6" s="6" t="str">
        <f t="shared" si="37"/>
        <v>s</v>
      </c>
      <c r="BZ6" s="6" t="str">
        <f t="shared" si="37"/>
        <v>d</v>
      </c>
      <c r="CA6" s="6" t="str">
        <f t="shared" ref="CA6:CG6" si="38">LEFT(TEXT(CA5,"ddd"),1)</f>
        <v>l</v>
      </c>
      <c r="CB6" s="6" t="str">
        <f t="shared" si="38"/>
        <v>m</v>
      </c>
      <c r="CC6" s="6" t="str">
        <f t="shared" si="38"/>
        <v>m</v>
      </c>
      <c r="CD6" s="6" t="str">
        <f t="shared" si="38"/>
        <v>j</v>
      </c>
      <c r="CE6" s="6" t="str">
        <f t="shared" si="38"/>
        <v>v</v>
      </c>
      <c r="CF6" s="6" t="str">
        <f t="shared" si="38"/>
        <v>s</v>
      </c>
      <c r="CG6" s="6" t="str">
        <f t="shared" si="38"/>
        <v>d</v>
      </c>
      <c r="CH6" s="6" t="str">
        <f t="shared" ref="CH6:CN6" si="39">LEFT(TEXT(CH5,"ddd"),1)</f>
        <v>l</v>
      </c>
      <c r="CI6" s="6" t="str">
        <f t="shared" si="39"/>
        <v>m</v>
      </c>
      <c r="CJ6" s="6" t="str">
        <f t="shared" si="39"/>
        <v>m</v>
      </c>
      <c r="CK6" s="6" t="str">
        <f t="shared" si="39"/>
        <v>j</v>
      </c>
      <c r="CL6" s="6" t="str">
        <f t="shared" si="39"/>
        <v>v</v>
      </c>
      <c r="CM6" s="6" t="str">
        <f t="shared" si="39"/>
        <v>s</v>
      </c>
      <c r="CN6" s="6" t="str">
        <f t="shared" si="39"/>
        <v>d</v>
      </c>
      <c r="CO6" s="6" t="str">
        <f t="shared" ref="CO6:CU6" si="40">LEFT(TEXT(CO5,"ddd"),1)</f>
        <v>l</v>
      </c>
      <c r="CP6" s="6" t="str">
        <f t="shared" si="40"/>
        <v>m</v>
      </c>
      <c r="CQ6" s="6" t="str">
        <f t="shared" si="40"/>
        <v>m</v>
      </c>
      <c r="CR6" s="6" t="str">
        <f t="shared" si="40"/>
        <v>j</v>
      </c>
      <c r="CS6" s="6" t="str">
        <f t="shared" si="40"/>
        <v>v</v>
      </c>
      <c r="CT6" s="6" t="str">
        <f t="shared" si="40"/>
        <v>s</v>
      </c>
      <c r="CU6" s="6" t="str">
        <f t="shared" si="40"/>
        <v>d</v>
      </c>
      <c r="CV6" s="6" t="str">
        <f t="shared" ref="CV6:DB6" si="41">LEFT(TEXT(CV5,"ddd"),1)</f>
        <v>l</v>
      </c>
      <c r="CW6" s="6" t="str">
        <f t="shared" si="41"/>
        <v>m</v>
      </c>
      <c r="CX6" s="6" t="str">
        <f t="shared" si="41"/>
        <v>m</v>
      </c>
      <c r="CY6" s="6" t="str">
        <f t="shared" si="41"/>
        <v>j</v>
      </c>
      <c r="CZ6" s="6" t="str">
        <f t="shared" si="41"/>
        <v>v</v>
      </c>
      <c r="DA6" s="6" t="str">
        <f t="shared" si="41"/>
        <v>s</v>
      </c>
      <c r="DB6" s="6" t="str">
        <f t="shared" si="41"/>
        <v>d</v>
      </c>
    </row>
    <row r="7" spans="1:106" ht="30" hidden="1" customHeight="1" thickBot="1" x14ac:dyDescent="0.3">
      <c r="A7" s="30" t="s">
        <v>6</v>
      </c>
      <c r="C7" s="32"/>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106" s="2" customFormat="1" ht="30" customHeight="1" thickBot="1" x14ac:dyDescent="0.3">
      <c r="A8" s="31" t="s">
        <v>7</v>
      </c>
      <c r="B8" s="60" t="s">
        <v>38</v>
      </c>
      <c r="C8" s="34"/>
      <c r="D8" s="8"/>
      <c r="E8" s="45"/>
      <c r="F8" s="46"/>
      <c r="G8" s="7"/>
      <c r="H8" s="7" t="str">
        <f t="shared" ref="H8:H53" si="42">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row>
    <row r="9" spans="1:106" s="2" customFormat="1" ht="30" customHeight="1" thickBot="1" x14ac:dyDescent="0.3">
      <c r="A9" s="31" t="s">
        <v>8</v>
      </c>
      <c r="B9" s="61" t="s">
        <v>40</v>
      </c>
      <c r="C9" s="35" t="s">
        <v>41</v>
      </c>
      <c r="D9" s="9">
        <v>1</v>
      </c>
      <c r="E9" s="57">
        <f>Inicio_del_proyecto</f>
        <v>44819</v>
      </c>
      <c r="F9" s="57">
        <f>E9+3</f>
        <v>44822</v>
      </c>
      <c r="G9" s="7"/>
      <c r="H9" s="7">
        <f t="shared" si="42"/>
        <v>4</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row>
    <row r="10" spans="1:106" s="2" customFormat="1" ht="30" customHeight="1" thickBot="1" x14ac:dyDescent="0.3">
      <c r="A10" s="31" t="s">
        <v>9</v>
      </c>
      <c r="B10" s="61" t="s">
        <v>45</v>
      </c>
      <c r="C10" s="35" t="s">
        <v>41</v>
      </c>
      <c r="D10" s="9">
        <v>1</v>
      </c>
      <c r="E10" s="57">
        <f>F9</f>
        <v>44822</v>
      </c>
      <c r="F10" s="57">
        <f>E10+3</f>
        <v>44825</v>
      </c>
      <c r="G10" s="7"/>
      <c r="H10" s="7">
        <f t="shared" si="42"/>
        <v>4</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row>
    <row r="11" spans="1:106" s="2" customFormat="1" ht="30" customHeight="1" thickBot="1" x14ac:dyDescent="0.3">
      <c r="A11" s="30"/>
      <c r="B11" s="61" t="s">
        <v>46</v>
      </c>
      <c r="C11" s="35" t="s">
        <v>51</v>
      </c>
      <c r="D11" s="9">
        <v>0.75</v>
      </c>
      <c r="E11" s="57">
        <f>F10</f>
        <v>44825</v>
      </c>
      <c r="F11" s="57">
        <f>E11+4</f>
        <v>44829</v>
      </c>
      <c r="G11" s="7"/>
      <c r="H11" s="7">
        <f t="shared" si="42"/>
        <v>5</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row>
    <row r="12" spans="1:106" s="2" customFormat="1" ht="30" customHeight="1" thickBot="1" x14ac:dyDescent="0.3">
      <c r="A12" s="30"/>
      <c r="B12" s="61" t="s">
        <v>47</v>
      </c>
      <c r="C12" s="35" t="s">
        <v>41</v>
      </c>
      <c r="D12" s="9">
        <v>1</v>
      </c>
      <c r="E12" s="57">
        <f>F11</f>
        <v>44829</v>
      </c>
      <c r="F12" s="57">
        <f>E12+5</f>
        <v>44834</v>
      </c>
      <c r="G12" s="7"/>
      <c r="H12" s="7">
        <f t="shared" si="42"/>
        <v>6</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row>
    <row r="13" spans="1:106" s="2" customFormat="1" ht="30" customHeight="1" thickBot="1" x14ac:dyDescent="0.3">
      <c r="A13" s="30"/>
      <c r="B13" s="61" t="s">
        <v>49</v>
      </c>
      <c r="C13" s="35" t="s">
        <v>41</v>
      </c>
      <c r="D13" s="9">
        <v>0.75</v>
      </c>
      <c r="E13" s="57">
        <f>E10+32</f>
        <v>44854</v>
      </c>
      <c r="F13" s="57">
        <f>E13+4</f>
        <v>44858</v>
      </c>
      <c r="G13" s="7"/>
      <c r="H13" s="7">
        <f t="shared" si="42"/>
        <v>5</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row>
    <row r="14" spans="1:106" s="2" customFormat="1" ht="30" customHeight="1" thickBot="1" x14ac:dyDescent="0.3">
      <c r="A14" s="31" t="s">
        <v>10</v>
      </c>
      <c r="B14" s="62" t="s">
        <v>48</v>
      </c>
      <c r="C14" s="36"/>
      <c r="D14" s="10"/>
      <c r="E14" s="47"/>
      <c r="F14" s="48"/>
      <c r="G14" s="7"/>
      <c r="H14" s="7" t="str">
        <f t="shared" si="42"/>
        <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row>
    <row r="15" spans="1:106" s="2" customFormat="1" ht="30" customHeight="1" thickBot="1" x14ac:dyDescent="0.3">
      <c r="A15" s="31"/>
      <c r="B15" s="63" t="s">
        <v>50</v>
      </c>
      <c r="C15" s="70" t="s">
        <v>51</v>
      </c>
      <c r="D15" s="11">
        <v>1</v>
      </c>
      <c r="E15" s="58">
        <f>E13</f>
        <v>44854</v>
      </c>
      <c r="F15" s="58">
        <f>E15+2</f>
        <v>44856</v>
      </c>
      <c r="G15" s="7"/>
      <c r="H15" s="7">
        <f t="shared" si="42"/>
        <v>3</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row>
    <row r="16" spans="1:106" s="2" customFormat="1" ht="30" customHeight="1" thickBot="1" x14ac:dyDescent="0.3">
      <c r="A16" s="30"/>
      <c r="B16" s="63" t="s">
        <v>54</v>
      </c>
      <c r="C16" s="70" t="s">
        <v>52</v>
      </c>
      <c r="D16" s="11">
        <v>1</v>
      </c>
      <c r="E16" s="58">
        <f>E15+2</f>
        <v>44856</v>
      </c>
      <c r="F16" s="58">
        <f>E16+3</f>
        <v>44859</v>
      </c>
      <c r="G16" s="7"/>
      <c r="H16" s="7">
        <f t="shared" si="42"/>
        <v>4</v>
      </c>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row>
    <row r="17" spans="1:106" s="2" customFormat="1" ht="48.75" customHeight="1" thickBot="1" x14ac:dyDescent="0.3">
      <c r="A17" s="30"/>
      <c r="B17" s="63" t="s">
        <v>58</v>
      </c>
      <c r="C17" s="70" t="s">
        <v>51</v>
      </c>
      <c r="D17" s="11">
        <v>0.7</v>
      </c>
      <c r="E17" s="58">
        <f>E16</f>
        <v>44856</v>
      </c>
      <c r="F17" s="58">
        <f>E17+3</f>
        <v>44859</v>
      </c>
      <c r="G17" s="7"/>
      <c r="H17" s="7">
        <f t="shared" si="42"/>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row>
    <row r="18" spans="1:106" s="2" customFormat="1" ht="49.5" customHeight="1" thickBot="1" x14ac:dyDescent="0.3">
      <c r="A18" s="30"/>
      <c r="B18" s="63" t="s">
        <v>53</v>
      </c>
      <c r="C18" s="70" t="s">
        <v>55</v>
      </c>
      <c r="D18" s="11">
        <v>1</v>
      </c>
      <c r="E18" s="58">
        <f>E17</f>
        <v>44856</v>
      </c>
      <c r="F18" s="58">
        <f>E18+3</f>
        <v>44859</v>
      </c>
      <c r="G18" s="7"/>
      <c r="H18" s="7">
        <f t="shared" si="42"/>
        <v>4</v>
      </c>
      <c r="I18" s="17"/>
      <c r="J18" s="17"/>
      <c r="K18" s="17"/>
      <c r="L18" s="17"/>
      <c r="M18" s="17"/>
      <c r="N18" s="17"/>
      <c r="O18" s="17"/>
      <c r="P18" s="17"/>
      <c r="Q18" s="17"/>
      <c r="R18" s="17"/>
      <c r="S18" s="17"/>
      <c r="T18" s="17"/>
      <c r="U18" s="17"/>
      <c r="V18" s="17"/>
      <c r="W18" s="17"/>
      <c r="X18" s="17"/>
      <c r="Y18" s="18"/>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row>
    <row r="19" spans="1:106" s="2" customFormat="1" ht="63.75" customHeight="1" thickBot="1" x14ac:dyDescent="0.3">
      <c r="A19" s="30"/>
      <c r="B19" s="63" t="s">
        <v>57</v>
      </c>
      <c r="C19" s="70" t="s">
        <v>55</v>
      </c>
      <c r="D19" s="11">
        <v>1</v>
      </c>
      <c r="E19" s="58">
        <f>E18</f>
        <v>44856</v>
      </c>
      <c r="F19" s="58">
        <f>E19+3</f>
        <v>44859</v>
      </c>
      <c r="G19" s="7"/>
      <c r="H19" s="7">
        <f t="shared" si="42"/>
        <v>4</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row>
    <row r="20" spans="1:106" s="2" customFormat="1" ht="30" customHeight="1" thickBot="1" x14ac:dyDescent="0.3">
      <c r="A20" s="30" t="s">
        <v>11</v>
      </c>
      <c r="B20" s="66" t="s">
        <v>61</v>
      </c>
      <c r="C20" s="39"/>
      <c r="D20" s="14"/>
      <c r="E20" s="52"/>
      <c r="F20" s="53"/>
      <c r="G20" s="7"/>
      <c r="H20" s="7" t="str">
        <f t="shared" si="42"/>
        <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row>
    <row r="21" spans="1:106" s="2" customFormat="1" ht="30" customHeight="1" thickBot="1" x14ac:dyDescent="0.3">
      <c r="A21" s="30"/>
      <c r="B21" s="67" t="s">
        <v>60</v>
      </c>
      <c r="C21" s="90" t="s">
        <v>55</v>
      </c>
      <c r="D21" s="15">
        <v>0.5</v>
      </c>
      <c r="E21" s="59">
        <f>BI5</f>
        <v>44868</v>
      </c>
      <c r="F21" s="59">
        <f>BS5+1</f>
        <v>44879</v>
      </c>
      <c r="G21" s="7"/>
      <c r="H21" s="7">
        <f t="shared" si="42"/>
        <v>12</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row>
    <row r="22" spans="1:106" s="2" customFormat="1" ht="30" customHeight="1" thickBot="1" x14ac:dyDescent="0.3">
      <c r="A22" s="30"/>
      <c r="B22" s="67" t="s">
        <v>62</v>
      </c>
      <c r="C22" s="90" t="s">
        <v>52</v>
      </c>
      <c r="D22" s="15">
        <v>0</v>
      </c>
      <c r="E22" s="59">
        <f>BM5</f>
        <v>44872</v>
      </c>
      <c r="F22" s="59">
        <f>BS5+2</f>
        <v>44880</v>
      </c>
      <c r="G22" s="7"/>
      <c r="H22" s="7">
        <f t="shared" si="42"/>
        <v>9</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row>
    <row r="23" spans="1:106" s="2" customFormat="1" ht="30" customHeight="1" thickBot="1" x14ac:dyDescent="0.3">
      <c r="A23" s="30"/>
      <c r="B23" s="67" t="s">
        <v>65</v>
      </c>
      <c r="C23" s="90" t="s">
        <v>52</v>
      </c>
      <c r="D23" s="15">
        <v>0</v>
      </c>
      <c r="E23" s="59">
        <f>AV5</f>
        <v>44855</v>
      </c>
      <c r="F23" s="59">
        <f>AW5</f>
        <v>44856</v>
      </c>
      <c r="G23" s="7"/>
      <c r="H23" s="7">
        <f t="shared" si="42"/>
        <v>2</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row>
    <row r="24" spans="1:106" s="2" customFormat="1" ht="30" customHeight="1" thickBot="1" x14ac:dyDescent="0.3">
      <c r="A24" s="30" t="s">
        <v>11</v>
      </c>
      <c r="B24" s="64" t="s">
        <v>59</v>
      </c>
      <c r="C24" s="37"/>
      <c r="D24" s="12"/>
      <c r="E24" s="49"/>
      <c r="F24" s="50"/>
      <c r="G24" s="7"/>
      <c r="H24" s="7" t="str">
        <f t="shared" si="42"/>
        <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row>
    <row r="25" spans="1:106" s="2" customFormat="1" ht="30" customHeight="1" thickBot="1" x14ac:dyDescent="0.3">
      <c r="A25" s="30"/>
      <c r="B25" s="65" t="s">
        <v>63</v>
      </c>
      <c r="C25" s="38" t="s">
        <v>41</v>
      </c>
      <c r="D25" s="13">
        <v>0</v>
      </c>
      <c r="E25" s="51">
        <f>E11+16</f>
        <v>44841</v>
      </c>
      <c r="F25" s="51">
        <f>E25+7</f>
        <v>44848</v>
      </c>
      <c r="G25" s="7"/>
      <c r="H25" s="7">
        <f t="shared" si="42"/>
        <v>8</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row>
    <row r="26" spans="1:106" s="2" customFormat="1" ht="30" customHeight="1" thickBot="1" x14ac:dyDescent="0.3">
      <c r="A26" s="30"/>
      <c r="B26" s="65" t="s">
        <v>69</v>
      </c>
      <c r="C26" s="38" t="s">
        <v>41</v>
      </c>
      <c r="D26" s="13">
        <v>0</v>
      </c>
      <c r="E26" s="51">
        <f>F25+1</f>
        <v>44849</v>
      </c>
      <c r="F26" s="51">
        <f>E26+3</f>
        <v>44852</v>
      </c>
      <c r="G26" s="7"/>
      <c r="H26" s="7">
        <f t="shared" si="42"/>
        <v>4</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row>
    <row r="27" spans="1:106" s="2" customFormat="1" ht="30" customHeight="1" thickBot="1" x14ac:dyDescent="0.3">
      <c r="A27" s="30"/>
      <c r="B27" s="65" t="s">
        <v>70</v>
      </c>
      <c r="C27" s="38" t="s">
        <v>41</v>
      </c>
      <c r="D27" s="13">
        <v>0</v>
      </c>
      <c r="E27" s="51">
        <f>E26+4</f>
        <v>44853</v>
      </c>
      <c r="F27" s="51">
        <f>E27+8</f>
        <v>44861</v>
      </c>
      <c r="G27" s="7"/>
      <c r="H27" s="7">
        <f t="shared" si="42"/>
        <v>9</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row>
    <row r="28" spans="1:106" s="2" customFormat="1" ht="30" customHeight="1" thickBot="1" x14ac:dyDescent="0.3">
      <c r="A28" s="30"/>
      <c r="B28" s="65" t="s">
        <v>64</v>
      </c>
      <c r="C28" s="38"/>
      <c r="D28" s="13">
        <v>0</v>
      </c>
      <c r="E28" s="51">
        <f>F27+1</f>
        <v>44862</v>
      </c>
      <c r="F28" s="51">
        <f>E28+9</f>
        <v>44871</v>
      </c>
      <c r="G28" s="7"/>
      <c r="H28" s="7">
        <f t="shared" si="42"/>
        <v>10</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row>
    <row r="29" spans="1:106" s="2" customFormat="1" ht="30" customHeight="1" thickBot="1" x14ac:dyDescent="0.3">
      <c r="A29" s="30"/>
      <c r="B29" s="65" t="s">
        <v>74</v>
      </c>
      <c r="C29" s="38"/>
      <c r="D29" s="13">
        <v>0</v>
      </c>
      <c r="E29" s="51">
        <f>BG7</f>
        <v>0</v>
      </c>
      <c r="F29" s="51">
        <f>E29+1</f>
        <v>1</v>
      </c>
      <c r="G29" s="7"/>
      <c r="H29" s="7">
        <f t="shared" si="42"/>
        <v>2</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row>
    <row r="30" spans="1:106" s="2" customFormat="1" ht="30" customHeight="1" thickBot="1" x14ac:dyDescent="0.3">
      <c r="A30" s="30" t="s">
        <v>12</v>
      </c>
      <c r="B30" s="72" t="s">
        <v>66</v>
      </c>
      <c r="C30" s="73"/>
      <c r="D30" s="74"/>
      <c r="E30" s="75"/>
      <c r="F30" s="76"/>
      <c r="G30" s="7"/>
      <c r="H30" s="7" t="str">
        <f t="shared" si="42"/>
        <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row>
    <row r="31" spans="1:106" s="2" customFormat="1" ht="30" customHeight="1" thickBot="1" x14ac:dyDescent="0.3">
      <c r="A31" s="31" t="s">
        <v>13</v>
      </c>
      <c r="B31" s="77" t="s">
        <v>71</v>
      </c>
      <c r="C31" s="78"/>
      <c r="D31" s="79">
        <v>0</v>
      </c>
      <c r="E31" s="80">
        <f>BT7</f>
        <v>0</v>
      </c>
      <c r="F31" s="80">
        <f>BT7</f>
        <v>0</v>
      </c>
      <c r="G31" s="16"/>
      <c r="H31" s="16">
        <f t="shared" si="42"/>
        <v>1</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row>
    <row r="32" spans="1:106" ht="30" customHeight="1" thickBot="1" x14ac:dyDescent="0.3">
      <c r="B32" s="77" t="s">
        <v>68</v>
      </c>
      <c r="C32" s="78"/>
      <c r="D32" s="79">
        <v>0</v>
      </c>
      <c r="E32" s="80">
        <f>BU7</f>
        <v>0</v>
      </c>
      <c r="F32" s="80">
        <f>BV7</f>
        <v>0</v>
      </c>
      <c r="G32" s="16"/>
      <c r="H32" s="16">
        <f t="shared" si="42"/>
        <v>1</v>
      </c>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row>
    <row r="33" spans="2:106" ht="30" customHeight="1" thickBot="1" x14ac:dyDescent="0.3">
      <c r="B33" s="77" t="s">
        <v>65</v>
      </c>
      <c r="C33" s="78"/>
      <c r="D33" s="79">
        <v>0</v>
      </c>
      <c r="E33" s="80">
        <f>BV7</f>
        <v>0</v>
      </c>
      <c r="F33" s="80">
        <f>BW7</f>
        <v>0</v>
      </c>
      <c r="G33" s="16"/>
      <c r="H33" s="16">
        <f t="shared" si="42"/>
        <v>1</v>
      </c>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row>
    <row r="34" spans="2:106" ht="49.5" customHeight="1" thickBot="1" x14ac:dyDescent="0.3">
      <c r="B34" s="77" t="s">
        <v>67</v>
      </c>
      <c r="C34" s="78"/>
      <c r="D34" s="79">
        <v>0</v>
      </c>
      <c r="E34" s="80">
        <f>BW7+1</f>
        <v>1</v>
      </c>
      <c r="F34" s="80">
        <f>BX7+2</f>
        <v>2</v>
      </c>
      <c r="G34" s="16"/>
      <c r="H34" s="16">
        <f t="shared" si="42"/>
        <v>2</v>
      </c>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row>
    <row r="35" spans="2:106" ht="30" customHeight="1" thickBot="1" x14ac:dyDescent="0.3">
      <c r="B35" s="77"/>
      <c r="C35" s="78"/>
      <c r="D35" s="79">
        <v>0</v>
      </c>
      <c r="E35" s="80" t="s">
        <v>20</v>
      </c>
      <c r="F35" s="80" t="s">
        <v>20</v>
      </c>
      <c r="G35" s="16"/>
      <c r="H35" s="16" t="e">
        <f t="shared" si="42"/>
        <v>#VALUE!</v>
      </c>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row>
    <row r="36" spans="2:106" ht="30" customHeight="1" thickBot="1" x14ac:dyDescent="0.3">
      <c r="B36" s="81" t="s">
        <v>72</v>
      </c>
      <c r="C36" s="82"/>
      <c r="D36" s="83"/>
      <c r="E36" s="84"/>
      <c r="F36" s="85"/>
      <c r="G36" s="16"/>
      <c r="H36" s="16" t="str">
        <f t="shared" si="42"/>
        <v/>
      </c>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row>
    <row r="37" spans="2:106" ht="30" customHeight="1" thickBot="1" x14ac:dyDescent="0.3">
      <c r="B37" s="86" t="s">
        <v>73</v>
      </c>
      <c r="C37" s="87"/>
      <c r="D37" s="88">
        <v>0</v>
      </c>
      <c r="E37" s="89">
        <f>CA7</f>
        <v>0</v>
      </c>
      <c r="F37" s="89">
        <f>CG7</f>
        <v>0</v>
      </c>
      <c r="G37" s="16"/>
      <c r="H37" s="16">
        <f t="shared" si="42"/>
        <v>1</v>
      </c>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row>
    <row r="38" spans="2:106" ht="30" customHeight="1" thickBot="1" x14ac:dyDescent="0.3">
      <c r="B38" s="66" t="s">
        <v>75</v>
      </c>
      <c r="C38" s="39"/>
      <c r="D38" s="14"/>
      <c r="E38" s="52"/>
      <c r="F38" s="53"/>
      <c r="G38" s="16"/>
      <c r="H38" s="16" t="str">
        <f t="shared" si="42"/>
        <v/>
      </c>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row>
    <row r="39" spans="2:106" ht="30" customHeight="1" thickBot="1" x14ac:dyDescent="0.3">
      <c r="B39" s="67" t="s">
        <v>76</v>
      </c>
      <c r="C39" s="40"/>
      <c r="D39" s="15">
        <v>0</v>
      </c>
      <c r="E39" s="59">
        <f>CX5</f>
        <v>44909</v>
      </c>
      <c r="F39" s="59">
        <f>CX5</f>
        <v>44909</v>
      </c>
      <c r="G39" s="16"/>
      <c r="H39" s="16">
        <f t="shared" si="42"/>
        <v>1</v>
      </c>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row>
    <row r="40" spans="2:106" ht="30" customHeight="1" thickBot="1" x14ac:dyDescent="0.3">
      <c r="G40" s="16"/>
      <c r="H40" s="16" t="str">
        <f t="shared" si="42"/>
        <v/>
      </c>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row>
    <row r="41" spans="2:106" ht="30" customHeight="1" thickBot="1" x14ac:dyDescent="0.3">
      <c r="G41" s="16"/>
      <c r="H41" s="16" t="str">
        <f t="shared" si="42"/>
        <v/>
      </c>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row>
    <row r="42" spans="2:106" ht="30" customHeight="1" thickBot="1" x14ac:dyDescent="0.3">
      <c r="G42" s="16"/>
      <c r="H42" s="16" t="str">
        <f t="shared" si="42"/>
        <v/>
      </c>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row>
    <row r="43" spans="2:106" ht="30" customHeight="1" thickBot="1" x14ac:dyDescent="0.3">
      <c r="G43" s="16"/>
      <c r="H43" s="16" t="str">
        <f t="shared" si="42"/>
        <v/>
      </c>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row>
    <row r="44" spans="2:106" ht="30" customHeight="1" thickBot="1" x14ac:dyDescent="0.3">
      <c r="G44" s="16"/>
      <c r="H44" s="16" t="str">
        <f t="shared" si="42"/>
        <v/>
      </c>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row>
    <row r="45" spans="2:106" ht="30" customHeight="1" thickBot="1" x14ac:dyDescent="0.3">
      <c r="G45" s="16"/>
      <c r="H45" s="16" t="str">
        <f t="shared" si="42"/>
        <v/>
      </c>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row>
    <row r="46" spans="2:106" ht="30" customHeight="1" thickBot="1" x14ac:dyDescent="0.3">
      <c r="G46" s="16"/>
      <c r="H46" s="16" t="str">
        <f t="shared" si="42"/>
        <v/>
      </c>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row>
    <row r="47" spans="2:106" ht="30" customHeight="1" thickBot="1" x14ac:dyDescent="0.3">
      <c r="G47" s="16"/>
      <c r="H47" s="16" t="str">
        <f t="shared" si="42"/>
        <v/>
      </c>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row>
    <row r="48" spans="2:106" ht="30" customHeight="1" thickBot="1" x14ac:dyDescent="0.3">
      <c r="G48" s="16"/>
      <c r="H48" s="16" t="str">
        <f t="shared" si="42"/>
        <v/>
      </c>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row>
    <row r="49" spans="7:106" ht="30" customHeight="1" thickBot="1" x14ac:dyDescent="0.3">
      <c r="G49" s="16"/>
      <c r="H49" s="16" t="str">
        <f t="shared" si="42"/>
        <v/>
      </c>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row>
    <row r="50" spans="7:106" ht="30" customHeight="1" thickBot="1" x14ac:dyDescent="0.3">
      <c r="G50" s="16"/>
      <c r="H50" s="16" t="str">
        <f t="shared" si="42"/>
        <v/>
      </c>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row>
    <row r="51" spans="7:106" ht="30" customHeight="1" thickBot="1" x14ac:dyDescent="0.3">
      <c r="G51" s="16"/>
      <c r="H51" s="16" t="str">
        <f t="shared" si="42"/>
        <v/>
      </c>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row>
    <row r="52" spans="7:106" ht="30" customHeight="1" thickBot="1" x14ac:dyDescent="0.3">
      <c r="G52" s="16"/>
      <c r="H52" s="16" t="str">
        <f t="shared" si="42"/>
        <v/>
      </c>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row>
    <row r="53" spans="7:106" ht="30" customHeight="1" thickBot="1" x14ac:dyDescent="0.3">
      <c r="G53" s="16"/>
      <c r="H53" s="16" t="str">
        <f t="shared" si="42"/>
        <v/>
      </c>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row>
  </sheetData>
  <mergeCells count="19">
    <mergeCell ref="CH4:CN4"/>
    <mergeCell ref="CO4:CU4"/>
    <mergeCell ref="CV4:DB4"/>
    <mergeCell ref="B2:C2"/>
    <mergeCell ref="B1:D1"/>
    <mergeCell ref="BM4:BS4"/>
    <mergeCell ref="BT4:BZ4"/>
    <mergeCell ref="CA4:CG4"/>
    <mergeCell ref="BF4:BL4"/>
    <mergeCell ref="E3:F3"/>
    <mergeCell ref="I4:O4"/>
    <mergeCell ref="P4:V4"/>
    <mergeCell ref="W4:AC4"/>
    <mergeCell ref="AD4:AJ4"/>
    <mergeCell ref="C3:D3"/>
    <mergeCell ref="C4:D4"/>
    <mergeCell ref="AK4:AQ4"/>
    <mergeCell ref="AR4:AX4"/>
    <mergeCell ref="AY4:BE4"/>
  </mergeCells>
  <phoneticPr fontId="32" type="noConversion"/>
  <conditionalFormatting sqref="D7:D1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6:DB6 I6:BL53 BM8:DB53 I5:DB5">
    <cfRule type="expression" dxfId="5" priority="37">
      <formula>AND(TODAY()&gt;=I$5,TODAY()&lt;J$5)</formula>
    </cfRule>
  </conditionalFormatting>
  <conditionalFormatting sqref="I7:BL53 BM8:DB53">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D30:D35">
    <cfRule type="dataBar" priority="4">
      <dataBar>
        <cfvo type="num" val="0"/>
        <cfvo type="num" val="1"/>
        <color theme="0" tint="-0.249977111117893"/>
      </dataBar>
      <extLst>
        <ext xmlns:x14="http://schemas.microsoft.com/office/spreadsheetml/2009/9/main" uri="{B025F937-C7B1-47D3-B67F-A62EFF666E3E}">
          <x14:id>{112C9974-6AC9-4119-9E28-285C1395DCFE}</x14:id>
        </ext>
      </extLst>
    </cfRule>
  </conditionalFormatting>
  <conditionalFormatting sqref="D36:D39">
    <cfRule type="dataBar" priority="3">
      <dataBar>
        <cfvo type="num" val="0"/>
        <cfvo type="num" val="1"/>
        <color theme="0" tint="-0.249977111117893"/>
      </dataBar>
      <extLst>
        <ext xmlns:x14="http://schemas.microsoft.com/office/spreadsheetml/2009/9/main" uri="{B025F937-C7B1-47D3-B67F-A62EFF666E3E}">
          <x14:id>{881682AF-F74D-495F-97BB-62AC893D6F55}</x14:id>
        </ext>
      </extLst>
    </cfRule>
  </conditionalFormatting>
  <conditionalFormatting sqref="D24:D29">
    <cfRule type="dataBar" priority="2">
      <dataBar>
        <cfvo type="num" val="0"/>
        <cfvo type="num" val="1"/>
        <color theme="0" tint="-0.249977111117893"/>
      </dataBar>
      <extLst>
        <ext xmlns:x14="http://schemas.microsoft.com/office/spreadsheetml/2009/9/main" uri="{B025F937-C7B1-47D3-B67F-A62EFF666E3E}">
          <x14:id>{08B863AC-BB4A-4D00-9275-CB6968C2EF23}</x14:id>
        </ext>
      </extLst>
    </cfRule>
  </conditionalFormatting>
  <conditionalFormatting sqref="D20:D23">
    <cfRule type="dataBar" priority="1">
      <dataBar>
        <cfvo type="num" val="0"/>
        <cfvo type="num" val="1"/>
        <color theme="0" tint="-0.249977111117893"/>
      </dataBar>
      <extLst>
        <ext xmlns:x14="http://schemas.microsoft.com/office/spreadsheetml/2009/9/main" uri="{B025F937-C7B1-47D3-B67F-A62EFF666E3E}">
          <x14:id>{8A65B039-241B-4085-B4AF-239F524B862C}</x14:id>
        </ext>
      </extLst>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 xmlns:xm="http://schemas.microsoft.com/office/excel/2006/main">
          <x14:cfRule type="dataBar" id="{112C9974-6AC9-4119-9E28-285C1395DCFE}">
            <x14:dataBar minLength="0" maxLength="100" gradient="0">
              <x14:cfvo type="num">
                <xm:f>0</xm:f>
              </x14:cfvo>
              <x14:cfvo type="num">
                <xm:f>1</xm:f>
              </x14:cfvo>
              <x14:negativeFillColor rgb="FFFF0000"/>
              <x14:axisColor rgb="FF000000"/>
            </x14:dataBar>
          </x14:cfRule>
          <xm:sqref>D30:D35</xm:sqref>
        </x14:conditionalFormatting>
        <x14:conditionalFormatting xmlns:xm="http://schemas.microsoft.com/office/excel/2006/main">
          <x14:cfRule type="dataBar" id="{881682AF-F74D-495F-97BB-62AC893D6F55}">
            <x14:dataBar minLength="0" maxLength="100" gradient="0">
              <x14:cfvo type="num">
                <xm:f>0</xm:f>
              </x14:cfvo>
              <x14:cfvo type="num">
                <xm:f>1</xm:f>
              </x14:cfvo>
              <x14:negativeFillColor rgb="FFFF0000"/>
              <x14:axisColor rgb="FF000000"/>
            </x14:dataBar>
          </x14:cfRule>
          <xm:sqref>D36:D39</xm:sqref>
        </x14:conditionalFormatting>
        <x14:conditionalFormatting xmlns:xm="http://schemas.microsoft.com/office/excel/2006/main">
          <x14:cfRule type="dataBar" id="{08B863AC-BB4A-4D00-9275-CB6968C2EF23}">
            <x14:dataBar minLength="0" maxLength="100" gradient="0">
              <x14:cfvo type="num">
                <xm:f>0</xm:f>
              </x14:cfvo>
              <x14:cfvo type="num">
                <xm:f>1</xm:f>
              </x14:cfvo>
              <x14:negativeFillColor rgb="FFFF0000"/>
              <x14:axisColor rgb="FF000000"/>
            </x14:dataBar>
          </x14:cfRule>
          <xm:sqref>D24:D29</xm:sqref>
        </x14:conditionalFormatting>
        <x14:conditionalFormatting xmlns:xm="http://schemas.microsoft.com/office/excel/2006/main">
          <x14:cfRule type="dataBar" id="{8A65B039-241B-4085-B4AF-239F524B862C}">
            <x14:dataBar minLength="0" maxLength="100" gradient="0">
              <x14:cfvo type="num">
                <xm:f>0</xm:f>
              </x14:cfvo>
              <x14:cfvo type="num">
                <xm:f>1</xm:f>
              </x14:cfvo>
              <x14:negativeFillColor rgb="FFFF0000"/>
              <x14:axisColor rgb="FF000000"/>
            </x14:dataBar>
          </x14:cfRule>
          <xm:sqref>D20:D23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4ABF-5AB4-4A15-8708-AD27ABF13EED}">
  <sheetPr>
    <pageSetUpPr fitToPage="1"/>
  </sheetPr>
  <dimension ref="A1:DB53"/>
  <sheetViews>
    <sheetView showGridLines="0" showRuler="0" zoomScaleNormal="100" zoomScalePageLayoutView="70" workbookViewId="0">
      <pane ySplit="6" topLeftCell="A19" activePane="bottomLeft" state="frozen"/>
      <selection pane="bottomLeft" activeCell="B20" sqref="B20:F23"/>
    </sheetView>
  </sheetViews>
  <sheetFormatPr baseColWidth="10" defaultColWidth="9.140625" defaultRowHeight="30" customHeight="1" x14ac:dyDescent="0.25"/>
  <cols>
    <col min="1" max="1" width="2.7109375" style="30" customWidth="1"/>
    <col min="2" max="2" width="29.42578125" style="68" customWidth="1"/>
    <col min="3" max="3" width="38.5703125" customWidth="1"/>
    <col min="4" max="4" width="10.7109375" customWidth="1"/>
    <col min="5" max="5" width="10.42578125" style="3" customWidth="1"/>
    <col min="6" max="6" width="10.42578125" customWidth="1"/>
    <col min="7" max="7" width="2.7109375" customWidth="1"/>
    <col min="8" max="8" width="9.42578125" hidden="1" customWidth="1"/>
    <col min="9" max="64" width="3.28515625" customWidth="1"/>
    <col min="65" max="106" width="3.5703125" customWidth="1"/>
  </cols>
  <sheetData>
    <row r="1" spans="1:106" ht="30" customHeight="1" x14ac:dyDescent="0.45">
      <c r="A1" s="31" t="s">
        <v>0</v>
      </c>
      <c r="B1" s="91" t="s">
        <v>56</v>
      </c>
      <c r="C1" s="91"/>
      <c r="D1" s="91"/>
      <c r="E1" s="33"/>
      <c r="F1" s="33"/>
      <c r="H1" s="1"/>
      <c r="I1" s="42"/>
    </row>
    <row r="2" spans="1:106" ht="30" customHeight="1" x14ac:dyDescent="0.25">
      <c r="A2" s="30" t="s">
        <v>1</v>
      </c>
      <c r="B2" s="103" t="s">
        <v>39</v>
      </c>
      <c r="C2" s="103"/>
      <c r="I2" s="43"/>
    </row>
    <row r="3" spans="1:106" ht="30" customHeight="1" x14ac:dyDescent="0.25">
      <c r="A3" s="30" t="s">
        <v>2</v>
      </c>
      <c r="B3" s="71"/>
      <c r="C3" s="99" t="s">
        <v>15</v>
      </c>
      <c r="D3" s="100"/>
      <c r="E3" s="95">
        <f>DATE(2022,9,15)</f>
        <v>44819</v>
      </c>
      <c r="F3" s="95"/>
    </row>
    <row r="4" spans="1:106" ht="30" customHeight="1" x14ac:dyDescent="0.25">
      <c r="A4" s="31" t="s">
        <v>3</v>
      </c>
      <c r="C4" s="101" t="s">
        <v>16</v>
      </c>
      <c r="D4" s="102"/>
      <c r="E4" s="4">
        <v>1</v>
      </c>
      <c r="I4" s="96" t="s">
        <v>42</v>
      </c>
      <c r="J4" s="97"/>
      <c r="K4" s="97"/>
      <c r="L4" s="97"/>
      <c r="M4" s="97"/>
      <c r="N4" s="97"/>
      <c r="O4" s="98"/>
      <c r="P4" s="96" t="s">
        <v>43</v>
      </c>
      <c r="Q4" s="97"/>
      <c r="R4" s="97"/>
      <c r="S4" s="97"/>
      <c r="T4" s="97"/>
      <c r="U4" s="97"/>
      <c r="V4" s="98"/>
      <c r="W4" s="96" t="s">
        <v>44</v>
      </c>
      <c r="X4" s="97"/>
      <c r="Y4" s="97"/>
      <c r="Z4" s="97"/>
      <c r="AA4" s="97"/>
      <c r="AB4" s="97"/>
      <c r="AC4" s="98"/>
      <c r="AD4" s="92">
        <f>AD5</f>
        <v>44837</v>
      </c>
      <c r="AE4" s="93"/>
      <c r="AF4" s="93"/>
      <c r="AG4" s="93"/>
      <c r="AH4" s="93"/>
      <c r="AI4" s="93"/>
      <c r="AJ4" s="94"/>
      <c r="AK4" s="92">
        <f>AK5</f>
        <v>44844</v>
      </c>
      <c r="AL4" s="93"/>
      <c r="AM4" s="93"/>
      <c r="AN4" s="93"/>
      <c r="AO4" s="93"/>
      <c r="AP4" s="93"/>
      <c r="AQ4" s="94"/>
      <c r="AR4" s="92">
        <f>AR5</f>
        <v>44851</v>
      </c>
      <c r="AS4" s="93"/>
      <c r="AT4" s="93"/>
      <c r="AU4" s="93"/>
      <c r="AV4" s="93"/>
      <c r="AW4" s="93"/>
      <c r="AX4" s="94"/>
      <c r="AY4" s="92">
        <f>AY5</f>
        <v>44858</v>
      </c>
      <c r="AZ4" s="93"/>
      <c r="BA4" s="93"/>
      <c r="BB4" s="93"/>
      <c r="BC4" s="93"/>
      <c r="BD4" s="93"/>
      <c r="BE4" s="94"/>
      <c r="BF4" s="92">
        <f>BF5</f>
        <v>44865</v>
      </c>
      <c r="BG4" s="93"/>
      <c r="BH4" s="93"/>
      <c r="BI4" s="93"/>
      <c r="BJ4" s="93"/>
      <c r="BK4" s="93"/>
      <c r="BL4" s="94"/>
      <c r="BM4" s="92">
        <f>BM5</f>
        <v>44872</v>
      </c>
      <c r="BN4" s="93"/>
      <c r="BO4" s="93"/>
      <c r="BP4" s="93"/>
      <c r="BQ4" s="93"/>
      <c r="BR4" s="93"/>
      <c r="BS4" s="94"/>
      <c r="BT4" s="92">
        <f>BT5</f>
        <v>44879</v>
      </c>
      <c r="BU4" s="93"/>
      <c r="BV4" s="93"/>
      <c r="BW4" s="93"/>
      <c r="BX4" s="93"/>
      <c r="BY4" s="93"/>
      <c r="BZ4" s="94"/>
      <c r="CA4" s="92">
        <f>CA5</f>
        <v>44886</v>
      </c>
      <c r="CB4" s="93"/>
      <c r="CC4" s="93"/>
      <c r="CD4" s="93"/>
      <c r="CE4" s="93"/>
      <c r="CF4" s="93"/>
      <c r="CG4" s="94"/>
      <c r="CH4" s="92">
        <f>CH5</f>
        <v>44893</v>
      </c>
      <c r="CI4" s="93"/>
      <c r="CJ4" s="93"/>
      <c r="CK4" s="93"/>
      <c r="CL4" s="93"/>
      <c r="CM4" s="93"/>
      <c r="CN4" s="94"/>
      <c r="CO4" s="92">
        <f>CO5</f>
        <v>44900</v>
      </c>
      <c r="CP4" s="93"/>
      <c r="CQ4" s="93"/>
      <c r="CR4" s="93"/>
      <c r="CS4" s="93"/>
      <c r="CT4" s="93"/>
      <c r="CU4" s="94"/>
      <c r="CV4" s="92">
        <f>CV5</f>
        <v>44907</v>
      </c>
      <c r="CW4" s="93"/>
      <c r="CX4" s="93"/>
      <c r="CY4" s="93"/>
      <c r="CZ4" s="93"/>
      <c r="DA4" s="93"/>
      <c r="DB4" s="94"/>
    </row>
    <row r="5" spans="1:106" ht="15" customHeight="1" x14ac:dyDescent="0.25">
      <c r="A5" s="31" t="s">
        <v>4</v>
      </c>
      <c r="B5" s="69"/>
      <c r="C5" s="41"/>
      <c r="D5" s="41"/>
      <c r="E5" s="41"/>
      <c r="F5" s="41"/>
      <c r="G5" s="41"/>
      <c r="I5" s="54">
        <f>Inicio_del_proyecto-WEEKDAY(Inicio_del_proyecto,1)+2+7*(Semana_para_mostrar-1)</f>
        <v>44816</v>
      </c>
      <c r="J5" s="55">
        <f>I5+1</f>
        <v>44817</v>
      </c>
      <c r="K5" s="55">
        <f t="shared" ref="K5:AX5" si="0">J5+1</f>
        <v>44818</v>
      </c>
      <c r="L5" s="55">
        <f t="shared" si="0"/>
        <v>44819</v>
      </c>
      <c r="M5" s="55">
        <f t="shared" si="0"/>
        <v>44820</v>
      </c>
      <c r="N5" s="55">
        <f t="shared" si="0"/>
        <v>44821</v>
      </c>
      <c r="O5" s="56">
        <f t="shared" si="0"/>
        <v>44822</v>
      </c>
      <c r="P5" s="54">
        <f>O5+1</f>
        <v>44823</v>
      </c>
      <c r="Q5" s="55">
        <f>P5+1</f>
        <v>44824</v>
      </c>
      <c r="R5" s="55">
        <f t="shared" si="0"/>
        <v>44825</v>
      </c>
      <c r="S5" s="55">
        <f t="shared" si="0"/>
        <v>44826</v>
      </c>
      <c r="T5" s="55">
        <f t="shared" si="0"/>
        <v>44827</v>
      </c>
      <c r="U5" s="55">
        <f t="shared" si="0"/>
        <v>44828</v>
      </c>
      <c r="V5" s="56">
        <f t="shared" si="0"/>
        <v>44829</v>
      </c>
      <c r="W5" s="54">
        <f>V5+1</f>
        <v>44830</v>
      </c>
      <c r="X5" s="55">
        <f>W5+1</f>
        <v>44831</v>
      </c>
      <c r="Y5" s="55">
        <f t="shared" si="0"/>
        <v>44832</v>
      </c>
      <c r="Z5" s="55">
        <f t="shared" si="0"/>
        <v>44833</v>
      </c>
      <c r="AA5" s="55">
        <f t="shared" si="0"/>
        <v>44834</v>
      </c>
      <c r="AB5" s="55">
        <f t="shared" si="0"/>
        <v>44835</v>
      </c>
      <c r="AC5" s="56">
        <f t="shared" si="0"/>
        <v>44836</v>
      </c>
      <c r="AD5" s="54">
        <f>AC5+1</f>
        <v>44837</v>
      </c>
      <c r="AE5" s="55">
        <f>AD5+1</f>
        <v>44838</v>
      </c>
      <c r="AF5" s="55">
        <f t="shared" si="0"/>
        <v>44839</v>
      </c>
      <c r="AG5" s="55">
        <f t="shared" si="0"/>
        <v>44840</v>
      </c>
      <c r="AH5" s="55">
        <f t="shared" si="0"/>
        <v>44841</v>
      </c>
      <c r="AI5" s="55">
        <f t="shared" si="0"/>
        <v>44842</v>
      </c>
      <c r="AJ5" s="56">
        <f t="shared" si="0"/>
        <v>44843</v>
      </c>
      <c r="AK5" s="54">
        <f>AJ5+1</f>
        <v>44844</v>
      </c>
      <c r="AL5" s="55">
        <f>AK5+1</f>
        <v>44845</v>
      </c>
      <c r="AM5" s="55">
        <f t="shared" si="0"/>
        <v>44846</v>
      </c>
      <c r="AN5" s="55">
        <f t="shared" si="0"/>
        <v>44847</v>
      </c>
      <c r="AO5" s="55">
        <f t="shared" si="0"/>
        <v>44848</v>
      </c>
      <c r="AP5" s="55">
        <f t="shared" si="0"/>
        <v>44849</v>
      </c>
      <c r="AQ5" s="56">
        <f t="shared" si="0"/>
        <v>44850</v>
      </c>
      <c r="AR5" s="54">
        <f>AQ5+1</f>
        <v>44851</v>
      </c>
      <c r="AS5" s="55">
        <f>AR5+1</f>
        <v>44852</v>
      </c>
      <c r="AT5" s="55">
        <f t="shared" si="0"/>
        <v>44853</v>
      </c>
      <c r="AU5" s="55">
        <f t="shared" si="0"/>
        <v>44854</v>
      </c>
      <c r="AV5" s="55">
        <f t="shared" si="0"/>
        <v>44855</v>
      </c>
      <c r="AW5" s="55">
        <f t="shared" si="0"/>
        <v>44856</v>
      </c>
      <c r="AX5" s="56">
        <f t="shared" si="0"/>
        <v>44857</v>
      </c>
      <c r="AY5" s="54">
        <f>AX5+1</f>
        <v>44858</v>
      </c>
      <c r="AZ5" s="55">
        <f>AY5+1</f>
        <v>44859</v>
      </c>
      <c r="BA5" s="55">
        <f t="shared" ref="BA5:BE5" si="1">AZ5+1</f>
        <v>44860</v>
      </c>
      <c r="BB5" s="55">
        <f t="shared" si="1"/>
        <v>44861</v>
      </c>
      <c r="BC5" s="55">
        <f t="shared" si="1"/>
        <v>44862</v>
      </c>
      <c r="BD5" s="55">
        <f t="shared" si="1"/>
        <v>44863</v>
      </c>
      <c r="BE5" s="56">
        <f t="shared" si="1"/>
        <v>44864</v>
      </c>
      <c r="BF5" s="54">
        <f>BE5+1</f>
        <v>44865</v>
      </c>
      <c r="BG5" s="55">
        <f>BF5+1</f>
        <v>44866</v>
      </c>
      <c r="BH5" s="55">
        <f t="shared" ref="BH5:BL5" si="2">BG5+1</f>
        <v>44867</v>
      </c>
      <c r="BI5" s="55">
        <f t="shared" si="2"/>
        <v>44868</v>
      </c>
      <c r="BJ5" s="55">
        <f t="shared" si="2"/>
        <v>44869</v>
      </c>
      <c r="BK5" s="55">
        <f t="shared" si="2"/>
        <v>44870</v>
      </c>
      <c r="BL5" s="56">
        <f t="shared" si="2"/>
        <v>44871</v>
      </c>
      <c r="BM5" s="54">
        <f>BL5+1</f>
        <v>44872</v>
      </c>
      <c r="BN5" s="55">
        <f>BM5+1</f>
        <v>44873</v>
      </c>
      <c r="BO5" s="55">
        <f t="shared" ref="BO5:BS5" si="3">BN5+1</f>
        <v>44874</v>
      </c>
      <c r="BP5" s="55">
        <f t="shared" si="3"/>
        <v>44875</v>
      </c>
      <c r="BQ5" s="55">
        <f t="shared" si="3"/>
        <v>44876</v>
      </c>
      <c r="BR5" s="55">
        <f t="shared" si="3"/>
        <v>44877</v>
      </c>
      <c r="BS5" s="56">
        <f t="shared" si="3"/>
        <v>44878</v>
      </c>
      <c r="BT5" s="54">
        <f>BS5+1</f>
        <v>44879</v>
      </c>
      <c r="BU5" s="55">
        <f>BT5+1</f>
        <v>44880</v>
      </c>
      <c r="BV5" s="55">
        <f t="shared" ref="BV5:BZ5" si="4">BU5+1</f>
        <v>44881</v>
      </c>
      <c r="BW5" s="55">
        <f t="shared" si="4"/>
        <v>44882</v>
      </c>
      <c r="BX5" s="55">
        <f t="shared" si="4"/>
        <v>44883</v>
      </c>
      <c r="BY5" s="55">
        <f t="shared" si="4"/>
        <v>44884</v>
      </c>
      <c r="BZ5" s="56">
        <f t="shared" si="4"/>
        <v>44885</v>
      </c>
      <c r="CA5" s="54">
        <f>BZ5+1</f>
        <v>44886</v>
      </c>
      <c r="CB5" s="55">
        <f>CA5+1</f>
        <v>44887</v>
      </c>
      <c r="CC5" s="55">
        <f t="shared" ref="CC5:CG5" si="5">CB5+1</f>
        <v>44888</v>
      </c>
      <c r="CD5" s="55">
        <f t="shared" si="5"/>
        <v>44889</v>
      </c>
      <c r="CE5" s="55">
        <f t="shared" si="5"/>
        <v>44890</v>
      </c>
      <c r="CF5" s="55">
        <f t="shared" si="5"/>
        <v>44891</v>
      </c>
      <c r="CG5" s="56">
        <f t="shared" si="5"/>
        <v>44892</v>
      </c>
      <c r="CH5" s="54">
        <f>CG5+1</f>
        <v>44893</v>
      </c>
      <c r="CI5" s="55">
        <f>CH5+1</f>
        <v>44894</v>
      </c>
      <c r="CJ5" s="55">
        <f t="shared" ref="CJ5:CN5" si="6">CI5+1</f>
        <v>44895</v>
      </c>
      <c r="CK5" s="55">
        <f t="shared" si="6"/>
        <v>44896</v>
      </c>
      <c r="CL5" s="55">
        <f t="shared" si="6"/>
        <v>44897</v>
      </c>
      <c r="CM5" s="55">
        <f t="shared" si="6"/>
        <v>44898</v>
      </c>
      <c r="CN5" s="56">
        <f t="shared" si="6"/>
        <v>44899</v>
      </c>
      <c r="CO5" s="54">
        <f>CN5+1</f>
        <v>44900</v>
      </c>
      <c r="CP5" s="55">
        <f>CO5+1</f>
        <v>44901</v>
      </c>
      <c r="CQ5" s="55">
        <f t="shared" ref="CQ5:CU5" si="7">CP5+1</f>
        <v>44902</v>
      </c>
      <c r="CR5" s="55">
        <f t="shared" si="7"/>
        <v>44903</v>
      </c>
      <c r="CS5" s="55">
        <f t="shared" si="7"/>
        <v>44904</v>
      </c>
      <c r="CT5" s="55">
        <f t="shared" si="7"/>
        <v>44905</v>
      </c>
      <c r="CU5" s="56">
        <f t="shared" si="7"/>
        <v>44906</v>
      </c>
      <c r="CV5" s="54">
        <f>CU5+1</f>
        <v>44907</v>
      </c>
      <c r="CW5" s="55">
        <f>CV5+1</f>
        <v>44908</v>
      </c>
      <c r="CX5" s="55">
        <f t="shared" ref="CX5:DB5" si="8">CW5+1</f>
        <v>44909</v>
      </c>
      <c r="CY5" s="55">
        <f t="shared" si="8"/>
        <v>44910</v>
      </c>
      <c r="CZ5" s="55">
        <f t="shared" si="8"/>
        <v>44911</v>
      </c>
      <c r="DA5" s="55">
        <f t="shared" si="8"/>
        <v>44912</v>
      </c>
      <c r="DB5" s="56">
        <f t="shared" si="8"/>
        <v>44913</v>
      </c>
    </row>
    <row r="6" spans="1:106" ht="30" customHeight="1" thickBot="1" x14ac:dyDescent="0.3">
      <c r="A6" s="31" t="s">
        <v>5</v>
      </c>
      <c r="B6" s="5" t="s">
        <v>14</v>
      </c>
      <c r="C6" s="5" t="s">
        <v>17</v>
      </c>
      <c r="D6" s="5" t="s">
        <v>18</v>
      </c>
      <c r="E6" s="5" t="s">
        <v>19</v>
      </c>
      <c r="F6" s="5" t="s">
        <v>21</v>
      </c>
      <c r="G6" s="5"/>
      <c r="H6" s="5" t="s">
        <v>22</v>
      </c>
      <c r="I6" s="6" t="str">
        <f t="shared" ref="I6:BT6" si="9">LEFT(TEXT(I5,"ddd"),1)</f>
        <v>l</v>
      </c>
      <c r="J6" s="6" t="str">
        <f t="shared" si="9"/>
        <v>m</v>
      </c>
      <c r="K6" s="6" t="str">
        <f t="shared" si="9"/>
        <v>m</v>
      </c>
      <c r="L6" s="6" t="str">
        <f t="shared" si="9"/>
        <v>j</v>
      </c>
      <c r="M6" s="6" t="str">
        <f t="shared" si="9"/>
        <v>v</v>
      </c>
      <c r="N6" s="6" t="str">
        <f t="shared" si="9"/>
        <v>s</v>
      </c>
      <c r="O6" s="6" t="str">
        <f t="shared" si="9"/>
        <v>d</v>
      </c>
      <c r="P6" s="6" t="str">
        <f t="shared" si="9"/>
        <v>l</v>
      </c>
      <c r="Q6" s="6" t="str">
        <f t="shared" si="9"/>
        <v>m</v>
      </c>
      <c r="R6" s="6" t="str">
        <f t="shared" si="9"/>
        <v>m</v>
      </c>
      <c r="S6" s="6" t="str">
        <f t="shared" si="9"/>
        <v>j</v>
      </c>
      <c r="T6" s="6" t="str">
        <f t="shared" si="9"/>
        <v>v</v>
      </c>
      <c r="U6" s="6" t="str">
        <f t="shared" si="9"/>
        <v>s</v>
      </c>
      <c r="V6" s="6" t="str">
        <f t="shared" si="9"/>
        <v>d</v>
      </c>
      <c r="W6" s="6" t="str">
        <f t="shared" si="9"/>
        <v>l</v>
      </c>
      <c r="X6" s="6" t="str">
        <f t="shared" si="9"/>
        <v>m</v>
      </c>
      <c r="Y6" s="6" t="str">
        <f t="shared" si="9"/>
        <v>m</v>
      </c>
      <c r="Z6" s="6" t="str">
        <f t="shared" si="9"/>
        <v>j</v>
      </c>
      <c r="AA6" s="6" t="str">
        <f t="shared" si="9"/>
        <v>v</v>
      </c>
      <c r="AB6" s="6" t="str">
        <f t="shared" si="9"/>
        <v>s</v>
      </c>
      <c r="AC6" s="6" t="str">
        <f t="shared" si="9"/>
        <v>d</v>
      </c>
      <c r="AD6" s="6" t="str">
        <f t="shared" si="9"/>
        <v>l</v>
      </c>
      <c r="AE6" s="6" t="str">
        <f t="shared" si="9"/>
        <v>m</v>
      </c>
      <c r="AF6" s="6" t="str">
        <f t="shared" si="9"/>
        <v>m</v>
      </c>
      <c r="AG6" s="6" t="str">
        <f t="shared" si="9"/>
        <v>j</v>
      </c>
      <c r="AH6" s="6" t="str">
        <f t="shared" si="9"/>
        <v>v</v>
      </c>
      <c r="AI6" s="6" t="str">
        <f t="shared" si="9"/>
        <v>s</v>
      </c>
      <c r="AJ6" s="6" t="str">
        <f t="shared" si="9"/>
        <v>d</v>
      </c>
      <c r="AK6" s="6" t="str">
        <f t="shared" si="9"/>
        <v>l</v>
      </c>
      <c r="AL6" s="6" t="str">
        <f t="shared" si="9"/>
        <v>m</v>
      </c>
      <c r="AM6" s="6" t="str">
        <f t="shared" si="9"/>
        <v>m</v>
      </c>
      <c r="AN6" s="6" t="str">
        <f t="shared" si="9"/>
        <v>j</v>
      </c>
      <c r="AO6" s="6" t="str">
        <f t="shared" si="9"/>
        <v>v</v>
      </c>
      <c r="AP6" s="6" t="str">
        <f t="shared" si="9"/>
        <v>s</v>
      </c>
      <c r="AQ6" s="6" t="str">
        <f t="shared" si="9"/>
        <v>d</v>
      </c>
      <c r="AR6" s="6" t="str">
        <f t="shared" si="9"/>
        <v>l</v>
      </c>
      <c r="AS6" s="6" t="str">
        <f t="shared" si="9"/>
        <v>m</v>
      </c>
      <c r="AT6" s="6" t="str">
        <f t="shared" si="9"/>
        <v>m</v>
      </c>
      <c r="AU6" s="6" t="str">
        <f t="shared" si="9"/>
        <v>j</v>
      </c>
      <c r="AV6" s="6" t="str">
        <f t="shared" si="9"/>
        <v>v</v>
      </c>
      <c r="AW6" s="6" t="str">
        <f t="shared" si="9"/>
        <v>s</v>
      </c>
      <c r="AX6" s="6" t="str">
        <f t="shared" si="9"/>
        <v>d</v>
      </c>
      <c r="AY6" s="6" t="str">
        <f t="shared" si="9"/>
        <v>l</v>
      </c>
      <c r="AZ6" s="6" t="str">
        <f t="shared" si="9"/>
        <v>m</v>
      </c>
      <c r="BA6" s="6" t="str">
        <f t="shared" si="9"/>
        <v>m</v>
      </c>
      <c r="BB6" s="6" t="str">
        <f t="shared" si="9"/>
        <v>j</v>
      </c>
      <c r="BC6" s="6" t="str">
        <f t="shared" si="9"/>
        <v>v</v>
      </c>
      <c r="BD6" s="6" t="str">
        <f t="shared" si="9"/>
        <v>s</v>
      </c>
      <c r="BE6" s="6" t="str">
        <f t="shared" si="9"/>
        <v>d</v>
      </c>
      <c r="BF6" s="6" t="str">
        <f t="shared" si="9"/>
        <v>l</v>
      </c>
      <c r="BG6" s="6" t="str">
        <f t="shared" si="9"/>
        <v>m</v>
      </c>
      <c r="BH6" s="6" t="str">
        <f t="shared" si="9"/>
        <v>m</v>
      </c>
      <c r="BI6" s="6" t="str">
        <f t="shared" si="9"/>
        <v>j</v>
      </c>
      <c r="BJ6" s="6" t="str">
        <f t="shared" si="9"/>
        <v>v</v>
      </c>
      <c r="BK6" s="6" t="str">
        <f t="shared" si="9"/>
        <v>s</v>
      </c>
      <c r="BL6" s="6" t="str">
        <f t="shared" si="9"/>
        <v>d</v>
      </c>
      <c r="BM6" s="6" t="str">
        <f t="shared" si="9"/>
        <v>l</v>
      </c>
      <c r="BN6" s="6" t="str">
        <f t="shared" si="9"/>
        <v>m</v>
      </c>
      <c r="BO6" s="6" t="str">
        <f t="shared" si="9"/>
        <v>m</v>
      </c>
      <c r="BP6" s="6" t="str">
        <f t="shared" si="9"/>
        <v>j</v>
      </c>
      <c r="BQ6" s="6" t="str">
        <f t="shared" si="9"/>
        <v>v</v>
      </c>
      <c r="BR6" s="6" t="str">
        <f t="shared" si="9"/>
        <v>s</v>
      </c>
      <c r="BS6" s="6" t="str">
        <f t="shared" si="9"/>
        <v>d</v>
      </c>
      <c r="BT6" s="6" t="str">
        <f t="shared" si="9"/>
        <v>l</v>
      </c>
      <c r="BU6" s="6" t="str">
        <f t="shared" ref="BU6:DB6" si="10">LEFT(TEXT(BU5,"ddd"),1)</f>
        <v>m</v>
      </c>
      <c r="BV6" s="6" t="str">
        <f t="shared" si="10"/>
        <v>m</v>
      </c>
      <c r="BW6" s="6" t="str">
        <f t="shared" si="10"/>
        <v>j</v>
      </c>
      <c r="BX6" s="6" t="str">
        <f t="shared" si="10"/>
        <v>v</v>
      </c>
      <c r="BY6" s="6" t="str">
        <f t="shared" si="10"/>
        <v>s</v>
      </c>
      <c r="BZ6" s="6" t="str">
        <f t="shared" si="10"/>
        <v>d</v>
      </c>
      <c r="CA6" s="6" t="str">
        <f t="shared" si="10"/>
        <v>l</v>
      </c>
      <c r="CB6" s="6" t="str">
        <f t="shared" si="10"/>
        <v>m</v>
      </c>
      <c r="CC6" s="6" t="str">
        <f t="shared" si="10"/>
        <v>m</v>
      </c>
      <c r="CD6" s="6" t="str">
        <f t="shared" si="10"/>
        <v>j</v>
      </c>
      <c r="CE6" s="6" t="str">
        <f t="shared" si="10"/>
        <v>v</v>
      </c>
      <c r="CF6" s="6" t="str">
        <f t="shared" si="10"/>
        <v>s</v>
      </c>
      <c r="CG6" s="6" t="str">
        <f t="shared" si="10"/>
        <v>d</v>
      </c>
      <c r="CH6" s="6" t="str">
        <f t="shared" si="10"/>
        <v>l</v>
      </c>
      <c r="CI6" s="6" t="str">
        <f t="shared" si="10"/>
        <v>m</v>
      </c>
      <c r="CJ6" s="6" t="str">
        <f t="shared" si="10"/>
        <v>m</v>
      </c>
      <c r="CK6" s="6" t="str">
        <f t="shared" si="10"/>
        <v>j</v>
      </c>
      <c r="CL6" s="6" t="str">
        <f t="shared" si="10"/>
        <v>v</v>
      </c>
      <c r="CM6" s="6" t="str">
        <f t="shared" si="10"/>
        <v>s</v>
      </c>
      <c r="CN6" s="6" t="str">
        <f t="shared" si="10"/>
        <v>d</v>
      </c>
      <c r="CO6" s="6" t="str">
        <f t="shared" si="10"/>
        <v>l</v>
      </c>
      <c r="CP6" s="6" t="str">
        <f t="shared" si="10"/>
        <v>m</v>
      </c>
      <c r="CQ6" s="6" t="str">
        <f t="shared" si="10"/>
        <v>m</v>
      </c>
      <c r="CR6" s="6" t="str">
        <f t="shared" si="10"/>
        <v>j</v>
      </c>
      <c r="CS6" s="6" t="str">
        <f t="shared" si="10"/>
        <v>v</v>
      </c>
      <c r="CT6" s="6" t="str">
        <f t="shared" si="10"/>
        <v>s</v>
      </c>
      <c r="CU6" s="6" t="str">
        <f t="shared" si="10"/>
        <v>d</v>
      </c>
      <c r="CV6" s="6" t="str">
        <f t="shared" si="10"/>
        <v>l</v>
      </c>
      <c r="CW6" s="6" t="str">
        <f t="shared" si="10"/>
        <v>m</v>
      </c>
      <c r="CX6" s="6" t="str">
        <f t="shared" si="10"/>
        <v>m</v>
      </c>
      <c r="CY6" s="6" t="str">
        <f t="shared" si="10"/>
        <v>j</v>
      </c>
      <c r="CZ6" s="6" t="str">
        <f t="shared" si="10"/>
        <v>v</v>
      </c>
      <c r="DA6" s="6" t="str">
        <f t="shared" si="10"/>
        <v>s</v>
      </c>
      <c r="DB6" s="6" t="str">
        <f t="shared" si="10"/>
        <v>d</v>
      </c>
    </row>
    <row r="7" spans="1:106" ht="30" hidden="1" customHeight="1" thickBot="1" x14ac:dyDescent="0.3">
      <c r="A7" s="30" t="s">
        <v>6</v>
      </c>
      <c r="C7" s="32"/>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106" s="2" customFormat="1" ht="30" customHeight="1" thickBot="1" x14ac:dyDescent="0.3">
      <c r="A8" s="31" t="s">
        <v>7</v>
      </c>
      <c r="B8" s="60" t="s">
        <v>38</v>
      </c>
      <c r="C8" s="34"/>
      <c r="D8" s="8"/>
      <c r="E8" s="45"/>
      <c r="F8" s="46"/>
      <c r="G8" s="7"/>
      <c r="H8" s="7" t="str">
        <f t="shared" ref="H8:H53" si="11">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row>
    <row r="9" spans="1:106" s="2" customFormat="1" ht="30" customHeight="1" thickBot="1" x14ac:dyDescent="0.3">
      <c r="A9" s="31" t="s">
        <v>8</v>
      </c>
      <c r="B9" s="61" t="s">
        <v>40</v>
      </c>
      <c r="C9" s="35" t="s">
        <v>41</v>
      </c>
      <c r="D9" s="9">
        <v>0</v>
      </c>
      <c r="E9" s="57">
        <f>Inicio_del_proyecto</f>
        <v>44819</v>
      </c>
      <c r="F9" s="57">
        <f>E9+3</f>
        <v>44822</v>
      </c>
      <c r="G9" s="7"/>
      <c r="H9" s="7">
        <f t="shared" si="11"/>
        <v>4</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row>
    <row r="10" spans="1:106" s="2" customFormat="1" ht="30" customHeight="1" thickBot="1" x14ac:dyDescent="0.3">
      <c r="A10" s="31" t="s">
        <v>9</v>
      </c>
      <c r="B10" s="61" t="s">
        <v>45</v>
      </c>
      <c r="C10" s="35" t="s">
        <v>41</v>
      </c>
      <c r="D10" s="9">
        <v>0</v>
      </c>
      <c r="E10" s="57">
        <f>F9-3</f>
        <v>44819</v>
      </c>
      <c r="F10" s="57">
        <f>E10+3</f>
        <v>44822</v>
      </c>
      <c r="G10" s="7"/>
      <c r="H10" s="7">
        <f t="shared" si="11"/>
        <v>4</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row>
    <row r="11" spans="1:106" s="2" customFormat="1" ht="30" customHeight="1" thickBot="1" x14ac:dyDescent="0.3">
      <c r="A11" s="30"/>
      <c r="B11" s="61" t="s">
        <v>46</v>
      </c>
      <c r="C11" s="35" t="s">
        <v>51</v>
      </c>
      <c r="D11" s="9">
        <v>0</v>
      </c>
      <c r="E11" s="57">
        <f>F10-3</f>
        <v>44819</v>
      </c>
      <c r="F11" s="57">
        <f>E11+3</f>
        <v>44822</v>
      </c>
      <c r="G11" s="7"/>
      <c r="H11" s="7">
        <f t="shared" si="11"/>
        <v>4</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row>
    <row r="12" spans="1:106" s="2" customFormat="1" ht="30" customHeight="1" thickBot="1" x14ac:dyDescent="0.3">
      <c r="A12" s="30"/>
      <c r="B12" s="61" t="s">
        <v>47</v>
      </c>
      <c r="C12" s="35" t="s">
        <v>41</v>
      </c>
      <c r="D12" s="9">
        <v>0</v>
      </c>
      <c r="E12" s="57">
        <f>F11-3</f>
        <v>44819</v>
      </c>
      <c r="F12" s="57">
        <f>E12+3</f>
        <v>44822</v>
      </c>
      <c r="G12" s="7"/>
      <c r="H12" s="7">
        <f t="shared" si="11"/>
        <v>4</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row>
    <row r="13" spans="1:106" s="2" customFormat="1" ht="30" customHeight="1" thickBot="1" x14ac:dyDescent="0.3">
      <c r="A13" s="30"/>
      <c r="B13" s="61" t="s">
        <v>49</v>
      </c>
      <c r="C13" s="35" t="s">
        <v>41</v>
      </c>
      <c r="D13" s="9">
        <v>0</v>
      </c>
      <c r="E13" s="57">
        <f>E10</f>
        <v>44819</v>
      </c>
      <c r="F13" s="57">
        <f>E13+3</f>
        <v>44822</v>
      </c>
      <c r="G13" s="7"/>
      <c r="H13" s="7">
        <f t="shared" si="11"/>
        <v>4</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row>
    <row r="14" spans="1:106" s="2" customFormat="1" ht="30" customHeight="1" thickBot="1" x14ac:dyDescent="0.3">
      <c r="A14" s="31" t="s">
        <v>10</v>
      </c>
      <c r="B14" s="62" t="s">
        <v>48</v>
      </c>
      <c r="C14" s="36"/>
      <c r="D14" s="10"/>
      <c r="E14" s="47"/>
      <c r="F14" s="48"/>
      <c r="G14" s="7"/>
      <c r="H14" s="7" t="str">
        <f t="shared" si="11"/>
        <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row>
    <row r="15" spans="1:106" s="2" customFormat="1" ht="30" customHeight="1" thickBot="1" x14ac:dyDescent="0.3">
      <c r="A15" s="31"/>
      <c r="B15" s="63" t="s">
        <v>50</v>
      </c>
      <c r="C15" s="70" t="s">
        <v>51</v>
      </c>
      <c r="D15" s="11">
        <v>1</v>
      </c>
      <c r="E15" s="58">
        <f>E13+11</f>
        <v>44830</v>
      </c>
      <c r="F15" s="58">
        <f>E15+4</f>
        <v>44834</v>
      </c>
      <c r="G15" s="7"/>
      <c r="H15" s="7">
        <f t="shared" si="11"/>
        <v>5</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row>
    <row r="16" spans="1:106" s="2" customFormat="1" ht="30" customHeight="1" thickBot="1" x14ac:dyDescent="0.3">
      <c r="A16" s="30"/>
      <c r="B16" s="63" t="s">
        <v>54</v>
      </c>
      <c r="C16" s="70" t="s">
        <v>52</v>
      </c>
      <c r="D16" s="11">
        <v>1</v>
      </c>
      <c r="E16" s="58">
        <f>E15</f>
        <v>44830</v>
      </c>
      <c r="F16" s="58">
        <f>E16+4</f>
        <v>44834</v>
      </c>
      <c r="G16" s="7"/>
      <c r="H16" s="7">
        <f t="shared" si="11"/>
        <v>5</v>
      </c>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row>
    <row r="17" spans="1:106" s="2" customFormat="1" ht="48.75" customHeight="1" thickBot="1" x14ac:dyDescent="0.3">
      <c r="A17" s="30"/>
      <c r="B17" s="63" t="s">
        <v>58</v>
      </c>
      <c r="C17" s="70" t="s">
        <v>51</v>
      </c>
      <c r="D17" s="11">
        <v>0.75</v>
      </c>
      <c r="E17" s="58">
        <f>E16</f>
        <v>44830</v>
      </c>
      <c r="F17" s="58">
        <f>E17+4</f>
        <v>44834</v>
      </c>
      <c r="G17" s="7"/>
      <c r="H17" s="7">
        <f t="shared" si="11"/>
        <v>5</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row>
    <row r="18" spans="1:106" s="2" customFormat="1" ht="49.5" customHeight="1" thickBot="1" x14ac:dyDescent="0.3">
      <c r="A18" s="30"/>
      <c r="B18" s="63" t="s">
        <v>53</v>
      </c>
      <c r="C18" s="70" t="s">
        <v>55</v>
      </c>
      <c r="D18" s="11">
        <v>0.9</v>
      </c>
      <c r="E18" s="58">
        <f>E17</f>
        <v>44830</v>
      </c>
      <c r="F18" s="58">
        <f>E18+4</f>
        <v>44834</v>
      </c>
      <c r="G18" s="7"/>
      <c r="H18" s="7">
        <f t="shared" si="11"/>
        <v>5</v>
      </c>
      <c r="I18" s="17"/>
      <c r="J18" s="17"/>
      <c r="K18" s="17"/>
      <c r="L18" s="17"/>
      <c r="M18" s="17"/>
      <c r="N18" s="17"/>
      <c r="O18" s="17"/>
      <c r="P18" s="17"/>
      <c r="Q18" s="17"/>
      <c r="R18" s="17"/>
      <c r="S18" s="17"/>
      <c r="T18" s="17"/>
      <c r="U18" s="17"/>
      <c r="V18" s="17"/>
      <c r="W18" s="17"/>
      <c r="X18" s="17"/>
      <c r="Y18" s="18"/>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row>
    <row r="19" spans="1:106" s="2" customFormat="1" ht="63.75" customHeight="1" thickBot="1" x14ac:dyDescent="0.3">
      <c r="A19" s="30"/>
      <c r="B19" s="63" t="s">
        <v>57</v>
      </c>
      <c r="C19" s="70" t="s">
        <v>55</v>
      </c>
      <c r="D19" s="11">
        <v>0.9</v>
      </c>
      <c r="E19" s="58">
        <f>E18</f>
        <v>44830</v>
      </c>
      <c r="F19" s="58">
        <f>E19+4</f>
        <v>44834</v>
      </c>
      <c r="G19" s="7"/>
      <c r="H19" s="7">
        <f t="shared" si="11"/>
        <v>5</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row>
    <row r="20" spans="1:106" s="2" customFormat="1" ht="45" customHeight="1" thickBot="1" x14ac:dyDescent="0.3">
      <c r="A20" s="30"/>
      <c r="B20" s="66" t="s">
        <v>61</v>
      </c>
      <c r="C20" s="39"/>
      <c r="D20" s="14"/>
      <c r="E20" s="52"/>
      <c r="F20" s="53"/>
      <c r="G20" s="7"/>
      <c r="H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row>
    <row r="21" spans="1:106" s="2" customFormat="1" ht="45" customHeight="1" thickBot="1" x14ac:dyDescent="0.3">
      <c r="A21" s="30"/>
      <c r="B21" s="67" t="s">
        <v>60</v>
      </c>
      <c r="C21" s="40" t="s">
        <v>52</v>
      </c>
      <c r="D21" s="15">
        <v>0</v>
      </c>
      <c r="E21" s="59">
        <f>AB5</f>
        <v>44835</v>
      </c>
      <c r="F21" s="59">
        <f>AC5+1</f>
        <v>44837</v>
      </c>
      <c r="G21" s="7"/>
      <c r="H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row>
    <row r="22" spans="1:106" s="2" customFormat="1" ht="45" customHeight="1" thickBot="1" x14ac:dyDescent="0.3">
      <c r="A22" s="30"/>
      <c r="B22" s="67" t="s">
        <v>62</v>
      </c>
      <c r="C22" s="40" t="s">
        <v>52</v>
      </c>
      <c r="D22" s="15">
        <v>0</v>
      </c>
      <c r="E22" s="59">
        <f>AE5</f>
        <v>44838</v>
      </c>
      <c r="F22" s="59">
        <f>AF5+2</f>
        <v>44841</v>
      </c>
      <c r="G22" s="7"/>
      <c r="H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row>
    <row r="23" spans="1:106" s="2" customFormat="1" ht="45" customHeight="1" thickBot="1" x14ac:dyDescent="0.3">
      <c r="A23" s="30"/>
      <c r="B23" s="67" t="s">
        <v>65</v>
      </c>
      <c r="C23" s="40" t="s">
        <v>52</v>
      </c>
      <c r="D23" s="15">
        <v>0</v>
      </c>
      <c r="E23" s="59">
        <f>AV5</f>
        <v>44855</v>
      </c>
      <c r="F23" s="59">
        <f>AW5</f>
        <v>44856</v>
      </c>
      <c r="G23" s="7"/>
      <c r="H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row>
    <row r="24" spans="1:106" s="2" customFormat="1" ht="30" customHeight="1" thickBot="1" x14ac:dyDescent="0.3">
      <c r="A24" s="30" t="s">
        <v>11</v>
      </c>
      <c r="B24" s="64" t="s">
        <v>59</v>
      </c>
      <c r="C24" s="37"/>
      <c r="D24" s="12"/>
      <c r="E24" s="49"/>
      <c r="F24" s="50"/>
      <c r="G24" s="7"/>
      <c r="H24" s="7" t="str">
        <f t="shared" si="11"/>
        <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row>
    <row r="25" spans="1:106" s="2" customFormat="1" ht="30" customHeight="1" thickBot="1" x14ac:dyDescent="0.3">
      <c r="A25" s="30"/>
      <c r="B25" s="65" t="s">
        <v>63</v>
      </c>
      <c r="C25" s="38" t="s">
        <v>41</v>
      </c>
      <c r="D25" s="13">
        <v>0</v>
      </c>
      <c r="E25" s="51">
        <f>E9+16</f>
        <v>44835</v>
      </c>
      <c r="F25" s="51">
        <f>E25+7</f>
        <v>44842</v>
      </c>
      <c r="G25" s="7"/>
      <c r="H25" s="7">
        <f t="shared" si="11"/>
        <v>8</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row>
    <row r="26" spans="1:106" s="2" customFormat="1" ht="30" customHeight="1" thickBot="1" x14ac:dyDescent="0.3">
      <c r="A26" s="30"/>
      <c r="B26" s="65" t="s">
        <v>69</v>
      </c>
      <c r="C26" s="38" t="s">
        <v>41</v>
      </c>
      <c r="D26" s="13">
        <v>0</v>
      </c>
      <c r="E26" s="51">
        <f>F25+1</f>
        <v>44843</v>
      </c>
      <c r="F26" s="51">
        <f>E26+3</f>
        <v>44846</v>
      </c>
      <c r="G26" s="7"/>
      <c r="H26" s="7">
        <f t="shared" si="11"/>
        <v>4</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row>
    <row r="27" spans="1:106" s="2" customFormat="1" ht="30" customHeight="1" thickBot="1" x14ac:dyDescent="0.3">
      <c r="A27" s="30"/>
      <c r="B27" s="65" t="s">
        <v>70</v>
      </c>
      <c r="C27" s="38" t="s">
        <v>41</v>
      </c>
      <c r="D27" s="13">
        <v>0</v>
      </c>
      <c r="E27" s="51">
        <f>E26+4</f>
        <v>44847</v>
      </c>
      <c r="F27" s="51">
        <f>E27+8</f>
        <v>44855</v>
      </c>
      <c r="G27" s="7"/>
      <c r="H27" s="7">
        <f t="shared" si="11"/>
        <v>9</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row>
    <row r="28" spans="1:106" s="2" customFormat="1" ht="30" customHeight="1" thickBot="1" x14ac:dyDescent="0.3">
      <c r="A28" s="30"/>
      <c r="B28" s="65" t="s">
        <v>64</v>
      </c>
      <c r="C28" s="38"/>
      <c r="D28" s="13">
        <v>0</v>
      </c>
      <c r="E28" s="51">
        <f>F27+1</f>
        <v>44856</v>
      </c>
      <c r="F28" s="51">
        <f>E28+9</f>
        <v>44865</v>
      </c>
      <c r="G28" s="7"/>
      <c r="H28" s="7">
        <f t="shared" si="11"/>
        <v>10</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row>
    <row r="29" spans="1:106" s="2" customFormat="1" ht="30" customHeight="1" thickBot="1" x14ac:dyDescent="0.3">
      <c r="A29" s="30"/>
      <c r="B29" s="65" t="s">
        <v>74</v>
      </c>
      <c r="C29" s="38"/>
      <c r="D29" s="13">
        <v>0</v>
      </c>
      <c r="E29" s="51">
        <f>BG5</f>
        <v>44866</v>
      </c>
      <c r="F29" s="51">
        <f>E29+1</f>
        <v>44867</v>
      </c>
      <c r="G29" s="7"/>
      <c r="H29" s="7">
        <f t="shared" si="11"/>
        <v>2</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row>
    <row r="30" spans="1:106" s="2" customFormat="1" ht="30" customHeight="1" thickBot="1" x14ac:dyDescent="0.3">
      <c r="A30" s="30" t="s">
        <v>12</v>
      </c>
      <c r="B30" s="72" t="s">
        <v>66</v>
      </c>
      <c r="C30" s="73"/>
      <c r="D30" s="74"/>
      <c r="E30" s="75"/>
      <c r="F30" s="76"/>
      <c r="G30" s="7"/>
      <c r="H30" s="7" t="str">
        <f t="shared" si="11"/>
        <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row>
    <row r="31" spans="1:106" s="2" customFormat="1" ht="30" customHeight="1" thickBot="1" x14ac:dyDescent="0.3">
      <c r="A31" s="31" t="s">
        <v>13</v>
      </c>
      <c r="B31" s="77" t="s">
        <v>71</v>
      </c>
      <c r="C31" s="78"/>
      <c r="D31" s="79">
        <v>0</v>
      </c>
      <c r="E31" s="80">
        <f>BT5</f>
        <v>44879</v>
      </c>
      <c r="F31" s="80">
        <f>BT5</f>
        <v>44879</v>
      </c>
      <c r="G31" s="16"/>
      <c r="H31" s="16">
        <f t="shared" si="11"/>
        <v>1</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row>
    <row r="32" spans="1:106" ht="30" customHeight="1" thickBot="1" x14ac:dyDescent="0.3">
      <c r="B32" s="77" t="s">
        <v>68</v>
      </c>
      <c r="C32" s="78"/>
      <c r="D32" s="79">
        <v>0</v>
      </c>
      <c r="E32" s="80">
        <f>BU5</f>
        <v>44880</v>
      </c>
      <c r="F32" s="80">
        <f>BV5</f>
        <v>44881</v>
      </c>
      <c r="G32" s="16"/>
      <c r="H32" s="16">
        <f t="shared" si="11"/>
        <v>2</v>
      </c>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row>
    <row r="33" spans="2:106" ht="30" customHeight="1" thickBot="1" x14ac:dyDescent="0.3">
      <c r="B33" s="77" t="s">
        <v>65</v>
      </c>
      <c r="C33" s="78"/>
      <c r="D33" s="79">
        <v>0</v>
      </c>
      <c r="E33" s="80">
        <f>BV5</f>
        <v>44881</v>
      </c>
      <c r="F33" s="80">
        <f>BW5</f>
        <v>44882</v>
      </c>
      <c r="G33" s="16"/>
      <c r="H33" s="16">
        <f t="shared" si="11"/>
        <v>2</v>
      </c>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row>
    <row r="34" spans="2:106" ht="49.5" customHeight="1" thickBot="1" x14ac:dyDescent="0.3">
      <c r="B34" s="77" t="s">
        <v>67</v>
      </c>
      <c r="C34" s="78"/>
      <c r="D34" s="79">
        <v>0</v>
      </c>
      <c r="E34" s="80">
        <f>BW5+1</f>
        <v>44883</v>
      </c>
      <c r="F34" s="80">
        <f>BX5+2</f>
        <v>44885</v>
      </c>
      <c r="G34" s="16"/>
      <c r="H34" s="16">
        <f t="shared" si="11"/>
        <v>3</v>
      </c>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row>
    <row r="35" spans="2:106" ht="30" customHeight="1" thickBot="1" x14ac:dyDescent="0.3">
      <c r="B35" s="77"/>
      <c r="C35" s="78"/>
      <c r="D35" s="79">
        <v>0</v>
      </c>
      <c r="E35" s="80" t="s">
        <v>20</v>
      </c>
      <c r="F35" s="80" t="s">
        <v>20</v>
      </c>
      <c r="G35" s="16"/>
      <c r="H35" s="16" t="e">
        <f t="shared" si="11"/>
        <v>#VALUE!</v>
      </c>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row>
    <row r="36" spans="2:106" ht="30" customHeight="1" thickBot="1" x14ac:dyDescent="0.3">
      <c r="B36" s="81" t="s">
        <v>72</v>
      </c>
      <c r="C36" s="82"/>
      <c r="D36" s="83"/>
      <c r="E36" s="84"/>
      <c r="F36" s="85"/>
      <c r="G36" s="16"/>
      <c r="H36" s="16" t="str">
        <f t="shared" si="11"/>
        <v/>
      </c>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row>
    <row r="37" spans="2:106" ht="30" customHeight="1" thickBot="1" x14ac:dyDescent="0.3">
      <c r="B37" s="86" t="s">
        <v>73</v>
      </c>
      <c r="C37" s="87"/>
      <c r="D37" s="88">
        <v>0</v>
      </c>
      <c r="E37" s="89">
        <f>CA5</f>
        <v>44886</v>
      </c>
      <c r="F37" s="89">
        <f>CG5</f>
        <v>44892</v>
      </c>
      <c r="G37" s="16"/>
      <c r="H37" s="16">
        <f t="shared" si="11"/>
        <v>7</v>
      </c>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row>
    <row r="38" spans="2:106" ht="30" customHeight="1" thickBot="1" x14ac:dyDescent="0.3">
      <c r="G38" s="16"/>
      <c r="H38" s="16" t="str">
        <f t="shared" si="11"/>
        <v/>
      </c>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row>
    <row r="39" spans="2:106" ht="30" customHeight="1" thickBot="1" x14ac:dyDescent="0.3">
      <c r="G39" s="16"/>
      <c r="H39" s="16" t="str">
        <f t="shared" si="11"/>
        <v/>
      </c>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row>
    <row r="40" spans="2:106" ht="30" customHeight="1" thickBot="1" x14ac:dyDescent="0.3">
      <c r="G40" s="16"/>
      <c r="H40" s="16" t="str">
        <f t="shared" si="11"/>
        <v/>
      </c>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row>
    <row r="41" spans="2:106" ht="30" customHeight="1" thickBot="1" x14ac:dyDescent="0.3">
      <c r="G41" s="16"/>
      <c r="H41" s="16" t="str">
        <f t="shared" si="11"/>
        <v/>
      </c>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row>
    <row r="42" spans="2:106" ht="30" customHeight="1" thickBot="1" x14ac:dyDescent="0.3">
      <c r="G42" s="16"/>
      <c r="H42" s="16" t="str">
        <f t="shared" si="11"/>
        <v/>
      </c>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row>
    <row r="43" spans="2:106" ht="30" customHeight="1" thickBot="1" x14ac:dyDescent="0.3">
      <c r="G43" s="16"/>
      <c r="H43" s="16" t="str">
        <f t="shared" si="11"/>
        <v/>
      </c>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row>
    <row r="44" spans="2:106" ht="30" customHeight="1" thickBot="1" x14ac:dyDescent="0.3">
      <c r="G44" s="16"/>
      <c r="H44" s="16" t="str">
        <f t="shared" si="11"/>
        <v/>
      </c>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row>
    <row r="45" spans="2:106" ht="30" customHeight="1" thickBot="1" x14ac:dyDescent="0.3">
      <c r="G45" s="16"/>
      <c r="H45" s="16" t="str">
        <f t="shared" si="11"/>
        <v/>
      </c>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row>
    <row r="46" spans="2:106" ht="30" customHeight="1" thickBot="1" x14ac:dyDescent="0.3">
      <c r="G46" s="16"/>
      <c r="H46" s="16" t="str">
        <f t="shared" si="11"/>
        <v/>
      </c>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row>
    <row r="47" spans="2:106" ht="30" customHeight="1" thickBot="1" x14ac:dyDescent="0.3">
      <c r="G47" s="16"/>
      <c r="H47" s="16" t="str">
        <f t="shared" si="11"/>
        <v/>
      </c>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row>
    <row r="48" spans="2:106" ht="30" customHeight="1" thickBot="1" x14ac:dyDescent="0.3">
      <c r="G48" s="16"/>
      <c r="H48" s="16" t="str">
        <f t="shared" si="11"/>
        <v/>
      </c>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row>
    <row r="49" spans="7:106" ht="30" customHeight="1" thickBot="1" x14ac:dyDescent="0.3">
      <c r="G49" s="16"/>
      <c r="H49" s="16" t="str">
        <f t="shared" si="11"/>
        <v/>
      </c>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row>
    <row r="50" spans="7:106" ht="30" customHeight="1" thickBot="1" x14ac:dyDescent="0.3">
      <c r="G50" s="16"/>
      <c r="H50" s="16" t="str">
        <f t="shared" si="11"/>
        <v/>
      </c>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row>
    <row r="51" spans="7:106" ht="30" customHeight="1" thickBot="1" x14ac:dyDescent="0.3">
      <c r="G51" s="16"/>
      <c r="H51" s="16" t="str">
        <f t="shared" si="11"/>
        <v/>
      </c>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row>
    <row r="52" spans="7:106" ht="30" customHeight="1" thickBot="1" x14ac:dyDescent="0.3">
      <c r="G52" s="16"/>
      <c r="H52" s="16" t="str">
        <f t="shared" si="11"/>
        <v/>
      </c>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row>
    <row r="53" spans="7:106" ht="30" customHeight="1" thickBot="1" x14ac:dyDescent="0.3">
      <c r="G53" s="16"/>
      <c r="H53" s="16" t="str">
        <f t="shared" si="11"/>
        <v/>
      </c>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row>
  </sheetData>
  <mergeCells count="19">
    <mergeCell ref="CV4:DB4"/>
    <mergeCell ref="BF4:BL4"/>
    <mergeCell ref="BM4:BS4"/>
    <mergeCell ref="BT4:BZ4"/>
    <mergeCell ref="CA4:CG4"/>
    <mergeCell ref="CH4:CN4"/>
    <mergeCell ref="CO4:CU4"/>
    <mergeCell ref="AY4:BE4"/>
    <mergeCell ref="B1:D1"/>
    <mergeCell ref="B2:C2"/>
    <mergeCell ref="C3:D3"/>
    <mergeCell ref="E3:F3"/>
    <mergeCell ref="C4:D4"/>
    <mergeCell ref="I4:O4"/>
    <mergeCell ref="P4:V4"/>
    <mergeCell ref="W4:AC4"/>
    <mergeCell ref="AD4:AJ4"/>
    <mergeCell ref="AK4:AQ4"/>
    <mergeCell ref="AR4:AX4"/>
  </mergeCells>
  <phoneticPr fontId="32" type="noConversion"/>
  <conditionalFormatting sqref="D7:D37">
    <cfRule type="dataBar" priority="1">
      <dataBar>
        <cfvo type="num" val="0"/>
        <cfvo type="num" val="1"/>
        <color theme="0" tint="-0.249977111117893"/>
      </dataBar>
      <extLst>
        <ext xmlns:x14="http://schemas.microsoft.com/office/spreadsheetml/2009/9/main" uri="{B025F937-C7B1-47D3-B67F-A62EFF666E3E}">
          <x14:id>{7237B8CC-A792-42F3-8C4B-845803DF1F56}</x14:id>
        </ext>
      </extLst>
    </cfRule>
  </conditionalFormatting>
  <conditionalFormatting sqref="BM5:DB6 I5:BL23 BM8:DB23 I24:DB53">
    <cfRule type="expression" dxfId="2" priority="4">
      <formula>AND(TODAY()&gt;=I$5,TODAY()&lt;J$5)</formula>
    </cfRule>
  </conditionalFormatting>
  <conditionalFormatting sqref="I7:BL23 BM8:DB23 I24:DB5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DAA1814E-E11A-4BA7-B49D-EFFD5DFFC635}">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7237B8CC-A792-42F3-8C4B-845803DF1F56}">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0" customWidth="1"/>
    <col min="2" max="16384" width="9.140625" style="1"/>
  </cols>
  <sheetData>
    <row r="1" spans="1:2" ht="46.5" customHeight="1" x14ac:dyDescent="0.2"/>
    <row r="2" spans="1:2" s="22" customFormat="1" ht="15.75" x14ac:dyDescent="0.25">
      <c r="A2" s="21" t="s">
        <v>23</v>
      </c>
      <c r="B2" s="21"/>
    </row>
    <row r="3" spans="1:2" s="26" customFormat="1" ht="27" customHeight="1" x14ac:dyDescent="0.25">
      <c r="A3" s="44" t="s">
        <v>24</v>
      </c>
      <c r="B3" s="27"/>
    </row>
    <row r="4" spans="1:2" s="23" customFormat="1" ht="26.25" x14ac:dyDescent="0.4">
      <c r="A4" s="24" t="s">
        <v>25</v>
      </c>
    </row>
    <row r="5" spans="1:2" ht="74.099999999999994" customHeight="1" x14ac:dyDescent="0.2">
      <c r="A5" s="25" t="s">
        <v>26</v>
      </c>
    </row>
    <row r="6" spans="1:2" ht="26.25" customHeight="1" x14ac:dyDescent="0.2">
      <c r="A6" s="24" t="s">
        <v>27</v>
      </c>
    </row>
    <row r="7" spans="1:2" s="20" customFormat="1" ht="215.25" customHeight="1" x14ac:dyDescent="0.25">
      <c r="A7" s="29" t="s">
        <v>28</v>
      </c>
    </row>
    <row r="8" spans="1:2" s="23" customFormat="1" ht="26.25" x14ac:dyDescent="0.4">
      <c r="A8" s="24" t="s">
        <v>29</v>
      </c>
    </row>
    <row r="9" spans="1:2" ht="75" x14ac:dyDescent="0.2">
      <c r="A9" s="25" t="s">
        <v>30</v>
      </c>
    </row>
    <row r="10" spans="1:2" s="20" customFormat="1" ht="27.95" customHeight="1" x14ac:dyDescent="0.25">
      <c r="A10" s="28" t="s">
        <v>31</v>
      </c>
    </row>
    <row r="11" spans="1:2" s="23" customFormat="1" ht="26.25" x14ac:dyDescent="0.4">
      <c r="A11" s="24" t="s">
        <v>32</v>
      </c>
    </row>
    <row r="12" spans="1:2" ht="30" x14ac:dyDescent="0.2">
      <c r="A12" s="25" t="s">
        <v>33</v>
      </c>
    </row>
    <row r="13" spans="1:2" s="20" customFormat="1" ht="27.95" customHeight="1" x14ac:dyDescent="0.25">
      <c r="A13" s="28" t="s">
        <v>34</v>
      </c>
    </row>
    <row r="14" spans="1:2" s="23" customFormat="1" ht="26.25" x14ac:dyDescent="0.4">
      <c r="A14" s="24" t="s">
        <v>35</v>
      </c>
    </row>
    <row r="15" spans="1:2" ht="96.75" customHeight="1" x14ac:dyDescent="0.2">
      <c r="A15" s="25" t="s">
        <v>36</v>
      </c>
    </row>
    <row r="16" spans="1:2" ht="90" x14ac:dyDescent="0.2">
      <c r="A16" s="25"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12</vt:i4>
      </vt:variant>
    </vt:vector>
  </HeadingPairs>
  <TitlesOfParts>
    <vt:vector size="15" baseType="lpstr">
      <vt:lpstr>Planeacion (tiempo real)</vt:lpstr>
      <vt:lpstr>Planeacion (expectativa)</vt:lpstr>
      <vt:lpstr>Acerca de</vt:lpstr>
      <vt:lpstr>'Planeacion (expectativa)'!Inicio_del_proyecto</vt:lpstr>
      <vt:lpstr>Inicio_del_proyecto</vt:lpstr>
      <vt:lpstr>'Planeacion (expectativa)'!Semana_para_mostrar</vt:lpstr>
      <vt:lpstr>Semana_para_mostrar</vt:lpstr>
      <vt:lpstr>'Planeacion (expectativa)'!task_end</vt:lpstr>
      <vt:lpstr>'Planeacion (tiempo real)'!task_end</vt:lpstr>
      <vt:lpstr>'Planeacion (expectativa)'!task_progress</vt:lpstr>
      <vt:lpstr>'Planeacion (tiempo real)'!task_progress</vt:lpstr>
      <vt:lpstr>'Planeacion (expectativa)'!task_start</vt:lpstr>
      <vt:lpstr>'Planeacion (tiempo real)'!task_start</vt:lpstr>
      <vt:lpstr>'Planeacion (expectativa)'!Títulos_a_imprimir</vt:lpstr>
      <vt:lpstr>'Planeacion (tiempo real)'!Títulos_a_imprimir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2022-11-09T02:56:24Z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