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disk_d\programming\kursach\"/>
    </mc:Choice>
  </mc:AlternateContent>
  <xr:revisionPtr revIDLastSave="0" documentId="13_ncr:1_{F59C211F-7103-479D-B6A9-008327A4D7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S10" i="1"/>
  <c r="G75" i="1"/>
  <c r="G72" i="1"/>
  <c r="G97" i="1"/>
  <c r="G98" i="1"/>
  <c r="I86" i="1"/>
  <c r="I85" i="1"/>
  <c r="F85" i="1"/>
  <c r="J87" i="1"/>
  <c r="J86" i="1"/>
  <c r="M88" i="1"/>
  <c r="G76" i="1"/>
  <c r="S89" i="1" s="1"/>
  <c r="F86" i="1"/>
  <c r="P88" i="1"/>
  <c r="O86" i="1"/>
  <c r="O88" i="1"/>
  <c r="I88" i="1"/>
  <c r="B34" i="1"/>
  <c r="E34" i="1" s="1"/>
  <c r="B50" i="1"/>
  <c r="E50" i="1" s="1"/>
  <c r="H51" i="1"/>
  <c r="E49" i="1"/>
  <c r="F49" i="1" s="1"/>
  <c r="H49" i="1" s="1"/>
  <c r="H43" i="1"/>
  <c r="B42" i="1"/>
  <c r="E42" i="1" s="1"/>
  <c r="F42" i="1" s="1"/>
  <c r="E41" i="1"/>
  <c r="H35" i="1"/>
  <c r="E33" i="1"/>
  <c r="H27" i="1"/>
  <c r="B26" i="1"/>
  <c r="E26" i="1" s="1"/>
  <c r="E25" i="1"/>
  <c r="F25" i="1" s="1"/>
  <c r="E19" i="1"/>
  <c r="E10" i="1"/>
  <c r="B19" i="1"/>
  <c r="D19" i="1" s="1"/>
  <c r="D18" i="1"/>
  <c r="E18" i="1" s="1"/>
  <c r="B11" i="1"/>
  <c r="E11" i="1" s="1"/>
  <c r="B4" i="1"/>
  <c r="D4" i="1" s="1"/>
  <c r="D3" i="1"/>
  <c r="E3" i="1" s="1"/>
  <c r="I89" i="1" l="1"/>
  <c r="S86" i="1"/>
  <c r="S88" i="1"/>
  <c r="O87" i="1"/>
  <c r="L89" i="1"/>
  <c r="M89" i="1"/>
  <c r="M87" i="1"/>
  <c r="L88" i="1"/>
  <c r="S87" i="1"/>
  <c r="L87" i="1"/>
  <c r="I87" i="1"/>
  <c r="L86" i="1"/>
  <c r="J89" i="1"/>
  <c r="M86" i="1"/>
  <c r="J88" i="1"/>
  <c r="G88" i="1"/>
  <c r="G85" i="1"/>
  <c r="L85" i="1"/>
  <c r="F89" i="1"/>
  <c r="F88" i="1"/>
  <c r="G89" i="1"/>
  <c r="P85" i="1"/>
  <c r="J85" i="1"/>
  <c r="G87" i="1"/>
  <c r="G86" i="1"/>
  <c r="F87" i="1"/>
  <c r="R85" i="1"/>
  <c r="O89" i="1"/>
  <c r="S85" i="1"/>
  <c r="R89" i="1"/>
  <c r="R88" i="1"/>
  <c r="P87" i="1"/>
  <c r="P86" i="1"/>
  <c r="R87" i="1"/>
  <c r="P89" i="1"/>
  <c r="R86" i="1"/>
  <c r="M85" i="1"/>
  <c r="O85" i="1"/>
  <c r="F26" i="1"/>
  <c r="M26" i="1" s="1"/>
  <c r="F50" i="1"/>
  <c r="H50" i="1" s="1"/>
  <c r="E4" i="1"/>
  <c r="F41" i="1"/>
  <c r="H41" i="1" s="1"/>
  <c r="F34" i="1"/>
  <c r="M34" i="1" s="1"/>
  <c r="F33" i="1"/>
  <c r="H33" i="1" s="1"/>
  <c r="M49" i="1"/>
  <c r="M41" i="1"/>
  <c r="M42" i="1"/>
  <c r="H42" i="1"/>
  <c r="H25" i="1"/>
  <c r="M25" i="1"/>
  <c r="H26" i="1"/>
  <c r="M19" i="1"/>
  <c r="S13" i="1" s="1"/>
  <c r="G18" i="1"/>
  <c r="M18" i="1"/>
  <c r="G19" i="1"/>
  <c r="H12" i="1"/>
  <c r="F10" i="1"/>
  <c r="M10" i="1" s="1"/>
  <c r="F11" i="1"/>
  <c r="H11" i="1" s="1"/>
  <c r="M4" i="1"/>
  <c r="S4" i="1" s="1"/>
  <c r="G4" i="1"/>
  <c r="H61" i="1" l="1"/>
  <c r="G63" i="1"/>
  <c r="M50" i="1"/>
  <c r="S12" i="1"/>
  <c r="S41" i="1" s="1"/>
  <c r="H63" i="1"/>
  <c r="G61" i="1"/>
  <c r="S49" i="1"/>
  <c r="I64" i="1"/>
  <c r="I62" i="1"/>
  <c r="H34" i="1"/>
  <c r="H36" i="1" s="1"/>
  <c r="H37" i="1" s="1"/>
  <c r="H38" i="1" s="1"/>
  <c r="M33" i="1"/>
  <c r="H28" i="1"/>
  <c r="H29" i="1" s="1"/>
  <c r="H30" i="1" s="1"/>
  <c r="H52" i="1"/>
  <c r="H53" i="1" s="1"/>
  <c r="H44" i="1"/>
  <c r="H45" i="1" s="1"/>
  <c r="H46" i="1" s="1"/>
  <c r="G20" i="1"/>
  <c r="G21" i="1" s="1"/>
  <c r="G22" i="1" s="1"/>
  <c r="M11" i="1"/>
  <c r="H10" i="1"/>
  <c r="M3" i="1"/>
  <c r="S3" i="1" s="1"/>
  <c r="S5" i="1" s="1"/>
  <c r="G3" i="1"/>
  <c r="G5" i="1" s="1"/>
  <c r="I65" i="1" l="1"/>
  <c r="S42" i="1"/>
  <c r="S50" i="1"/>
  <c r="J64" i="1"/>
  <c r="S11" i="1"/>
  <c r="S34" i="1" s="1"/>
  <c r="G6" i="1"/>
  <c r="G7" i="1" s="1"/>
  <c r="S33" i="1"/>
  <c r="H62" i="1"/>
  <c r="H65" i="1" s="1"/>
  <c r="H13" i="1"/>
  <c r="H14" i="1" s="1"/>
  <c r="H15" i="1" s="1"/>
  <c r="S51" i="1" l="1"/>
  <c r="S14" i="1"/>
  <c r="J65" i="1"/>
  <c r="G65" i="1"/>
  <c r="S26" i="1"/>
  <c r="S25" i="1"/>
</calcChain>
</file>

<file path=xl/sharedStrings.xml><?xml version="1.0" encoding="utf-8"?>
<sst xmlns="http://schemas.openxmlformats.org/spreadsheetml/2006/main" count="157" uniqueCount="33">
  <si>
    <t>Глобальные приоритеты</t>
  </si>
  <si>
    <t>Вектор</t>
  </si>
  <si>
    <t>Нормирование</t>
  </si>
  <si>
    <t>Лямбда макс</t>
  </si>
  <si>
    <t>Локальные приоритеты</t>
  </si>
  <si>
    <t>Уровень 2</t>
  </si>
  <si>
    <t>Лямбда м.</t>
  </si>
  <si>
    <t>Инд. Согл</t>
  </si>
  <si>
    <t>Отн. Согл</t>
  </si>
  <si>
    <t>x2</t>
  </si>
  <si>
    <t>x3</t>
  </si>
  <si>
    <t>x1</t>
  </si>
  <si>
    <t>Лямбда М</t>
  </si>
  <si>
    <t>x4</t>
  </si>
  <si>
    <t>x5</t>
  </si>
  <si>
    <t>x6</t>
  </si>
  <si>
    <t>x7</t>
  </si>
  <si>
    <t>x8</t>
  </si>
  <si>
    <t>Уровень 3</t>
  </si>
  <si>
    <t>Уровень 4</t>
  </si>
  <si>
    <t>x9</t>
  </si>
  <si>
    <t>x10</t>
  </si>
  <si>
    <t>x11</t>
  </si>
  <si>
    <t>результат</t>
  </si>
  <si>
    <t>сумма</t>
  </si>
  <si>
    <t>w1</t>
  </si>
  <si>
    <t>w2</t>
  </si>
  <si>
    <t>сравниваем всё с x1</t>
  </si>
  <si>
    <t>сравниваем всё с x2</t>
  </si>
  <si>
    <t>сравниваем всё с x3</t>
  </si>
  <si>
    <t>сравниваем всё с x4</t>
  </si>
  <si>
    <t>сравниваем всё с x5</t>
  </si>
  <si>
    <t xml:space="preserve">Данные точки принадлежат к множеству Парето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</si>
</sst>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2D050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/>
    <xf numFmtId="0" fontId="2" fillId="2" borderId="0" xfId="0" applyFont="1" applyFill="1"/>
    <xf numFmtId="0" fontId="0" fillId="2" borderId="0" xfId="0" applyFill="1"/>
    <xf numFmtId="0" fontId="0" fillId="0" borderId="1" xfId="0" applyBorder="1"/>
    <xf numFmtId="0" fontId="0" fillId="3" borderId="0" xfId="0" applyFill="1" applyBorder="1"/>
    <xf numFmtId="0" fontId="0" fillId="3" borderId="0" xfId="0" applyFill="1"/>
    <xf numFmtId="0" fontId="3" fillId="0" borderId="0" xfId="0" applyFont="1"/>
    <xf numFmtId="0" fontId="3" fillId="0" borderId="0" xfId="0" applyFont="1" applyFill="1"/>
    <xf numFmtId="12" fontId="0" fillId="0" borderId="1" xfId="0" applyNumberFormat="1" applyBorder="1"/>
    <xf numFmtId="0" fontId="0" fillId="0" borderId="0" xfId="0" applyBorder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точки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Лист1!$F$72:$F$76</c:f>
              <c:numCache>
                <c:formatCode>General</c:formatCode>
                <c:ptCount val="5"/>
                <c:pt idx="0">
                  <c:v>0.3</c:v>
                </c:pt>
                <c:pt idx="1">
                  <c:v>0.45</c:v>
                </c:pt>
                <c:pt idx="2">
                  <c:v>0.72</c:v>
                </c:pt>
                <c:pt idx="3">
                  <c:v>0.1</c:v>
                </c:pt>
                <c:pt idx="4">
                  <c:v>0.42</c:v>
                </c:pt>
              </c:numCache>
            </c:numRef>
          </c:xVal>
          <c:yVal>
            <c:numRef>
              <c:f>Лист1!$G$72:$G$76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0.5</c:v>
                </c:pt>
                <c:pt idx="3">
                  <c:v>1.5</c:v>
                </c:pt>
                <c:pt idx="4">
                  <c:v>0.58000000000000007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E-486D-AB94-20916491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040"/>
        <c:axId val="64997456"/>
      </c:scatterChart>
      <c:valAx>
        <c:axId val="649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456"/>
        <c:crosses val="autoZero"/>
        <c:crossBetween val="midCat"/>
      </c:valAx>
      <c:valAx>
        <c:axId val="649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9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Множество Парето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Лист1!$F$96:$F$100</c:f>
              <c:numCache>
                <c:formatCode>General</c:formatCode>
                <c:ptCount val="5"/>
                <c:pt idx="1">
                  <c:v>0.45</c:v>
                </c:pt>
                <c:pt idx="2">
                  <c:v>0.72</c:v>
                </c:pt>
              </c:numCache>
            </c:numRef>
          </c:xVal>
          <c:yVal>
            <c:numRef>
              <c:f>Лист1!$G$96:$G$100</c:f>
              <c:numCache>
                <c:formatCode>General</c:formatCode>
                <c:ptCount val="5"/>
                <c:pt idx="1">
                  <c:v>0.55000000000000004</c:v>
                </c:pt>
                <c:pt idx="2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2-42D7-BB44-1319599B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8160"/>
        <c:axId val="62548576"/>
      </c:scatterChart>
      <c:valAx>
        <c:axId val="625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576"/>
        <c:crosses val="autoZero"/>
        <c:crossBetween val="midCat"/>
      </c:valAx>
      <c:valAx>
        <c:axId val="62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474133</xdr:colOff>
      <xdr:row>66</xdr:row>
      <xdr:rowOff>12700</xdr:rowOff>
    </xdr:from>
    <xdr:to>
      <xdr:col>15</xdr:col>
      <xdr:colOff>169333</xdr:colOff>
      <xdr:row>80</xdr:row>
      <xdr:rowOff>148167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7B97EEA-321D-497F-B429-C2B80A0AC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330201</xdr:colOff>
      <xdr:row>92</xdr:row>
      <xdr:rowOff>139701</xdr:rowOff>
    </xdr:from>
    <xdr:to>
      <xdr:col>15</xdr:col>
      <xdr:colOff>25401</xdr:colOff>
      <xdr:row>107</xdr:row>
      <xdr:rowOff>88901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8A59CA-768F-49A8-B652-899590EC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tabSelected="1" topLeftCell="A58" zoomScaleNormal="100" workbookViewId="0">
      <selection activeCell="O63" sqref="O63"/>
    </sheetView>
  </sheetViews>
  <sheetFormatPr defaultRowHeight="14.4" x14ac:dyDescent="0.3"/>
  <cols>
    <col min="3" max="3" width="10.21875" bestFit="1" customWidth="1"/>
  </cols>
  <sheetData>
    <row r="1" spans="1:22" x14ac:dyDescent="0.3">
      <c r="L1" s="1" t="s">
        <v>4</v>
      </c>
      <c r="R1" s="1" t="s">
        <v>0</v>
      </c>
      <c r="U1" s="4"/>
    </row>
    <row r="2" spans="1:22" x14ac:dyDescent="0.3">
      <c r="A2" s="5"/>
      <c r="B2" s="5" t="s">
        <v>9</v>
      </c>
      <c r="C2" s="5" t="s">
        <v>10</v>
      </c>
      <c r="D2" t="s">
        <v>1</v>
      </c>
      <c r="E2" s="2" t="s">
        <v>2</v>
      </c>
      <c r="G2" t="s">
        <v>3</v>
      </c>
      <c r="O2" t="s">
        <v>11</v>
      </c>
      <c r="R2" s="1" t="s">
        <v>5</v>
      </c>
      <c r="U2" s="4"/>
    </row>
    <row r="3" spans="1:22" x14ac:dyDescent="0.3">
      <c r="A3" s="5" t="s">
        <v>9</v>
      </c>
      <c r="B3" s="5">
        <v>1</v>
      </c>
      <c r="C3" s="5">
        <v>2</v>
      </c>
      <c r="D3">
        <f>POWER(PRODUCT(B3:C3),0.5)</f>
        <v>1.4142135623730951</v>
      </c>
      <c r="E3" s="2">
        <f>D3/SUM($D$3:$D$4)</f>
        <v>0.66666666666666663</v>
      </c>
      <c r="G3">
        <f>SUM(B$3:B$4)*E3</f>
        <v>1</v>
      </c>
      <c r="L3" s="2" t="s">
        <v>9</v>
      </c>
      <c r="M3" s="2">
        <f>E3</f>
        <v>0.66666666666666663</v>
      </c>
      <c r="N3" s="2"/>
      <c r="O3" s="2"/>
      <c r="P3" s="2"/>
      <c r="Q3" s="2"/>
      <c r="R3" s="2" t="s">
        <v>9</v>
      </c>
      <c r="S3" s="14">
        <f>1*$M$3</f>
        <v>0.66666666666666663</v>
      </c>
      <c r="U3" s="4"/>
    </row>
    <row r="4" spans="1:22" x14ac:dyDescent="0.3">
      <c r="A4" s="5" t="s">
        <v>10</v>
      </c>
      <c r="B4" s="5">
        <f>1/C3</f>
        <v>0.5</v>
      </c>
      <c r="C4" s="5">
        <v>1</v>
      </c>
      <c r="D4">
        <f>POWER(PRODUCT(B4:C4),0.5)</f>
        <v>0.70710678118654757</v>
      </c>
      <c r="E4" s="2">
        <f>D4/SUM($D$3:$D$4)</f>
        <v>0.33333333333333331</v>
      </c>
      <c r="G4">
        <f>SUM(C$3:C$4)*E4</f>
        <v>1</v>
      </c>
      <c r="L4" s="2" t="s">
        <v>10</v>
      </c>
      <c r="M4" s="2">
        <f>E4</f>
        <v>0.33333333333333331</v>
      </c>
      <c r="N4" s="2"/>
      <c r="O4" s="2"/>
      <c r="P4" s="2"/>
      <c r="Q4" s="2"/>
      <c r="R4" s="2" t="s">
        <v>10</v>
      </c>
      <c r="S4" s="14">
        <f>1*$M$4</f>
        <v>0.33333333333333331</v>
      </c>
      <c r="U4" s="4"/>
    </row>
    <row r="5" spans="1:22" x14ac:dyDescent="0.3">
      <c r="F5" t="s">
        <v>6</v>
      </c>
      <c r="G5">
        <f>G3+G4</f>
        <v>2</v>
      </c>
      <c r="R5" t="s">
        <v>24</v>
      </c>
      <c r="S5">
        <f>S3+S4</f>
        <v>1</v>
      </c>
      <c r="U5" s="4"/>
    </row>
    <row r="6" spans="1:22" x14ac:dyDescent="0.3">
      <c r="F6" t="s">
        <v>7</v>
      </c>
      <c r="G6">
        <f>(G5-2)/(2-1)</f>
        <v>0</v>
      </c>
      <c r="U6" s="4"/>
    </row>
    <row r="7" spans="1:22" x14ac:dyDescent="0.3">
      <c r="F7" t="s">
        <v>8</v>
      </c>
      <c r="G7">
        <f>G6/0.9</f>
        <v>0</v>
      </c>
      <c r="U7" s="4"/>
    </row>
    <row r="8" spans="1:22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</row>
    <row r="9" spans="1:22" x14ac:dyDescent="0.3">
      <c r="A9" s="5"/>
      <c r="B9" s="5" t="s">
        <v>13</v>
      </c>
      <c r="C9" s="5" t="s">
        <v>14</v>
      </c>
      <c r="E9" t="s">
        <v>1</v>
      </c>
      <c r="F9" s="2" t="s">
        <v>2</v>
      </c>
      <c r="H9" t="s">
        <v>3</v>
      </c>
      <c r="O9" t="s">
        <v>9</v>
      </c>
      <c r="R9" s="1" t="s">
        <v>18</v>
      </c>
      <c r="S9" s="2"/>
      <c r="U9" s="4"/>
    </row>
    <row r="10" spans="1:22" x14ac:dyDescent="0.3">
      <c r="A10" s="5" t="s">
        <v>13</v>
      </c>
      <c r="B10" s="5">
        <v>1</v>
      </c>
      <c r="C10" s="5">
        <v>4</v>
      </c>
      <c r="E10">
        <f>POWER(PRODUCT(B10:D10),1/2)</f>
        <v>2</v>
      </c>
      <c r="F10" s="2">
        <f>E10/SUM($E$10:$E$12)</f>
        <v>0.8</v>
      </c>
      <c r="H10">
        <f>SUM(B$10:B$11)*F10</f>
        <v>1</v>
      </c>
      <c r="K10" s="2"/>
      <c r="L10" s="2" t="s">
        <v>13</v>
      </c>
      <c r="M10" s="2">
        <f>F10</f>
        <v>0.8</v>
      </c>
      <c r="N10" s="2"/>
      <c r="R10" s="2" t="s">
        <v>13</v>
      </c>
      <c r="S10" s="14">
        <f>M10*S3</f>
        <v>0.53333333333333333</v>
      </c>
      <c r="U10" s="4"/>
      <c r="V10" s="14"/>
    </row>
    <row r="11" spans="1:22" x14ac:dyDescent="0.3">
      <c r="A11" s="5" t="s">
        <v>14</v>
      </c>
      <c r="B11" s="5">
        <f>1/C10</f>
        <v>0.25</v>
      </c>
      <c r="C11" s="5">
        <v>1</v>
      </c>
      <c r="E11">
        <f>POWER(PRODUCT(B11:D11),1/2)</f>
        <v>0.5</v>
      </c>
      <c r="F11" s="2">
        <f>E11/SUM($E$10:$E$12)</f>
        <v>0.2</v>
      </c>
      <c r="H11">
        <f>SUM(C$10:C$11)*F11</f>
        <v>1</v>
      </c>
      <c r="K11" s="2"/>
      <c r="L11" s="2" t="s">
        <v>14</v>
      </c>
      <c r="M11" s="2">
        <f>F11</f>
        <v>0.2</v>
      </c>
      <c r="N11" s="2"/>
      <c r="R11" s="2" t="s">
        <v>14</v>
      </c>
      <c r="S11" s="14">
        <f>M11*S3</f>
        <v>0.13333333333333333</v>
      </c>
      <c r="U11" s="4"/>
      <c r="V11" s="14"/>
    </row>
    <row r="12" spans="1:22" x14ac:dyDescent="0.3">
      <c r="F12" s="2"/>
      <c r="H12">
        <f>SUM(D$10:D$12)*F12</f>
        <v>0</v>
      </c>
      <c r="K12" s="2"/>
      <c r="L12" s="2"/>
      <c r="M12" s="2"/>
      <c r="N12" s="2"/>
      <c r="R12" s="2" t="s">
        <v>15</v>
      </c>
      <c r="S12" s="14">
        <f>M18*S4</f>
        <v>0.25</v>
      </c>
      <c r="U12" s="4"/>
      <c r="V12" s="14"/>
    </row>
    <row r="13" spans="1:22" x14ac:dyDescent="0.3">
      <c r="G13" t="s">
        <v>12</v>
      </c>
      <c r="H13">
        <f>H10+H11</f>
        <v>2</v>
      </c>
      <c r="R13" s="2" t="s">
        <v>16</v>
      </c>
      <c r="S13" s="14">
        <f>M19*S4</f>
        <v>8.3333333333333329E-2</v>
      </c>
      <c r="U13" s="4"/>
    </row>
    <row r="14" spans="1:22" x14ac:dyDescent="0.3">
      <c r="G14" t="s">
        <v>7</v>
      </c>
      <c r="H14">
        <f>(H13-2)/(2-1)</f>
        <v>0</v>
      </c>
      <c r="R14" s="2" t="s">
        <v>24</v>
      </c>
      <c r="S14">
        <f>SUM(S10:S13)</f>
        <v>1</v>
      </c>
      <c r="U14" s="4"/>
      <c r="V14" s="14"/>
    </row>
    <row r="15" spans="1:22" x14ac:dyDescent="0.3">
      <c r="G15" t="s">
        <v>8</v>
      </c>
      <c r="H15">
        <f>H14/0.9</f>
        <v>0</v>
      </c>
      <c r="U15" s="4"/>
      <c r="V15" s="14"/>
    </row>
    <row r="16" spans="1:22" x14ac:dyDescent="0.3">
      <c r="A16" s="6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4"/>
    </row>
    <row r="17" spans="1:22" x14ac:dyDescent="0.3">
      <c r="A17" s="5"/>
      <c r="B17" s="5" t="s">
        <v>15</v>
      </c>
      <c r="C17" s="5" t="s">
        <v>16</v>
      </c>
      <c r="D17" s="2" t="s">
        <v>1</v>
      </c>
      <c r="E17" s="2" t="s">
        <v>2</v>
      </c>
      <c r="F17" s="2"/>
      <c r="G17" s="2" t="s">
        <v>3</v>
      </c>
      <c r="H17" s="2"/>
      <c r="I17" s="2"/>
      <c r="J17" s="2"/>
      <c r="K17" s="2"/>
      <c r="L17" s="2"/>
      <c r="M17" s="2"/>
      <c r="N17" s="2"/>
      <c r="O17" t="s">
        <v>10</v>
      </c>
      <c r="U17" s="4"/>
    </row>
    <row r="18" spans="1:22" x14ac:dyDescent="0.3">
      <c r="A18" s="5" t="s">
        <v>15</v>
      </c>
      <c r="B18" s="5">
        <v>1</v>
      </c>
      <c r="C18" s="5">
        <v>3</v>
      </c>
      <c r="D18" s="2">
        <f>POWER(PRODUCT(B18:C18),0.5)</f>
        <v>1.7320508075688772</v>
      </c>
      <c r="E18" s="2">
        <f>D18/SUM($D$18:$D$19)</f>
        <v>0.75</v>
      </c>
      <c r="F18" s="2"/>
      <c r="G18" s="2">
        <f>SUM(B$18:B$19)*E18</f>
        <v>1</v>
      </c>
      <c r="H18" s="2"/>
      <c r="I18" s="2"/>
      <c r="J18" s="2"/>
      <c r="K18" s="2"/>
      <c r="L18" s="2" t="s">
        <v>15</v>
      </c>
      <c r="M18" s="2">
        <f>E18</f>
        <v>0.75</v>
      </c>
      <c r="N18" s="2"/>
      <c r="R18" s="16"/>
      <c r="U18" s="4"/>
    </row>
    <row r="19" spans="1:22" x14ac:dyDescent="0.3">
      <c r="A19" s="5" t="s">
        <v>16</v>
      </c>
      <c r="B19" s="5">
        <f>1/C18</f>
        <v>0.33333333333333331</v>
      </c>
      <c r="C19" s="5">
        <v>1</v>
      </c>
      <c r="D19" s="2">
        <f>POWER(PRODUCT(B19:C19),0.5)</f>
        <v>0.57735026918962573</v>
      </c>
      <c r="E19" s="2">
        <f>D19/SUM($D$18:$D$19)</f>
        <v>0.25</v>
      </c>
      <c r="F19" s="2"/>
      <c r="G19" s="2">
        <f>SUM(C$18:C$19)*E19</f>
        <v>1</v>
      </c>
      <c r="H19" s="2"/>
      <c r="I19" s="2"/>
      <c r="J19" s="2"/>
      <c r="K19" s="2"/>
      <c r="L19" s="2" t="s">
        <v>16</v>
      </c>
      <c r="M19" s="2">
        <f>E19</f>
        <v>0.25</v>
      </c>
      <c r="N19" s="2"/>
      <c r="R19" s="16"/>
      <c r="U19" s="4"/>
    </row>
    <row r="20" spans="1:22" x14ac:dyDescent="0.3">
      <c r="D20" s="2"/>
      <c r="E20" s="2"/>
      <c r="F20" s="2" t="s">
        <v>3</v>
      </c>
      <c r="G20" s="2">
        <f>G18+G19</f>
        <v>2</v>
      </c>
      <c r="H20" s="2"/>
      <c r="I20" s="2"/>
      <c r="J20" s="2"/>
      <c r="K20" s="2"/>
      <c r="L20" s="2"/>
      <c r="M20" s="2"/>
      <c r="N20" s="2"/>
      <c r="U20" s="4"/>
    </row>
    <row r="21" spans="1:22" x14ac:dyDescent="0.3">
      <c r="F21" t="s">
        <v>7</v>
      </c>
      <c r="G21">
        <f>(G20-2)/(2-1)</f>
        <v>0</v>
      </c>
      <c r="U21" s="4"/>
    </row>
    <row r="22" spans="1:22" x14ac:dyDescent="0.3">
      <c r="F22" t="s">
        <v>8</v>
      </c>
      <c r="G22">
        <f>G21/0.9</f>
        <v>0</v>
      </c>
      <c r="U22" s="4"/>
    </row>
    <row r="23" spans="1:22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2" x14ac:dyDescent="0.3">
      <c r="A24" s="5"/>
      <c r="B24" s="5" t="s">
        <v>17</v>
      </c>
      <c r="C24" s="5" t="s">
        <v>20</v>
      </c>
      <c r="E24" t="s">
        <v>1</v>
      </c>
      <c r="F24" s="2" t="s">
        <v>2</v>
      </c>
      <c r="H24" t="s">
        <v>3</v>
      </c>
      <c r="O24" t="s">
        <v>13</v>
      </c>
      <c r="R24" s="1" t="s">
        <v>19</v>
      </c>
      <c r="S24" s="2"/>
      <c r="U24" s="12"/>
      <c r="V24" s="11"/>
    </row>
    <row r="25" spans="1:22" x14ac:dyDescent="0.3">
      <c r="A25" s="5" t="s">
        <v>17</v>
      </c>
      <c r="B25" s="5">
        <v>1</v>
      </c>
      <c r="C25" s="5">
        <v>4</v>
      </c>
      <c r="E25">
        <f>POWER(PRODUCT(B25:D25),1/2)</f>
        <v>2</v>
      </c>
      <c r="F25" s="2">
        <f>E25/SUM($E$10:$E$12)</f>
        <v>0.8</v>
      </c>
      <c r="H25">
        <f>SUM(B$10:B$11)*F25</f>
        <v>1</v>
      </c>
      <c r="K25" s="2"/>
      <c r="L25" s="2" t="s">
        <v>17</v>
      </c>
      <c r="M25" s="2">
        <f>F25</f>
        <v>0.8</v>
      </c>
      <c r="N25" s="2"/>
      <c r="R25" s="2" t="s">
        <v>17</v>
      </c>
      <c r="S25" s="14">
        <f>M25*S10</f>
        <v>0.42666666666666669</v>
      </c>
      <c r="U25" s="12"/>
      <c r="V25" s="11"/>
    </row>
    <row r="26" spans="1:22" x14ac:dyDescent="0.3">
      <c r="A26" s="5" t="s">
        <v>20</v>
      </c>
      <c r="B26" s="5">
        <f>1/C25</f>
        <v>0.25</v>
      </c>
      <c r="C26" s="5">
        <v>1</v>
      </c>
      <c r="E26">
        <f>POWER(PRODUCT(B26:D26),1/2)</f>
        <v>0.5</v>
      </c>
      <c r="F26" s="2">
        <f>E26/SUM($E$10:$E$12)</f>
        <v>0.2</v>
      </c>
      <c r="H26">
        <f>SUM(C$10:C$11)*F26</f>
        <v>1</v>
      </c>
      <c r="K26" s="2"/>
      <c r="L26" s="2" t="s">
        <v>20</v>
      </c>
      <c r="M26" s="2">
        <f>F26</f>
        <v>0.2</v>
      </c>
      <c r="N26" s="2"/>
      <c r="R26" s="2" t="s">
        <v>20</v>
      </c>
      <c r="S26" s="14">
        <f>M26*S10</f>
        <v>0.10666666666666667</v>
      </c>
      <c r="U26" s="12"/>
      <c r="V26" s="11"/>
    </row>
    <row r="27" spans="1:22" x14ac:dyDescent="0.3">
      <c r="F27" s="2"/>
      <c r="H27">
        <f>SUM(D$10:D$12)*F27</f>
        <v>0</v>
      </c>
      <c r="K27" s="2"/>
      <c r="L27" s="2"/>
      <c r="M27" s="2"/>
      <c r="N27" s="2"/>
      <c r="R27" s="2"/>
      <c r="S27" s="2"/>
      <c r="U27" s="13"/>
      <c r="V27" s="11"/>
    </row>
    <row r="28" spans="1:22" x14ac:dyDescent="0.3">
      <c r="G28" t="s">
        <v>12</v>
      </c>
      <c r="H28">
        <f>H25+H26</f>
        <v>2</v>
      </c>
      <c r="R28" s="2"/>
      <c r="S28" s="2"/>
      <c r="U28" s="13"/>
      <c r="V28" s="11"/>
    </row>
    <row r="29" spans="1:22" x14ac:dyDescent="0.3">
      <c r="G29" t="s">
        <v>7</v>
      </c>
      <c r="H29">
        <f>(H28-2)/(2-1)</f>
        <v>0</v>
      </c>
      <c r="R29" s="2"/>
      <c r="U29" s="13"/>
      <c r="V29" s="11"/>
    </row>
    <row r="30" spans="1:22" x14ac:dyDescent="0.3">
      <c r="G30" t="s">
        <v>8</v>
      </c>
      <c r="H30">
        <f>H29/0.9</f>
        <v>0</v>
      </c>
      <c r="U30" s="13"/>
      <c r="V30" s="11"/>
    </row>
    <row r="31" spans="1:22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3"/>
      <c r="V31" s="11"/>
    </row>
    <row r="32" spans="1:22" x14ac:dyDescent="0.3">
      <c r="A32" s="5"/>
      <c r="B32" s="5" t="s">
        <v>20</v>
      </c>
      <c r="C32" s="5" t="s">
        <v>21</v>
      </c>
      <c r="E32" t="s">
        <v>1</v>
      </c>
      <c r="F32" s="2" t="s">
        <v>2</v>
      </c>
      <c r="H32" t="s">
        <v>3</v>
      </c>
      <c r="O32" t="s">
        <v>14</v>
      </c>
      <c r="R32" s="1"/>
      <c r="S32" s="2"/>
      <c r="U32" s="13"/>
      <c r="V32" s="11"/>
    </row>
    <row r="33" spans="1:22" x14ac:dyDescent="0.3">
      <c r="A33" s="5" t="s">
        <v>20</v>
      </c>
      <c r="B33" s="5">
        <v>1</v>
      </c>
      <c r="C33" s="10">
        <v>2</v>
      </c>
      <c r="E33">
        <f>POWER(PRODUCT(B33:D33),1/2)</f>
        <v>1.4142135623730951</v>
      </c>
      <c r="F33" s="2">
        <f>E33/SUM($E$33:$E$34)</f>
        <v>0.66666666666666663</v>
      </c>
      <c r="H33">
        <f>SUM(B$10:B$11)*F33</f>
        <v>0.83333333333333326</v>
      </c>
      <c r="K33" s="2"/>
      <c r="L33" s="2" t="s">
        <v>20</v>
      </c>
      <c r="M33" s="2">
        <f>F33</f>
        <v>0.66666666666666663</v>
      </c>
      <c r="N33" s="2"/>
      <c r="R33" s="2" t="s">
        <v>20</v>
      </c>
      <c r="S33" s="14">
        <f>M33*S11</f>
        <v>8.8888888888888878E-2</v>
      </c>
      <c r="U33" s="13"/>
      <c r="V33" s="11"/>
    </row>
    <row r="34" spans="1:22" x14ac:dyDescent="0.3">
      <c r="A34" s="5" t="s">
        <v>21</v>
      </c>
      <c r="B34" s="10">
        <f>1/C33</f>
        <v>0.5</v>
      </c>
      <c r="C34" s="5">
        <v>1</v>
      </c>
      <c r="E34">
        <f>POWER(PRODUCT(B34:D34),1/2)</f>
        <v>0.70710678118654757</v>
      </c>
      <c r="F34" s="2">
        <f>E34/SUM($E$33:$E$34)</f>
        <v>0.33333333333333331</v>
      </c>
      <c r="H34">
        <f>SUM(C$10:C$11)*F34</f>
        <v>1.6666666666666665</v>
      </c>
      <c r="K34" s="2"/>
      <c r="L34" s="2" t="s">
        <v>21</v>
      </c>
      <c r="M34" s="2">
        <f>F34</f>
        <v>0.33333333333333331</v>
      </c>
      <c r="N34" s="2"/>
      <c r="R34" s="2" t="s">
        <v>21</v>
      </c>
      <c r="S34" s="14">
        <f>M34*S11</f>
        <v>4.4444444444444439E-2</v>
      </c>
      <c r="U34" s="13"/>
      <c r="V34" s="11"/>
    </row>
    <row r="35" spans="1:22" x14ac:dyDescent="0.3">
      <c r="F35" s="2"/>
      <c r="H35">
        <f>SUM(D$10:D$12)*F35</f>
        <v>0</v>
      </c>
      <c r="K35" s="2"/>
      <c r="L35" s="2"/>
      <c r="M35" s="2"/>
      <c r="N35" s="2"/>
      <c r="R35" s="2"/>
      <c r="S35" s="2"/>
      <c r="U35" s="13"/>
      <c r="V35" s="11"/>
    </row>
    <row r="36" spans="1:22" x14ac:dyDescent="0.3">
      <c r="G36" t="s">
        <v>12</v>
      </c>
      <c r="H36">
        <f>H33+H34</f>
        <v>2.5</v>
      </c>
      <c r="R36" s="2"/>
      <c r="S36" s="2"/>
      <c r="U36" s="13"/>
      <c r="V36" s="11"/>
    </row>
    <row r="37" spans="1:22" x14ac:dyDescent="0.3">
      <c r="G37" t="s">
        <v>7</v>
      </c>
      <c r="H37">
        <f>(H36-2)/(2-1)</f>
        <v>0.5</v>
      </c>
      <c r="R37" s="2"/>
      <c r="U37" s="13"/>
      <c r="V37" s="11"/>
    </row>
    <row r="38" spans="1:22" x14ac:dyDescent="0.3">
      <c r="G38" t="s">
        <v>8</v>
      </c>
      <c r="H38">
        <f>H37/0.9</f>
        <v>0.55555555555555558</v>
      </c>
      <c r="U38" s="13"/>
      <c r="V38" s="11"/>
    </row>
    <row r="39" spans="1:22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3"/>
      <c r="V39" s="11"/>
    </row>
    <row r="40" spans="1:22" x14ac:dyDescent="0.3">
      <c r="A40" s="5"/>
      <c r="B40" s="5" t="s">
        <v>17</v>
      </c>
      <c r="C40" s="5" t="s">
        <v>20</v>
      </c>
      <c r="E40" t="s">
        <v>1</v>
      </c>
      <c r="F40" s="2" t="s">
        <v>2</v>
      </c>
      <c r="H40" t="s">
        <v>3</v>
      </c>
      <c r="O40" t="s">
        <v>15</v>
      </c>
      <c r="R40" s="1"/>
      <c r="S40" s="2"/>
      <c r="U40" s="13"/>
      <c r="V40" s="11"/>
    </row>
    <row r="41" spans="1:22" x14ac:dyDescent="0.3">
      <c r="A41" s="5" t="s">
        <v>17</v>
      </c>
      <c r="B41" s="5">
        <v>1</v>
      </c>
      <c r="C41" s="5">
        <v>4</v>
      </c>
      <c r="E41">
        <f>POWER(PRODUCT(B41:D41),1/2)</f>
        <v>2</v>
      </c>
      <c r="F41" s="2">
        <f>E41/SUM($E$41:$E$42)</f>
        <v>0.8</v>
      </c>
      <c r="H41">
        <f>SUM(B$10:B$11)*F41</f>
        <v>1</v>
      </c>
      <c r="K41" s="2"/>
      <c r="L41" s="2" t="s">
        <v>17</v>
      </c>
      <c r="M41" s="2">
        <f>F41</f>
        <v>0.8</v>
      </c>
      <c r="N41" s="2"/>
      <c r="R41" s="2" t="s">
        <v>17</v>
      </c>
      <c r="S41" s="14">
        <f>M41*S12</f>
        <v>0.2</v>
      </c>
      <c r="U41" s="13"/>
      <c r="V41" s="11"/>
    </row>
    <row r="42" spans="1:22" x14ac:dyDescent="0.3">
      <c r="A42" s="5" t="s">
        <v>20</v>
      </c>
      <c r="B42" s="5">
        <f>1/C41</f>
        <v>0.25</v>
      </c>
      <c r="C42" s="5">
        <v>1</v>
      </c>
      <c r="E42">
        <f>POWER(PRODUCT(B42:D42),1/2)</f>
        <v>0.5</v>
      </c>
      <c r="F42" s="2">
        <f>E42/SUM($E$41:$E$42)</f>
        <v>0.2</v>
      </c>
      <c r="H42">
        <f>SUM(C$10:C$11)*F42</f>
        <v>1</v>
      </c>
      <c r="K42" s="2"/>
      <c r="L42" s="2" t="s">
        <v>20</v>
      </c>
      <c r="M42" s="2">
        <f>F42</f>
        <v>0.2</v>
      </c>
      <c r="N42" s="2"/>
      <c r="R42" s="2" t="s">
        <v>20</v>
      </c>
      <c r="S42" s="14">
        <f>M42*S12</f>
        <v>0.05</v>
      </c>
      <c r="U42" s="13"/>
      <c r="V42" s="11"/>
    </row>
    <row r="43" spans="1:22" x14ac:dyDescent="0.3">
      <c r="F43" s="2"/>
      <c r="H43">
        <f>SUM(D$10:D$12)*F43</f>
        <v>0</v>
      </c>
      <c r="K43" s="2"/>
      <c r="L43" s="2"/>
      <c r="M43" s="2"/>
      <c r="N43" s="2"/>
      <c r="R43" s="2"/>
      <c r="S43" s="2"/>
      <c r="U43" s="13"/>
      <c r="V43" s="11"/>
    </row>
    <row r="44" spans="1:22" x14ac:dyDescent="0.3">
      <c r="G44" t="s">
        <v>12</v>
      </c>
      <c r="H44">
        <f>H41+H42</f>
        <v>2</v>
      </c>
      <c r="R44" s="2"/>
      <c r="S44" s="2"/>
      <c r="U44" s="13"/>
      <c r="V44" s="11"/>
    </row>
    <row r="45" spans="1:22" x14ac:dyDescent="0.3">
      <c r="G45" t="s">
        <v>7</v>
      </c>
      <c r="H45">
        <f>(H44-2)/(2-1)</f>
        <v>0</v>
      </c>
      <c r="R45" s="2"/>
      <c r="U45" s="13"/>
      <c r="V45" s="11"/>
    </row>
    <row r="46" spans="1:22" x14ac:dyDescent="0.3">
      <c r="G46" t="s">
        <v>8</v>
      </c>
      <c r="H46">
        <f>H45/0.9</f>
        <v>0</v>
      </c>
      <c r="U46" s="13"/>
      <c r="V46" s="11"/>
    </row>
    <row r="47" spans="1:22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3"/>
      <c r="V47" s="11"/>
    </row>
    <row r="48" spans="1:22" x14ac:dyDescent="0.3">
      <c r="A48" s="5"/>
      <c r="B48" s="5" t="s">
        <v>21</v>
      </c>
      <c r="C48" s="5" t="s">
        <v>22</v>
      </c>
      <c r="E48" t="s">
        <v>1</v>
      </c>
      <c r="F48" s="2" t="s">
        <v>2</v>
      </c>
      <c r="H48" t="s">
        <v>3</v>
      </c>
      <c r="O48" t="s">
        <v>16</v>
      </c>
      <c r="R48" s="1"/>
      <c r="S48" s="2"/>
      <c r="U48" s="13"/>
      <c r="V48" s="11"/>
    </row>
    <row r="49" spans="1:22" x14ac:dyDescent="0.3">
      <c r="A49" s="5" t="s">
        <v>21</v>
      </c>
      <c r="B49" s="5">
        <v>1</v>
      </c>
      <c r="C49" s="5">
        <v>2</v>
      </c>
      <c r="E49">
        <f>POWER(PRODUCT(B49:D49),1/2)</f>
        <v>1.4142135623730951</v>
      </c>
      <c r="F49" s="2">
        <f>E49/SUM($E$49:$E$50)</f>
        <v>0.66666666666666663</v>
      </c>
      <c r="H49">
        <f>SUM(B$10:B$11)*F49</f>
        <v>0.83333333333333326</v>
      </c>
      <c r="K49" s="2"/>
      <c r="L49" s="2" t="s">
        <v>21</v>
      </c>
      <c r="M49" s="2">
        <f>F49</f>
        <v>0.66666666666666663</v>
      </c>
      <c r="N49" s="2"/>
      <c r="R49" s="2" t="s">
        <v>21</v>
      </c>
      <c r="S49" s="14">
        <f>M49*S13</f>
        <v>5.5555555555555552E-2</v>
      </c>
      <c r="U49" s="13"/>
      <c r="V49" s="11"/>
    </row>
    <row r="50" spans="1:22" x14ac:dyDescent="0.3">
      <c r="A50" s="5" t="s">
        <v>22</v>
      </c>
      <c r="B50" s="5">
        <f>1/C49</f>
        <v>0.5</v>
      </c>
      <c r="C50" s="5">
        <v>1</v>
      </c>
      <c r="E50">
        <f>POWER(PRODUCT(B50:D50),1/2)</f>
        <v>0.70710678118654757</v>
      </c>
      <c r="F50" s="2">
        <f>E50/SUM($E$49:$E$50)</f>
        <v>0.33333333333333331</v>
      </c>
      <c r="H50">
        <f>SUM(C$10:C$11)*F50</f>
        <v>1.6666666666666665</v>
      </c>
      <c r="K50" s="2"/>
      <c r="L50" s="2" t="s">
        <v>22</v>
      </c>
      <c r="M50" s="2">
        <f>F50</f>
        <v>0.33333333333333331</v>
      </c>
      <c r="N50" s="2"/>
      <c r="R50" s="2" t="s">
        <v>22</v>
      </c>
      <c r="S50" s="14">
        <f>M50*S13</f>
        <v>2.7777777777777776E-2</v>
      </c>
      <c r="U50" s="13"/>
      <c r="V50" s="11"/>
    </row>
    <row r="51" spans="1:22" x14ac:dyDescent="0.3">
      <c r="F51" s="2"/>
      <c r="H51">
        <f>SUM(D$10:D$12)*F51</f>
        <v>0</v>
      </c>
      <c r="K51" s="2"/>
      <c r="L51" s="2"/>
      <c r="M51" s="2"/>
      <c r="N51" s="2"/>
      <c r="R51" s="2" t="s">
        <v>24</v>
      </c>
      <c r="S51" s="2">
        <f>SUM(S25:S50)</f>
        <v>1</v>
      </c>
      <c r="U51" s="13"/>
      <c r="V51" s="11"/>
    </row>
    <row r="52" spans="1:22" x14ac:dyDescent="0.3">
      <c r="G52" t="s">
        <v>12</v>
      </c>
      <c r="H52">
        <f>H49+H50</f>
        <v>2.5</v>
      </c>
      <c r="R52" s="2"/>
      <c r="S52" s="2"/>
      <c r="U52" s="13"/>
      <c r="V52" s="11"/>
    </row>
    <row r="53" spans="1:22" x14ac:dyDescent="0.3">
      <c r="G53" t="s">
        <v>7</v>
      </c>
      <c r="H53">
        <f>(H52-2)/(2-1)</f>
        <v>0.5</v>
      </c>
      <c r="R53" s="2"/>
      <c r="U53" s="13"/>
      <c r="V53" s="11"/>
    </row>
    <row r="54" spans="1:22" x14ac:dyDescent="0.3">
      <c r="G54" t="s">
        <v>8</v>
      </c>
      <c r="H54">
        <f>H53/0.9</f>
        <v>0.55555555555555558</v>
      </c>
      <c r="U54" s="13"/>
      <c r="V54" s="11"/>
    </row>
    <row r="55" spans="1:22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3"/>
      <c r="V55" s="11"/>
    </row>
    <row r="56" spans="1:22" x14ac:dyDescent="0.3">
      <c r="U56" s="9"/>
    </row>
    <row r="57" spans="1:22" x14ac:dyDescent="0.3">
      <c r="U57" s="9"/>
    </row>
    <row r="58" spans="1:22" x14ac:dyDescent="0.3">
      <c r="U58" s="9"/>
    </row>
    <row r="59" spans="1:22" x14ac:dyDescent="0.3">
      <c r="U59" s="9"/>
    </row>
    <row r="60" spans="1:22" x14ac:dyDescent="0.3">
      <c r="F60" s="5"/>
      <c r="G60" s="5" t="s">
        <v>17</v>
      </c>
      <c r="H60" s="5" t="s">
        <v>20</v>
      </c>
      <c r="I60" s="5" t="s">
        <v>21</v>
      </c>
      <c r="J60" s="5" t="s">
        <v>22</v>
      </c>
      <c r="U60" s="9"/>
    </row>
    <row r="61" spans="1:22" x14ac:dyDescent="0.3">
      <c r="F61" s="5" t="s">
        <v>13</v>
      </c>
      <c r="G61" s="5">
        <f>M25</f>
        <v>0.8</v>
      </c>
      <c r="H61" s="5">
        <f>M26</f>
        <v>0.2</v>
      </c>
      <c r="I61" s="5"/>
      <c r="J61" s="5"/>
      <c r="U61" s="9"/>
    </row>
    <row r="62" spans="1:22" x14ac:dyDescent="0.3">
      <c r="F62" s="5" t="s">
        <v>14</v>
      </c>
      <c r="G62" s="5"/>
      <c r="H62" s="5">
        <f>M33</f>
        <v>0.66666666666666663</v>
      </c>
      <c r="I62" s="5">
        <f>M34</f>
        <v>0.33333333333333331</v>
      </c>
      <c r="J62" s="5"/>
      <c r="U62" s="9"/>
    </row>
    <row r="63" spans="1:22" x14ac:dyDescent="0.3">
      <c r="F63" s="5" t="s">
        <v>15</v>
      </c>
      <c r="G63" s="5">
        <f>M41</f>
        <v>0.8</v>
      </c>
      <c r="H63" s="5">
        <f>M42</f>
        <v>0.2</v>
      </c>
      <c r="I63" s="5"/>
      <c r="J63" s="5"/>
      <c r="U63" s="9"/>
    </row>
    <row r="64" spans="1:22" x14ac:dyDescent="0.3">
      <c r="F64" s="5" t="s">
        <v>16</v>
      </c>
      <c r="G64" s="5"/>
      <c r="H64" s="5"/>
      <c r="I64" s="5">
        <f>M49</f>
        <v>0.66666666666666663</v>
      </c>
      <c r="J64" s="5">
        <f>M50</f>
        <v>0.33333333333333331</v>
      </c>
      <c r="U64" s="9"/>
    </row>
    <row r="65" spans="5:21" x14ac:dyDescent="0.3">
      <c r="F65" s="5" t="s">
        <v>23</v>
      </c>
      <c r="G65" s="15">
        <f>SUMPRODUCT(G61:G64,$S$10:$S$13)</f>
        <v>0.62666666666666671</v>
      </c>
      <c r="H65" s="15">
        <f t="shared" ref="H65:J65" si="0">SUMPRODUCT(H61:H64,$S$10:$S$13)</f>
        <v>0.24555555555555553</v>
      </c>
      <c r="I65" s="15">
        <f t="shared" si="0"/>
        <v>9.9999999999999992E-2</v>
      </c>
      <c r="J65" s="15">
        <f t="shared" si="0"/>
        <v>2.7777777777777776E-2</v>
      </c>
      <c r="U65" s="9"/>
    </row>
    <row r="66" spans="5:21" x14ac:dyDescent="0.3">
      <c r="U66" s="9"/>
    </row>
    <row r="67" spans="5:21" x14ac:dyDescent="0.3">
      <c r="U67" s="9"/>
    </row>
    <row r="68" spans="5:21" x14ac:dyDescent="0.3">
      <c r="U68" s="9"/>
    </row>
    <row r="69" spans="5:21" x14ac:dyDescent="0.3">
      <c r="U69" s="9"/>
    </row>
    <row r="70" spans="5:21" x14ac:dyDescent="0.3">
      <c r="U70" s="9"/>
    </row>
    <row r="71" spans="5:21" x14ac:dyDescent="0.3">
      <c r="E71" s="5"/>
      <c r="F71" s="5" t="s">
        <v>25</v>
      </c>
      <c r="G71" s="5" t="s">
        <v>26</v>
      </c>
      <c r="U71" s="9"/>
    </row>
    <row r="72" spans="5:21" x14ac:dyDescent="0.3">
      <c r="E72" s="5" t="s">
        <v>11</v>
      </c>
      <c r="F72" s="5">
        <v>0.3</v>
      </c>
      <c r="G72" s="5">
        <f>1</f>
        <v>1</v>
      </c>
      <c r="U72" s="9"/>
    </row>
    <row r="73" spans="5:21" x14ac:dyDescent="0.3">
      <c r="E73" s="5" t="s">
        <v>9</v>
      </c>
      <c r="F73" s="5">
        <v>0.45</v>
      </c>
      <c r="G73" s="5">
        <v>2</v>
      </c>
      <c r="U73" s="9"/>
    </row>
    <row r="74" spans="5:21" x14ac:dyDescent="0.3">
      <c r="E74" s="5" t="s">
        <v>10</v>
      </c>
      <c r="F74" s="5">
        <v>0.72</v>
      </c>
      <c r="G74" s="5">
        <v>0.5</v>
      </c>
      <c r="U74" s="9"/>
    </row>
    <row r="75" spans="5:21" x14ac:dyDescent="0.3">
      <c r="E75" s="5" t="s">
        <v>13</v>
      </c>
      <c r="F75" s="5">
        <v>0.1</v>
      </c>
      <c r="G75" s="5">
        <f>1.5</f>
        <v>1.5</v>
      </c>
      <c r="U75" s="9"/>
    </row>
    <row r="76" spans="5:21" x14ac:dyDescent="0.3">
      <c r="E76" s="5" t="s">
        <v>14</v>
      </c>
      <c r="F76" s="5">
        <v>0.42</v>
      </c>
      <c r="G76" s="5">
        <f t="shared" ref="G76" si="1">1-F76</f>
        <v>0.58000000000000007</v>
      </c>
      <c r="U76" s="9"/>
    </row>
    <row r="77" spans="5:21" x14ac:dyDescent="0.3">
      <c r="U77" s="9"/>
    </row>
    <row r="78" spans="5:21" x14ac:dyDescent="0.3">
      <c r="U78" s="9"/>
    </row>
    <row r="79" spans="5:21" x14ac:dyDescent="0.3">
      <c r="U79" s="9"/>
    </row>
    <row r="80" spans="5:21" x14ac:dyDescent="0.3">
      <c r="U80" s="9"/>
    </row>
    <row r="81" spans="5:21" x14ac:dyDescent="0.3">
      <c r="U81" s="9"/>
    </row>
    <row r="82" spans="5:21" x14ac:dyDescent="0.3">
      <c r="U82" s="9"/>
    </row>
    <row r="83" spans="5:21" x14ac:dyDescent="0.3">
      <c r="E83" s="17" t="s">
        <v>27</v>
      </c>
      <c r="F83" s="17"/>
      <c r="G83" s="17"/>
      <c r="I83" t="s">
        <v>28</v>
      </c>
      <c r="L83" t="s">
        <v>29</v>
      </c>
      <c r="O83" t="s">
        <v>30</v>
      </c>
      <c r="R83" t="s">
        <v>31</v>
      </c>
      <c r="U83" s="9"/>
    </row>
    <row r="84" spans="5:21" x14ac:dyDescent="0.3">
      <c r="F84" t="s">
        <v>25</v>
      </c>
      <c r="G84" t="s">
        <v>26</v>
      </c>
      <c r="I84" t="s">
        <v>25</v>
      </c>
      <c r="J84" t="s">
        <v>26</v>
      </c>
      <c r="L84" t="s">
        <v>25</v>
      </c>
      <c r="M84" t="s">
        <v>26</v>
      </c>
      <c r="O84" t="s">
        <v>25</v>
      </c>
      <c r="P84" t="s">
        <v>26</v>
      </c>
      <c r="R84" t="s">
        <v>25</v>
      </c>
      <c r="S84" t="s">
        <v>26</v>
      </c>
      <c r="U84" s="9"/>
    </row>
    <row r="85" spans="5:21" x14ac:dyDescent="0.3">
      <c r="E85" t="s">
        <v>11</v>
      </c>
      <c r="F85">
        <f>IF(AND($F$72&gt;$F72,$G$72&gt;$G72),0,$F72)</f>
        <v>0.3</v>
      </c>
      <c r="G85">
        <f>IF(AND($F$72&gt;$F72,$G$72&gt;$G72),0,$G72)</f>
        <v>1</v>
      </c>
      <c r="I85">
        <f>IF(AND($F$73&gt;$F72,$G$73&gt;$G72),0,$F72)</f>
        <v>0</v>
      </c>
      <c r="J85">
        <f>IF(AND($F$73&gt;$F72,$G$73&gt;$G72),0,$G72)</f>
        <v>0</v>
      </c>
      <c r="L85">
        <f>IF(AND($F$74&gt;$F72,$G$74&gt;$G72),0,$F72)</f>
        <v>0.3</v>
      </c>
      <c r="M85">
        <f>IF(AND($F$74&gt;$F72,$G$74&gt;$G72),0,$G72)</f>
        <v>1</v>
      </c>
      <c r="O85">
        <f>IF(AND($F$75&gt;$F72,$G$75&gt;$G72),0,$F72)</f>
        <v>0.3</v>
      </c>
      <c r="P85">
        <f>IF(AND($F$75&gt;$F72,$G$75&gt;$G72),0,$G72)</f>
        <v>1</v>
      </c>
      <c r="R85">
        <f>IF(AND($F$76&gt;$F72,$G$76&gt;$G72),0,$F72)</f>
        <v>0.3</v>
      </c>
      <c r="S85">
        <f>IF(AND($F$76&gt;$F72,$G$76&gt;$G72),0,$G72)</f>
        <v>1</v>
      </c>
      <c r="U85" s="9"/>
    </row>
    <row r="86" spans="5:21" x14ac:dyDescent="0.3">
      <c r="E86" t="s">
        <v>9</v>
      </c>
      <c r="F86">
        <f t="shared" ref="F86:F89" si="2">IF(AND($F$72&gt;$F73,$G$72&gt;$G73),0,$F73)</f>
        <v>0.45</v>
      </c>
      <c r="G86">
        <f t="shared" ref="G86:G89" si="3">IF(AND($F$72&gt;$F73,$G$72&gt;$G73),0,$G73)</f>
        <v>2</v>
      </c>
      <c r="I86">
        <f>IF(AND($F$73&gt;$F73,$G$73&gt;$G73),0,$F73)</f>
        <v>0.45</v>
      </c>
      <c r="J86">
        <f>IF(AND($F$73&gt;$F73,$G$73&gt;$G73),0,$G73)</f>
        <v>2</v>
      </c>
      <c r="L86">
        <f t="shared" ref="L86:L89" si="4">IF(AND($F$74&gt;$F73,$G$74&gt;$G73),0,$F73)</f>
        <v>0.45</v>
      </c>
      <c r="M86">
        <f t="shared" ref="M86:M89" si="5">IF(AND($F$74&gt;$F73,$G$74&gt;$G73),0,$G73)</f>
        <v>2</v>
      </c>
      <c r="O86">
        <f t="shared" ref="O86:O89" si="6">IF(AND($F$75&gt;$F73,$G$75&gt;$G73),0,$F73)</f>
        <v>0.45</v>
      </c>
      <c r="P86">
        <f t="shared" ref="P86:P89" si="7">IF(AND($F$75&gt;$F73,$G$75&gt;$G73),0,$G73)</f>
        <v>2</v>
      </c>
      <c r="R86">
        <f t="shared" ref="R86:R89" si="8">IF(AND($F$76&gt;$F73,$G$76&gt;$G73),0,$F73)</f>
        <v>0.45</v>
      </c>
      <c r="S86">
        <f t="shared" ref="S86:S89" si="9">IF(AND($F$76&gt;$F73,$G$76&gt;$G73),0,$G73)</f>
        <v>2</v>
      </c>
      <c r="U86" s="9"/>
    </row>
    <row r="87" spans="5:21" x14ac:dyDescent="0.3">
      <c r="E87" t="s">
        <v>10</v>
      </c>
      <c r="F87">
        <f t="shared" si="2"/>
        <v>0.72</v>
      </c>
      <c r="G87">
        <f t="shared" si="3"/>
        <v>0.5</v>
      </c>
      <c r="I87">
        <f t="shared" ref="I87:I89" si="10">IF(AND($F$73&gt;$F74,$G$73&gt;$G74),0,$F74)</f>
        <v>0.72</v>
      </c>
      <c r="J87">
        <f>IF(AND($F$73&gt;$F74,$G$73&gt;$G74),0,$G74)</f>
        <v>0.5</v>
      </c>
      <c r="L87">
        <f t="shared" si="4"/>
        <v>0.72</v>
      </c>
      <c r="M87">
        <f t="shared" si="5"/>
        <v>0.5</v>
      </c>
      <c r="O87">
        <f t="shared" si="6"/>
        <v>0.72</v>
      </c>
      <c r="P87">
        <f t="shared" si="7"/>
        <v>0.5</v>
      </c>
      <c r="R87">
        <f t="shared" si="8"/>
        <v>0.72</v>
      </c>
      <c r="S87">
        <f t="shared" si="9"/>
        <v>0.5</v>
      </c>
      <c r="U87" s="9"/>
    </row>
    <row r="88" spans="5:21" x14ac:dyDescent="0.3">
      <c r="E88" t="s">
        <v>13</v>
      </c>
      <c r="F88">
        <f t="shared" si="2"/>
        <v>0.1</v>
      </c>
      <c r="G88">
        <f t="shared" si="3"/>
        <v>1.5</v>
      </c>
      <c r="I88">
        <f t="shared" si="10"/>
        <v>0</v>
      </c>
      <c r="J88">
        <f t="shared" ref="J88:J89" si="11">IF(AND($F$73&gt;$F75,$G$73&gt;$G75),0,$G75)</f>
        <v>0</v>
      </c>
      <c r="L88">
        <f t="shared" si="4"/>
        <v>0.1</v>
      </c>
      <c r="M88">
        <f t="shared" si="5"/>
        <v>1.5</v>
      </c>
      <c r="O88">
        <f t="shared" si="6"/>
        <v>0.1</v>
      </c>
      <c r="P88">
        <f t="shared" si="7"/>
        <v>1.5</v>
      </c>
      <c r="R88">
        <f t="shared" si="8"/>
        <v>0.1</v>
      </c>
      <c r="S88">
        <f t="shared" si="9"/>
        <v>1.5</v>
      </c>
      <c r="U88" s="9"/>
    </row>
    <row r="89" spans="5:21" x14ac:dyDescent="0.3">
      <c r="E89" t="s">
        <v>14</v>
      </c>
      <c r="F89">
        <f t="shared" si="2"/>
        <v>0.42</v>
      </c>
      <c r="G89">
        <f t="shared" si="3"/>
        <v>0.58000000000000007</v>
      </c>
      <c r="I89">
        <f t="shared" si="10"/>
        <v>0</v>
      </c>
      <c r="J89">
        <f t="shared" si="11"/>
        <v>0</v>
      </c>
      <c r="L89">
        <f t="shared" si="4"/>
        <v>0.42</v>
      </c>
      <c r="M89">
        <f t="shared" si="5"/>
        <v>0.58000000000000007</v>
      </c>
      <c r="O89">
        <f t="shared" si="6"/>
        <v>0.42</v>
      </c>
      <c r="P89">
        <f t="shared" si="7"/>
        <v>0.58000000000000007</v>
      </c>
      <c r="R89">
        <f t="shared" si="8"/>
        <v>0.42</v>
      </c>
      <c r="S89">
        <f t="shared" si="9"/>
        <v>0.58000000000000007</v>
      </c>
      <c r="U89" s="9"/>
    </row>
    <row r="90" spans="5:21" x14ac:dyDescent="0.3">
      <c r="U90" s="9"/>
    </row>
    <row r="91" spans="5:21" x14ac:dyDescent="0.3">
      <c r="U91" s="9"/>
    </row>
    <row r="92" spans="5:21" x14ac:dyDescent="0.3">
      <c r="E92" t="s">
        <v>32</v>
      </c>
      <c r="U92" s="9"/>
    </row>
    <row r="93" spans="5:21" x14ac:dyDescent="0.3">
      <c r="U93" s="9"/>
    </row>
    <row r="94" spans="5:21" x14ac:dyDescent="0.3">
      <c r="U94" s="9"/>
    </row>
    <row r="95" spans="5:21" x14ac:dyDescent="0.3">
      <c r="E95" s="5"/>
      <c r="F95" s="5" t="s">
        <v>25</v>
      </c>
      <c r="G95" s="5" t="s">
        <v>26</v>
      </c>
      <c r="U95" s="9"/>
    </row>
    <row r="96" spans="5:21" x14ac:dyDescent="0.3">
      <c r="E96" s="5" t="s">
        <v>11</v>
      </c>
      <c r="F96" s="5"/>
      <c r="G96" s="5"/>
      <c r="U96" s="9"/>
    </row>
    <row r="97" spans="5:21" x14ac:dyDescent="0.3">
      <c r="E97" s="5" t="s">
        <v>9</v>
      </c>
      <c r="F97" s="5">
        <v>0.45</v>
      </c>
      <c r="G97" s="5">
        <f t="shared" ref="G97:G98" si="12">1-F97</f>
        <v>0.55000000000000004</v>
      </c>
      <c r="U97" s="9"/>
    </row>
    <row r="98" spans="5:21" x14ac:dyDescent="0.3">
      <c r="E98" s="5" t="s">
        <v>10</v>
      </c>
      <c r="F98" s="5">
        <v>0.72</v>
      </c>
      <c r="G98" s="5">
        <f t="shared" si="12"/>
        <v>0.28000000000000003</v>
      </c>
      <c r="U98" s="9"/>
    </row>
    <row r="99" spans="5:21" x14ac:dyDescent="0.3">
      <c r="E99" s="5" t="s">
        <v>13</v>
      </c>
      <c r="F99" s="5"/>
      <c r="G99" s="5"/>
      <c r="U99" s="9"/>
    </row>
    <row r="100" spans="5:21" x14ac:dyDescent="0.3">
      <c r="E100" s="5" t="s">
        <v>14</v>
      </c>
      <c r="F100" s="5"/>
      <c r="G100" s="5"/>
      <c r="U100" s="9"/>
    </row>
    <row r="101" spans="5:21" x14ac:dyDescent="0.3">
      <c r="U101" s="9"/>
    </row>
    <row r="102" spans="5:21" x14ac:dyDescent="0.3">
      <c r="U102" s="9"/>
    </row>
    <row r="103" spans="5:21" x14ac:dyDescent="0.3">
      <c r="U103" s="8"/>
    </row>
    <row r="104" spans="5:21" x14ac:dyDescent="0.3">
      <c r="U104" s="8"/>
    </row>
    <row r="105" spans="5:21" x14ac:dyDescent="0.3">
      <c r="U105" s="8"/>
    </row>
    <row r="106" spans="5:21" x14ac:dyDescent="0.3">
      <c r="U106" s="8"/>
    </row>
    <row r="107" spans="5:21" x14ac:dyDescent="0.3">
      <c r="U107" s="8"/>
    </row>
    <row r="108" spans="5:21" x14ac:dyDescent="0.3">
      <c r="U108" s="8"/>
    </row>
  </sheetData>
  <mergeCells count="1">
    <mergeCell ref="E83:G8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Pimonov</dc:creator>
  <cp:lastModifiedBy>pimonov.daniil@bk.ru</cp:lastModifiedBy>
  <dcterms:created xsi:type="dcterms:W3CDTF">2015-06-05T18:19:34Z</dcterms:created>
  <dcterms:modified xsi:type="dcterms:W3CDTF">2021-12-23T16:45:44Z</dcterms:modified>
</cp:coreProperties>
</file>