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c306396c21d04e6/Documentos/Personal/Universidad/Primero/Cuatrimestre 1/FFT/Practica 3/"/>
    </mc:Choice>
  </mc:AlternateContent>
  <bookViews>
    <workbookView xWindow="-120" yWindow="-120" windowWidth="29040" windowHeight="1584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A23" i="2"/>
  <c r="B23" i="2" s="1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C2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9" i="2" l="1"/>
  <c r="A17" i="2"/>
  <c r="A2" i="2"/>
  <c r="C2" i="2" s="1"/>
  <c r="O23" i="2"/>
  <c r="N23" i="2"/>
  <c r="J23" i="2"/>
  <c r="K23" i="2" s="1"/>
  <c r="N22" i="2"/>
  <c r="O22" i="2" s="1"/>
  <c r="J22" i="2"/>
  <c r="K22" i="2" s="1"/>
  <c r="N21" i="2"/>
  <c r="O21" i="2" s="1"/>
  <c r="J21" i="2"/>
  <c r="K21" i="2" s="1"/>
  <c r="N20" i="2"/>
  <c r="O20" i="2" s="1"/>
  <c r="J20" i="2"/>
  <c r="K20" i="2" s="1"/>
  <c r="O19" i="2"/>
  <c r="N19" i="2"/>
  <c r="J19" i="2"/>
  <c r="K19" i="2" s="1"/>
  <c r="N18" i="2"/>
  <c r="O18" i="2" s="1"/>
  <c r="J18" i="2"/>
  <c r="K18" i="2" s="1"/>
  <c r="N17" i="2"/>
  <c r="O17" i="2" s="1"/>
  <c r="J17" i="2"/>
  <c r="K17" i="2" s="1"/>
  <c r="N16" i="2"/>
  <c r="O16" i="2" s="1"/>
  <c r="J16" i="2"/>
  <c r="K16" i="2" s="1"/>
  <c r="O15" i="2"/>
  <c r="N15" i="2"/>
  <c r="J15" i="2"/>
  <c r="K15" i="2" s="1"/>
  <c r="N14" i="2"/>
  <c r="O14" i="2" s="1"/>
  <c r="J14" i="2"/>
  <c r="K14" i="2" s="1"/>
  <c r="N13" i="2"/>
  <c r="O13" i="2" s="1"/>
  <c r="J13" i="2"/>
  <c r="K13" i="2" s="1"/>
  <c r="N12" i="2"/>
  <c r="O12" i="2" s="1"/>
  <c r="J12" i="2"/>
  <c r="K12" i="2" s="1"/>
  <c r="O11" i="2"/>
  <c r="N11" i="2"/>
  <c r="J11" i="2"/>
  <c r="K11" i="2" s="1"/>
  <c r="N10" i="2"/>
  <c r="O10" i="2" s="1"/>
  <c r="J10" i="2"/>
  <c r="K10" i="2" s="1"/>
  <c r="N9" i="2"/>
  <c r="O9" i="2" s="1"/>
  <c r="J9" i="2"/>
  <c r="K9" i="2" s="1"/>
  <c r="N8" i="2"/>
  <c r="O8" i="2" s="1"/>
  <c r="J8" i="2"/>
  <c r="K8" i="2" s="1"/>
  <c r="O7" i="2"/>
  <c r="N7" i="2"/>
  <c r="J7" i="2"/>
  <c r="K7" i="2" s="1"/>
  <c r="N6" i="2"/>
  <c r="O6" i="2" s="1"/>
  <c r="J6" i="2"/>
  <c r="K6" i="2" s="1"/>
  <c r="N5" i="2"/>
  <c r="O5" i="2" s="1"/>
  <c r="J5" i="2"/>
  <c r="K5" i="2" s="1"/>
  <c r="N4" i="2"/>
  <c r="O4" i="2" s="1"/>
  <c r="J4" i="2"/>
  <c r="K4" i="2" s="1"/>
  <c r="O3" i="2"/>
  <c r="N3" i="2"/>
  <c r="J3" i="2"/>
  <c r="K3" i="2" s="1"/>
  <c r="N2" i="2"/>
  <c r="O2" i="2" s="1"/>
  <c r="J2" i="2"/>
  <c r="K2" i="2" s="1"/>
  <c r="C9" i="2"/>
  <c r="C17" i="2"/>
  <c r="C23" i="2"/>
  <c r="A16" i="2" l="1"/>
  <c r="C16" i="2" s="1"/>
  <c r="A15" i="2"/>
  <c r="C15" i="2" s="1"/>
  <c r="A7" i="2"/>
  <c r="C7" i="2" s="1"/>
  <c r="A8" i="2"/>
  <c r="C8" i="2" s="1"/>
  <c r="A22" i="2"/>
  <c r="C22" i="2" s="1"/>
  <c r="A14" i="2"/>
  <c r="C14" i="2" s="1"/>
  <c r="A6" i="2"/>
  <c r="C6" i="2" s="1"/>
  <c r="A21" i="2"/>
  <c r="C21" i="2" s="1"/>
  <c r="A20" i="2"/>
  <c r="C20" i="2" s="1"/>
  <c r="A12" i="2"/>
  <c r="C12" i="2" s="1"/>
  <c r="A4" i="2"/>
  <c r="C4" i="2" s="1"/>
  <c r="A5" i="2"/>
  <c r="C5" i="2" s="1"/>
  <c r="A19" i="2"/>
  <c r="C19" i="2" s="1"/>
  <c r="A11" i="2"/>
  <c r="C11" i="2" s="1"/>
  <c r="A3" i="2"/>
  <c r="C3" i="2" s="1"/>
  <c r="A13" i="2"/>
  <c r="C13" i="2" s="1"/>
  <c r="A18" i="2"/>
  <c r="C18" i="2" s="1"/>
  <c r="A10" i="2"/>
  <c r="C10" i="2" s="1"/>
</calcChain>
</file>

<file path=xl/sharedStrings.xml><?xml version="1.0" encoding="utf-8"?>
<sst xmlns="http://schemas.openxmlformats.org/spreadsheetml/2006/main" count="17" uniqueCount="14">
  <si>
    <t>w</t>
  </si>
  <si>
    <t>t(w)</t>
  </si>
  <si>
    <t>20log(t(w))</t>
  </si>
  <si>
    <t>Resistencia</t>
  </si>
  <si>
    <t>Capacidad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</si>
  <si>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exp</t>
    </r>
    <r>
      <rPr>
        <b/>
        <sz val="11"/>
        <color theme="1"/>
        <rFont val="Calibri"/>
        <family val="2"/>
        <scheme val="minor"/>
      </rPr>
      <t>(Hz)</t>
    </r>
  </si>
  <si>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  <scheme val="minor"/>
      </rPr>
      <t>exp</t>
    </r>
    <r>
      <rPr>
        <b/>
        <sz val="11"/>
        <color theme="1"/>
        <rFont val="Calibri"/>
        <family val="2"/>
        <scheme val="minor"/>
      </rPr>
      <t xml:space="preserve"> (rad/s)</t>
    </r>
  </si>
  <si>
    <r>
      <t>log(</t>
    </r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  <scheme val="minor"/>
      </rPr>
      <t>exp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</si>
  <si>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opp</t>
    </r>
    <r>
      <rPr>
        <b/>
        <sz val="11"/>
        <color theme="1"/>
        <rFont val="Calibri"/>
        <family val="2"/>
        <scheme val="minor"/>
      </rPr>
      <t xml:space="preserve"> (V)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</si>
  <si>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ipp</t>
    </r>
    <r>
      <rPr>
        <b/>
        <sz val="11"/>
        <color theme="1"/>
        <rFont val="Calibri"/>
        <family val="2"/>
        <scheme val="minor"/>
      </rPr>
      <t>(V)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</si>
  <si>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opp</t>
    </r>
    <r>
      <rPr>
        <b/>
        <sz val="11"/>
        <color theme="1"/>
        <rFont val="Calibri"/>
        <family val="2"/>
        <scheme val="minor"/>
      </rPr>
      <t>/V</t>
    </r>
    <r>
      <rPr>
        <b/>
        <vertAlign val="subscript"/>
        <sz val="11"/>
        <color theme="1"/>
        <rFont val="Calibri"/>
        <family val="2"/>
        <scheme val="minor"/>
      </rPr>
      <t>ipp</t>
    </r>
  </si>
  <si>
    <r>
      <t>20log(V</t>
    </r>
    <r>
      <rPr>
        <b/>
        <vertAlign val="subscript"/>
        <sz val="11"/>
        <color theme="1"/>
        <rFont val="Calibri"/>
        <family val="2"/>
        <scheme val="minor"/>
      </rPr>
      <t>opp</t>
    </r>
    <r>
      <rPr>
        <b/>
        <sz val="11"/>
        <color theme="1"/>
        <rFont val="Calibri"/>
        <family val="2"/>
        <scheme val="minor"/>
      </rPr>
      <t>/V</t>
    </r>
    <r>
      <rPr>
        <b/>
        <vertAlign val="subscript"/>
        <sz val="11"/>
        <color theme="1"/>
        <rFont val="Calibri"/>
        <family val="2"/>
        <scheme val="minor"/>
      </rPr>
      <t>ipp</t>
    </r>
    <r>
      <rPr>
        <b/>
        <sz val="11"/>
        <color theme="1"/>
        <rFont val="Calibri"/>
        <family val="2"/>
        <scheme val="minor"/>
      </rPr>
      <t>)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</si>
  <si>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teo</t>
    </r>
    <r>
      <rPr>
        <b/>
        <sz val="11"/>
        <color theme="1"/>
        <rFont val="Calibri"/>
        <family val="2"/>
        <scheme val="minor"/>
      </rPr>
      <t>(Hz)</t>
    </r>
  </si>
  <si>
    <t>log(w)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</si>
</sst>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1" fontId="0" fillId="3" borderId="1" xfId="0" applyNumberFormat="1" applyFont="1" applyFill="1" applyBorder="1" applyAlignment="1">
      <alignment wrapText="1"/>
    </xf>
    <xf numFmtId="1" fontId="0" fillId="3" borderId="1" xfId="0" applyNumberFormat="1" applyFont="1" applyFill="1" applyBorder="1" applyAlignment="1">
      <alignment wrapText="1"/>
    </xf>
    <xf numFmtId="2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1" fontId="0" fillId="0" borderId="0" xfId="0" applyNumberFormat="1" applyFill="1" applyBorder="1" applyAlignment="1">
      <alignment wrapText="1"/>
    </xf>
    <xf numFmtId="11" fontId="0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Digrama de Bode Teórico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Hoja1!$A$2:$A$24</c:f>
              <c:numCache>
                <c:formatCode>0.00E+00</c:formatCode>
                <c:ptCount val="23"/>
                <c:pt idx="0">
                  <c:v>628.31853071795865</c:v>
                </c:pt>
                <c:pt idx="1">
                  <c:v>1256.6370614359173</c:v>
                </c:pt>
                <c:pt idx="2">
                  <c:v>1884.9555921538758</c:v>
                </c:pt>
                <c:pt idx="3">
                  <c:v>3141.5926535897929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18849.555921538758</c:v>
                </c:pt>
                <c:pt idx="8">
                  <c:v>31415.926535897932</c:v>
                </c:pt>
                <c:pt idx="9">
                  <c:v>40212.385965949354</c:v>
                </c:pt>
                <c:pt idx="10">
                  <c:v>44984</c:v>
                </c:pt>
                <c:pt idx="11">
                  <c:v>50265.482457436687</c:v>
                </c:pt>
                <c:pt idx="12">
                  <c:v>62831.853071795864</c:v>
                </c:pt>
                <c:pt idx="13">
                  <c:v>125663.70614359173</c:v>
                </c:pt>
                <c:pt idx="14">
                  <c:v>188495.55921538759</c:v>
                </c:pt>
                <c:pt idx="15">
                  <c:v>314159.26535897929</c:v>
                </c:pt>
                <c:pt idx="16">
                  <c:v>502654.82457436691</c:v>
                </c:pt>
                <c:pt idx="17">
                  <c:v>628318.53071795858</c:v>
                </c:pt>
                <c:pt idx="18">
                  <c:v>1256637.0614359172</c:v>
                </c:pt>
                <c:pt idx="19">
                  <c:v>1884955.5921538759</c:v>
                </c:pt>
                <c:pt idx="20">
                  <c:v>3141592.653589793</c:v>
                </c:pt>
                <c:pt idx="21">
                  <c:v>5026548.2457436686</c:v>
                </c:pt>
                <c:pt idx="22">
                  <c:v>6283185.307179586</c:v>
                </c:pt>
              </c:numCache>
            </c:numRef>
          </c:xVal>
          <c:yVal>
            <c:numRef>
              <c:f>Hoja1!$C$2:$C$24</c:f>
              <c:numCache>
                <c:formatCode>0.00E+00</c:formatCode>
                <c:ptCount val="23"/>
                <c:pt idx="0">
                  <c:v>-8.4719921826580222E-4</c:v>
                </c:pt>
                <c:pt idx="1">
                  <c:v>-3.3878057207346619E-3</c:v>
                </c:pt>
                <c:pt idx="2">
                  <c:v>-7.6188499123585468E-3</c:v>
                </c:pt>
                <c:pt idx="3">
                  <c:v>-2.1130557693285604E-2</c:v>
                </c:pt>
                <c:pt idx="4">
                  <c:v>-5.3890297343003185E-2</c:v>
                </c:pt>
                <c:pt idx="5">
                  <c:v>-8.3912283061545745E-2</c:v>
                </c:pt>
                <c:pt idx="6">
                  <c:v>-0.3263388554283464</c:v>
                </c:pt>
                <c:pt idx="7">
                  <c:v>-0.70253840829287306</c:v>
                </c:pt>
                <c:pt idx="8">
                  <c:v>-1.7252547614918101</c:v>
                </c:pt>
                <c:pt idx="9">
                  <c:v>-2.5505637533949308</c:v>
                </c:pt>
                <c:pt idx="10">
                  <c:v>-3.0102999566398125</c:v>
                </c:pt>
                <c:pt idx="11">
                  <c:v>-3.5191233909639346</c:v>
                </c:pt>
                <c:pt idx="12">
                  <c:v>-4.6996016944259589</c:v>
                </c:pt>
                <c:pt idx="13">
                  <c:v>-9.4466791334342233</c:v>
                </c:pt>
                <c:pt idx="14">
                  <c:v>-12.685416348634655</c:v>
                </c:pt>
                <c:pt idx="15">
                  <c:v>-16.969978697325175</c:v>
                </c:pt>
                <c:pt idx="16">
                  <c:v>-20.998879646138739</c:v>
                </c:pt>
                <c:pt idx="17">
                  <c:v>-22.924639897159981</c:v>
                </c:pt>
                <c:pt idx="18">
                  <c:v>-28.928597507070116</c:v>
                </c:pt>
                <c:pt idx="19">
                  <c:v>-32.447333769381274</c:v>
                </c:pt>
                <c:pt idx="20">
                  <c:v>-36.882726384478786</c:v>
                </c:pt>
                <c:pt idx="21">
                  <c:v>-40.964583508004594</c:v>
                </c:pt>
                <c:pt idx="22">
                  <c:v>-42.902658559403662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E-4570-9EDD-997A1899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65103"/>
        <c:axId val="1812469679"/>
      </c:scatterChart>
      <c:valAx>
        <c:axId val="1812465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2469679"/>
        <c:crosses val="autoZero"/>
        <c:crossBetween val="midCat"/>
      </c:valAx>
      <c:valAx>
        <c:axId val="18124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 log (H(w))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246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Pendiente Bajada  Teórica</a:t>
            </a:r>
          </a:p>
        </c:rich>
      </c:tx>
      <c:layout>
        <c:manualLayout>
          <c:xMode val="edge"/>
          <c:yMode val="edge"/>
          <c:x val="0.41488237420937607"/>
          <c:y val="1.3915121266446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Pendiente Bajada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44548795780058"/>
                  <c:y val="-0.487377451060956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-19,125x + 87,572</a:t>
                    </a:r>
                    <a:br>
                      <a:rPr lang="en-US" sz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0,9983</a:t>
                    </a:r>
                    <a:endParaRPr lang="en-US" sz="12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Hoja1!$D$13:$D$24</c:f>
              <c:numCache>
                <c:formatCode>General</c:formatCode>
                <c:ptCount val="12"/>
                <c:pt idx="0">
                  <c:v>4.7012698553500583</c:v>
                </c:pt>
                <c:pt idx="1">
                  <c:v>4.7981798683581154</c:v>
                </c:pt>
                <c:pt idx="2">
                  <c:v>5.0992098640220966</c:v>
                </c:pt>
                <c:pt idx="3">
                  <c:v>5.2753011230777771</c:v>
                </c:pt>
                <c:pt idx="4">
                  <c:v>5.4971498726941341</c:v>
                </c:pt>
                <c:pt idx="5">
                  <c:v>5.7012698553500583</c:v>
                </c:pt>
                <c:pt idx="6">
                  <c:v>5.7981798683581154</c:v>
                </c:pt>
                <c:pt idx="7">
                  <c:v>6.0992098640220966</c:v>
                </c:pt>
                <c:pt idx="8">
                  <c:v>6.2753011230777771</c:v>
                </c:pt>
                <c:pt idx="9">
                  <c:v>6.4971498726941341</c:v>
                </c:pt>
                <c:pt idx="10">
                  <c:v>6.7012698553500583</c:v>
                </c:pt>
                <c:pt idx="11">
                  <c:v>6.7981798683581154</c:v>
                </c:pt>
              </c:numCache>
            </c:numRef>
          </c:xVal>
          <c:yVal>
            <c:numRef>
              <c:f>Hoja1!$C$13:$C$24</c:f>
              <c:numCache>
                <c:formatCode>0.00E+00</c:formatCode>
                <c:ptCount val="12"/>
                <c:pt idx="0">
                  <c:v>-3.5191233909639346</c:v>
                </c:pt>
                <c:pt idx="1">
                  <c:v>-4.6996016944259589</c:v>
                </c:pt>
                <c:pt idx="2">
                  <c:v>-9.4466791334342233</c:v>
                </c:pt>
                <c:pt idx="3">
                  <c:v>-12.685416348634655</c:v>
                </c:pt>
                <c:pt idx="4">
                  <c:v>-16.969978697325175</c:v>
                </c:pt>
                <c:pt idx="5">
                  <c:v>-20.998879646138739</c:v>
                </c:pt>
                <c:pt idx="6">
                  <c:v>-22.924639897159981</c:v>
                </c:pt>
                <c:pt idx="7">
                  <c:v>-28.928597507070116</c:v>
                </c:pt>
                <c:pt idx="8">
                  <c:v>-32.447333769381274</c:v>
                </c:pt>
                <c:pt idx="9">
                  <c:v>-36.882726384478786</c:v>
                </c:pt>
                <c:pt idx="10">
                  <c:v>-40.964583508004594</c:v>
                </c:pt>
                <c:pt idx="11">
                  <c:v>-42.902658559403662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B-439F-8439-3F44C547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863"/>
        <c:axId val="181042943"/>
      </c:scatterChart>
      <c:valAx>
        <c:axId val="1810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042943"/>
        <c:crosses val="autoZero"/>
        <c:crossBetween val="midCat"/>
      </c:valAx>
      <c:valAx>
        <c:axId val="1810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0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Bode - Teórico y Práctico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Teórico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Hoja2!$A$2:$A$23</c:f>
              <c:numCache>
                <c:formatCode>0.00E+00</c:formatCode>
                <c:ptCount val="22"/>
                <c:pt idx="0">
                  <c:v>628.31853071795865</c:v>
                </c:pt>
                <c:pt idx="1">
                  <c:v>1256.6370614359173</c:v>
                </c:pt>
                <c:pt idx="2">
                  <c:v>1884.9555921538758</c:v>
                </c:pt>
                <c:pt idx="3">
                  <c:v>3141.5926535897929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18849.555921538758</c:v>
                </c:pt>
                <c:pt idx="8">
                  <c:v>31415.926535897932</c:v>
                </c:pt>
                <c:pt idx="9">
                  <c:v>40212.385965949354</c:v>
                </c:pt>
                <c:pt idx="10">
                  <c:v>50265.482457436687</c:v>
                </c:pt>
                <c:pt idx="11">
                  <c:v>62831.853071795864</c:v>
                </c:pt>
                <c:pt idx="12">
                  <c:v>125663.70614359173</c:v>
                </c:pt>
                <c:pt idx="13">
                  <c:v>188495.55921538759</c:v>
                </c:pt>
                <c:pt idx="14">
                  <c:v>314159.26535897929</c:v>
                </c:pt>
                <c:pt idx="15">
                  <c:v>502654.82457436691</c:v>
                </c:pt>
                <c:pt idx="16">
                  <c:v>628318.53071795858</c:v>
                </c:pt>
                <c:pt idx="17">
                  <c:v>1256637.0614359172</c:v>
                </c:pt>
                <c:pt idx="18">
                  <c:v>1884955.5921538759</c:v>
                </c:pt>
                <c:pt idx="19">
                  <c:v>3141592.653589793</c:v>
                </c:pt>
                <c:pt idx="20">
                  <c:v>5026548.2457436686</c:v>
                </c:pt>
                <c:pt idx="21">
                  <c:v>6283185.307179586</c:v>
                </c:pt>
              </c:numCache>
            </c:numRef>
          </c:xVal>
          <c:yVal>
            <c:numRef>
              <c:f>Hoja2!$C$2:$C$23</c:f>
              <c:numCache>
                <c:formatCode>General</c:formatCode>
                <c:ptCount val="22"/>
                <c:pt idx="0">
                  <c:v>-6.7853211903287603E-4</c:v>
                </c:pt>
                <c:pt idx="1">
                  <c:v>-2.7134926337510686E-3</c:v>
                </c:pt>
                <c:pt idx="2">
                  <c:v>-6.1029760017956534E-3</c:v>
                </c:pt>
                <c:pt idx="3">
                  <c:v>-1.693158019444994E-2</c:v>
                </c:pt>
                <c:pt idx="4">
                  <c:v>-4.3213737826424618E-2</c:v>
                </c:pt>
                <c:pt idx="5">
                  <c:v>-6.7333826589683232E-2</c:v>
                </c:pt>
                <c:pt idx="6">
                  <c:v>-0.2632893872234916</c:v>
                </c:pt>
                <c:pt idx="7">
                  <c:v>-0.57142886136568694</c:v>
                </c:pt>
                <c:pt idx="8">
                  <c:v>-1.4321003266102559</c:v>
                </c:pt>
                <c:pt idx="9">
                  <c:v>-2.1484384804769792</c:v>
                </c:pt>
                <c:pt idx="10">
                  <c:v>-3.0102999566398125</c:v>
                </c:pt>
                <c:pt idx="11">
                  <c:v>-4.0866387406381062</c:v>
                </c:pt>
                <c:pt idx="12">
                  <c:v>-8.6033800657099366</c:v>
                </c:pt>
                <c:pt idx="13">
                  <c:v>-11.778970599189435</c:v>
                </c:pt>
                <c:pt idx="14">
                  <c:v>-16.027380468628927</c:v>
                </c:pt>
                <c:pt idx="15">
                  <c:v>-20.043213737826427</c:v>
                </c:pt>
                <c:pt idx="16">
                  <c:v>-21.965906541173066</c:v>
                </c:pt>
                <c:pt idx="17">
                  <c:v>-27.965743332104296</c:v>
                </c:pt>
                <c:pt idx="18">
                  <c:v>-31.4837125733224</c:v>
                </c:pt>
                <c:pt idx="19">
                  <c:v>-35.918711998469838</c:v>
                </c:pt>
                <c:pt idx="20">
                  <c:v>-40.000434272768629</c:v>
                </c:pt>
                <c:pt idx="21">
                  <c:v>-41.93847819973557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B-41C7-AE38-36B72A2B2345}"/>
            </c:ext>
          </c:extLst>
        </c:ser>
        <c:ser>
          <c:idx val="1"/>
          <c:order val="1"/>
          <c:tx>
            <c:v>Práctico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Hoja2!$J$2:$J$23</c:f>
              <c:numCache>
                <c:formatCode>0</c:formatCode>
                <c:ptCount val="22"/>
                <c:pt idx="0">
                  <c:v>628.31853071795865</c:v>
                </c:pt>
                <c:pt idx="1">
                  <c:v>1256.6370614359173</c:v>
                </c:pt>
                <c:pt idx="2">
                  <c:v>1884.9555921538758</c:v>
                </c:pt>
                <c:pt idx="3">
                  <c:v>3141.5926535897929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18849.555921538758</c:v>
                </c:pt>
                <c:pt idx="8">
                  <c:v>31415.926535897932</c:v>
                </c:pt>
                <c:pt idx="9">
                  <c:v>40212.385965949354</c:v>
                </c:pt>
                <c:pt idx="10">
                  <c:v>50265.482457436687</c:v>
                </c:pt>
                <c:pt idx="11">
                  <c:v>62831.853071795864</c:v>
                </c:pt>
                <c:pt idx="12">
                  <c:v>125663.70614359173</c:v>
                </c:pt>
                <c:pt idx="13">
                  <c:v>188495.55921538759</c:v>
                </c:pt>
                <c:pt idx="14">
                  <c:v>314159.26535897929</c:v>
                </c:pt>
                <c:pt idx="15">
                  <c:v>502654.82457436691</c:v>
                </c:pt>
                <c:pt idx="16">
                  <c:v>628318.53071795858</c:v>
                </c:pt>
                <c:pt idx="17">
                  <c:v>1256637.0614359172</c:v>
                </c:pt>
                <c:pt idx="18">
                  <c:v>1884955.5921538759</c:v>
                </c:pt>
                <c:pt idx="19">
                  <c:v>3141592.653589793</c:v>
                </c:pt>
                <c:pt idx="20">
                  <c:v>5026548.2457436686</c:v>
                </c:pt>
                <c:pt idx="21">
                  <c:v>6283185.307179586</c:v>
                </c:pt>
              </c:numCache>
            </c:numRef>
          </c:xVal>
          <c:yVal>
            <c:numRef>
              <c:f>Hoja2!$O$2:$O$23</c:f>
              <c:numCache>
                <c:formatCode>0.0000000</c:formatCode>
                <c:ptCount val="22"/>
                <c:pt idx="0">
                  <c:v>-8.4741058865093824E-2</c:v>
                </c:pt>
                <c:pt idx="1">
                  <c:v>-8.4741058865093824E-2</c:v>
                </c:pt>
                <c:pt idx="2">
                  <c:v>-8.4741058865093824E-2</c:v>
                </c:pt>
                <c:pt idx="3">
                  <c:v>-8.4741058865093824E-2</c:v>
                </c:pt>
                <c:pt idx="4">
                  <c:v>-8.4741058865093824E-2</c:v>
                </c:pt>
                <c:pt idx="5">
                  <c:v>-8.4741058865093824E-2</c:v>
                </c:pt>
                <c:pt idx="6">
                  <c:v>-0.25674449410344496</c:v>
                </c:pt>
                <c:pt idx="7">
                  <c:v>-0.79418742210947157</c:v>
                </c:pt>
                <c:pt idx="8">
                  <c:v>-1.8751826465819663</c:v>
                </c:pt>
                <c:pt idx="9">
                  <c:v>-3.0499843626835714</c:v>
                </c:pt>
                <c:pt idx="10">
                  <c:v>-3.7352484400869161</c:v>
                </c:pt>
                <c:pt idx="11">
                  <c:v>-4.9881846228446989</c:v>
                </c:pt>
                <c:pt idx="12">
                  <c:v>-9.6271661532583437</c:v>
                </c:pt>
                <c:pt idx="13">
                  <c:v>-12.297944320662692</c:v>
                </c:pt>
                <c:pt idx="14">
                  <c:v>-15.647766066537967</c:v>
                </c:pt>
                <c:pt idx="15">
                  <c:v>-21.367091051100072</c:v>
                </c:pt>
                <c:pt idx="16">
                  <c:v>-23.110094565478075</c:v>
                </c:pt>
                <c:pt idx="17">
                  <c:v>-29.627166153258344</c:v>
                </c:pt>
                <c:pt idx="18">
                  <c:v>-32.297944320662694</c:v>
                </c:pt>
                <c:pt idx="19">
                  <c:v>-36.174344840984951</c:v>
                </c:pt>
                <c:pt idx="20">
                  <c:v>-40.98098794719234</c:v>
                </c:pt>
                <c:pt idx="21">
                  <c:v>-42.755519226269449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B-41C7-AE38-36B72A2B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79087"/>
        <c:axId val="1979980335"/>
      </c:scatterChart>
      <c:valAx>
        <c:axId val="1979979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980335"/>
        <c:crosses val="autoZero"/>
        <c:crossBetween val="midCat"/>
      </c:valAx>
      <c:valAx>
        <c:axId val="19799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</a:t>
                </a:r>
                <a:r>
                  <a:rPr lang="es-ES" baseline="0"/>
                  <a:t> log (H(w)) (dB)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97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342532</xdr:colOff>
      <xdr:row>3</xdr:row>
      <xdr:rowOff>23446</xdr:rowOff>
    </xdr:from>
    <xdr:to>
      <xdr:col>12</xdr:col>
      <xdr:colOff>309195</xdr:colOff>
      <xdr:row>27</xdr:row>
      <xdr:rowOff>99646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432288</xdr:colOff>
      <xdr:row>4</xdr:row>
      <xdr:rowOff>43961</xdr:rowOff>
    </xdr:from>
    <xdr:to>
      <xdr:col>10</xdr:col>
      <xdr:colOff>167693</xdr:colOff>
      <xdr:row>5</xdr:row>
      <xdr:rowOff>84602</xdr:rowOff>
    </xdr:to>
    <xdr:sp macro="" textlink="">
      <xdr:nvSpPr>
        <xdr:cNvPr id="6" name="CuadroTexto 14"/>
        <xdr:cNvSpPr txBox="1"/>
      </xdr:nvSpPr>
      <xdr:spPr>
        <a:xfrm>
          <a:off x="7290288" y="805961"/>
          <a:ext cx="497405" cy="2311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000">
              <a:solidFill>
                <a:srgbClr val="C00000"/>
              </a:solidFill>
            </a:rPr>
            <a:t>4,5E4</a:t>
          </a:r>
        </a:p>
      </xdr:txBody>
    </xdr:sp>
    <xdr:clientData/>
  </xdr:twoCellAnchor>
  <xdr:twoCellAnchor>
    <xdr:from>
      <xdr:col>10</xdr:col>
      <xdr:colOff>736355</xdr:colOff>
      <xdr:row>7</xdr:row>
      <xdr:rowOff>188877</xdr:rowOff>
    </xdr:from>
    <xdr:to>
      <xdr:col>20</xdr:col>
      <xdr:colOff>553064</xdr:colOff>
      <xdr:row>31</xdr:row>
      <xdr:rowOff>81935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327741</xdr:colOff>
      <xdr:row>13</xdr:row>
      <xdr:rowOff>81937</xdr:rowOff>
    </xdr:from>
    <xdr:to>
      <xdr:col>16</xdr:col>
      <xdr:colOff>348225</xdr:colOff>
      <xdr:row>14</xdr:row>
      <xdr:rowOff>184356</xdr:rowOff>
    </xdr:to>
    <xdr:sp macro="" textlink="">
      <xdr:nvSpPr>
        <xdr:cNvPr id="8" name="CuadroTexto 7"/>
        <xdr:cNvSpPr txBox="1"/>
      </xdr:nvSpPr>
      <xdr:spPr>
        <a:xfrm>
          <a:off x="9422580" y="2611695"/>
          <a:ext cx="3052097" cy="29701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/>
            <a:t>Pendiente</a:t>
          </a:r>
          <a:r>
            <a:rPr lang="es-ES" sz="1400" baseline="0"/>
            <a:t>: -19,125 dB/Década</a:t>
          </a:r>
          <a:endParaRPr lang="es-ES" sz="1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0.14533</cdr:x>
      <cdr:y>0.15416</cdr:y>
    </cdr:from>
    <cdr:to>
      <cdr:x>0.93691</cdr:x>
      <cdr:y>0.15416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881064" y="716573"/>
          <a:ext cx="479913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0.67829</cdr:x>
      <cdr:y>0.09426</cdr:y>
    </cdr:from>
    <cdr:to>
      <cdr:x>0.67829</cdr:x>
      <cdr:y>0.92339</cdr:y>
    </cdr:to>
    <cdr:cxnSp macro="">
      <cdr:nvCxnSpPr>
        <cdr:cNvPr id="10" name="Conector recto 9"/>
        <cdr:cNvCxnSpPr/>
      </cdr:nvCxnSpPr>
      <cdr:spPr>
        <a:xfrm xmlns:a="http://schemas.openxmlformats.org/drawingml/2006/main" flipH="1" flipV="1">
          <a:off x="4112237" y="438150"/>
          <a:ext cx="1" cy="385396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0.03535</cdr:x>
      <cdr:y>0.12285</cdr:y>
    </cdr:from>
    <cdr:to>
      <cdr:x>0.11739</cdr:x>
      <cdr:y>0.17257</cdr:y>
    </cdr:to>
    <cdr:sp macro="" textlink="">
      <cdr:nvSpPr>
        <cdr:cNvPr id="12" name="CuadroTexto 14"/>
        <cdr:cNvSpPr txBox="1"/>
      </cdr:nvSpPr>
      <cdr:spPr>
        <a:xfrm xmlns:a="http://schemas.openxmlformats.org/drawingml/2006/main">
          <a:off x="214314" y="571011"/>
          <a:ext cx="497405" cy="231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>
              <a:solidFill>
                <a:srgbClr val="C00000"/>
              </a:solidFill>
            </a:rPr>
            <a:t>-3dB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42863</xdr:colOff>
      <xdr:row>25</xdr:row>
      <xdr:rowOff>9525</xdr:rowOff>
    </xdr:from>
    <xdr:to>
      <xdr:col>13</xdr:col>
      <xdr:colOff>285750</xdr:colOff>
      <xdr:row>44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93" zoomScaleNormal="93" workbookViewId="0">
      <selection activeCell="T7" sqref="T7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t="s">
        <v>2</v>
      </c>
      <c r="D1" t="s">
        <v>13</v>
      </c>
    </row>
    <row r="2" spans="1:14" x14ac:dyDescent="0.25">
      <c r="A2" s="1">
        <v>628.31853071795865</v>
      </c>
      <c r="B2" s="1">
        <f>1/SQRT(1+(A2/$A$12)*(A2/$A$12))</f>
        <v>0.99990246734208021</v>
      </c>
      <c r="C2" s="1">
        <f>20*LOG10(B2)</f>
        <v>-8.4719921826580222E-4</v>
      </c>
      <c r="D2">
        <f>LOG10(A2)</f>
        <v>2.7981798683581149</v>
      </c>
    </row>
    <row r="3" spans="1:14" x14ac:dyDescent="0.25">
      <c r="A3" s="1">
        <v>1256.6370614359173</v>
      </c>
      <c r="B3" s="1">
        <f t="shared" ref="B3:B24" si="0">1/SQRT(1+(A3/$A$12)*(A3/$A$12))</f>
        <v>0.99961004050644975</v>
      </c>
      <c r="C3" s="1">
        <f t="shared" ref="C3:C24" si="1">20*LOG10(B3)</f>
        <v>-3.3878057207346619E-3</v>
      </c>
      <c r="D3">
        <f t="shared" ref="D3:D24" si="2">LOG10(A3)</f>
        <v>3.0992098640220962</v>
      </c>
    </row>
    <row r="4" spans="1:14" x14ac:dyDescent="0.25">
      <c r="A4" s="1">
        <v>1884.9555921538758</v>
      </c>
      <c r="B4" s="1">
        <f t="shared" si="0"/>
        <v>0.99912323207411158</v>
      </c>
      <c r="C4" s="1">
        <f t="shared" si="1"/>
        <v>-7.6188499123585468E-3</v>
      </c>
      <c r="D4">
        <f t="shared" si="2"/>
        <v>3.2753011230777775</v>
      </c>
    </row>
    <row r="5" spans="1:14" x14ac:dyDescent="0.25">
      <c r="A5" s="1">
        <v>3141.5926535897929</v>
      </c>
      <c r="B5" s="1">
        <f t="shared" si="0"/>
        <v>0.99757021136928636</v>
      </c>
      <c r="C5" s="1">
        <f t="shared" si="1"/>
        <v>-2.1130557693285604E-2</v>
      </c>
      <c r="D5">
        <f t="shared" si="2"/>
        <v>3.4971498726941337</v>
      </c>
    </row>
    <row r="6" spans="1:14" x14ac:dyDescent="0.25">
      <c r="A6" s="1">
        <v>5026.5482457436692</v>
      </c>
      <c r="B6" s="1">
        <f t="shared" si="0"/>
        <v>0.99381485746872833</v>
      </c>
      <c r="C6" s="1">
        <f t="shared" si="1"/>
        <v>-5.3890297343003185E-2</v>
      </c>
      <c r="D6">
        <f t="shared" si="2"/>
        <v>3.7012698553500587</v>
      </c>
    </row>
    <row r="7" spans="1:14" x14ac:dyDescent="0.25">
      <c r="A7" s="1">
        <v>6283.1853071795858</v>
      </c>
      <c r="B7" s="1">
        <f t="shared" si="0"/>
        <v>0.9903857566123051</v>
      </c>
      <c r="C7" s="1">
        <f t="shared" si="1"/>
        <v>-8.3912283061545745E-2</v>
      </c>
      <c r="D7">
        <f t="shared" si="2"/>
        <v>3.7981798683581149</v>
      </c>
    </row>
    <row r="8" spans="1:14" x14ac:dyDescent="0.25">
      <c r="A8" s="1">
        <v>12566.370614359172</v>
      </c>
      <c r="B8" s="1">
        <f t="shared" si="0"/>
        <v>0.96312588965732515</v>
      </c>
      <c r="C8" s="1">
        <f t="shared" si="1"/>
        <v>-0.3263388554283464</v>
      </c>
      <c r="D8">
        <f t="shared" si="2"/>
        <v>4.0992098640220966</v>
      </c>
    </row>
    <row r="9" spans="1:14" x14ac:dyDescent="0.25">
      <c r="A9" s="1">
        <v>18849.555921538758</v>
      </c>
      <c r="B9" s="1">
        <f t="shared" si="0"/>
        <v>0.92230184961078954</v>
      </c>
      <c r="C9" s="1">
        <f t="shared" si="1"/>
        <v>-0.70253840829287306</v>
      </c>
      <c r="D9">
        <f t="shared" si="2"/>
        <v>4.2753011230777771</v>
      </c>
    </row>
    <row r="10" spans="1:14" x14ac:dyDescent="0.25">
      <c r="A10" s="1">
        <v>31415.926535897932</v>
      </c>
      <c r="B10" s="1">
        <f t="shared" si="0"/>
        <v>0.81985540079184493</v>
      </c>
      <c r="C10" s="1">
        <f t="shared" si="1"/>
        <v>-1.7252547614918101</v>
      </c>
      <c r="D10">
        <f t="shared" si="2"/>
        <v>4.4971498726941341</v>
      </c>
    </row>
    <row r="11" spans="1:14" x14ac:dyDescent="0.25">
      <c r="A11" s="1">
        <v>40212.385965949354</v>
      </c>
      <c r="B11" s="1">
        <f t="shared" si="0"/>
        <v>0.74554148145424515</v>
      </c>
      <c r="C11" s="1">
        <f t="shared" si="1"/>
        <v>-2.5505637533949308</v>
      </c>
      <c r="D11">
        <f t="shared" si="2"/>
        <v>4.604359842342002</v>
      </c>
    </row>
    <row r="12" spans="1:14" x14ac:dyDescent="0.25">
      <c r="A12" s="1">
        <v>44984</v>
      </c>
      <c r="B12" s="1">
        <f t="shared" si="0"/>
        <v>0.70710678118654746</v>
      </c>
      <c r="C12" s="1">
        <f t="shared" si="1"/>
        <v>-3.0102999566398125</v>
      </c>
      <c r="D12">
        <f t="shared" si="2"/>
        <v>4.6530580705013467</v>
      </c>
      <c r="N12" s="2"/>
    </row>
    <row r="13" spans="1:14" x14ac:dyDescent="0.25">
      <c r="A13" s="1">
        <v>50265.482457436687</v>
      </c>
      <c r="B13" s="1">
        <f t="shared" si="0"/>
        <v>0.66687406897920232</v>
      </c>
      <c r="C13" s="1">
        <f t="shared" si="1"/>
        <v>-3.5191233909639346</v>
      </c>
      <c r="D13">
        <f t="shared" si="2"/>
        <v>4.7012698553500583</v>
      </c>
    </row>
    <row r="14" spans="1:14" x14ac:dyDescent="0.25">
      <c r="A14" s="1">
        <v>62831.853071795864</v>
      </c>
      <c r="B14" s="1">
        <f t="shared" si="0"/>
        <v>0.58212991167121908</v>
      </c>
      <c r="C14" s="1">
        <f t="shared" si="1"/>
        <v>-4.6996016944259589</v>
      </c>
      <c r="D14">
        <f t="shared" si="2"/>
        <v>4.7981798683581154</v>
      </c>
    </row>
    <row r="15" spans="1:14" x14ac:dyDescent="0.25">
      <c r="A15" s="1">
        <v>125663.70614359173</v>
      </c>
      <c r="B15" s="1">
        <f t="shared" si="0"/>
        <v>0.33702804667185643</v>
      </c>
      <c r="C15" s="1">
        <f t="shared" si="1"/>
        <v>-9.4466791334342233</v>
      </c>
      <c r="D15">
        <f t="shared" si="2"/>
        <v>5.0992098640220966</v>
      </c>
    </row>
    <row r="16" spans="1:14" x14ac:dyDescent="0.25">
      <c r="A16" s="1">
        <v>188495.55921538759</v>
      </c>
      <c r="B16" s="1">
        <f t="shared" si="0"/>
        <v>0.23212888352315342</v>
      </c>
      <c r="C16" s="1">
        <f t="shared" si="1"/>
        <v>-12.685416348634655</v>
      </c>
      <c r="D16">
        <f t="shared" si="2"/>
        <v>5.2753011230777771</v>
      </c>
    </row>
    <row r="17" spans="1:4" x14ac:dyDescent="0.25">
      <c r="A17" s="1">
        <v>314159.26535897929</v>
      </c>
      <c r="B17" s="1">
        <f t="shared" si="0"/>
        <v>0.14174281877677444</v>
      </c>
      <c r="C17" s="1">
        <f t="shared" si="1"/>
        <v>-16.969978697325175</v>
      </c>
      <c r="D17">
        <f t="shared" si="2"/>
        <v>5.4971498726941341</v>
      </c>
    </row>
    <row r="18" spans="1:4" x14ac:dyDescent="0.25">
      <c r="A18" s="1">
        <v>502654.82457436691</v>
      </c>
      <c r="B18" s="1">
        <f t="shared" si="0"/>
        <v>8.9136590400037991E-2</v>
      </c>
      <c r="C18" s="1">
        <f t="shared" si="1"/>
        <v>-20.998879646138739</v>
      </c>
      <c r="D18">
        <f t="shared" si="2"/>
        <v>5.7012698553500583</v>
      </c>
    </row>
    <row r="19" spans="1:4" x14ac:dyDescent="0.25">
      <c r="A19" s="1">
        <v>628318.53071795858</v>
      </c>
      <c r="B19" s="1">
        <f t="shared" si="0"/>
        <v>7.1411475270734132E-2</v>
      </c>
      <c r="C19" s="1">
        <f t="shared" si="1"/>
        <v>-22.924639897159981</v>
      </c>
      <c r="D19">
        <f t="shared" si="2"/>
        <v>5.7981798683581154</v>
      </c>
    </row>
    <row r="20" spans="1:4" x14ac:dyDescent="0.25">
      <c r="A20" s="1">
        <v>1256637.0614359172</v>
      </c>
      <c r="B20" s="1">
        <f t="shared" si="0"/>
        <v>3.5774215981199557E-2</v>
      </c>
      <c r="C20" s="1">
        <f t="shared" si="1"/>
        <v>-28.928597507070116</v>
      </c>
      <c r="D20">
        <f t="shared" si="2"/>
        <v>6.0992098640220966</v>
      </c>
    </row>
    <row r="21" spans="1:4" x14ac:dyDescent="0.25">
      <c r="A21" s="1">
        <v>1884955.5921538759</v>
      </c>
      <c r="B21" s="1">
        <f t="shared" si="0"/>
        <v>2.3857960297539248E-2</v>
      </c>
      <c r="C21" s="1">
        <f t="shared" si="1"/>
        <v>-32.447333769381274</v>
      </c>
      <c r="D21">
        <f t="shared" si="2"/>
        <v>6.2753011230777771</v>
      </c>
    </row>
    <row r="22" spans="1:4" x14ac:dyDescent="0.25">
      <c r="A22" s="1">
        <v>3141592.653589793</v>
      </c>
      <c r="B22" s="1">
        <f t="shared" si="0"/>
        <v>1.4317384252103953E-2</v>
      </c>
      <c r="C22" s="1">
        <f t="shared" si="1"/>
        <v>-36.882726384478786</v>
      </c>
      <c r="D22">
        <f t="shared" si="2"/>
        <v>6.4971498726941341</v>
      </c>
    </row>
    <row r="23" spans="1:4" x14ac:dyDescent="0.25">
      <c r="A23" s="1">
        <v>5026548.2457436686</v>
      </c>
      <c r="B23" s="1">
        <f t="shared" si="0"/>
        <v>8.9489240991041906E-3</v>
      </c>
      <c r="C23" s="1">
        <f t="shared" si="1"/>
        <v>-40.964583508004594</v>
      </c>
      <c r="D23">
        <f t="shared" si="2"/>
        <v>6.7012698553500583</v>
      </c>
    </row>
    <row r="24" spans="1:4" x14ac:dyDescent="0.25">
      <c r="A24" s="1">
        <v>6283185.307179586</v>
      </c>
      <c r="B24" s="1">
        <f t="shared" si="0"/>
        <v>7.1592424803905196E-3</v>
      </c>
      <c r="C24" s="1">
        <f t="shared" si="1"/>
        <v>-42.902658559403662</v>
      </c>
      <c r="D24">
        <f t="shared" si="2"/>
        <v>6.7981798683581154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3" workbookViewId="0">
      <selection activeCell="O28" sqref="O28"/>
    </sheetView>
  </sheetViews>
  <sheetFormatPr baseColWidth="10" defaultRowHeight="21" customHeight="1" x14ac:dyDescent="0.25"/>
  <cols>
    <col min="13" max="13" width="10.7109375" customWidth="1"/>
    <col min="15" max="15" width="23.5703125" customWidth="1"/>
  </cols>
  <sheetData>
    <row r="1" spans="1:15" ht="21" customHeight="1" x14ac:dyDescent="0.35">
      <c r="A1" t="s">
        <v>0</v>
      </c>
      <c r="B1" t="s">
        <v>1</v>
      </c>
      <c r="C1" t="s">
        <v>2</v>
      </c>
      <c r="G1" s="14"/>
      <c r="H1" s="3" t="s">
        <v>12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ht="21" customHeight="1" x14ac:dyDescent="0.25">
      <c r="A2" s="1">
        <f>J2</f>
        <v>628.31853071795865</v>
      </c>
      <c r="B2" s="1">
        <f>1/SQRT(1+(A2/Hoja2!$A$12)*(A2/Hoja2!$A$12))</f>
        <v>0.99992188415408145</v>
      </c>
      <c r="C2">
        <f t="shared" ref="C2:C10" si="0">20*LOG10(B2)</f>
        <v>-6.7853211903287603E-4</v>
      </c>
      <c r="G2" s="15"/>
      <c r="H2" s="4">
        <v>100</v>
      </c>
      <c r="I2" s="4">
        <v>100</v>
      </c>
      <c r="J2" s="5">
        <f>2*PI()*H2</f>
        <v>628.31853071795865</v>
      </c>
      <c r="K2" s="6">
        <f>LOG10(J2)</f>
        <v>2.7981798683581149</v>
      </c>
      <c r="L2" s="7">
        <v>10.199999999999999</v>
      </c>
      <c r="M2" s="7">
        <v>10.3</v>
      </c>
      <c r="N2" s="8">
        <f>L2/M2</f>
        <v>0.99029126213592222</v>
      </c>
      <c r="O2" s="8">
        <f>20*LOG10(N2)</f>
        <v>-8.4741058865093824E-2</v>
      </c>
    </row>
    <row r="3" spans="1:15" ht="21" customHeight="1" x14ac:dyDescent="0.25">
      <c r="A3" s="1">
        <f t="shared" ref="A3:A23" si="1">J3</f>
        <v>1256.6370614359173</v>
      </c>
      <c r="B3" s="1">
        <f>1/SQRT(1+(A3/Hoja2!$A$12)*(A3/Hoja2!$A$12))</f>
        <v>0.99968764640812258</v>
      </c>
      <c r="C3">
        <f t="shared" si="0"/>
        <v>-2.7134926337510686E-3</v>
      </c>
      <c r="G3" s="15"/>
      <c r="H3" s="4">
        <v>200</v>
      </c>
      <c r="I3" s="4">
        <v>200</v>
      </c>
      <c r="J3" s="5">
        <f t="shared" ref="J3:J23" si="2">2*PI()*H3</f>
        <v>1256.6370614359173</v>
      </c>
      <c r="K3" s="6">
        <f t="shared" ref="K3:K23" si="3">LOG10(J3)</f>
        <v>3.0992098640220962</v>
      </c>
      <c r="L3" s="7">
        <v>10.199999999999999</v>
      </c>
      <c r="M3" s="7">
        <v>10.3</v>
      </c>
      <c r="N3" s="8">
        <f t="shared" ref="N3:N23" si="4">L3/M3</f>
        <v>0.99029126213592222</v>
      </c>
      <c r="O3" s="8">
        <f t="shared" ref="O3:O23" si="5">20*LOG10(N3)</f>
        <v>-8.4741058865093824E-2</v>
      </c>
    </row>
    <row r="4" spans="1:15" ht="21" customHeight="1" x14ac:dyDescent="0.25">
      <c r="A4" s="1">
        <f t="shared" si="1"/>
        <v>1884.9555921538758</v>
      </c>
      <c r="B4" s="1">
        <f>1/SQRT(1+(A4/Hoja2!$A$12)*(A4/Hoja2!$A$12))</f>
        <v>0.99929761570918074</v>
      </c>
      <c r="C4">
        <f t="shared" si="0"/>
        <v>-6.1029760017956534E-3</v>
      </c>
      <c r="G4" s="15"/>
      <c r="H4" s="4">
        <v>300</v>
      </c>
      <c r="I4" s="4">
        <v>300</v>
      </c>
      <c r="J4" s="5">
        <f t="shared" si="2"/>
        <v>1884.9555921538758</v>
      </c>
      <c r="K4" s="6">
        <f t="shared" si="3"/>
        <v>3.2753011230777775</v>
      </c>
      <c r="L4" s="7">
        <v>10.199999999999999</v>
      </c>
      <c r="M4" s="7">
        <v>10.3</v>
      </c>
      <c r="N4" s="8">
        <f t="shared" si="4"/>
        <v>0.99029126213592222</v>
      </c>
      <c r="O4" s="8">
        <f t="shared" si="5"/>
        <v>-8.4741058865093824E-2</v>
      </c>
    </row>
    <row r="5" spans="1:15" ht="21" customHeight="1" x14ac:dyDescent="0.25">
      <c r="A5" s="1">
        <f t="shared" si="1"/>
        <v>3141.5926535897929</v>
      </c>
      <c r="B5" s="1">
        <f>1/SQRT(1+(A5/Hoja2!$A$12)*(A5/Hoja2!$A$12))</f>
        <v>0.99805257848288853</v>
      </c>
      <c r="C5">
        <f t="shared" si="0"/>
        <v>-1.693158019444994E-2</v>
      </c>
      <c r="G5" s="15"/>
      <c r="H5" s="4">
        <v>500</v>
      </c>
      <c r="I5" s="4">
        <v>500</v>
      </c>
      <c r="J5" s="5">
        <f t="shared" si="2"/>
        <v>3141.5926535897929</v>
      </c>
      <c r="K5" s="6">
        <f t="shared" si="3"/>
        <v>3.4971498726941337</v>
      </c>
      <c r="L5" s="7">
        <v>10.199999999999999</v>
      </c>
      <c r="M5" s="7">
        <v>10.3</v>
      </c>
      <c r="N5" s="8">
        <f t="shared" si="4"/>
        <v>0.99029126213592222</v>
      </c>
      <c r="O5" s="8">
        <f t="shared" si="5"/>
        <v>-8.4741058865093824E-2</v>
      </c>
    </row>
    <row r="6" spans="1:15" ht="21" customHeight="1" x14ac:dyDescent="0.25">
      <c r="A6" s="1">
        <f t="shared" si="1"/>
        <v>5026.5482457436692</v>
      </c>
      <c r="B6" s="1">
        <f>1/SQRT(1+(A6/Hoja2!$A$12)*(A6/Hoja2!$A$12))</f>
        <v>0.99503719020998926</v>
      </c>
      <c r="C6">
        <f t="shared" si="0"/>
        <v>-4.3213737826424618E-2</v>
      </c>
      <c r="G6" s="15"/>
      <c r="H6" s="4">
        <v>800</v>
      </c>
      <c r="I6" s="4">
        <v>800</v>
      </c>
      <c r="J6" s="5">
        <f t="shared" si="2"/>
        <v>5026.5482457436692</v>
      </c>
      <c r="K6" s="6">
        <f t="shared" si="3"/>
        <v>3.7012698553500587</v>
      </c>
      <c r="L6" s="7">
        <v>10.199999999999999</v>
      </c>
      <c r="M6" s="7">
        <v>10.3</v>
      </c>
      <c r="N6" s="8">
        <f t="shared" si="4"/>
        <v>0.99029126213592222</v>
      </c>
      <c r="O6" s="8">
        <f t="shared" si="5"/>
        <v>-8.4741058865093824E-2</v>
      </c>
    </row>
    <row r="7" spans="1:15" ht="21" customHeight="1" x14ac:dyDescent="0.25">
      <c r="A7" s="1">
        <f t="shared" si="1"/>
        <v>6283.1853071795858</v>
      </c>
      <c r="B7" s="1">
        <f>1/SQRT(1+(A7/Hoja2!$A$12)*(A7/Hoja2!$A$12))</f>
        <v>0.99227787671366774</v>
      </c>
      <c r="C7">
        <f t="shared" si="0"/>
        <v>-6.7333826589683232E-2</v>
      </c>
      <c r="G7" s="15"/>
      <c r="H7" s="4">
        <v>1000</v>
      </c>
      <c r="I7" s="4">
        <v>1000</v>
      </c>
      <c r="J7" s="5">
        <f t="shared" si="2"/>
        <v>6283.1853071795858</v>
      </c>
      <c r="K7" s="6">
        <f t="shared" si="3"/>
        <v>3.7981798683581149</v>
      </c>
      <c r="L7" s="7">
        <v>10.199999999999999</v>
      </c>
      <c r="M7" s="7">
        <v>10.3</v>
      </c>
      <c r="N7" s="8">
        <f t="shared" si="4"/>
        <v>0.99029126213592222</v>
      </c>
      <c r="O7" s="8">
        <f t="shared" si="5"/>
        <v>-8.4741058865093824E-2</v>
      </c>
    </row>
    <row r="8" spans="1:15" ht="21" customHeight="1" x14ac:dyDescent="0.25">
      <c r="A8" s="1">
        <f t="shared" si="1"/>
        <v>12566.370614359172</v>
      </c>
      <c r="B8" s="1">
        <f>1/SQRT(1+(A8/Hoja2!$A$12)*(A8/Hoja2!$A$12))</f>
        <v>0.97014250014533188</v>
      </c>
      <c r="C8">
        <f t="shared" si="0"/>
        <v>-0.2632893872234916</v>
      </c>
      <c r="G8" s="15"/>
      <c r="H8" s="4">
        <v>2000</v>
      </c>
      <c r="I8" s="4">
        <v>2000</v>
      </c>
      <c r="J8" s="5">
        <f t="shared" si="2"/>
        <v>12566.370614359172</v>
      </c>
      <c r="K8" s="6">
        <f t="shared" si="3"/>
        <v>4.0992098640220966</v>
      </c>
      <c r="L8" s="7">
        <v>10</v>
      </c>
      <c r="M8" s="7">
        <v>10.3</v>
      </c>
      <c r="N8" s="8">
        <f t="shared" si="4"/>
        <v>0.97087378640776689</v>
      </c>
      <c r="O8" s="8">
        <f t="shared" si="5"/>
        <v>-0.25674449410344496</v>
      </c>
    </row>
    <row r="9" spans="1:15" ht="21" customHeight="1" x14ac:dyDescent="0.25">
      <c r="A9" s="1">
        <f t="shared" si="1"/>
        <v>18849.555921538758</v>
      </c>
      <c r="B9" s="1">
        <f>1/SQRT(1+(A9/Hoja2!$A$12)*(A9/Hoja2!$A$12))</f>
        <v>0.93632917756904455</v>
      </c>
      <c r="C9">
        <f t="shared" si="0"/>
        <v>-0.57142886136568694</v>
      </c>
      <c r="G9" s="15"/>
      <c r="H9" s="4">
        <v>3000</v>
      </c>
      <c r="I9" s="4">
        <v>3000</v>
      </c>
      <c r="J9" s="5">
        <f t="shared" si="2"/>
        <v>18849.555921538758</v>
      </c>
      <c r="K9" s="6">
        <f t="shared" si="3"/>
        <v>4.2753011230777771</v>
      </c>
      <c r="L9" s="7">
        <v>9.4</v>
      </c>
      <c r="M9" s="7">
        <v>10.3</v>
      </c>
      <c r="N9" s="8">
        <f t="shared" si="4"/>
        <v>0.9126213592233009</v>
      </c>
      <c r="O9" s="8">
        <f t="shared" si="5"/>
        <v>-0.79418742210947157</v>
      </c>
    </row>
    <row r="10" spans="1:15" ht="21" customHeight="1" x14ac:dyDescent="0.25">
      <c r="A10" s="1">
        <f t="shared" si="1"/>
        <v>31415.926535897932</v>
      </c>
      <c r="B10" s="1">
        <f>1/SQRT(1+(A10/Hoja2!$A$12)*(A10/Hoja2!$A$12))</f>
        <v>0.84799830400508802</v>
      </c>
      <c r="C10">
        <f t="shared" si="0"/>
        <v>-1.4321003266102559</v>
      </c>
      <c r="G10" s="15"/>
      <c r="H10" s="4">
        <v>5000</v>
      </c>
      <c r="I10" s="4">
        <v>5000</v>
      </c>
      <c r="J10" s="5">
        <f t="shared" si="2"/>
        <v>31415.926535897932</v>
      </c>
      <c r="K10" s="6">
        <f t="shared" si="3"/>
        <v>4.4971498726941341</v>
      </c>
      <c r="L10" s="7">
        <v>8.3000000000000007</v>
      </c>
      <c r="M10" s="7">
        <v>10.3</v>
      </c>
      <c r="N10" s="8">
        <f t="shared" si="4"/>
        <v>0.80582524271844658</v>
      </c>
      <c r="O10" s="8">
        <f t="shared" si="5"/>
        <v>-1.8751826465819663</v>
      </c>
    </row>
    <row r="11" spans="1:15" ht="21" customHeight="1" x14ac:dyDescent="0.25">
      <c r="A11" s="1">
        <f t="shared" si="1"/>
        <v>40212.385965949354</v>
      </c>
      <c r="B11" s="1">
        <f>1/SQRT(1+(A11/Hoja2!$A$12)*(A11/Hoja2!$A$12))</f>
        <v>0.78086880944303028</v>
      </c>
      <c r="C11">
        <f>20*LOG10(B11)</f>
        <v>-2.1484384804769792</v>
      </c>
      <c r="G11" s="16"/>
      <c r="H11" s="9">
        <v>6400</v>
      </c>
      <c r="I11" s="9">
        <v>6400</v>
      </c>
      <c r="J11" s="10">
        <f t="shared" si="2"/>
        <v>40212.385965949354</v>
      </c>
      <c r="K11" s="11">
        <f t="shared" si="3"/>
        <v>4.604359842342002</v>
      </c>
      <c r="L11" s="12">
        <v>7.25</v>
      </c>
      <c r="M11" s="12">
        <v>10.3</v>
      </c>
      <c r="N11" s="13">
        <f t="shared" si="4"/>
        <v>0.70388349514563098</v>
      </c>
      <c r="O11" s="13">
        <f t="shared" si="5"/>
        <v>-3.0499843626835714</v>
      </c>
    </row>
    <row r="12" spans="1:15" ht="21" customHeight="1" x14ac:dyDescent="0.25">
      <c r="A12" s="1">
        <f t="shared" si="1"/>
        <v>50265.482457436687</v>
      </c>
      <c r="B12" s="1">
        <f>1/SQRT(1+(A12/Hoja2!$A$12)*(A12/Hoja2!$A$12))</f>
        <v>0.70710678118654746</v>
      </c>
      <c r="C12">
        <f t="shared" ref="C12:C23" si="6">20*LOG10(B12)</f>
        <v>-3.0102999566398125</v>
      </c>
      <c r="G12" s="15"/>
      <c r="H12" s="4">
        <v>8000</v>
      </c>
      <c r="I12" s="4">
        <v>8000</v>
      </c>
      <c r="J12" s="5">
        <f t="shared" si="2"/>
        <v>50265.482457436687</v>
      </c>
      <c r="K12" s="6">
        <f t="shared" si="3"/>
        <v>4.7012698553500583</v>
      </c>
      <c r="L12" s="7">
        <v>6.7</v>
      </c>
      <c r="M12" s="7">
        <v>10.3</v>
      </c>
      <c r="N12" s="8">
        <f t="shared" si="4"/>
        <v>0.65048543689320382</v>
      </c>
      <c r="O12" s="8">
        <f t="shared" si="5"/>
        <v>-3.7352484400869161</v>
      </c>
    </row>
    <row r="13" spans="1:15" ht="21" customHeight="1" x14ac:dyDescent="0.25">
      <c r="A13" s="1">
        <f t="shared" si="1"/>
        <v>62831.853071795864</v>
      </c>
      <c r="B13" s="1">
        <f>1/SQRT(1+(A13/Hoja2!$A$12)*(A13/Hoja2!$A$12))</f>
        <v>0.62469504755442429</v>
      </c>
      <c r="C13">
        <f t="shared" si="6"/>
        <v>-4.0866387406381062</v>
      </c>
      <c r="G13" s="15"/>
      <c r="H13" s="4">
        <v>10000</v>
      </c>
      <c r="I13" s="4">
        <v>10000</v>
      </c>
      <c r="J13" s="5">
        <f t="shared" si="2"/>
        <v>62831.853071795864</v>
      </c>
      <c r="K13" s="6">
        <f t="shared" si="3"/>
        <v>4.7981798683581154</v>
      </c>
      <c r="L13" s="7">
        <v>5.8</v>
      </c>
      <c r="M13" s="7">
        <v>10.3</v>
      </c>
      <c r="N13" s="8">
        <f t="shared" si="4"/>
        <v>0.56310679611650483</v>
      </c>
      <c r="O13" s="8">
        <f t="shared" si="5"/>
        <v>-4.9881846228446989</v>
      </c>
    </row>
    <row r="14" spans="1:15" ht="21" customHeight="1" x14ac:dyDescent="0.25">
      <c r="A14" s="1">
        <f t="shared" si="1"/>
        <v>125663.70614359173</v>
      </c>
      <c r="B14" s="1">
        <f>1/SQRT(1+(A14/Hoja2!$A$12)*(A14/Hoja2!$A$12))</f>
        <v>0.37139067635410372</v>
      </c>
      <c r="C14">
        <f t="shared" si="6"/>
        <v>-8.6033800657099366</v>
      </c>
      <c r="G14" s="15"/>
      <c r="H14" s="4">
        <v>20000</v>
      </c>
      <c r="I14" s="4">
        <v>20000</v>
      </c>
      <c r="J14" s="5">
        <f t="shared" si="2"/>
        <v>125663.70614359173</v>
      </c>
      <c r="K14" s="6">
        <f t="shared" si="3"/>
        <v>5.0992098640220966</v>
      </c>
      <c r="L14" s="7">
        <v>3.4</v>
      </c>
      <c r="M14" s="7">
        <v>10.3</v>
      </c>
      <c r="N14" s="8">
        <f t="shared" si="4"/>
        <v>0.33009708737864074</v>
      </c>
      <c r="O14" s="8">
        <f t="shared" si="5"/>
        <v>-9.6271661532583437</v>
      </c>
    </row>
    <row r="15" spans="1:15" ht="21" customHeight="1" x14ac:dyDescent="0.25">
      <c r="A15" s="1">
        <f t="shared" si="1"/>
        <v>188495.55921538759</v>
      </c>
      <c r="B15" s="1">
        <f>1/SQRT(1+(A15/Hoja2!$A$12)*(A15/Hoja2!$A$12))</f>
        <v>0.25766265056033233</v>
      </c>
      <c r="C15">
        <f t="shared" si="6"/>
        <v>-11.778970599189435</v>
      </c>
      <c r="G15" s="15"/>
      <c r="H15" s="4">
        <v>30000</v>
      </c>
      <c r="I15" s="4">
        <v>30000</v>
      </c>
      <c r="J15" s="5">
        <f t="shared" si="2"/>
        <v>188495.55921538759</v>
      </c>
      <c r="K15" s="6">
        <f t="shared" si="3"/>
        <v>5.2753011230777771</v>
      </c>
      <c r="L15" s="7">
        <v>2.5</v>
      </c>
      <c r="M15" s="7">
        <v>10.3</v>
      </c>
      <c r="N15" s="8">
        <f t="shared" si="4"/>
        <v>0.24271844660194172</v>
      </c>
      <c r="O15" s="8">
        <f t="shared" si="5"/>
        <v>-12.297944320662692</v>
      </c>
    </row>
    <row r="16" spans="1:15" ht="21" customHeight="1" x14ac:dyDescent="0.25">
      <c r="A16" s="1">
        <f t="shared" si="1"/>
        <v>314159.26535897929</v>
      </c>
      <c r="B16" s="1">
        <f>1/SQRT(1+(A16/Hoja2!$A$12)*(A16/Hoja2!$A$12))</f>
        <v>0.15799050110667284</v>
      </c>
      <c r="C16">
        <f t="shared" si="6"/>
        <v>-16.027380468628927</v>
      </c>
      <c r="G16" s="15"/>
      <c r="H16" s="4">
        <v>50000</v>
      </c>
      <c r="I16" s="4">
        <v>50000</v>
      </c>
      <c r="J16" s="5">
        <f t="shared" si="2"/>
        <v>314159.26535897929</v>
      </c>
      <c r="K16" s="6">
        <f t="shared" si="3"/>
        <v>5.4971498726941341</v>
      </c>
      <c r="L16" s="7">
        <v>1.7</v>
      </c>
      <c r="M16" s="7">
        <v>10.3</v>
      </c>
      <c r="N16" s="8">
        <f t="shared" si="4"/>
        <v>0.16504854368932037</v>
      </c>
      <c r="O16" s="8">
        <f t="shared" si="5"/>
        <v>-15.647766066537967</v>
      </c>
    </row>
    <row r="17" spans="1:15" ht="21" customHeight="1" x14ac:dyDescent="0.25">
      <c r="A17" s="1">
        <f t="shared" si="1"/>
        <v>502654.82457436691</v>
      </c>
      <c r="B17" s="1">
        <f>1/SQRT(1+(A17/Hoja2!$A$12)*(A17/Hoja2!$A$12))</f>
        <v>9.9503719020998915E-2</v>
      </c>
      <c r="C17">
        <f t="shared" si="6"/>
        <v>-20.043213737826427</v>
      </c>
      <c r="G17" s="15"/>
      <c r="H17" s="4">
        <v>80000</v>
      </c>
      <c r="I17" s="4">
        <v>80000</v>
      </c>
      <c r="J17" s="5">
        <f t="shared" si="2"/>
        <v>502654.82457436691</v>
      </c>
      <c r="K17" s="6">
        <f t="shared" si="3"/>
        <v>5.7012698553500583</v>
      </c>
      <c r="L17" s="7">
        <v>0.88</v>
      </c>
      <c r="M17" s="7">
        <v>10.3</v>
      </c>
      <c r="N17" s="8">
        <f t="shared" si="4"/>
        <v>8.5436893203883493E-2</v>
      </c>
      <c r="O17" s="8">
        <f t="shared" si="5"/>
        <v>-21.367091051100072</v>
      </c>
    </row>
    <row r="18" spans="1:15" ht="21" customHeight="1" x14ac:dyDescent="0.25">
      <c r="A18" s="1">
        <f t="shared" si="1"/>
        <v>628318.53071795858</v>
      </c>
      <c r="B18" s="1">
        <f>1/SQRT(1+(A18/Hoja2!$A$12)*(A18/Hoja2!$A$12))</f>
        <v>7.9745222282889994E-2</v>
      </c>
      <c r="C18">
        <f t="shared" si="6"/>
        <v>-21.965906541173066</v>
      </c>
      <c r="G18" s="15"/>
      <c r="H18" s="4">
        <v>100000</v>
      </c>
      <c r="I18" s="4">
        <v>100000</v>
      </c>
      <c r="J18" s="5">
        <f t="shared" si="2"/>
        <v>628318.53071795858</v>
      </c>
      <c r="K18" s="6">
        <f t="shared" si="3"/>
        <v>5.7981798683581154</v>
      </c>
      <c r="L18" s="7">
        <v>0.72</v>
      </c>
      <c r="M18" s="7">
        <v>10.3</v>
      </c>
      <c r="N18" s="8">
        <f t="shared" si="4"/>
        <v>6.9902912621359212E-2</v>
      </c>
      <c r="O18" s="8">
        <f t="shared" si="5"/>
        <v>-23.110094565478075</v>
      </c>
    </row>
    <row r="19" spans="1:15" ht="21" customHeight="1" x14ac:dyDescent="0.25">
      <c r="A19" s="1">
        <f t="shared" si="1"/>
        <v>1256637.0614359172</v>
      </c>
      <c r="B19" s="1">
        <f>1/SQRT(1+(A19/Hoja2!$A$12)*(A19/Hoja2!$A$12))</f>
        <v>3.9968038348871575E-2</v>
      </c>
      <c r="C19">
        <f t="shared" si="6"/>
        <v>-27.965743332104296</v>
      </c>
      <c r="G19" s="15"/>
      <c r="H19" s="4">
        <v>200000</v>
      </c>
      <c r="I19" s="4">
        <v>200000</v>
      </c>
      <c r="J19" s="5">
        <f t="shared" si="2"/>
        <v>1256637.0614359172</v>
      </c>
      <c r="K19" s="6">
        <f t="shared" si="3"/>
        <v>6.0992098640220966</v>
      </c>
      <c r="L19" s="7">
        <v>0.34</v>
      </c>
      <c r="M19" s="7">
        <v>10.3</v>
      </c>
      <c r="N19" s="8">
        <f t="shared" si="4"/>
        <v>3.3009708737864081E-2</v>
      </c>
      <c r="O19" s="8">
        <f t="shared" si="5"/>
        <v>-29.627166153258344</v>
      </c>
    </row>
    <row r="20" spans="1:15" ht="21" customHeight="1" x14ac:dyDescent="0.25">
      <c r="A20" s="1">
        <f t="shared" si="1"/>
        <v>1884955.5921538759</v>
      </c>
      <c r="B20" s="1">
        <f>1/SQRT(1+(A20/Hoja2!$A$12)*(A20/Hoja2!$A$12))</f>
        <v>2.6657190238980555E-2</v>
      </c>
      <c r="C20">
        <f t="shared" si="6"/>
        <v>-31.4837125733224</v>
      </c>
      <c r="G20" s="15"/>
      <c r="H20" s="4">
        <v>300000</v>
      </c>
      <c r="I20" s="4">
        <v>300000</v>
      </c>
      <c r="J20" s="5">
        <f t="shared" si="2"/>
        <v>1884955.5921538759</v>
      </c>
      <c r="K20" s="6">
        <f t="shared" si="3"/>
        <v>6.2753011230777771</v>
      </c>
      <c r="L20" s="7">
        <v>0.25</v>
      </c>
      <c r="M20" s="7">
        <v>10.3</v>
      </c>
      <c r="N20" s="8">
        <f t="shared" si="4"/>
        <v>2.4271844660194174E-2</v>
      </c>
      <c r="O20" s="8">
        <f t="shared" si="5"/>
        <v>-32.297944320662694</v>
      </c>
    </row>
    <row r="21" spans="1:15" ht="21" customHeight="1" x14ac:dyDescent="0.25">
      <c r="A21" s="1">
        <f t="shared" si="1"/>
        <v>3141592.653589793</v>
      </c>
      <c r="B21" s="1">
        <f>1/SQRT(1+(A21/Hoja2!$A$12)*(A21/Hoja2!$A$12))</f>
        <v>1.5997952393132134E-2</v>
      </c>
      <c r="C21">
        <f t="shared" si="6"/>
        <v>-35.918711998469838</v>
      </c>
      <c r="G21" s="15"/>
      <c r="H21" s="4">
        <v>500000</v>
      </c>
      <c r="I21" s="4">
        <v>500000</v>
      </c>
      <c r="J21" s="5">
        <f t="shared" si="2"/>
        <v>3141592.653589793</v>
      </c>
      <c r="K21" s="6">
        <f t="shared" si="3"/>
        <v>6.4971498726941341</v>
      </c>
      <c r="L21" s="7">
        <v>0.16</v>
      </c>
      <c r="M21" s="7">
        <v>10.3</v>
      </c>
      <c r="N21" s="8">
        <f t="shared" si="4"/>
        <v>1.5533980582524271E-2</v>
      </c>
      <c r="O21" s="8">
        <f t="shared" si="5"/>
        <v>-36.174344840984951</v>
      </c>
    </row>
    <row r="22" spans="1:15" ht="21" customHeight="1" x14ac:dyDescent="0.25">
      <c r="A22" s="1">
        <f t="shared" si="1"/>
        <v>5026548.2457436686</v>
      </c>
      <c r="B22" s="1">
        <f>1/SQRT(1+(A22/Hoja2!$A$12)*(A22/Hoja2!$A$12))</f>
        <v>9.9995000374968751E-3</v>
      </c>
      <c r="C22">
        <f t="shared" si="6"/>
        <v>-40.000434272768629</v>
      </c>
      <c r="G22" s="15"/>
      <c r="H22" s="4">
        <v>800000</v>
      </c>
      <c r="I22" s="4">
        <v>800000</v>
      </c>
      <c r="J22" s="5">
        <f t="shared" si="2"/>
        <v>5026548.2457436686</v>
      </c>
      <c r="K22" s="6">
        <f t="shared" si="3"/>
        <v>6.7012698553500583</v>
      </c>
      <c r="L22" s="7">
        <v>9.1999999999999998E-2</v>
      </c>
      <c r="M22" s="7">
        <v>10.3</v>
      </c>
      <c r="N22" s="8">
        <f t="shared" si="4"/>
        <v>8.932038834951455E-3</v>
      </c>
      <c r="O22" s="8">
        <f t="shared" si="5"/>
        <v>-40.98098794719234</v>
      </c>
    </row>
    <row r="23" spans="1:15" ht="21" customHeight="1" x14ac:dyDescent="0.25">
      <c r="A23" s="1">
        <f t="shared" si="1"/>
        <v>6283185.307179586</v>
      </c>
      <c r="B23" s="1">
        <f>1/SQRT(1+(A23/Hoja2!$A$12)*(A23/Hoja2!$A$12))</f>
        <v>7.9997440122873444E-3</v>
      </c>
      <c r="C23">
        <f t="shared" si="6"/>
        <v>-41.93847819973557</v>
      </c>
      <c r="G23" s="15"/>
      <c r="H23" s="4">
        <v>1000000</v>
      </c>
      <c r="I23" s="4">
        <v>1000000</v>
      </c>
      <c r="J23" s="5">
        <f t="shared" si="2"/>
        <v>6283185.307179586</v>
      </c>
      <c r="K23" s="6">
        <f t="shared" si="3"/>
        <v>6.7981798683581154</v>
      </c>
      <c r="L23" s="7">
        <v>7.4999999999999997E-2</v>
      </c>
      <c r="M23" s="7">
        <v>10.3</v>
      </c>
      <c r="N23" s="8">
        <f t="shared" si="4"/>
        <v>7.2815533980582518E-3</v>
      </c>
      <c r="O23" s="8">
        <f t="shared" si="5"/>
        <v>-42.755519226269449</v>
      </c>
    </row>
    <row r="24" spans="1:15" ht="21" customHeight="1" x14ac:dyDescent="0.25">
      <c r="B24" s="1"/>
    </row>
    <row r="25" spans="1:15" ht="21" customHeight="1" x14ac:dyDescent="0.25">
      <c r="B25" s="1"/>
    </row>
    <row r="26" spans="1:15" ht="21" customHeight="1" x14ac:dyDescent="0.25">
      <c r="A26" t="s">
        <v>3</v>
      </c>
      <c r="B26">
        <v>9880</v>
      </c>
    </row>
    <row r="27" spans="1:15" ht="21" customHeight="1" x14ac:dyDescent="0.25">
      <c r="A27" t="s">
        <v>4</v>
      </c>
      <c r="B27" s="1">
        <v>2.2250000000000001E-9</v>
      </c>
    </row>
    <row r="28" spans="1:15" ht="21" customHeight="1" x14ac:dyDescent="0.25">
      <c r="B28" s="1"/>
    </row>
    <row r="29" spans="1:15" ht="21" customHeight="1" x14ac:dyDescent="0.25">
      <c r="B29" s="1"/>
    </row>
    <row r="30" spans="1:15" ht="21" customHeight="1" x14ac:dyDescent="0.25">
      <c r="B30" s="1"/>
    </row>
    <row r="31" spans="1:15" ht="21" customHeight="1" x14ac:dyDescent="0.25">
      <c r="B31" s="1"/>
    </row>
    <row r="32" spans="1:15" ht="21" customHeight="1" x14ac:dyDescent="0.25">
      <c r="B32" s="1"/>
    </row>
    <row r="33" spans="2:2" ht="21" customHeight="1" x14ac:dyDescent="0.25"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2019-11-30T12:51:32Z</dcterms:created>
  <dcterms:modified xsi:type="dcterms:W3CDTF">2019-12-02T11:42:25Z</dcterms:modified>
</cp:coreProperties>
</file>