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0C60017-C775-413F-8408-2C6B16C7B2F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題目" sheetId="4" r:id="rId1"/>
    <sheet name="原版" sheetId="2" r:id="rId2"/>
    <sheet name="完成版" sheetId="3" r:id="rId3"/>
  </sheets>
  <definedNames>
    <definedName name="solver_adj" localSheetId="2" hidden="1">完成版!$H$13:$N$13</definedName>
    <definedName name="solver_adj" localSheetId="1" hidden="1">原版!$H$13:$N$13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3</definedName>
    <definedName name="solver_eng" localSheetId="1" hidden="1">3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完成版!$H$13:$N$13</definedName>
    <definedName name="solver_lhs1" localSheetId="1" hidden="1">原版!$H$13:$N$13</definedName>
    <definedName name="solver_lhs2" localSheetId="2" hidden="1">完成版!$H$22:$N$22</definedName>
    <definedName name="solver_lhs2" localSheetId="1" hidden="1">原版!$H$22:$N$22</definedName>
    <definedName name="solver_lhs3" localSheetId="2" hidden="1">完成版!$H$23:$N$23</definedName>
    <definedName name="solver_lhs3" localSheetId="1" hidden="1">原版!$H$23:$N$23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完成版!$G$18</definedName>
    <definedName name="solver_opt" localSheetId="1" hidden="1">原版!$G$18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6</definedName>
    <definedName name="solver_rel1" localSheetId="1" hidden="1">6</definedName>
    <definedName name="solver_rel2" localSheetId="2" hidden="1">1</definedName>
    <definedName name="solver_rel2" localSheetId="1" hidden="1">1</definedName>
    <definedName name="solver_rel3" localSheetId="2" hidden="1">3</definedName>
    <definedName name="solver_rel3" localSheetId="1" hidden="1">3</definedName>
    <definedName name="solver_rhs1" localSheetId="2" hidden="1">AllDifferent</definedName>
    <definedName name="solver_rhs1" localSheetId="1" hidden="1">AllDifferent</definedName>
    <definedName name="solver_rhs2" localSheetId="2" hidden="1">300</definedName>
    <definedName name="solver_rhs2" localSheetId="1" hidden="1">360</definedName>
    <definedName name="solver_rhs3" localSheetId="2" hidden="1">120</definedName>
    <definedName name="solver_rhs3" localSheetId="1" hidden="1">240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16" i="3"/>
  <c r="H14" i="3"/>
  <c r="H15" i="3" s="1"/>
  <c r="H17" i="3" s="1"/>
  <c r="H22" i="3" s="1"/>
  <c r="H2" i="3"/>
  <c r="I2" i="3"/>
  <c r="G2" i="3"/>
  <c r="H3" i="3" l="1"/>
  <c r="O16" i="3"/>
  <c r="N16" i="3"/>
  <c r="M16" i="3"/>
  <c r="L16" i="3"/>
  <c r="K16" i="3"/>
  <c r="J16" i="3"/>
  <c r="I16" i="3"/>
  <c r="N9" i="3"/>
  <c r="M9" i="3"/>
  <c r="L9" i="3"/>
  <c r="K9" i="3"/>
  <c r="J9" i="3"/>
  <c r="I9" i="3"/>
  <c r="H9" i="3"/>
  <c r="G9" i="3"/>
  <c r="N8" i="3"/>
  <c r="M8" i="3"/>
  <c r="L8" i="3"/>
  <c r="K8" i="3"/>
  <c r="J8" i="3"/>
  <c r="I8" i="3"/>
  <c r="H8" i="3"/>
  <c r="G8" i="3"/>
  <c r="N7" i="3"/>
  <c r="M14" i="3" s="1"/>
  <c r="M7" i="3"/>
  <c r="L7" i="3"/>
  <c r="K7" i="3"/>
  <c r="J7" i="3"/>
  <c r="I7" i="3"/>
  <c r="H7" i="3"/>
  <c r="G7" i="3"/>
  <c r="N6" i="3"/>
  <c r="M6" i="3"/>
  <c r="L6" i="3"/>
  <c r="L14" i="3" s="1"/>
  <c r="K6" i="3"/>
  <c r="J6" i="3"/>
  <c r="I6" i="3"/>
  <c r="H6" i="3"/>
  <c r="G6" i="3"/>
  <c r="N5" i="3"/>
  <c r="M5" i="3"/>
  <c r="L5" i="3"/>
  <c r="K5" i="3"/>
  <c r="J5" i="3"/>
  <c r="I5" i="3"/>
  <c r="H5" i="3"/>
  <c r="G5" i="3"/>
  <c r="N4" i="3"/>
  <c r="M4" i="3"/>
  <c r="L4" i="3"/>
  <c r="K4" i="3"/>
  <c r="J4" i="3"/>
  <c r="I4" i="3"/>
  <c r="H4" i="3"/>
  <c r="G4" i="3"/>
  <c r="N3" i="3"/>
  <c r="M3" i="3"/>
  <c r="L3" i="3"/>
  <c r="K3" i="3"/>
  <c r="J3" i="3"/>
  <c r="I3" i="3"/>
  <c r="G3" i="3"/>
  <c r="N2" i="3"/>
  <c r="M2" i="3"/>
  <c r="L2" i="3"/>
  <c r="K2" i="3"/>
  <c r="J2" i="3"/>
  <c r="I16" i="2"/>
  <c r="J16" i="2"/>
  <c r="K16" i="2"/>
  <c r="L16" i="2"/>
  <c r="M16" i="2"/>
  <c r="N16" i="2"/>
  <c r="O16" i="2"/>
  <c r="H16" i="2"/>
  <c r="N3" i="2"/>
  <c r="N4" i="2"/>
  <c r="N5" i="2"/>
  <c r="N6" i="2"/>
  <c r="N7" i="2"/>
  <c r="N14" i="2" s="1"/>
  <c r="N8" i="2"/>
  <c r="N9" i="2"/>
  <c r="N2" i="2"/>
  <c r="M3" i="2"/>
  <c r="M4" i="2"/>
  <c r="M5" i="2"/>
  <c r="M6" i="2"/>
  <c r="M7" i="2"/>
  <c r="M8" i="2"/>
  <c r="M9" i="2"/>
  <c r="M2" i="2"/>
  <c r="L3" i="2"/>
  <c r="L4" i="2"/>
  <c r="L5" i="2"/>
  <c r="L6" i="2"/>
  <c r="L7" i="2"/>
  <c r="L8" i="2"/>
  <c r="L9" i="2"/>
  <c r="L2" i="2"/>
  <c r="K3" i="2"/>
  <c r="L14" i="2" s="1"/>
  <c r="K4" i="2"/>
  <c r="K5" i="2"/>
  <c r="K6" i="2"/>
  <c r="K7" i="2"/>
  <c r="K8" i="2"/>
  <c r="K9" i="2"/>
  <c r="K2" i="2"/>
  <c r="J3" i="2"/>
  <c r="J4" i="2"/>
  <c r="J14" i="2" s="1"/>
  <c r="J5" i="2"/>
  <c r="J6" i="2"/>
  <c r="J7" i="2"/>
  <c r="J8" i="2"/>
  <c r="J9" i="2"/>
  <c r="J2" i="2"/>
  <c r="I3" i="2"/>
  <c r="I4" i="2"/>
  <c r="I5" i="2"/>
  <c r="I6" i="2"/>
  <c r="I7" i="2"/>
  <c r="I8" i="2"/>
  <c r="I9" i="2"/>
  <c r="I2" i="2"/>
  <c r="H9" i="2"/>
  <c r="H3" i="2"/>
  <c r="H4" i="2"/>
  <c r="H5" i="2"/>
  <c r="K14" i="2" s="1"/>
  <c r="H6" i="2"/>
  <c r="H7" i="2"/>
  <c r="H8" i="2"/>
  <c r="H2" i="2"/>
  <c r="G9" i="2"/>
  <c r="O14" i="2" s="1"/>
  <c r="G4" i="2"/>
  <c r="G5" i="2"/>
  <c r="G6" i="2"/>
  <c r="G7" i="2"/>
  <c r="G8" i="2"/>
  <c r="G3" i="2"/>
  <c r="G2" i="2"/>
  <c r="H14" i="2" l="1"/>
  <c r="H15" i="2" s="1"/>
  <c r="H23" i="2" s="1"/>
  <c r="I14" i="2"/>
  <c r="M14" i="2"/>
  <c r="O14" i="3"/>
  <c r="N14" i="3"/>
  <c r="K14" i="3"/>
  <c r="J14" i="3"/>
  <c r="I14" i="3"/>
  <c r="G18" i="3" s="1"/>
  <c r="H17" i="2"/>
  <c r="H22" i="2" s="1"/>
  <c r="I15" i="2" l="1"/>
  <c r="I15" i="3" l="1"/>
  <c r="I23" i="3" s="1"/>
  <c r="I17" i="2"/>
  <c r="I22" i="2" s="1"/>
  <c r="I23" i="2"/>
  <c r="I17" i="3" l="1"/>
  <c r="J15" i="3" s="1"/>
  <c r="J23" i="3" s="1"/>
  <c r="I22" i="3" l="1"/>
  <c r="J17" i="3"/>
  <c r="K15" i="3" s="1"/>
  <c r="J22" i="3" l="1"/>
  <c r="K23" i="3"/>
  <c r="K17" i="3"/>
  <c r="L15" i="3" s="1"/>
  <c r="L23" i="3" s="1"/>
  <c r="K22" i="3" l="1"/>
  <c r="L17" i="3"/>
  <c r="M15" i="3" s="1"/>
  <c r="M23" i="3" s="1"/>
  <c r="L22" i="3" l="1"/>
  <c r="M17" i="3"/>
  <c r="N15" i="3" l="1"/>
  <c r="N23" i="3" s="1"/>
  <c r="M22" i="3"/>
  <c r="N17" i="3" l="1"/>
  <c r="O15" i="3" s="1"/>
  <c r="O17" i="3" s="1"/>
  <c r="N22" i="3" l="1"/>
  <c r="G18" i="2"/>
  <c r="J15" i="2" l="1"/>
  <c r="J17" i="2" l="1"/>
  <c r="J22" i="2" s="1"/>
  <c r="J23" i="2"/>
  <c r="K15" i="2" l="1"/>
  <c r="K17" i="2" s="1"/>
  <c r="K23" i="2" l="1"/>
  <c r="K22" i="2"/>
  <c r="L15" i="2"/>
  <c r="L17" i="2" s="1"/>
  <c r="L23" i="2" l="1"/>
  <c r="L22" i="2"/>
  <c r="M15" i="2"/>
  <c r="M17" i="2" s="1"/>
  <c r="M22" i="2" s="1"/>
  <c r="M23" i="2" l="1"/>
  <c r="N15" i="2"/>
  <c r="N17" i="2" s="1"/>
  <c r="N23" i="2" l="1"/>
  <c r="N22" i="2"/>
  <c r="O15" i="2"/>
  <c r="O17" i="2" s="1"/>
</calcChain>
</file>

<file path=xl/sharedStrings.xml><?xml version="1.0" encoding="utf-8"?>
<sst xmlns="http://schemas.openxmlformats.org/spreadsheetml/2006/main" count="42" uniqueCount="30">
  <si>
    <t>編號</t>
  </si>
  <si>
    <t>X座標</t>
  </si>
  <si>
    <t>Y座標</t>
  </si>
  <si>
    <t>工時</t>
    <phoneticPr fontId="2" type="noConversion"/>
  </si>
  <si>
    <t>距離表</t>
  </si>
  <si>
    <t>路徑決策</t>
  </si>
  <si>
    <t>交通距離</t>
  </si>
  <si>
    <t>開始時間</t>
    <phoneticPr fontId="2" type="noConversion"/>
  </si>
  <si>
    <t>工作時間</t>
    <phoneticPr fontId="2" type="noConversion"/>
  </si>
  <si>
    <t>完成時間</t>
    <phoneticPr fontId="2" type="noConversion"/>
  </si>
  <si>
    <t>總距離</t>
  </si>
  <si>
    <t>考慮 Time Window</t>
    <phoneticPr fontId="2" type="noConversion"/>
  </si>
  <si>
    <r>
      <t>123在</t>
    </r>
    <r>
      <rPr>
        <sz val="11"/>
        <color rgb="FFFF0000"/>
        <rFont val="新細明體"/>
        <family val="1"/>
        <charset val="136"/>
        <scheme val="minor"/>
      </rPr>
      <t>14點</t>
    </r>
    <r>
      <rPr>
        <sz val="11"/>
        <color theme="1"/>
        <rFont val="新細明體"/>
        <family val="2"/>
        <scheme val="minor"/>
      </rPr>
      <t>前完成</t>
    </r>
    <phoneticPr fontId="1" type="noConversion"/>
  </si>
  <si>
    <r>
      <t>45在</t>
    </r>
    <r>
      <rPr>
        <sz val="11"/>
        <color rgb="FFFF0000"/>
        <rFont val="新細明體"/>
        <family val="1"/>
        <charset val="136"/>
        <scheme val="minor"/>
      </rPr>
      <t>12點</t>
    </r>
    <r>
      <rPr>
        <sz val="11"/>
        <color theme="1"/>
        <rFont val="新細明體"/>
        <family val="2"/>
        <scheme val="minor"/>
      </rPr>
      <t>後開始</t>
    </r>
    <phoneticPr fontId="1" type="noConversion"/>
  </si>
  <si>
    <t>化妝師</t>
    <phoneticPr fontId="1" type="noConversion"/>
  </si>
  <si>
    <t>住家</t>
    <phoneticPr fontId="1" type="noConversion"/>
  </si>
  <si>
    <t>品牌代言</t>
    <phoneticPr fontId="1" type="noConversion"/>
  </si>
  <si>
    <t>商演</t>
    <phoneticPr fontId="1" type="noConversion"/>
  </si>
  <si>
    <t>錄製《101》</t>
    <phoneticPr fontId="1" type="noConversion"/>
  </si>
  <si>
    <t>錄製《這》</t>
    <phoneticPr fontId="1" type="noConversion"/>
  </si>
  <si>
    <t>工時單位：分鐘</t>
    <phoneticPr fontId="1" type="noConversion"/>
  </si>
  <si>
    <t>跑車 180km/hr</t>
    <phoneticPr fontId="1" type="noConversion"/>
  </si>
  <si>
    <r>
      <t>12在</t>
    </r>
    <r>
      <rPr>
        <sz val="11"/>
        <color rgb="FFFF0000"/>
        <rFont val="新細明體"/>
        <family val="1"/>
        <charset val="136"/>
        <scheme val="minor"/>
      </rPr>
      <t>15點</t>
    </r>
    <r>
      <rPr>
        <sz val="11"/>
        <color theme="1"/>
        <rFont val="新細明體"/>
        <family val="2"/>
        <scheme val="minor"/>
      </rPr>
      <t>前完成</t>
    </r>
    <phoneticPr fontId="1" type="noConversion"/>
  </si>
  <si>
    <r>
      <t>3</t>
    </r>
    <r>
      <rPr>
        <sz val="11"/>
        <color theme="1"/>
        <rFont val="新細明體"/>
        <family val="2"/>
        <scheme val="minor"/>
      </rPr>
      <t>45在</t>
    </r>
    <r>
      <rPr>
        <sz val="11"/>
        <color rgb="FFFF0000"/>
        <rFont val="新細明體"/>
        <family val="1"/>
        <charset val="136"/>
        <scheme val="minor"/>
      </rPr>
      <t>12點</t>
    </r>
    <r>
      <rPr>
        <sz val="11"/>
        <color theme="1"/>
        <rFont val="新細明體"/>
        <family val="2"/>
        <scheme val="minor"/>
      </rPr>
      <t>後開始</t>
    </r>
    <phoneticPr fontId="1" type="noConversion"/>
  </si>
  <si>
    <t>地圖 100*100</t>
    <phoneticPr fontId="1" type="noConversion"/>
  </si>
  <si>
    <t>定裝照拍攝</t>
    <phoneticPr fontId="1" type="noConversion"/>
  </si>
  <si>
    <t>蝴蝶</t>
    <phoneticPr fontId="1" type="noConversion"/>
  </si>
  <si>
    <t>Ans:</t>
    <phoneticPr fontId="1" type="noConversion"/>
  </si>
  <si>
    <t>羅上午10點出發</t>
    <phoneticPr fontId="1" type="noConversion"/>
  </si>
  <si>
    <t>要在17:18~18:08抵達蝴蝶家(7)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</si>
</sst>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1"/>
      <color rgb="FF0070C0"/>
      <name val="新細明體"/>
      <family val="2"/>
      <scheme val="minor"/>
    </font>
    <font>
      <sz val="11"/>
      <color rgb="FF0070C0"/>
      <name val="新細明體"/>
      <family val="1"/>
      <charset val="136"/>
      <scheme val="minor"/>
    </font>
    <font>
      <sz val="11"/>
      <color rgb="FF0070C0"/>
      <name val="新細明體"/>
      <family val="1"/>
      <charset val="136"/>
    </font>
    <font>
      <sz val="11"/>
      <color theme="1"/>
      <name val="微軟正黑體"/>
      <family val="2"/>
      <charset val="136"/>
    </font>
    <font>
      <b/>
      <sz val="11"/>
      <color rgb="FF0070C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一般" xfId="0" builtinId="0"/>
  </cellStyles>
  <dxfs count="12">
    <dxf>
      <font>
        <strike val="0"/>
        <outline val="0"/>
        <shadow val="0"/>
        <u val="none"/>
        <vertAlign val="baseline"/>
        <sz val="11"/>
        <color rgb="FFFF0000"/>
        <name val="新細明體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新細明體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新細明體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新細明體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新細明體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新細明體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312187</xdr:colOff>
      <xdr:row>17</xdr:row>
      <xdr:rowOff>68580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7B2644F-409D-4ED0-92DC-8E8202EDD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798586" cy="3177540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320041</xdr:colOff>
      <xdr:row>0</xdr:row>
      <xdr:rowOff>14921</xdr:rowOff>
    </xdr:from>
    <xdr:to>
      <xdr:col>20</xdr:col>
      <xdr:colOff>434341</xdr:colOff>
      <xdr:row>17</xdr:row>
      <xdr:rowOff>71037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57C31625-E1CE-4E4E-83F9-8670CD1B3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6441" y="14921"/>
          <a:ext cx="5600700" cy="31650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293340</xdr:colOff>
      <xdr:row>17</xdr:row>
      <xdr:rowOff>121920</xdr:rowOff>
    </xdr:from>
    <xdr:to>
      <xdr:col>20</xdr:col>
      <xdr:colOff>472481</xdr:colOff>
      <xdr:row>34</xdr:row>
      <xdr:rowOff>160020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6007B3D0-981D-448A-BBBF-BE431A5D8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9740" y="3230880"/>
          <a:ext cx="5665541" cy="31470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3" displayName="Table253" ref="A1:D9" totalsRowShown="0" headerRowDxfId="5" dataDxfId="4">
  <tableColumns count="4">
    <tableColumn id="1" xr3:uid="{00000000-0010-0000-0100-000001000000}" name="編號" dataDxfId="3"/>
    <tableColumn id="2" xr3:uid="{00000000-0010-0000-0100-000002000000}" name="X座標" dataDxfId="2"/>
    <tableColumn id="3" xr3:uid="{00000000-0010-0000-0100-000003000000}" name="Y座標" dataDxfId="1"/>
    <tableColumn id="4" xr3:uid="{00000000-0010-0000-0100-000004000000}" name="工時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2534" displayName="Table2534" ref="A1:D9" totalsRowShown="0" headerRowDxfId="11" dataDxfId="10">
  <tableColumns count="4">
    <tableColumn id="1" xr3:uid="{00000000-0010-0000-0000-000001000000}" name="編號" dataDxfId="9"/>
    <tableColumn id="2" xr3:uid="{00000000-0010-0000-0000-000002000000}" name="X座標" dataDxfId="8"/>
    <tableColumn id="3" xr3:uid="{00000000-0010-0000-0000-000003000000}" name="Y座標" dataDxfId="7"/>
    <tableColumn id="4" xr3:uid="{00000000-0010-0000-0000-000004000000}" name="工時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X32" sqref="X32"/>
    </sheetView>
  </sheetViews>
  <sheetFormatPr defaultRowHeight="14.4" x14ac:dyDescent="0.3"/>
  <cols>
    <col min="1" max="16384" width="9" style="26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zoomScale="80" zoomScaleNormal="80" workbookViewId="0">
      <selection activeCell="D27" sqref="D27"/>
    </sheetView>
  </sheetViews>
  <sheetFormatPr defaultRowHeight="15" x14ac:dyDescent="0.3"/>
  <cols>
    <col min="7" max="7" width="18.2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F1" s="18" t="s">
        <v>4</v>
      </c>
      <c r="G1" s="18">
        <v>0</v>
      </c>
      <c r="H1" s="18">
        <v>1</v>
      </c>
      <c r="I1" s="18">
        <v>2</v>
      </c>
      <c r="J1" s="18">
        <v>3</v>
      </c>
      <c r="K1" s="18">
        <v>4</v>
      </c>
      <c r="L1" s="18">
        <v>5</v>
      </c>
      <c r="M1" s="18">
        <v>6</v>
      </c>
      <c r="N1" s="18">
        <v>7</v>
      </c>
    </row>
    <row r="2" spans="1:16" x14ac:dyDescent="0.3">
      <c r="A2" s="2">
        <v>0</v>
      </c>
      <c r="B2" s="17">
        <v>0</v>
      </c>
      <c r="C2" s="17">
        <v>0</v>
      </c>
      <c r="D2" s="17">
        <v>0</v>
      </c>
      <c r="F2" s="18">
        <v>0</v>
      </c>
      <c r="G2" s="1">
        <f>ABS(B2-$B$2)+ABS(C2-$C$2)</f>
        <v>0</v>
      </c>
      <c r="H2" s="1">
        <f>ABS(B2-$B$3)+ABS(C2-$C$3)</f>
        <v>35</v>
      </c>
      <c r="I2" s="1">
        <f>ABS(B2-$B$4)+ABS(C2-$C$4)</f>
        <v>89</v>
      </c>
      <c r="J2" s="1">
        <f>ABS(B2-$B$5)+ABS(C2-$C$5)</f>
        <v>162</v>
      </c>
      <c r="K2" s="1">
        <f>ABS(B2-$B$6)+ABS(C2-$C$6)</f>
        <v>116</v>
      </c>
      <c r="L2" s="1">
        <f>ABS(B2-$B$7)+ABS(C2-$C$7)</f>
        <v>89</v>
      </c>
      <c r="M2" s="1">
        <f>ABS(B2-$B$8)+ABS(C2-$C$8)</f>
        <v>58</v>
      </c>
      <c r="N2" s="1">
        <f>ABS(B2-$B$9)+ABS(C2-$C$9)</f>
        <v>84</v>
      </c>
    </row>
    <row r="3" spans="1:16" x14ac:dyDescent="0.3">
      <c r="A3" s="2">
        <v>1</v>
      </c>
      <c r="B3" s="17">
        <v>33</v>
      </c>
      <c r="C3" s="17">
        <v>2</v>
      </c>
      <c r="D3" s="17">
        <v>20</v>
      </c>
      <c r="F3" s="18">
        <v>1</v>
      </c>
      <c r="G3" s="1">
        <f>ABS(B3-$B$2)+ABS(C3-$C$2)</f>
        <v>35</v>
      </c>
      <c r="H3" s="1">
        <f t="shared" ref="H3:H8" si="0">ABS(B3-$B$3)+ABS(C3-$C$3)</f>
        <v>0</v>
      </c>
      <c r="I3" s="1">
        <f t="shared" ref="I3:I9" si="1">ABS(B3-$B$4)+ABS(C3-$C$4)</f>
        <v>54</v>
      </c>
      <c r="J3" s="1">
        <f t="shared" ref="J3:J9" si="2">ABS(B3-$B$5)+ABS(C3-$C$5)</f>
        <v>127</v>
      </c>
      <c r="K3" s="1">
        <f t="shared" ref="K3:K9" si="3">ABS(B3-$B$6)+ABS(C3-$C$6)</f>
        <v>81</v>
      </c>
      <c r="L3" s="1">
        <f t="shared" ref="L3:L9" si="4">ABS(B3-$B$7)+ABS(C3-$C$7)</f>
        <v>54</v>
      </c>
      <c r="M3" s="1">
        <f t="shared" ref="M3:M9" si="5">ABS(B3-$B$8)+ABS(C3-$C$8)</f>
        <v>23</v>
      </c>
      <c r="N3" s="1">
        <f t="shared" ref="N3:N9" si="6">ABS(B3-$B$9)+ABS(C3-$C$9)</f>
        <v>49</v>
      </c>
    </row>
    <row r="4" spans="1:16" x14ac:dyDescent="0.3">
      <c r="A4" s="2">
        <v>2</v>
      </c>
      <c r="B4" s="17">
        <v>71</v>
      </c>
      <c r="C4" s="17">
        <v>18</v>
      </c>
      <c r="D4" s="17">
        <v>20</v>
      </c>
      <c r="F4" s="18">
        <v>2</v>
      </c>
      <c r="G4" s="1">
        <f t="shared" ref="G4:G8" si="7">ABS(B4-$B$2)+ABS(C4-$C$2)</f>
        <v>89</v>
      </c>
      <c r="H4" s="1">
        <f t="shared" si="0"/>
        <v>54</v>
      </c>
      <c r="I4" s="1">
        <f t="shared" si="1"/>
        <v>0</v>
      </c>
      <c r="J4" s="1">
        <f t="shared" si="2"/>
        <v>73</v>
      </c>
      <c r="K4" s="1">
        <f t="shared" si="3"/>
        <v>37</v>
      </c>
      <c r="L4" s="1">
        <f t="shared" si="4"/>
        <v>54</v>
      </c>
      <c r="M4" s="1">
        <f t="shared" si="5"/>
        <v>43</v>
      </c>
      <c r="N4" s="1">
        <f t="shared" si="6"/>
        <v>65</v>
      </c>
    </row>
    <row r="5" spans="1:16" x14ac:dyDescent="0.3">
      <c r="A5" s="2">
        <v>3</v>
      </c>
      <c r="B5" s="17">
        <v>92</v>
      </c>
      <c r="C5" s="17">
        <v>70</v>
      </c>
      <c r="D5" s="17">
        <v>20</v>
      </c>
      <c r="F5" s="18">
        <v>3</v>
      </c>
      <c r="G5" s="1">
        <f t="shared" si="7"/>
        <v>162</v>
      </c>
      <c r="H5" s="1">
        <f t="shared" si="0"/>
        <v>127</v>
      </c>
      <c r="I5" s="1">
        <f t="shared" si="1"/>
        <v>73</v>
      </c>
      <c r="J5" s="1">
        <f t="shared" si="2"/>
        <v>0</v>
      </c>
      <c r="K5" s="1">
        <f t="shared" si="3"/>
        <v>46</v>
      </c>
      <c r="L5" s="1">
        <f t="shared" si="4"/>
        <v>73</v>
      </c>
      <c r="M5" s="1">
        <f t="shared" si="5"/>
        <v>104</v>
      </c>
      <c r="N5" s="1">
        <f t="shared" si="6"/>
        <v>78</v>
      </c>
    </row>
    <row r="6" spans="1:16" x14ac:dyDescent="0.3">
      <c r="A6" s="2">
        <v>4</v>
      </c>
      <c r="B6" s="17">
        <v>66</v>
      </c>
      <c r="C6" s="17">
        <v>50</v>
      </c>
      <c r="D6" s="17">
        <v>20</v>
      </c>
      <c r="F6" s="18">
        <v>4</v>
      </c>
      <c r="G6" s="1">
        <f t="shared" si="7"/>
        <v>116</v>
      </c>
      <c r="H6" s="1">
        <f t="shared" si="0"/>
        <v>81</v>
      </c>
      <c r="I6" s="1">
        <f t="shared" si="1"/>
        <v>37</v>
      </c>
      <c r="J6" s="1">
        <f t="shared" si="2"/>
        <v>46</v>
      </c>
      <c r="K6" s="1">
        <f t="shared" si="3"/>
        <v>0</v>
      </c>
      <c r="L6" s="1">
        <f t="shared" si="4"/>
        <v>27</v>
      </c>
      <c r="M6" s="1">
        <f t="shared" si="5"/>
        <v>58</v>
      </c>
      <c r="N6" s="1">
        <f t="shared" si="6"/>
        <v>32</v>
      </c>
    </row>
    <row r="7" spans="1:16" x14ac:dyDescent="0.3">
      <c r="A7" s="2">
        <v>5</v>
      </c>
      <c r="B7" s="17">
        <v>44</v>
      </c>
      <c r="C7" s="17">
        <v>45</v>
      </c>
      <c r="D7" s="17">
        <v>20</v>
      </c>
      <c r="F7" s="18">
        <v>5</v>
      </c>
      <c r="G7" s="1">
        <f t="shared" si="7"/>
        <v>89</v>
      </c>
      <c r="H7" s="1">
        <f t="shared" si="0"/>
        <v>54</v>
      </c>
      <c r="I7" s="1">
        <f t="shared" si="1"/>
        <v>54</v>
      </c>
      <c r="J7" s="1">
        <f t="shared" si="2"/>
        <v>73</v>
      </c>
      <c r="K7" s="1">
        <f t="shared" si="3"/>
        <v>27</v>
      </c>
      <c r="L7" s="1">
        <f t="shared" si="4"/>
        <v>0</v>
      </c>
      <c r="M7" s="1">
        <f t="shared" si="5"/>
        <v>31</v>
      </c>
      <c r="N7" s="1">
        <f t="shared" si="6"/>
        <v>11</v>
      </c>
    </row>
    <row r="8" spans="1:16" x14ac:dyDescent="0.3">
      <c r="A8" s="2">
        <v>6</v>
      </c>
      <c r="B8" s="17">
        <v>34</v>
      </c>
      <c r="C8" s="17">
        <v>24</v>
      </c>
      <c r="D8" s="17">
        <v>10</v>
      </c>
      <c r="F8" s="18">
        <v>6</v>
      </c>
      <c r="G8" s="1">
        <f t="shared" si="7"/>
        <v>58</v>
      </c>
      <c r="H8" s="1">
        <f t="shared" si="0"/>
        <v>23</v>
      </c>
      <c r="I8" s="1">
        <f t="shared" si="1"/>
        <v>43</v>
      </c>
      <c r="J8" s="1">
        <f t="shared" si="2"/>
        <v>104</v>
      </c>
      <c r="K8" s="1">
        <f t="shared" si="3"/>
        <v>58</v>
      </c>
      <c r="L8" s="1">
        <f t="shared" si="4"/>
        <v>31</v>
      </c>
      <c r="M8" s="1">
        <f t="shared" si="5"/>
        <v>0</v>
      </c>
      <c r="N8" s="1">
        <f t="shared" si="6"/>
        <v>26</v>
      </c>
    </row>
    <row r="9" spans="1:16" x14ac:dyDescent="0.3">
      <c r="A9" s="2">
        <v>7</v>
      </c>
      <c r="B9" s="17">
        <v>36</v>
      </c>
      <c r="C9" s="17">
        <v>48</v>
      </c>
      <c r="D9" s="17">
        <v>10</v>
      </c>
      <c r="F9" s="18">
        <v>7</v>
      </c>
      <c r="G9" s="1">
        <f>ABS(B9-$B$2)+ABS(C9-$C$2)</f>
        <v>84</v>
      </c>
      <c r="H9" s="1">
        <f>ABS(B9-$B$3)+ABS(C9-$C$3)</f>
        <v>49</v>
      </c>
      <c r="I9" s="1">
        <f t="shared" si="1"/>
        <v>65</v>
      </c>
      <c r="J9" s="1">
        <f t="shared" si="2"/>
        <v>78</v>
      </c>
      <c r="K9" s="1">
        <f t="shared" si="3"/>
        <v>32</v>
      </c>
      <c r="L9" s="1">
        <f t="shared" si="4"/>
        <v>11</v>
      </c>
      <c r="M9" s="1">
        <f t="shared" si="5"/>
        <v>26</v>
      </c>
      <c r="N9" s="1">
        <f t="shared" si="6"/>
        <v>0</v>
      </c>
    </row>
    <row r="10" spans="1:16" x14ac:dyDescent="0.3">
      <c r="B10" s="17"/>
      <c r="C10" s="17"/>
    </row>
    <row r="11" spans="1:16" ht="15.6" thickBot="1" x14ac:dyDescent="0.35"/>
    <row r="12" spans="1:16" ht="16.8" thickBot="1" x14ac:dyDescent="0.35">
      <c r="F12" s="9" t="s">
        <v>11</v>
      </c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ht="15.6" thickBot="1" x14ac:dyDescent="0.35">
      <c r="F13" s="3" t="s">
        <v>5</v>
      </c>
      <c r="G13" s="4">
        <v>0</v>
      </c>
      <c r="H13" s="5">
        <v>1</v>
      </c>
      <c r="I13" s="6">
        <v>2</v>
      </c>
      <c r="J13" s="6">
        <v>3</v>
      </c>
      <c r="K13" s="6">
        <v>4</v>
      </c>
      <c r="L13" s="6">
        <v>5</v>
      </c>
      <c r="M13" s="6">
        <v>7</v>
      </c>
      <c r="N13" s="7">
        <v>6</v>
      </c>
      <c r="O13" s="4">
        <v>0</v>
      </c>
      <c r="P13" s="12"/>
    </row>
    <row r="14" spans="1:16" x14ac:dyDescent="0.3">
      <c r="F14" s="3" t="s">
        <v>6</v>
      </c>
      <c r="G14" s="4"/>
      <c r="H14" s="4">
        <f>INDEX($G$2:$N$9,G13+1,H13+1)</f>
        <v>35</v>
      </c>
      <c r="I14" s="4">
        <f t="shared" ref="I14:O14" si="8">INDEX($G$2:$N$9,H13+1,I13+1)</f>
        <v>54</v>
      </c>
      <c r="J14" s="4">
        <f t="shared" si="8"/>
        <v>73</v>
      </c>
      <c r="K14" s="4">
        <f t="shared" si="8"/>
        <v>46</v>
      </c>
      <c r="L14" s="4">
        <f t="shared" si="8"/>
        <v>27</v>
      </c>
      <c r="M14" s="4">
        <f t="shared" si="8"/>
        <v>11</v>
      </c>
      <c r="N14" s="4">
        <f t="shared" si="8"/>
        <v>26</v>
      </c>
      <c r="O14" s="4">
        <f t="shared" si="8"/>
        <v>58</v>
      </c>
      <c r="P14" s="12"/>
    </row>
    <row r="15" spans="1:16" x14ac:dyDescent="0.3">
      <c r="F15" s="3" t="s">
        <v>7</v>
      </c>
      <c r="G15" s="4">
        <v>0</v>
      </c>
      <c r="H15" s="4">
        <f>G17+H14</f>
        <v>35</v>
      </c>
      <c r="I15" s="4">
        <f>H17+I14</f>
        <v>109</v>
      </c>
      <c r="J15" s="4">
        <f t="shared" ref="J15:N15" si="9">I17+J14</f>
        <v>202</v>
      </c>
      <c r="K15" s="4">
        <f t="shared" si="9"/>
        <v>268</v>
      </c>
      <c r="L15" s="4">
        <f t="shared" si="9"/>
        <v>315</v>
      </c>
      <c r="M15" s="19">
        <f t="shared" si="9"/>
        <v>346</v>
      </c>
      <c r="N15" s="4">
        <f t="shared" si="9"/>
        <v>382</v>
      </c>
      <c r="O15" s="4">
        <f t="shared" ref="O15" si="10">N17+O14</f>
        <v>450</v>
      </c>
      <c r="P15" s="12"/>
    </row>
    <row r="16" spans="1:16" x14ac:dyDescent="0.3">
      <c r="F16" s="3" t="s">
        <v>8</v>
      </c>
      <c r="G16" s="4">
        <v>0</v>
      </c>
      <c r="H16" s="4">
        <f>INDEX($D$2:$D$9,H13+1)</f>
        <v>20</v>
      </c>
      <c r="I16" s="4">
        <f t="shared" ref="I16:O16" si="11">INDEX($D$2:$D$9,I13+1)</f>
        <v>20</v>
      </c>
      <c r="J16" s="4">
        <f t="shared" si="11"/>
        <v>20</v>
      </c>
      <c r="K16" s="4">
        <f t="shared" si="11"/>
        <v>20</v>
      </c>
      <c r="L16" s="4">
        <f t="shared" si="11"/>
        <v>20</v>
      </c>
      <c r="M16" s="4">
        <f t="shared" si="11"/>
        <v>10</v>
      </c>
      <c r="N16" s="4">
        <f t="shared" si="11"/>
        <v>10</v>
      </c>
      <c r="O16" s="4">
        <f t="shared" si="11"/>
        <v>0</v>
      </c>
      <c r="P16" s="12"/>
    </row>
    <row r="17" spans="6:16" ht="15.6" thickBot="1" x14ac:dyDescent="0.35">
      <c r="F17" s="3" t="s">
        <v>9</v>
      </c>
      <c r="G17" s="4">
        <v>0</v>
      </c>
      <c r="H17" s="4">
        <f>H15+H16</f>
        <v>55</v>
      </c>
      <c r="I17" s="4">
        <f t="shared" ref="I17:N17" si="12">I15+I16</f>
        <v>129</v>
      </c>
      <c r="J17" s="4">
        <f t="shared" si="12"/>
        <v>222</v>
      </c>
      <c r="K17" s="4">
        <f t="shared" si="12"/>
        <v>288</v>
      </c>
      <c r="L17" s="4">
        <f t="shared" si="12"/>
        <v>335</v>
      </c>
      <c r="M17" s="19">
        <f t="shared" si="12"/>
        <v>356</v>
      </c>
      <c r="N17" s="4">
        <f t="shared" si="12"/>
        <v>392</v>
      </c>
      <c r="O17" s="8">
        <f>O15+O16</f>
        <v>450</v>
      </c>
      <c r="P17" s="12"/>
    </row>
    <row r="18" spans="6:16" ht="15.6" thickBot="1" x14ac:dyDescent="0.35">
      <c r="F18" s="3" t="s">
        <v>10</v>
      </c>
      <c r="G18" s="13">
        <f>SUM(H14:O14)</f>
        <v>330</v>
      </c>
      <c r="H18" s="4"/>
      <c r="I18" s="4"/>
      <c r="J18" s="4"/>
      <c r="K18" s="4"/>
      <c r="L18" s="4"/>
      <c r="M18" s="4"/>
      <c r="N18" s="4"/>
      <c r="O18" s="4"/>
      <c r="P18" s="12"/>
    </row>
    <row r="19" spans="6:16" ht="15.6" thickBot="1" x14ac:dyDescent="0.3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6"/>
    </row>
    <row r="22" spans="6:16" x14ac:dyDescent="0.3">
      <c r="G22" t="s">
        <v>12</v>
      </c>
      <c r="H22">
        <f>IF(H13&lt;=3,H17,0)</f>
        <v>55</v>
      </c>
      <c r="I22">
        <f t="shared" ref="I22:M22" si="13">IF(I13&lt;=3,I17,0)</f>
        <v>129</v>
      </c>
      <c r="J22">
        <f t="shared" si="13"/>
        <v>222</v>
      </c>
      <c r="K22">
        <f t="shared" si="13"/>
        <v>0</v>
      </c>
      <c r="L22">
        <f t="shared" si="13"/>
        <v>0</v>
      </c>
      <c r="M22">
        <f t="shared" si="13"/>
        <v>0</v>
      </c>
      <c r="N22">
        <f>IF(N13&lt;=3,N17,0)</f>
        <v>0</v>
      </c>
    </row>
    <row r="23" spans="6:16" x14ac:dyDescent="0.3">
      <c r="G23" t="s">
        <v>13</v>
      </c>
      <c r="H23">
        <f>IF(OR(H13=4,H13=5),H15,240)</f>
        <v>240</v>
      </c>
      <c r="I23">
        <f t="shared" ref="I23:N23" si="14">IF(OR(I13=4,I13=5),I15,240)</f>
        <v>240</v>
      </c>
      <c r="J23">
        <f t="shared" si="14"/>
        <v>240</v>
      </c>
      <c r="K23">
        <f t="shared" si="14"/>
        <v>268</v>
      </c>
      <c r="L23">
        <f t="shared" si="14"/>
        <v>315</v>
      </c>
      <c r="M23">
        <f t="shared" si="14"/>
        <v>240</v>
      </c>
      <c r="N23">
        <f t="shared" si="14"/>
        <v>240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tabSelected="1" zoomScale="90" zoomScaleNormal="90" workbookViewId="0">
      <selection activeCell="D18" sqref="D18"/>
    </sheetView>
  </sheetViews>
  <sheetFormatPr defaultRowHeight="15" x14ac:dyDescent="0.3"/>
  <cols>
    <col min="5" max="5" width="13.75" bestFit="1" customWidth="1"/>
    <col min="7" max="7" width="18.2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F1" s="18" t="s">
        <v>4</v>
      </c>
      <c r="G1" s="18">
        <v>0</v>
      </c>
      <c r="H1" s="18">
        <v>1</v>
      </c>
      <c r="I1" s="18">
        <v>2</v>
      </c>
      <c r="J1" s="18">
        <v>3</v>
      </c>
      <c r="K1" s="18">
        <v>4</v>
      </c>
      <c r="L1" s="18">
        <v>5</v>
      </c>
      <c r="M1" s="18">
        <v>6</v>
      </c>
      <c r="N1" s="18">
        <v>7</v>
      </c>
    </row>
    <row r="2" spans="1:16" x14ac:dyDescent="0.3">
      <c r="A2" s="2">
        <v>0</v>
      </c>
      <c r="B2" s="17">
        <v>0</v>
      </c>
      <c r="C2" s="17">
        <v>0</v>
      </c>
      <c r="D2" s="17">
        <v>0</v>
      </c>
      <c r="E2" s="23" t="s">
        <v>15</v>
      </c>
      <c r="F2" s="18">
        <v>0</v>
      </c>
      <c r="G2" s="1">
        <f>ABS(B2-$B$2)+ABS(C2-$C$2)</f>
        <v>0</v>
      </c>
      <c r="H2" s="1">
        <f>ABS(B2-$B$3)+ABS(C2-$C$3)</f>
        <v>122</v>
      </c>
      <c r="I2" s="1">
        <f>ABS(B2-$B$4)+ABS(C2-$C$4)</f>
        <v>93</v>
      </c>
      <c r="J2" s="1">
        <f>ABS(B2-$B$5)+ABS(C2-$C$5)</f>
        <v>162</v>
      </c>
      <c r="K2" s="1">
        <f>ABS(B2-$B$6)+ABS(C2-$C$6)</f>
        <v>116</v>
      </c>
      <c r="L2" s="1">
        <f>ABS(B2-$B$7)+ABS(C2-$C$7)</f>
        <v>100</v>
      </c>
      <c r="M2" s="1">
        <f>ABS(B2-$B$8)+ABS(C2-$C$8)</f>
        <v>58</v>
      </c>
      <c r="N2" s="1">
        <f>ABS(B2-$B$9)+ABS(C2-$C$9)</f>
        <v>84</v>
      </c>
    </row>
    <row r="3" spans="1:16" x14ac:dyDescent="0.3">
      <c r="A3" s="2">
        <v>1</v>
      </c>
      <c r="B3" s="17">
        <v>30</v>
      </c>
      <c r="C3" s="17">
        <v>92</v>
      </c>
      <c r="D3" s="17">
        <v>40</v>
      </c>
      <c r="E3" s="24" t="s">
        <v>16</v>
      </c>
      <c r="F3" s="18">
        <v>1</v>
      </c>
      <c r="G3" s="1">
        <f>ABS(B3-$B$2)+ABS(C3-$C$2)</f>
        <v>122</v>
      </c>
      <c r="H3" s="1">
        <f>ABS(B3-$B$3)+ABS(C3-$C$3)</f>
        <v>0</v>
      </c>
      <c r="I3" s="1">
        <f t="shared" ref="I3:I9" si="0">ABS(B3-$B$4)+ABS(C3-$C$4)</f>
        <v>119</v>
      </c>
      <c r="J3" s="1">
        <f t="shared" ref="J3:J9" si="1">ABS(B3-$B$5)+ABS(C3-$C$5)</f>
        <v>84</v>
      </c>
      <c r="K3" s="1">
        <f t="shared" ref="K3:K9" si="2">ABS(B3-$B$6)+ABS(C3-$C$6)</f>
        <v>78</v>
      </c>
      <c r="L3" s="1">
        <f t="shared" ref="L3:L9" si="3">ABS(B3-$B$7)+ABS(C3-$C$7)</f>
        <v>52</v>
      </c>
      <c r="M3" s="1">
        <f t="shared" ref="M3:M9" si="4">ABS(B3-$B$8)+ABS(C3-$C$8)</f>
        <v>72</v>
      </c>
      <c r="N3" s="1">
        <f t="shared" ref="N3:N9" si="5">ABS(B3-$B$9)+ABS(C3-$C$9)</f>
        <v>50</v>
      </c>
    </row>
    <row r="4" spans="1:16" x14ac:dyDescent="0.3">
      <c r="A4" s="2">
        <v>2</v>
      </c>
      <c r="B4" s="17">
        <v>75</v>
      </c>
      <c r="C4" s="17">
        <v>18</v>
      </c>
      <c r="D4" s="17">
        <v>90</v>
      </c>
      <c r="E4" s="24" t="s">
        <v>19</v>
      </c>
      <c r="F4" s="18">
        <v>2</v>
      </c>
      <c r="G4" s="1">
        <f t="shared" ref="G4:G8" si="6">ABS(B4-$B$2)+ABS(C4-$C$2)</f>
        <v>93</v>
      </c>
      <c r="H4" s="1">
        <f t="shared" ref="H4:H8" si="7">ABS(B4-$B$3)+ABS(C4-$C$3)</f>
        <v>119</v>
      </c>
      <c r="I4" s="1">
        <f t="shared" si="0"/>
        <v>0</v>
      </c>
      <c r="J4" s="1">
        <f t="shared" si="1"/>
        <v>69</v>
      </c>
      <c r="K4" s="1">
        <f t="shared" si="2"/>
        <v>41</v>
      </c>
      <c r="L4" s="1">
        <f t="shared" si="3"/>
        <v>67</v>
      </c>
      <c r="M4" s="1">
        <f t="shared" si="4"/>
        <v>47</v>
      </c>
      <c r="N4" s="1">
        <f t="shared" si="5"/>
        <v>69</v>
      </c>
    </row>
    <row r="5" spans="1:16" x14ac:dyDescent="0.3">
      <c r="A5" s="2">
        <v>3</v>
      </c>
      <c r="B5" s="17">
        <v>92</v>
      </c>
      <c r="C5" s="17">
        <v>70</v>
      </c>
      <c r="D5" s="17">
        <v>30</v>
      </c>
      <c r="E5" s="24" t="s">
        <v>14</v>
      </c>
      <c r="F5" s="18">
        <v>3</v>
      </c>
      <c r="G5" s="1">
        <f t="shared" si="6"/>
        <v>162</v>
      </c>
      <c r="H5" s="1">
        <f t="shared" si="7"/>
        <v>84</v>
      </c>
      <c r="I5" s="1">
        <f t="shared" si="0"/>
        <v>69</v>
      </c>
      <c r="J5" s="1">
        <f t="shared" si="1"/>
        <v>0</v>
      </c>
      <c r="K5" s="1">
        <f t="shared" si="2"/>
        <v>46</v>
      </c>
      <c r="L5" s="1">
        <f t="shared" si="3"/>
        <v>62</v>
      </c>
      <c r="M5" s="1">
        <f t="shared" si="4"/>
        <v>104</v>
      </c>
      <c r="N5" s="1">
        <f t="shared" si="5"/>
        <v>78</v>
      </c>
    </row>
    <row r="6" spans="1:16" x14ac:dyDescent="0.3">
      <c r="A6" s="2">
        <v>4</v>
      </c>
      <c r="B6" s="17">
        <v>66</v>
      </c>
      <c r="C6" s="17">
        <v>50</v>
      </c>
      <c r="D6" s="17">
        <v>70</v>
      </c>
      <c r="E6" s="24" t="s">
        <v>17</v>
      </c>
      <c r="F6" s="18">
        <v>4</v>
      </c>
      <c r="G6" s="1">
        <f t="shared" si="6"/>
        <v>116</v>
      </c>
      <c r="H6" s="1">
        <f t="shared" si="7"/>
        <v>78</v>
      </c>
      <c r="I6" s="1">
        <f t="shared" si="0"/>
        <v>41</v>
      </c>
      <c r="J6" s="1">
        <f t="shared" si="1"/>
        <v>46</v>
      </c>
      <c r="K6" s="1">
        <f t="shared" si="2"/>
        <v>0</v>
      </c>
      <c r="L6" s="1">
        <f t="shared" si="3"/>
        <v>26</v>
      </c>
      <c r="M6" s="1">
        <f t="shared" si="4"/>
        <v>58</v>
      </c>
      <c r="N6" s="1">
        <f t="shared" si="5"/>
        <v>32</v>
      </c>
    </row>
    <row r="7" spans="1:16" x14ac:dyDescent="0.3">
      <c r="A7" s="2">
        <v>5</v>
      </c>
      <c r="B7" s="17">
        <v>45</v>
      </c>
      <c r="C7" s="17">
        <v>55</v>
      </c>
      <c r="D7" s="17">
        <v>90</v>
      </c>
      <c r="E7" s="24" t="s">
        <v>18</v>
      </c>
      <c r="F7" s="18">
        <v>5</v>
      </c>
      <c r="G7" s="1">
        <f t="shared" si="6"/>
        <v>100</v>
      </c>
      <c r="H7" s="1">
        <f t="shared" si="7"/>
        <v>52</v>
      </c>
      <c r="I7" s="1">
        <f t="shared" si="0"/>
        <v>67</v>
      </c>
      <c r="J7" s="1">
        <f t="shared" si="1"/>
        <v>62</v>
      </c>
      <c r="K7" s="1">
        <f t="shared" si="2"/>
        <v>26</v>
      </c>
      <c r="L7" s="1">
        <f t="shared" si="3"/>
        <v>0</v>
      </c>
      <c r="M7" s="1">
        <f t="shared" si="4"/>
        <v>42</v>
      </c>
      <c r="N7" s="1">
        <f t="shared" si="5"/>
        <v>16</v>
      </c>
    </row>
    <row r="8" spans="1:16" x14ac:dyDescent="0.3">
      <c r="A8" s="2">
        <v>6</v>
      </c>
      <c r="B8" s="17">
        <v>34</v>
      </c>
      <c r="C8" s="17">
        <v>24</v>
      </c>
      <c r="D8" s="17">
        <v>50</v>
      </c>
      <c r="E8" s="24" t="s">
        <v>25</v>
      </c>
      <c r="F8" s="18">
        <v>6</v>
      </c>
      <c r="G8" s="1">
        <f t="shared" si="6"/>
        <v>58</v>
      </c>
      <c r="H8" s="1">
        <f t="shared" si="7"/>
        <v>72</v>
      </c>
      <c r="I8" s="1">
        <f t="shared" si="0"/>
        <v>47</v>
      </c>
      <c r="J8" s="1">
        <f t="shared" si="1"/>
        <v>104</v>
      </c>
      <c r="K8" s="1">
        <f t="shared" si="2"/>
        <v>58</v>
      </c>
      <c r="L8" s="1">
        <f t="shared" si="3"/>
        <v>42</v>
      </c>
      <c r="M8" s="1">
        <f t="shared" si="4"/>
        <v>0</v>
      </c>
      <c r="N8" s="1">
        <f t="shared" si="5"/>
        <v>26</v>
      </c>
    </row>
    <row r="9" spans="1:16" x14ac:dyDescent="0.3">
      <c r="A9" s="2">
        <v>7</v>
      </c>
      <c r="B9" s="17">
        <v>36</v>
      </c>
      <c r="C9" s="17">
        <v>48</v>
      </c>
      <c r="D9" s="17">
        <v>50</v>
      </c>
      <c r="E9" s="25" t="s">
        <v>26</v>
      </c>
      <c r="F9" s="18">
        <v>7</v>
      </c>
      <c r="G9" s="1">
        <f>ABS(B9-$B$2)+ABS(C9-$C$2)</f>
        <v>84</v>
      </c>
      <c r="H9" s="1">
        <f>ABS(B9-$B$3)+ABS(C9-$C$3)</f>
        <v>50</v>
      </c>
      <c r="I9" s="1">
        <f t="shared" si="0"/>
        <v>69</v>
      </c>
      <c r="J9" s="1">
        <f t="shared" si="1"/>
        <v>78</v>
      </c>
      <c r="K9" s="1">
        <f t="shared" si="2"/>
        <v>32</v>
      </c>
      <c r="L9" s="1">
        <f t="shared" si="3"/>
        <v>16</v>
      </c>
      <c r="M9" s="1">
        <f t="shared" si="4"/>
        <v>26</v>
      </c>
      <c r="N9" s="1">
        <f t="shared" si="5"/>
        <v>0</v>
      </c>
    </row>
    <row r="10" spans="1:16" x14ac:dyDescent="0.3">
      <c r="B10" s="17"/>
      <c r="C10" s="17"/>
    </row>
    <row r="11" spans="1:16" ht="15.6" thickBot="1" x14ac:dyDescent="0.35">
      <c r="B11" s="23" t="s">
        <v>28</v>
      </c>
    </row>
    <row r="12" spans="1:16" ht="16.8" thickBot="1" x14ac:dyDescent="0.35">
      <c r="B12" s="23" t="s">
        <v>24</v>
      </c>
      <c r="C12" s="24"/>
      <c r="D12" s="24"/>
      <c r="F12" s="9" t="s">
        <v>11</v>
      </c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ht="15.6" thickBot="1" x14ac:dyDescent="0.35">
      <c r="B13" s="24" t="s">
        <v>21</v>
      </c>
      <c r="C13" s="24"/>
      <c r="D13" s="24"/>
      <c r="F13" s="3" t="s">
        <v>5</v>
      </c>
      <c r="G13" s="4">
        <v>0</v>
      </c>
      <c r="H13" s="5">
        <v>2</v>
      </c>
      <c r="I13" s="6">
        <v>3</v>
      </c>
      <c r="J13" s="6">
        <v>1</v>
      </c>
      <c r="K13" s="6">
        <v>5</v>
      </c>
      <c r="L13" s="6">
        <v>4</v>
      </c>
      <c r="M13" s="6">
        <v>7</v>
      </c>
      <c r="N13" s="7">
        <v>6</v>
      </c>
      <c r="O13" s="4">
        <v>0</v>
      </c>
      <c r="P13" s="12"/>
    </row>
    <row r="14" spans="1:16" x14ac:dyDescent="0.3">
      <c r="B14" s="24" t="s">
        <v>20</v>
      </c>
      <c r="C14" s="24"/>
      <c r="D14" s="24"/>
      <c r="F14" s="3" t="s">
        <v>6</v>
      </c>
      <c r="G14" s="4"/>
      <c r="H14" s="4">
        <f>INDEX($G$2:$N$9,G13+1,H13+1)</f>
        <v>93</v>
      </c>
      <c r="I14" s="4">
        <f t="shared" ref="I14:O14" si="8">INDEX($G$2:$N$9,H13+1,I13+1)</f>
        <v>69</v>
      </c>
      <c r="J14" s="4">
        <f t="shared" si="8"/>
        <v>84</v>
      </c>
      <c r="K14" s="4">
        <f t="shared" si="8"/>
        <v>52</v>
      </c>
      <c r="L14" s="4">
        <f t="shared" si="8"/>
        <v>26</v>
      </c>
      <c r="M14" s="4">
        <f t="shared" si="8"/>
        <v>32</v>
      </c>
      <c r="N14" s="4">
        <f t="shared" si="8"/>
        <v>26</v>
      </c>
      <c r="O14" s="4">
        <f t="shared" si="8"/>
        <v>58</v>
      </c>
      <c r="P14" s="12"/>
    </row>
    <row r="15" spans="1:16" x14ac:dyDescent="0.3">
      <c r="B15" s="24"/>
      <c r="C15" s="24"/>
      <c r="D15" s="24"/>
      <c r="F15" s="21" t="s">
        <v>7</v>
      </c>
      <c r="G15" s="4">
        <v>0</v>
      </c>
      <c r="H15" s="4">
        <f>G17+(H14/3)</f>
        <v>31</v>
      </c>
      <c r="I15" s="4">
        <f t="shared" ref="I15:O15" si="9">H17+(I14/3)</f>
        <v>144</v>
      </c>
      <c r="J15" s="20">
        <f t="shared" si="9"/>
        <v>202</v>
      </c>
      <c r="K15" s="20">
        <f>J17+(K14/3)</f>
        <v>259.33333333333331</v>
      </c>
      <c r="L15" s="4">
        <f t="shared" si="9"/>
        <v>358</v>
      </c>
      <c r="M15" s="19">
        <f t="shared" si="9"/>
        <v>438.66666666666669</v>
      </c>
      <c r="N15" s="4">
        <f t="shared" si="9"/>
        <v>497.33333333333337</v>
      </c>
      <c r="O15" s="4">
        <f t="shared" si="9"/>
        <v>566.66666666666674</v>
      </c>
      <c r="P15" s="12"/>
    </row>
    <row r="16" spans="1:16" x14ac:dyDescent="0.3">
      <c r="B16" s="27" t="s">
        <v>27</v>
      </c>
      <c r="C16" s="27"/>
      <c r="D16" s="27"/>
      <c r="F16" s="3" t="s">
        <v>8</v>
      </c>
      <c r="G16" s="4">
        <v>0</v>
      </c>
      <c r="H16" s="4">
        <f>INDEX($D$2:$D$9,H13+1)</f>
        <v>90</v>
      </c>
      <c r="I16" s="4">
        <f t="shared" ref="I16:O16" si="10">INDEX($D$2:$D$9,I13+1)</f>
        <v>30</v>
      </c>
      <c r="J16" s="4">
        <f t="shared" si="10"/>
        <v>40</v>
      </c>
      <c r="K16" s="4">
        <f t="shared" si="10"/>
        <v>90</v>
      </c>
      <c r="L16" s="4">
        <f t="shared" si="10"/>
        <v>70</v>
      </c>
      <c r="M16" s="4">
        <f t="shared" si="10"/>
        <v>50</v>
      </c>
      <c r="N16" s="4">
        <f t="shared" si="10"/>
        <v>50</v>
      </c>
      <c r="O16" s="4">
        <f t="shared" si="10"/>
        <v>0</v>
      </c>
      <c r="P16" s="12"/>
    </row>
    <row r="17" spans="2:16" ht="15.6" thickBot="1" x14ac:dyDescent="0.35">
      <c r="B17" s="27" t="s">
        <v>29</v>
      </c>
      <c r="C17" s="27"/>
      <c r="D17" s="27"/>
      <c r="F17" s="3" t="s">
        <v>9</v>
      </c>
      <c r="G17" s="4">
        <v>0</v>
      </c>
      <c r="H17" s="4">
        <f>H15+H16</f>
        <v>121</v>
      </c>
      <c r="I17" s="4">
        <f t="shared" ref="I17:N17" si="11">I15+I16</f>
        <v>174</v>
      </c>
      <c r="J17" s="20">
        <f t="shared" si="11"/>
        <v>242</v>
      </c>
      <c r="K17" s="20">
        <f t="shared" si="11"/>
        <v>349.33333333333331</v>
      </c>
      <c r="L17" s="4">
        <f t="shared" si="11"/>
        <v>428</v>
      </c>
      <c r="M17" s="19">
        <f t="shared" si="11"/>
        <v>488.66666666666669</v>
      </c>
      <c r="N17" s="4">
        <f t="shared" si="11"/>
        <v>547.33333333333337</v>
      </c>
      <c r="O17" s="8">
        <f>O15+O16</f>
        <v>566.66666666666674</v>
      </c>
      <c r="P17" s="12"/>
    </row>
    <row r="18" spans="2:16" ht="15.6" thickBot="1" x14ac:dyDescent="0.35">
      <c r="F18" s="3" t="s">
        <v>10</v>
      </c>
      <c r="G18" s="13">
        <f>SUM(H14:O14)</f>
        <v>440</v>
      </c>
      <c r="H18" s="4"/>
      <c r="I18" s="4"/>
      <c r="J18" s="4"/>
      <c r="K18" s="4"/>
      <c r="L18" s="4"/>
      <c r="M18" s="4"/>
      <c r="N18" s="4"/>
      <c r="O18" s="4"/>
      <c r="P18" s="12"/>
    </row>
    <row r="19" spans="2:16" ht="15.6" thickBot="1" x14ac:dyDescent="0.3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6"/>
    </row>
    <row r="22" spans="2:16" x14ac:dyDescent="0.3">
      <c r="G22" t="s">
        <v>22</v>
      </c>
      <c r="H22">
        <f>IF(H13&lt;=2,H17,0)</f>
        <v>121</v>
      </c>
      <c r="I22">
        <f t="shared" ref="I22:N22" si="12">IF(I13&lt;=2,I17,0)</f>
        <v>0</v>
      </c>
      <c r="J22">
        <f t="shared" si="12"/>
        <v>242</v>
      </c>
      <c r="K22">
        <f t="shared" si="12"/>
        <v>0</v>
      </c>
      <c r="L22">
        <f t="shared" si="12"/>
        <v>0</v>
      </c>
      <c r="M22">
        <f t="shared" si="12"/>
        <v>0</v>
      </c>
      <c r="N22">
        <f t="shared" si="12"/>
        <v>0</v>
      </c>
    </row>
    <row r="23" spans="2:16" x14ac:dyDescent="0.3">
      <c r="G23" s="22" t="s">
        <v>23</v>
      </c>
      <c r="H23">
        <f>IF(OR(H13=3,H13=4,H13=5),H15,120)</f>
        <v>120</v>
      </c>
      <c r="I23">
        <f t="shared" ref="I23:N23" si="13">IF(OR(I13=3,I13=4,I13=5),I15,120)</f>
        <v>144</v>
      </c>
      <c r="J23">
        <f t="shared" si="13"/>
        <v>120</v>
      </c>
      <c r="K23">
        <f t="shared" si="13"/>
        <v>259.33333333333331</v>
      </c>
      <c r="L23">
        <f t="shared" si="13"/>
        <v>358</v>
      </c>
      <c r="M23">
        <f t="shared" si="13"/>
        <v>120</v>
      </c>
      <c r="N23">
        <f t="shared" si="13"/>
        <v>120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題目</vt:lpstr>
      <vt:lpstr>原版</vt:lpstr>
      <vt:lpstr>完成版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2021-01-23T01:49:35Z</dcterms:modified>
</cp:coreProperties>
</file>