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J\GitHub\02.Robot\B-ROBOT\sch\"/>
    </mc:Choice>
  </mc:AlternateContent>
  <bookViews>
    <workbookView xWindow="0" yWindow="0" windowWidth="28800" windowHeight="1318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J14" i="2"/>
  <c r="C6" i="2"/>
  <c r="C7" i="2" s="1"/>
  <c r="C15" i="2"/>
  <c r="L14" i="2"/>
  <c r="I14" i="2"/>
  <c r="H14" i="2"/>
  <c r="G14" i="2"/>
  <c r="F14" i="2"/>
  <c r="I5" i="2"/>
  <c r="H5" i="2"/>
  <c r="L5" i="2"/>
  <c r="G5" i="2"/>
  <c r="F5" i="2"/>
  <c r="I6" i="2" l="1"/>
  <c r="H6" i="2"/>
  <c r="H7" i="2" s="1"/>
  <c r="J6" i="2"/>
  <c r="J7" i="2" s="1"/>
  <c r="J15" i="2"/>
  <c r="L6" i="2"/>
  <c r="L7" i="2" s="1"/>
  <c r="F6" i="2"/>
  <c r="L15" i="2"/>
  <c r="I15" i="2"/>
  <c r="F15" i="2"/>
  <c r="C16" i="2"/>
  <c r="C18" i="2" s="1"/>
  <c r="H15" i="2"/>
  <c r="E25" i="1"/>
  <c r="E24" i="1"/>
  <c r="E26" i="1"/>
  <c r="E29" i="1"/>
  <c r="E28" i="1"/>
  <c r="E27" i="1"/>
  <c r="E23" i="1"/>
  <c r="E20" i="1"/>
  <c r="E22" i="1"/>
  <c r="E21" i="1"/>
  <c r="E10" i="1"/>
  <c r="E8" i="1"/>
  <c r="E11" i="1"/>
  <c r="E9" i="1"/>
  <c r="E3" i="1"/>
  <c r="E4" i="1"/>
  <c r="E5" i="1"/>
  <c r="E6" i="1"/>
  <c r="E2" i="1"/>
  <c r="J16" i="2" l="1"/>
  <c r="I7" i="2"/>
  <c r="L16" i="2"/>
  <c r="H16" i="2"/>
  <c r="I16" i="2"/>
  <c r="E32" i="1"/>
  <c r="E7" i="1"/>
  <c r="E16" i="1" s="1"/>
</calcChain>
</file>

<file path=xl/sharedStrings.xml><?xml version="1.0" encoding="utf-8"?>
<sst xmlns="http://schemas.openxmlformats.org/spreadsheetml/2006/main" count="105" uniqueCount="77">
  <si>
    <t>부품</t>
    <phoneticPr fontId="1" type="noConversion"/>
  </si>
  <si>
    <t>개수</t>
    <phoneticPr fontId="1" type="noConversion"/>
  </si>
  <si>
    <t>단가</t>
    <phoneticPr fontId="1" type="noConversion"/>
  </si>
  <si>
    <t>합계</t>
    <phoneticPr fontId="1" type="noConversion"/>
  </si>
  <si>
    <t>NEMA17</t>
    <phoneticPr fontId="1" type="noConversion"/>
  </si>
  <si>
    <t>규격</t>
    <phoneticPr fontId="1" type="noConversion"/>
  </si>
  <si>
    <t>구매여부</t>
    <phoneticPr fontId="1" type="noConversion"/>
  </si>
  <si>
    <t>사이트</t>
    <phoneticPr fontId="1" type="noConversion"/>
  </si>
  <si>
    <t>42x42x40</t>
    <phoneticPr fontId="1" type="noConversion"/>
  </si>
  <si>
    <t>https://github.com/jjrobots/B-ROBOT</t>
    <phoneticPr fontId="1" type="noConversion"/>
  </si>
  <si>
    <t>A4988</t>
    <phoneticPr fontId="1" type="noConversion"/>
  </si>
  <si>
    <t>Stepper Driver</t>
    <phoneticPr fontId="1" type="noConversion"/>
  </si>
  <si>
    <t>IMU</t>
    <phoneticPr fontId="1" type="noConversion"/>
  </si>
  <si>
    <t>CPU 보드</t>
    <phoneticPr fontId="1" type="noConversion"/>
  </si>
  <si>
    <t>arduino pro mini</t>
    <phoneticPr fontId="1" type="noConversion"/>
  </si>
  <si>
    <t>Battery</t>
    <phoneticPr fontId="1" type="noConversion"/>
  </si>
  <si>
    <t>Servo</t>
    <phoneticPr fontId="1" type="noConversion"/>
  </si>
  <si>
    <t>Switch</t>
    <phoneticPr fontId="1" type="noConversion"/>
  </si>
  <si>
    <t>http://jjrobots.com/projects-2/b-robot/</t>
    <phoneticPr fontId="1" type="noConversion"/>
  </si>
  <si>
    <t>WiFi</t>
    <phoneticPr fontId="1" type="noConversion"/>
  </si>
  <si>
    <t>ESP8266</t>
    <phoneticPr fontId="1" type="noConversion"/>
  </si>
  <si>
    <t>GY-521 (MPU6050)</t>
  </si>
  <si>
    <t>http://roboholic1.godo.co.kr/shop/goods/goods_view.php?goodsno=6&amp;category=045006</t>
  </si>
  <si>
    <t>http://roboholic1.godo.co.kr/shop/goods/goods_view.php?goodsno=1544&amp;category=050013</t>
  </si>
  <si>
    <t>http://roboholic1.godo.co.kr/shop/goods/goods_view.php?goodsno=5642&amp;category=054005</t>
  </si>
  <si>
    <t>http://roboholic1.godo.co.kr/shop/goods/goods_view.php?goodsno=330123&amp;category=050004</t>
  </si>
  <si>
    <t>http://storefarm.naver.com/3d4u/products/424364512</t>
  </si>
  <si>
    <t>LiPo 3S, 12V</t>
  </si>
  <si>
    <t>http://jjrobots.com/b-robot-evo-kit-assembly-instructions/</t>
  </si>
  <si>
    <t>optional</t>
  </si>
  <si>
    <t>http://roboholic1.godo.co.kr/shop/goods/goods_view.php?goodsno=329800&amp;category=058004</t>
  </si>
  <si>
    <t>양면 8x12cm</t>
  </si>
  <si>
    <t>만능 기판</t>
  </si>
  <si>
    <t>http://roboholic1.godo.co.kr/shop/goods/goods_view.php?goodsno=8759&amp;category=060003</t>
  </si>
  <si>
    <t>SPDT 미니 파워 스위치</t>
  </si>
  <si>
    <t>http://roboholic1.godo.co.kr/shop/goods/goods_view.php?goodsno=9677&amp;category=045001</t>
  </si>
  <si>
    <t>DRI0023</t>
  </si>
  <si>
    <t>Moror Shield</t>
  </si>
  <si>
    <t>http://www.devicemart.co.kr/1247052</t>
  </si>
  <si>
    <t>http://www.devicemart.co.kr/1278923</t>
  </si>
  <si>
    <t>CPU 보드</t>
  </si>
  <si>
    <t>arduino leonardo R3</t>
  </si>
  <si>
    <t>WiFi</t>
  </si>
  <si>
    <t>ESP8266</t>
  </si>
  <si>
    <t>http://www.devicemart.co.kr/1279338</t>
  </si>
  <si>
    <t>Toggle Switch</t>
  </si>
  <si>
    <t>http://www.devicemart.co.kr/1163053</t>
  </si>
  <si>
    <t>Corona DT236MG</t>
  </si>
  <si>
    <t>Digital Metal Gear Park Servo 5.8kg / 0.16sec / 27g</t>
  </si>
  <si>
    <t>Weight (g)</t>
  </si>
  <si>
    <t>Torque (kg)</t>
  </si>
  <si>
    <t>Speed(Sec/60deg)</t>
  </si>
  <si>
    <t>A(mm)</t>
  </si>
  <si>
    <t>B(mm)</t>
  </si>
  <si>
    <t>C(mm)</t>
  </si>
  <si>
    <t>D(mm)</t>
  </si>
  <si>
    <t>E(mm)</t>
  </si>
  <si>
    <t>F(mm)</t>
  </si>
  <si>
    <t>D=14, E=40</t>
  </si>
  <si>
    <t>Dimensions: 28 x 14 x 32mm</t>
  </si>
  <si>
    <t>cover:15.5x44</t>
  </si>
  <si>
    <t>O-ring</t>
  </si>
  <si>
    <t>http://www.11st.co.kr/product/SellerProductDetail.tmall?method=getSellerProductDetail&amp;prdNo=1128730375&amp;xfrom=&amp;xzone=</t>
  </si>
  <si>
    <t>DC-DC 컨버터</t>
  </si>
  <si>
    <t>http://www.devicemart.co.kr/1321131</t>
  </si>
  <si>
    <t>LM2596 강하형 DC-DC 가변</t>
  </si>
  <si>
    <t>AN-153 (d:88.57, h:2.62) 3개/set</t>
  </si>
  <si>
    <t>speed</t>
  </si>
  <si>
    <t>min</t>
  </si>
  <si>
    <t>max</t>
  </si>
  <si>
    <t>steps</t>
  </si>
  <si>
    <t>peiod</t>
  </si>
  <si>
    <t>div</t>
  </si>
  <si>
    <t>…</t>
  </si>
  <si>
    <t>clock</t>
  </si>
  <si>
    <t>counter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</si>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</sst>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₩&quot;#,##0_);[Red]\(&quot;₩&quot;#,##0\)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color theme="1"/>
      <name val="Arial"/>
      <family val="2"/>
    </font>
    <font>
      <b/>
      <sz val="11"/>
      <color theme="1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3E3E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2" fillId="0" borderId="0" xfId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2" borderId="1" xfId="0" applyNumberFormat="1" applyFill="1" applyBorder="1">
      <alignment vertical="center"/>
    </xf>
    <xf numFmtId="176" fontId="0" fillId="0" borderId="1" xfId="0" applyNumberFormat="1" applyBorder="1" applyAlignment="1">
      <alignment horizontal="right" vertical="center"/>
    </xf>
    <xf numFmtId="176" fontId="0" fillId="0" borderId="1" xfId="0" applyNumberForma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176" fontId="0" fillId="0" borderId="3" xfId="0" applyNumberFormat="1" applyBorder="1">
      <alignment vertical="center"/>
    </xf>
    <xf numFmtId="0" fontId="2" fillId="0" borderId="1" xfId="1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2" fillId="2" borderId="1" xfId="1" applyFill="1" applyBorder="1">
      <alignment vertical="center"/>
    </xf>
    <xf numFmtId="176" fontId="0" fillId="2" borderId="1" xfId="0" applyNumberFormat="1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3" borderId="1" xfId="0" applyNumberFormat="1" applyFill="1" applyBorder="1" applyAlignment="1">
      <alignment horizontal="right" vertical="center"/>
    </xf>
    <xf numFmtId="0" fontId="0" fillId="3" borderId="1" xfId="0" applyFill="1" applyBorder="1">
      <alignment vertical="center"/>
    </xf>
    <xf numFmtId="0" fontId="3" fillId="0" borderId="4" xfId="0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76" fontId="0" fillId="2" borderId="4" xfId="0" applyNumberFormat="1" applyFill="1" applyBorder="1">
      <alignment vertical="center"/>
    </xf>
    <xf numFmtId="176" fontId="0" fillId="2" borderId="4" xfId="0" applyNumberFormat="1" applyFill="1" applyBorder="1" applyAlignment="1">
      <alignment horizontal="right" vertical="center"/>
    </xf>
    <xf numFmtId="0" fontId="2" fillId="2" borderId="4" xfId="1" applyFill="1" applyBorder="1">
      <alignment vertical="center"/>
    </xf>
    <xf numFmtId="0" fontId="0" fillId="0" borderId="4" xfId="0" applyBorder="1" applyAlignment="1">
      <alignment horizontal="center" vertical="center"/>
    </xf>
    <xf numFmtId="176" fontId="0" fillId="0" borderId="4" xfId="0" applyNumberFormat="1" applyBorder="1">
      <alignment vertical="center"/>
    </xf>
    <xf numFmtId="0" fontId="0" fillId="0" borderId="4" xfId="0" applyBorder="1">
      <alignment vertical="center"/>
    </xf>
    <xf numFmtId="176" fontId="0" fillId="0" borderId="4" xfId="0" applyNumberFormat="1" applyBorder="1" applyAlignment="1">
      <alignment horizontal="right" vertical="center"/>
    </xf>
    <xf numFmtId="0" fontId="0" fillId="3" borderId="4" xfId="0" applyFill="1" applyBorder="1" applyAlignment="1">
      <alignment horizontal="center" vertical="center"/>
    </xf>
    <xf numFmtId="176" fontId="0" fillId="3" borderId="4" xfId="0" applyNumberFormat="1" applyFill="1" applyBorder="1">
      <alignment vertical="center"/>
    </xf>
    <xf numFmtId="176" fontId="0" fillId="3" borderId="4" xfId="0" applyNumberFormat="1" applyFill="1" applyBorder="1" applyAlignment="1">
      <alignment horizontal="right" vertical="center"/>
    </xf>
    <xf numFmtId="0" fontId="2" fillId="0" borderId="4" xfId="1" applyBorder="1">
      <alignment vertical="center"/>
    </xf>
    <xf numFmtId="0" fontId="2" fillId="0" borderId="4" xfId="1" applyBorder="1" applyAlignment="1">
      <alignment horizontal="left" vertical="center"/>
    </xf>
    <xf numFmtId="0" fontId="4" fillId="4" borderId="5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5" fillId="0" borderId="0" xfId="0" applyFo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11</xdr:row>
      <xdr:rowOff>0</xdr:rowOff>
    </xdr:from>
    <xdr:to>
      <xdr:col>16</xdr:col>
      <xdr:colOff>447675</xdr:colOff>
      <xdr:row>17</xdr:row>
      <xdr:rowOff>95250</xdr:rowOff>
    </xdr:to>
    <xdr:pic>
      <xdr:nvPicPr>
        <xdr:cNvPr id="2" name="Picture 1" descr="http://www.hobbyking.com/hobbyking/store/images/servoDiag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6900" y="2105025"/>
          <a:ext cx="2886075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oboholic1.godo.co.kr/shop/goods/goods_view.php?goodsno=329800&amp;category=058004" TargetMode="External"/><Relationship Id="rId13" Type="http://schemas.openxmlformats.org/officeDocument/2006/relationships/hyperlink" Target="http://www.devicemart.co.kr/1279338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roboholic1.godo.co.kr/shop/goods/goods_view.php?goodsno=6&amp;category=045006" TargetMode="External"/><Relationship Id="rId7" Type="http://schemas.openxmlformats.org/officeDocument/2006/relationships/hyperlink" Target="http://roboholic1.godo.co.kr/shop/goods/goods_view.php?goodsno=330123&amp;category=050004" TargetMode="External"/><Relationship Id="rId12" Type="http://schemas.openxmlformats.org/officeDocument/2006/relationships/hyperlink" Target="http://www.devicemart.co.kr/1247052" TargetMode="External"/><Relationship Id="rId17" Type="http://schemas.openxmlformats.org/officeDocument/2006/relationships/hyperlink" Target="http://www.devicemart.co.kr/1321131" TargetMode="External"/><Relationship Id="rId2" Type="http://schemas.openxmlformats.org/officeDocument/2006/relationships/hyperlink" Target="http://jjrobots.com/projects-2/b-robot/" TargetMode="External"/><Relationship Id="rId16" Type="http://schemas.openxmlformats.org/officeDocument/2006/relationships/hyperlink" Target="http://www.11st.co.kr/product/SellerProductDetail.tmall?method=getSellerProductDetail&amp;prdNo=1128730375&amp;xfrom=&amp;xzone=" TargetMode="External"/><Relationship Id="rId1" Type="http://schemas.openxmlformats.org/officeDocument/2006/relationships/hyperlink" Target="https://github.com/jjrobots/B-ROBOT" TargetMode="External"/><Relationship Id="rId6" Type="http://schemas.openxmlformats.org/officeDocument/2006/relationships/hyperlink" Target="http://jjrobots.com/b-robot-evo-kit-assembly-instructions/" TargetMode="External"/><Relationship Id="rId11" Type="http://schemas.openxmlformats.org/officeDocument/2006/relationships/hyperlink" Target="http://www.devicemart.co.kr/1163053" TargetMode="External"/><Relationship Id="rId5" Type="http://schemas.openxmlformats.org/officeDocument/2006/relationships/hyperlink" Target="http://storefarm.naver.com/3d4u/products/424364512" TargetMode="External"/><Relationship Id="rId15" Type="http://schemas.openxmlformats.org/officeDocument/2006/relationships/hyperlink" Target="http://www.devicemart.co.kr/1278923" TargetMode="External"/><Relationship Id="rId10" Type="http://schemas.openxmlformats.org/officeDocument/2006/relationships/hyperlink" Target="http://roboholic1.godo.co.kr/shop/goods/goods_view.php?goodsno=9677&amp;category=045001" TargetMode="External"/><Relationship Id="rId19" Type="http://schemas.openxmlformats.org/officeDocument/2006/relationships/drawing" Target="../drawings/drawing1.xml"/><Relationship Id="rId4" Type="http://schemas.openxmlformats.org/officeDocument/2006/relationships/hyperlink" Target="http://roboholic1.godo.co.kr/shop/goods/goods_view.php?goodsno=5642&amp;category=054005" TargetMode="External"/><Relationship Id="rId9" Type="http://schemas.openxmlformats.org/officeDocument/2006/relationships/hyperlink" Target="http://roboholic1.godo.co.kr/shop/goods/goods_view.php?goodsno=8759&amp;category=060003" TargetMode="External"/><Relationship Id="rId14" Type="http://schemas.openxmlformats.org/officeDocument/2006/relationships/hyperlink" Target="http://storefarm.naver.com/3d4u/products/42436451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A13" workbookViewId="0">
      <selection activeCell="G20" sqref="G20"/>
    </sheetView>
  </sheetViews>
  <sheetFormatPr defaultRowHeight="16.5" x14ac:dyDescent="0.3"/>
  <cols>
    <col min="1" max="1" width="19.375" customWidth="1"/>
    <col min="2" max="2" width="45.625" bestFit="1" customWidth="1"/>
    <col min="4" max="4" width="11.25" style="2" customWidth="1"/>
    <col min="5" max="5" width="11.75" style="2" customWidth="1"/>
    <col min="6" max="6" width="11.75" hidden="1" customWidth="1"/>
  </cols>
  <sheetData>
    <row r="1" spans="1:20" ht="17.25" thickBot="1" x14ac:dyDescent="0.35">
      <c r="A1" s="9" t="s">
        <v>0</v>
      </c>
      <c r="B1" s="9" t="s">
        <v>5</v>
      </c>
      <c r="C1" s="9" t="s">
        <v>1</v>
      </c>
      <c r="D1" s="11" t="s">
        <v>2</v>
      </c>
      <c r="E1" s="11" t="s">
        <v>3</v>
      </c>
      <c r="F1" s="9" t="s">
        <v>6</v>
      </c>
      <c r="G1" s="9" t="s">
        <v>7</v>
      </c>
    </row>
    <row r="2" spans="1:20" x14ac:dyDescent="0.3">
      <c r="A2" s="4" t="s">
        <v>13</v>
      </c>
      <c r="B2" s="4" t="s">
        <v>14</v>
      </c>
      <c r="C2" s="4">
        <v>1</v>
      </c>
      <c r="D2" s="6">
        <v>3630</v>
      </c>
      <c r="E2" s="17">
        <f>C2*D2</f>
        <v>3630</v>
      </c>
      <c r="F2" s="4"/>
      <c r="G2" s="16" t="s">
        <v>35</v>
      </c>
    </row>
    <row r="3" spans="1:20" x14ac:dyDescent="0.3">
      <c r="A3" s="4" t="s">
        <v>12</v>
      </c>
      <c r="B3" s="4" t="s">
        <v>21</v>
      </c>
      <c r="C3" s="4">
        <v>1</v>
      </c>
      <c r="D3" s="6">
        <v>2750</v>
      </c>
      <c r="E3" s="17">
        <f t="shared" ref="E3:E6" si="0">C3*D3</f>
        <v>2750</v>
      </c>
      <c r="F3" s="4"/>
      <c r="G3" s="16" t="s">
        <v>22</v>
      </c>
    </row>
    <row r="4" spans="1:20" x14ac:dyDescent="0.3">
      <c r="A4" s="4" t="s">
        <v>11</v>
      </c>
      <c r="B4" s="4" t="s">
        <v>10</v>
      </c>
      <c r="C4" s="4">
        <v>2</v>
      </c>
      <c r="D4" s="6">
        <v>1870</v>
      </c>
      <c r="E4" s="17">
        <f t="shared" si="0"/>
        <v>3740</v>
      </c>
      <c r="F4" s="4"/>
      <c r="G4" s="16" t="s">
        <v>23</v>
      </c>
    </row>
    <row r="5" spans="1:20" x14ac:dyDescent="0.3">
      <c r="A5" s="4" t="s">
        <v>19</v>
      </c>
      <c r="B5" s="4" t="s">
        <v>20</v>
      </c>
      <c r="C5" s="4">
        <v>1</v>
      </c>
      <c r="D5" s="6">
        <v>2750</v>
      </c>
      <c r="E5" s="17">
        <f t="shared" si="0"/>
        <v>2750</v>
      </c>
      <c r="F5" s="4"/>
      <c r="G5" s="16" t="s">
        <v>24</v>
      </c>
    </row>
    <row r="6" spans="1:20" x14ac:dyDescent="0.3">
      <c r="A6" s="5" t="s">
        <v>4</v>
      </c>
      <c r="B6" s="5" t="s">
        <v>8</v>
      </c>
      <c r="C6" s="5">
        <v>2</v>
      </c>
      <c r="D6" s="2">
        <v>15400</v>
      </c>
      <c r="E6" s="7">
        <f t="shared" si="0"/>
        <v>30800</v>
      </c>
      <c r="F6" s="5"/>
      <c r="G6" s="1" t="s">
        <v>25</v>
      </c>
    </row>
    <row r="7" spans="1:20" x14ac:dyDescent="0.3">
      <c r="A7" s="5"/>
      <c r="B7" s="5"/>
      <c r="C7" s="5"/>
      <c r="D7" s="7">
        <v>13020</v>
      </c>
      <c r="E7" s="7">
        <f>C6*D7</f>
        <v>26040</v>
      </c>
      <c r="F7" s="5"/>
      <c r="G7" s="13" t="s">
        <v>26</v>
      </c>
    </row>
    <row r="8" spans="1:20" x14ac:dyDescent="0.3">
      <c r="A8" s="5" t="s">
        <v>15</v>
      </c>
      <c r="B8" s="5" t="s">
        <v>27</v>
      </c>
      <c r="C8" s="5">
        <v>1</v>
      </c>
      <c r="D8" s="8"/>
      <c r="E8" s="7">
        <f t="shared" ref="E8:E10" si="1">C7*D8</f>
        <v>0</v>
      </c>
      <c r="F8" s="5"/>
      <c r="G8" s="14"/>
    </row>
    <row r="9" spans="1:20" x14ac:dyDescent="0.3">
      <c r="A9" s="5" t="s">
        <v>17</v>
      </c>
      <c r="B9" s="5" t="s">
        <v>34</v>
      </c>
      <c r="C9" s="5">
        <v>1</v>
      </c>
      <c r="D9" s="8">
        <v>1100</v>
      </c>
      <c r="E9" s="7">
        <f>C11*D9</f>
        <v>2200</v>
      </c>
      <c r="F9" s="5"/>
      <c r="G9" s="13" t="s">
        <v>33</v>
      </c>
    </row>
    <row r="10" spans="1:20" x14ac:dyDescent="0.3">
      <c r="A10" s="5" t="s">
        <v>32</v>
      </c>
      <c r="B10" s="5" t="s">
        <v>31</v>
      </c>
      <c r="C10" s="5">
        <v>1</v>
      </c>
      <c r="D10" s="8">
        <v>1540</v>
      </c>
      <c r="E10" s="7">
        <f t="shared" si="1"/>
        <v>1540</v>
      </c>
      <c r="F10" s="5"/>
      <c r="G10" s="13" t="s">
        <v>30</v>
      </c>
    </row>
    <row r="11" spans="1:20" x14ac:dyDescent="0.3">
      <c r="A11" s="18" t="s">
        <v>16</v>
      </c>
      <c r="B11" s="18" t="s">
        <v>47</v>
      </c>
      <c r="C11" s="18">
        <v>2</v>
      </c>
      <c r="D11" s="19"/>
      <c r="E11" s="20">
        <f>C8*D11</f>
        <v>0</v>
      </c>
      <c r="F11" s="18"/>
      <c r="G11" s="21" t="s">
        <v>29</v>
      </c>
    </row>
    <row r="12" spans="1:20" x14ac:dyDescent="0.3">
      <c r="A12" s="5"/>
      <c r="B12" s="5" t="s">
        <v>48</v>
      </c>
      <c r="C12" s="5"/>
      <c r="D12" s="8"/>
      <c r="E12" s="8"/>
      <c r="F12" s="5"/>
      <c r="G12" s="14"/>
      <c r="S12" s="37" t="s">
        <v>49</v>
      </c>
      <c r="T12" s="37">
        <v>27</v>
      </c>
    </row>
    <row r="13" spans="1:20" x14ac:dyDescent="0.3">
      <c r="A13" s="5"/>
      <c r="B13" s="5" t="s">
        <v>58</v>
      </c>
      <c r="C13" s="5"/>
      <c r="D13" s="8"/>
      <c r="E13" s="8"/>
      <c r="F13" s="5"/>
      <c r="G13" s="14"/>
      <c r="S13" s="37" t="s">
        <v>50</v>
      </c>
      <c r="T13" s="37">
        <v>5.8</v>
      </c>
    </row>
    <row r="14" spans="1:20" ht="22.5" x14ac:dyDescent="0.3">
      <c r="A14" s="5"/>
      <c r="B14" s="5" t="s">
        <v>59</v>
      </c>
      <c r="C14" s="5"/>
      <c r="D14" s="8"/>
      <c r="E14" s="8"/>
      <c r="F14" s="5"/>
      <c r="G14" s="14"/>
      <c r="S14" s="37" t="s">
        <v>51</v>
      </c>
      <c r="T14" s="37">
        <v>0.16</v>
      </c>
    </row>
    <row r="15" spans="1:20" x14ac:dyDescent="0.3">
      <c r="A15" s="10"/>
      <c r="B15" s="10" t="s">
        <v>60</v>
      </c>
      <c r="C15" s="10"/>
      <c r="D15" s="12"/>
      <c r="E15" s="12"/>
      <c r="F15" s="10"/>
      <c r="G15" s="15"/>
      <c r="S15" s="37" t="s">
        <v>52</v>
      </c>
      <c r="T15" s="37">
        <v>37</v>
      </c>
    </row>
    <row r="16" spans="1:20" x14ac:dyDescent="0.3">
      <c r="A16" s="3"/>
      <c r="B16" s="3"/>
      <c r="C16" s="3"/>
      <c r="E16" s="2">
        <f>SUM(E2:E5)+SUM(E8:E10)+E7</f>
        <v>42650</v>
      </c>
      <c r="F16" s="2"/>
      <c r="S16" s="37" t="s">
        <v>53</v>
      </c>
      <c r="T16" s="37">
        <v>28</v>
      </c>
    </row>
    <row r="17" spans="1:20" x14ac:dyDescent="0.3">
      <c r="A17" s="3"/>
      <c r="B17" s="3"/>
      <c r="C17" s="3"/>
      <c r="F17" s="3"/>
      <c r="S17" s="37" t="s">
        <v>54</v>
      </c>
      <c r="T17" s="37">
        <v>33</v>
      </c>
    </row>
    <row r="18" spans="1:20" x14ac:dyDescent="0.3">
      <c r="A18" s="3"/>
      <c r="B18" s="3"/>
      <c r="C18" s="3"/>
      <c r="F18" s="3"/>
      <c r="S18" s="37" t="s">
        <v>55</v>
      </c>
      <c r="T18" s="37">
        <v>14</v>
      </c>
    </row>
    <row r="19" spans="1:20" x14ac:dyDescent="0.3">
      <c r="A19" s="22" t="s">
        <v>0</v>
      </c>
      <c r="B19" s="22" t="s">
        <v>5</v>
      </c>
      <c r="C19" s="22" t="s">
        <v>1</v>
      </c>
      <c r="D19" s="23" t="s">
        <v>2</v>
      </c>
      <c r="E19" s="23" t="s">
        <v>3</v>
      </c>
      <c r="F19" s="22" t="s">
        <v>6</v>
      </c>
      <c r="G19" s="22" t="s">
        <v>7</v>
      </c>
      <c r="S19" s="37" t="s">
        <v>56</v>
      </c>
      <c r="T19" s="37">
        <v>40</v>
      </c>
    </row>
    <row r="20" spans="1:20" x14ac:dyDescent="0.3">
      <c r="A20" s="24" t="s">
        <v>40</v>
      </c>
      <c r="B20" s="24" t="s">
        <v>41</v>
      </c>
      <c r="C20" s="24">
        <v>1</v>
      </c>
      <c r="D20" s="25">
        <v>11000</v>
      </c>
      <c r="E20" s="26">
        <f>C20*D20</f>
        <v>11000</v>
      </c>
      <c r="F20" s="24"/>
      <c r="G20" s="27" t="s">
        <v>39</v>
      </c>
      <c r="S20" s="37" t="s">
        <v>57</v>
      </c>
      <c r="T20" s="37">
        <v>22</v>
      </c>
    </row>
    <row r="21" spans="1:20" x14ac:dyDescent="0.3">
      <c r="A21" s="24" t="s">
        <v>12</v>
      </c>
      <c r="B21" s="24" t="s">
        <v>21</v>
      </c>
      <c r="C21" s="24">
        <v>1</v>
      </c>
      <c r="D21" s="25">
        <v>2700</v>
      </c>
      <c r="E21" s="26">
        <f t="shared" ref="E21:E26" si="2">C21*D21</f>
        <v>2700</v>
      </c>
      <c r="F21" s="24"/>
      <c r="G21" s="27" t="s">
        <v>38</v>
      </c>
    </row>
    <row r="22" spans="1:20" x14ac:dyDescent="0.3">
      <c r="A22" s="24" t="s">
        <v>37</v>
      </c>
      <c r="B22" s="24" t="s">
        <v>36</v>
      </c>
      <c r="C22" s="24">
        <v>1</v>
      </c>
      <c r="D22" s="25">
        <v>24000</v>
      </c>
      <c r="E22" s="26">
        <f t="shared" si="2"/>
        <v>24000</v>
      </c>
      <c r="F22" s="24"/>
      <c r="G22" s="27" t="s">
        <v>46</v>
      </c>
      <c r="L22" s="1"/>
    </row>
    <row r="23" spans="1:20" x14ac:dyDescent="0.3">
      <c r="A23" s="24" t="s">
        <v>42</v>
      </c>
      <c r="B23" s="24" t="s">
        <v>43</v>
      </c>
      <c r="C23" s="24">
        <v>1</v>
      </c>
      <c r="D23" s="25">
        <v>2700</v>
      </c>
      <c r="E23" s="26">
        <f t="shared" si="2"/>
        <v>2700</v>
      </c>
      <c r="F23" s="24"/>
      <c r="G23" s="27" t="s">
        <v>44</v>
      </c>
    </row>
    <row r="24" spans="1:20" x14ac:dyDescent="0.3">
      <c r="A24" s="28" t="s">
        <v>63</v>
      </c>
      <c r="B24" s="28" t="s">
        <v>65</v>
      </c>
      <c r="C24" s="28">
        <v>1</v>
      </c>
      <c r="D24" s="29">
        <v>3000</v>
      </c>
      <c r="E24" s="31">
        <f>C24*D24</f>
        <v>3000</v>
      </c>
      <c r="F24" s="30"/>
      <c r="G24" s="35" t="s">
        <v>64</v>
      </c>
    </row>
    <row r="25" spans="1:20" x14ac:dyDescent="0.3">
      <c r="A25" s="28" t="s">
        <v>61</v>
      </c>
      <c r="B25" s="28" t="s">
        <v>66</v>
      </c>
      <c r="C25" s="28">
        <v>1</v>
      </c>
      <c r="D25" s="29">
        <v>1000</v>
      </c>
      <c r="E25" s="29">
        <f>C25*D25</f>
        <v>1000</v>
      </c>
      <c r="F25" s="30"/>
      <c r="G25" s="35" t="s">
        <v>62</v>
      </c>
    </row>
    <row r="26" spans="1:20" x14ac:dyDescent="0.3">
      <c r="A26" s="28" t="s">
        <v>4</v>
      </c>
      <c r="B26" s="28" t="s">
        <v>8</v>
      </c>
      <c r="C26" s="28">
        <v>2</v>
      </c>
      <c r="D26" s="29">
        <v>13020</v>
      </c>
      <c r="E26" s="29">
        <f t="shared" si="2"/>
        <v>26040</v>
      </c>
      <c r="F26" s="28"/>
      <c r="G26" s="35" t="s">
        <v>26</v>
      </c>
    </row>
    <row r="27" spans="1:20" x14ac:dyDescent="0.3">
      <c r="A27" s="28" t="s">
        <v>15</v>
      </c>
      <c r="B27" s="28" t="s">
        <v>27</v>
      </c>
      <c r="C27" s="28">
        <v>1</v>
      </c>
      <c r="D27" s="29"/>
      <c r="E27" s="31">
        <f t="shared" ref="E27" si="3">C26*D27</f>
        <v>0</v>
      </c>
      <c r="F27" s="28"/>
      <c r="G27" s="30"/>
    </row>
    <row r="28" spans="1:20" x14ac:dyDescent="0.3">
      <c r="A28" s="28" t="s">
        <v>17</v>
      </c>
      <c r="B28" s="28" t="s">
        <v>45</v>
      </c>
      <c r="C28" s="28">
        <v>1</v>
      </c>
      <c r="D28" s="29"/>
      <c r="E28" s="31">
        <f>C29*D28</f>
        <v>0</v>
      </c>
      <c r="F28" s="28"/>
      <c r="G28" s="30"/>
    </row>
    <row r="29" spans="1:20" x14ac:dyDescent="0.3">
      <c r="A29" s="32" t="s">
        <v>16</v>
      </c>
      <c r="B29" s="32"/>
      <c r="C29" s="32">
        <v>2</v>
      </c>
      <c r="D29" s="33"/>
      <c r="E29" s="34">
        <f>C27*D29</f>
        <v>0</v>
      </c>
      <c r="F29" s="30"/>
      <c r="G29" s="30" t="s">
        <v>29</v>
      </c>
    </row>
    <row r="30" spans="1:20" x14ac:dyDescent="0.3">
      <c r="A30" s="28"/>
      <c r="B30" s="28"/>
      <c r="C30" s="28"/>
      <c r="D30" s="29"/>
      <c r="E30" s="29"/>
      <c r="F30" s="30"/>
      <c r="G30" s="30"/>
    </row>
    <row r="31" spans="1:20" x14ac:dyDescent="0.3">
      <c r="A31" s="28"/>
      <c r="B31" s="28"/>
      <c r="C31" s="28"/>
      <c r="D31" s="29"/>
      <c r="E31" s="29"/>
      <c r="F31" s="30"/>
      <c r="G31" s="30"/>
    </row>
    <row r="32" spans="1:20" x14ac:dyDescent="0.3">
      <c r="A32" s="3"/>
      <c r="B32" s="3"/>
      <c r="C32" s="3"/>
      <c r="E32" s="2">
        <f>SUM(E20:E31)</f>
        <v>70440</v>
      </c>
    </row>
    <row r="33" spans="1:7" x14ac:dyDescent="0.3">
      <c r="A33" s="3"/>
      <c r="B33" s="3"/>
      <c r="C33" s="3"/>
    </row>
    <row r="43" spans="1:7" x14ac:dyDescent="0.3">
      <c r="G43" s="35" t="s">
        <v>28</v>
      </c>
    </row>
    <row r="44" spans="1:7" x14ac:dyDescent="0.3">
      <c r="G44" s="35" t="s">
        <v>18</v>
      </c>
    </row>
    <row r="45" spans="1:7" x14ac:dyDescent="0.3">
      <c r="G45" s="36" t="s">
        <v>9</v>
      </c>
    </row>
  </sheetData>
  <phoneticPr fontId="1" type="noConversion"/>
  <hyperlinks>
    <hyperlink ref="G45" r:id="rId1"/>
    <hyperlink ref="G44" r:id="rId2"/>
    <hyperlink ref="G3" r:id="rId3"/>
    <hyperlink ref="G5" r:id="rId4"/>
    <hyperlink ref="G7" r:id="rId5"/>
    <hyperlink ref="G43" r:id="rId6"/>
    <hyperlink ref="G6" r:id="rId7"/>
    <hyperlink ref="G10" r:id="rId8"/>
    <hyperlink ref="G9" r:id="rId9"/>
    <hyperlink ref="G2" r:id="rId10"/>
    <hyperlink ref="G22" r:id="rId11"/>
    <hyperlink ref="G21" r:id="rId12"/>
    <hyperlink ref="G23" r:id="rId13"/>
    <hyperlink ref="G26" r:id="rId14"/>
    <hyperlink ref="G20" r:id="rId15"/>
    <hyperlink ref="G25" r:id="rId16"/>
    <hyperlink ref="G24" r:id="rId17"/>
  </hyperlinks>
  <pageMargins left="0.7" right="0.7" top="0.75" bottom="0.75" header="0.3" footer="0.3"/>
  <pageSetup paperSize="9" orientation="portrait" r:id="rId18"/>
  <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tabSelected="1" workbookViewId="0">
      <selection activeCell="B18" sqref="B18"/>
    </sheetView>
  </sheetViews>
  <sheetFormatPr defaultRowHeight="16.5" x14ac:dyDescent="0.3"/>
  <cols>
    <col min="2" max="2" width="12.875" bestFit="1" customWidth="1"/>
    <col min="3" max="4" width="12.875" customWidth="1"/>
    <col min="5" max="5" width="10" bestFit="1" customWidth="1"/>
  </cols>
  <sheetData>
    <row r="1" spans="2:12" x14ac:dyDescent="0.3">
      <c r="B1">
        <v>16000000</v>
      </c>
    </row>
    <row r="3" spans="2:12" x14ac:dyDescent="0.3">
      <c r="B3" t="s">
        <v>72</v>
      </c>
      <c r="C3">
        <v>8</v>
      </c>
      <c r="F3" t="s">
        <v>68</v>
      </c>
      <c r="L3" t="s">
        <v>69</v>
      </c>
    </row>
    <row r="4" spans="2:12" x14ac:dyDescent="0.3">
      <c r="E4" t="s">
        <v>67</v>
      </c>
      <c r="F4">
        <v>-500</v>
      </c>
      <c r="G4">
        <v>0</v>
      </c>
      <c r="H4">
        <v>1</v>
      </c>
      <c r="I4">
        <v>2</v>
      </c>
      <c r="J4">
        <v>250</v>
      </c>
      <c r="L4">
        <v>500</v>
      </c>
    </row>
    <row r="5" spans="2:12" x14ac:dyDescent="0.3">
      <c r="B5" t="s">
        <v>76</v>
      </c>
      <c r="C5">
        <v>4</v>
      </c>
      <c r="E5" t="s">
        <v>70</v>
      </c>
      <c r="F5">
        <f>F4*C5</f>
        <v>-2000</v>
      </c>
      <c r="G5">
        <f>C5*G4</f>
        <v>0</v>
      </c>
      <c r="H5">
        <f>C5*H4</f>
        <v>4</v>
      </c>
      <c r="I5">
        <f>C5*I4</f>
        <v>8</v>
      </c>
      <c r="J5">
        <f>C5*J4</f>
        <v>1000</v>
      </c>
      <c r="L5">
        <f>C5*L4</f>
        <v>2000</v>
      </c>
    </row>
    <row r="6" spans="2:12" x14ac:dyDescent="0.3">
      <c r="B6" t="s">
        <v>74</v>
      </c>
      <c r="C6" s="38">
        <f>B1/C3</f>
        <v>2000000</v>
      </c>
      <c r="E6" s="39" t="s">
        <v>75</v>
      </c>
      <c r="F6">
        <f>C6/F5</f>
        <v>-1000</v>
      </c>
      <c r="H6">
        <f>C6/H5</f>
        <v>500000</v>
      </c>
      <c r="I6">
        <f>C6/I5</f>
        <v>250000</v>
      </c>
      <c r="J6">
        <f>C6/J5</f>
        <v>2000</v>
      </c>
      <c r="L6">
        <f>C6/L5</f>
        <v>1000</v>
      </c>
    </row>
    <row r="7" spans="2:12" x14ac:dyDescent="0.3">
      <c r="B7" t="s">
        <v>71</v>
      </c>
      <c r="C7">
        <f>1/C6</f>
        <v>4.9999999999999998E-7</v>
      </c>
      <c r="E7" t="s">
        <v>71</v>
      </c>
      <c r="H7">
        <f>C7*H6</f>
        <v>0.25</v>
      </c>
      <c r="I7">
        <f>C7*I6</f>
        <v>0.125</v>
      </c>
      <c r="J7">
        <f>C7*J6</f>
        <v>1E-3</v>
      </c>
      <c r="L7">
        <f>C7*L6</f>
        <v>5.0000000000000001E-4</v>
      </c>
    </row>
    <row r="12" spans="2:12" x14ac:dyDescent="0.3">
      <c r="B12" t="s">
        <v>72</v>
      </c>
      <c r="C12">
        <v>64</v>
      </c>
      <c r="F12" t="s">
        <v>68</v>
      </c>
      <c r="L12" t="s">
        <v>69</v>
      </c>
    </row>
    <row r="13" spans="2:12" x14ac:dyDescent="0.3">
      <c r="E13" t="s">
        <v>67</v>
      </c>
      <c r="F13">
        <v>-500</v>
      </c>
      <c r="G13">
        <v>0</v>
      </c>
      <c r="H13">
        <v>1</v>
      </c>
      <c r="I13">
        <v>23</v>
      </c>
      <c r="J13">
        <v>250</v>
      </c>
      <c r="K13" t="s">
        <v>73</v>
      </c>
      <c r="L13">
        <v>500</v>
      </c>
    </row>
    <row r="14" spans="2:12" x14ac:dyDescent="0.3">
      <c r="B14" t="s">
        <v>76</v>
      </c>
      <c r="C14">
        <v>46</v>
      </c>
      <c r="E14" t="s">
        <v>70</v>
      </c>
      <c r="F14">
        <f>F13*C14</f>
        <v>-23000</v>
      </c>
      <c r="G14">
        <f>C14*G13</f>
        <v>0</v>
      </c>
      <c r="H14">
        <f>C14*H13</f>
        <v>46</v>
      </c>
      <c r="I14">
        <f>C14*I13</f>
        <v>1058</v>
      </c>
      <c r="J14">
        <f>C14*J13</f>
        <v>11500</v>
      </c>
      <c r="L14">
        <f>C14*L13</f>
        <v>23000</v>
      </c>
    </row>
    <row r="15" spans="2:12" x14ac:dyDescent="0.3">
      <c r="B15" t="s">
        <v>74</v>
      </c>
      <c r="C15" s="38">
        <f>B1/C12</f>
        <v>250000</v>
      </c>
      <c r="E15" s="39" t="s">
        <v>75</v>
      </c>
      <c r="F15">
        <f>C15/F14</f>
        <v>-10.869565217391305</v>
      </c>
      <c r="H15">
        <f>C15/H14</f>
        <v>5434.782608695652</v>
      </c>
      <c r="I15">
        <f>C15/I14</f>
        <v>236.29489603024575</v>
      </c>
      <c r="J15">
        <f>C15/J14</f>
        <v>21.739130434782609</v>
      </c>
      <c r="L15">
        <f>C15/L14</f>
        <v>10.869565217391305</v>
      </c>
    </row>
    <row r="16" spans="2:12" x14ac:dyDescent="0.3">
      <c r="B16" t="s">
        <v>71</v>
      </c>
      <c r="C16">
        <f>1/C15</f>
        <v>3.9999999999999998E-6</v>
      </c>
      <c r="E16" t="s">
        <v>71</v>
      </c>
      <c r="H16">
        <f>C16*H15</f>
        <v>2.1739130434782608E-2</v>
      </c>
      <c r="I16">
        <f>C16*I15</f>
        <v>9.4517958412098301E-4</v>
      </c>
      <c r="J16">
        <f>C16*J15</f>
        <v>8.6956521739130427E-5</v>
      </c>
      <c r="L16">
        <f>C16*L15</f>
        <v>4.3478260869565214E-5</v>
      </c>
    </row>
    <row r="18" spans="2:3" x14ac:dyDescent="0.3">
      <c r="B18">
        <v>1E-3</v>
      </c>
      <c r="C18">
        <f>B18/C16</f>
        <v>250.00000000000003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MK</cp:lastModifiedBy>
  <dcterms:created xsi:type="dcterms:W3CDTF">2016-09-04T14:13:55Z</dcterms:created>
  <dcterms:modified xsi:type="dcterms:W3CDTF">2016-09-06T16:53:15Z</dcterms:modified>
</cp:coreProperties>
</file>