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J\GitHub\02.Robot\03.Mostly-Printed-CNC\doc\"/>
    </mc:Choice>
  </mc:AlternateContent>
  <bookViews>
    <workbookView xWindow="0" yWindow="0" windowWidth="19170" windowHeight="17910"/>
  </bookViews>
  <sheets>
    <sheet name="Printed Parts" sheetId="1" r:id="rId1"/>
    <sheet name="Electronics Motion Parts" sheetId="2" r:id="rId2"/>
    <sheet name="Hardware" sheetId="3" r:id="rId3"/>
    <sheet name="assemble_cornor_block" sheetId="5" r:id="rId4"/>
    <sheet name="assemble_roller" sheetId="6" r:id="rId5"/>
    <sheet name="assemble_z_mount" sheetId="4" r:id="rId6"/>
    <sheet name="assemble_middle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7" i="3" l="1"/>
  <c r="K43" i="3"/>
  <c r="K44" i="3"/>
  <c r="J45" i="3"/>
  <c r="K45" i="3" s="1"/>
  <c r="K47" i="3" s="1"/>
  <c r="J44" i="3"/>
  <c r="J43" i="3"/>
  <c r="K40" i="3"/>
  <c r="K41" i="3"/>
  <c r="K39" i="3"/>
  <c r="F23" i="3"/>
  <c r="D24" i="3" l="1"/>
  <c r="D25" i="3"/>
  <c r="D23" i="3"/>
  <c r="D26" i="3" l="1"/>
  <c r="E10" i="3"/>
  <c r="E18" i="3" s="1"/>
  <c r="E7" i="3"/>
  <c r="D17" i="2" l="1"/>
  <c r="D10" i="2"/>
  <c r="D8" i="2"/>
  <c r="D7" i="2"/>
  <c r="D6" i="2"/>
  <c r="D4" i="2"/>
</calcChain>
</file>

<file path=xl/sharedStrings.xml><?xml version="1.0" encoding="utf-8"?>
<sst xmlns="http://schemas.openxmlformats.org/spreadsheetml/2006/main" count="416" uniqueCount="212">
  <si>
    <t>QTY</t>
  </si>
  <si>
    <t>Name</t>
  </si>
  <si>
    <t>Infill</t>
  </si>
  <si>
    <t>23.5 Link</t>
  </si>
  <si>
    <t>25mm Link</t>
  </si>
  <si>
    <t>Time/part</t>
  </si>
  <si>
    <t>Total time</t>
  </si>
  <si>
    <t>Grams Per Part</t>
  </si>
  <si>
    <t>Total grams</t>
  </si>
  <si>
    <t>Link</t>
  </si>
  <si>
    <t> 5:06</t>
  </si>
  <si>
    <t> 1:12</t>
  </si>
  <si>
    <t>Roller F</t>
  </si>
  <si>
    <t> 6:26</t>
  </si>
  <si>
    <t>Roller Lock</t>
  </si>
  <si>
    <t> 1:54</t>
  </si>
  <si>
    <t>Solder-less Mount</t>
  </si>
  <si>
    <t> 2:54</t>
  </si>
  <si>
    <t>Better Middle Z</t>
  </si>
  <si>
    <t>Middle Joiner</t>
  </si>
  <si>
    <t> 5:30</t>
  </si>
  <si>
    <t>Middle End</t>
  </si>
  <si>
    <t> 4:02</t>
  </si>
  <si>
    <t>Nut Trap</t>
  </si>
  <si>
    <t> 1:09</t>
  </si>
  <si>
    <t> 2:18</t>
  </si>
  <si>
    <t>Tool Holder V2</t>
  </si>
  <si>
    <t> 1:42</t>
  </si>
  <si>
    <t> 3:29</t>
  </si>
  <si>
    <t> 18.79</t>
  </si>
  <si>
    <t> 37.58</t>
  </si>
  <si>
    <t>Z Motor Mount</t>
  </si>
  <si>
    <t> 4:47</t>
  </si>
  <si>
    <t>Z Nut Lock</t>
  </si>
  <si>
    <t> 1:04</t>
  </si>
  <si>
    <t> 12</t>
  </si>
  <si>
    <t>Rigid Coupler</t>
  </si>
  <si>
    <t> :35</t>
  </si>
  <si>
    <t>:35</t>
  </si>
  <si>
    <t> 5.7</t>
  </si>
  <si>
    <t> 2:40</t>
  </si>
  <si>
    <t>Qty</t>
  </si>
  <si>
    <t>Part</t>
  </si>
  <si>
    <t> 1</t>
  </si>
  <si>
    <t> Ramps 1.4 Shield</t>
  </si>
  <si>
    <t>http://amzn.to/1HVBPtu</t>
  </si>
  <si>
    <t> Arduino Mega 2560</t>
  </si>
  <si>
    <t>http://amzn.to/1JCAzrg</t>
  </si>
  <si>
    <t> 3</t>
  </si>
  <si>
    <t> DRV8825 Drivers + Heat Sinks</t>
  </si>
  <si>
    <t>Shop</t>
  </si>
  <si>
    <t>12v 5A power supply</t>
  </si>
  <si>
    <t>http://amzn.to/1LYy3Bl</t>
  </si>
  <si>
    <t>GT2 belt (4M = 24″x24″)</t>
  </si>
  <si>
    <r>
      <t>http://amzn.to/1L6MyCe,</t>
    </r>
    <r>
      <rPr>
        <sz val="11"/>
        <color rgb="FF333333"/>
        <rFont val="Inherit"/>
        <family val="2"/>
      </rPr>
      <t> Or </t>
    </r>
    <r>
      <rPr>
        <u/>
        <sz val="11"/>
        <color rgb="FF3EC953"/>
        <rFont val="Inherit"/>
        <family val="2"/>
      </rPr>
      <t>Shop</t>
    </r>
  </si>
  <si>
    <t>GT2 16T Pulley</t>
  </si>
  <si>
    <t>608 Bearings (2-RS, Z, ZZ)</t>
  </si>
  <si>
    <t>≅12ft</t>
  </si>
  <si>
    <t>Conduit 3/4″ emt (23.5mm OD, IE version 25mm OD)</t>
  </si>
  <si>
    <t>Nema 17 Steppers</t>
  </si>
  <si>
    <t>http://amzn.to/1MnEXhs</t>
  </si>
  <si>
    <t>Resistor 100 ohm</t>
  </si>
  <si>
    <t>http://amzn.to/1NXj9cU</t>
  </si>
  <si>
    <t>≅15ft</t>
  </si>
  <si>
    <t>Stranded Shielded 4 Wire</t>
  </si>
  <si>
    <t>DuPont connectors (3×4 &amp; 1×2)</t>
  </si>
  <si>
    <t>≥20</t>
  </si>
  <si>
    <t>Zip Ties</t>
  </si>
  <si>
    <t>Spindle Options</t>
  </si>
  <si>
    <t>Best option</t>
  </si>
  <si>
    <t>Dewalt 660 (Beast!)</t>
  </si>
  <si>
    <t>http://amzn.to/1VyeDY6</t>
  </si>
  <si>
    <t>Second Choice</t>
  </si>
  <si>
    <t>Flex shaft 1/4 HP</t>
  </si>
  <si>
    <t>http://amzn.to/1CxOqmt</t>
  </si>
  <si>
    <t>44T for the collets</t>
  </si>
  <si>
    <t>http://amzn.to/1L04pwh</t>
  </si>
  <si>
    <t>White lithium</t>
  </si>
  <si>
    <t>http://amzn.to/1O3LtLq</t>
  </si>
  <si>
    <t>Imperial</t>
  </si>
  <si>
    <t>Metric</t>
  </si>
  <si>
    <t>5/16-18 Threaded Rod</t>
  </si>
  <si>
    <t>M8</t>
  </si>
  <si>
    <t> 4</t>
  </si>
  <si>
    <t> 5/16-18 X 3</t>
  </si>
  <si>
    <t>M8 X 80</t>
  </si>
  <si>
    <t> 8</t>
  </si>
  <si>
    <t> 5/16-18 X 2.5</t>
  </si>
  <si>
    <t>M8 X 70</t>
  </si>
  <si>
    <t> 2</t>
  </si>
  <si>
    <t> 5/16-18 X 1.75</t>
  </si>
  <si>
    <t>M8 X 45</t>
  </si>
  <si>
    <t> 5/16-18 X 1.5</t>
  </si>
  <si>
    <t>M8 X 40</t>
  </si>
  <si>
    <t> 5/16-18 X 1.25</t>
  </si>
  <si>
    <t>M8 X 30</t>
  </si>
  <si>
    <t>5/16 Fender Washers</t>
  </si>
  <si>
    <t>http://amzn.to/1fyLhIQ</t>
  </si>
  <si>
    <t> 44</t>
  </si>
  <si>
    <t> 5/16-18 Nylock Nuts</t>
  </si>
  <si>
    <t> 1 or 3</t>
  </si>
  <si>
    <t> 5/16-18 nuts (2 for z knob)</t>
  </si>
  <si>
    <t> 5/16 x 7/8 coupling nut</t>
  </si>
  <si>
    <t>M8 X 25</t>
  </si>
  <si>
    <t> Spring 1″X.375″ODx.035″</t>
  </si>
  <si>
    <t>M8IDX25mmX.9mm</t>
  </si>
  <si>
    <t> 20</t>
  </si>
  <si>
    <t>M3 X 10</t>
  </si>
  <si>
    <t>#6-32 X.75</t>
  </si>
  <si>
    <t>M4 X 20</t>
  </si>
  <si>
    <t>2 or 22</t>
  </si>
  <si>
    <t>#6-32 X .5 for coupler (20 for solderless mounts)</t>
  </si>
  <si>
    <t>M4 X 16</t>
  </si>
  <si>
    <t>#6-32 Nylock nuts</t>
  </si>
  <si>
    <t>M4</t>
  </si>
  <si>
    <t>Printed</t>
    <phoneticPr fontId="6" type="noConversion"/>
  </si>
  <si>
    <t>Buying</t>
    <phoneticPr fontId="6" type="noConversion"/>
  </si>
  <si>
    <t>Price</t>
    <phoneticPr fontId="6" type="noConversion"/>
  </si>
  <si>
    <r>
      <t>info</t>
    </r>
    <r>
      <rPr>
        <sz val="11"/>
        <color rgb="FF333333"/>
        <rFont val="Inherit"/>
        <family val="2"/>
      </rPr>
      <t>, </t>
    </r>
    <r>
      <rPr>
        <u/>
        <sz val="11"/>
        <color rgb="FF3EC953"/>
        <rFont val="Inherit"/>
        <family val="2"/>
      </rPr>
      <t>info</t>
    </r>
    <phoneticPr fontId="6" type="noConversion"/>
  </si>
  <si>
    <t>12864 GLCD</t>
  </si>
  <si>
    <t>10ea</t>
  </si>
  <si>
    <t>7ea</t>
  </si>
  <si>
    <t>9ea</t>
  </si>
  <si>
    <t>12ea</t>
  </si>
  <si>
    <t>32ea</t>
  </si>
  <si>
    <t>14ea</t>
  </si>
  <si>
    <t>50ea</t>
  </si>
  <si>
    <t>37ea</t>
  </si>
  <si>
    <t>NOTE</t>
  </si>
  <si>
    <t>nasspop</t>
  </si>
  <si>
    <t>67ea</t>
  </si>
  <si>
    <t>11st</t>
  </si>
  <si>
    <t> Speed washers  or SAE (small washer)</t>
  </si>
  <si>
    <t>55ea</t>
  </si>
  <si>
    <t>Recommended; PLA for dimension accuracy, 3 perimeters for through hole strength. I have a .4mm nozzle and print at .26mm layer height, just personal preference. I do print slow for strength, so your prints could be faster.</t>
  </si>
  <si>
    <t>Flex Foot</t>
  </si>
  <si>
    <t> 36.9</t>
  </si>
  <si>
    <t>Foot Bottom</t>
  </si>
  <si>
    <t> :30</t>
  </si>
  <si>
    <t> 3.9</t>
  </si>
  <si>
    <t>Corner_Block2</t>
  </si>
  <si>
    <t>Corner_Block_Lock2</t>
  </si>
  <si>
    <t> 55.7</t>
  </si>
  <si>
    <t> 53.3</t>
  </si>
  <si>
    <t> 10.9</t>
  </si>
  <si>
    <t> 21.8</t>
  </si>
  <si>
    <t> 39</t>
  </si>
  <si>
    <t>http://www.vicious1.com/assembly</t>
  </si>
  <si>
    <t>https://youtu.be/g01UwQhFxdI</t>
  </si>
  <si>
    <t>https://youtu.be/Apgp4XfpfwM</t>
  </si>
  <si>
    <t>https://youtu.be/mri-6v6uIMo</t>
  </si>
  <si>
    <t>http://www.vicious1.com/assembly/middle/</t>
  </si>
  <si>
    <t>working area</t>
  </si>
  <si>
    <t>x</t>
  </si>
  <si>
    <t>y</t>
  </si>
  <si>
    <t>z</t>
  </si>
  <si>
    <t>conduit</t>
  </si>
  <si>
    <t>threaded rod</t>
  </si>
  <si>
    <t>440mm</t>
  </si>
  <si>
    <t>V</t>
  </si>
  <si>
    <t>M8 - 30</t>
  </si>
  <si>
    <t>replacable "speed and fender washer combo.STL"</t>
  </si>
  <si>
    <t>40ea</t>
  </si>
  <si>
    <t>42ea</t>
  </si>
  <si>
    <t>25ea</t>
  </si>
  <si>
    <t>inch</t>
    <phoneticPr fontId="6" type="noConversion"/>
  </si>
  <si>
    <t>40x40x30 Cm</t>
    <phoneticPr fontId="6" type="noConversion"/>
  </si>
  <si>
    <t>x</t>
    <phoneticPr fontId="6" type="noConversion"/>
  </si>
  <si>
    <t>y</t>
    <phoneticPr fontId="6" type="noConversion"/>
  </si>
  <si>
    <t>z</t>
    <phoneticPr fontId="6" type="noConversion"/>
  </si>
  <si>
    <t>Cm</t>
    <phoneticPr fontId="6" type="noConversion"/>
  </si>
  <si>
    <t>inch</t>
    <phoneticPr fontId="6" type="noConversion"/>
  </si>
  <si>
    <t>x</t>
    <phoneticPr fontId="6" type="noConversion"/>
  </si>
  <si>
    <t>y</t>
    <phoneticPr fontId="6" type="noConversion"/>
  </si>
  <si>
    <t>z</t>
    <phoneticPr fontId="6" type="noConversion"/>
  </si>
  <si>
    <t>working
area</t>
    <phoneticPr fontId="6" type="noConversion"/>
  </si>
  <si>
    <t>Conduit
length</t>
    <phoneticPr fontId="6" type="noConversion"/>
  </si>
  <si>
    <t>Thread</t>
    <phoneticPr fontId="6" type="noConversion"/>
  </si>
  <si>
    <t>z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</si>
  <si>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</si>
  <si>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</si>
  <si>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</si>
  <si>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</si>
  <si>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Link</t>
    <phoneticPr fontId="6" type="noConversion"/>
  </si>
  <si>
    <t>IE_z_motor_mount_10mm_longer_25mm.STL</t>
    <phoneticPr fontId="6" type="noConversion"/>
  </si>
  <si>
    <t>IE_Universal_Mount_v5.stl</t>
    <phoneticPr fontId="6" type="noConversion"/>
  </si>
  <si>
    <t>IE_Middle_End_25_v2.STL</t>
    <phoneticPr fontId="6" type="noConversion"/>
  </si>
  <si>
    <t>IE_Middle_Joiner_25_V2.STL</t>
    <phoneticPr fontId="6" type="noConversion"/>
  </si>
  <si>
    <t>IE_Middle_Z_rigid_v2.STL</t>
    <phoneticPr fontId="6" type="noConversion"/>
  </si>
  <si>
    <t>IE_Corner_Block_Lock_2.STL</t>
  </si>
  <si>
    <t>IE_Corner_Block2.STL</t>
    <phoneticPr fontId="6" type="noConversion"/>
  </si>
  <si>
    <t>IE_Roller_F_25.stl</t>
    <phoneticPr fontId="6" type="noConversion"/>
  </si>
  <si>
    <t>IE_roller_lock_25.stl</t>
    <phoneticPr fontId="6" type="noConversion"/>
  </si>
  <si>
    <t>solderless_Roller_Motor_Mount.STL</t>
    <phoneticPr fontId="6" type="noConversion"/>
  </si>
  <si>
    <t>IE_z_nut_lock_13mm.stl</t>
    <phoneticPr fontId="6" type="noConversion"/>
  </si>
  <si>
    <t>Link</t>
    <phoneticPr fontId="6" type="noConversion"/>
  </si>
  <si>
    <t>Nasspop Coupler 5x8</t>
    <phoneticPr fontId="6" type="noConversion"/>
  </si>
  <si>
    <t>STL FILE</t>
    <phoneticPr fontId="6" type="noConversion"/>
  </si>
  <si>
    <r>
      <t xml:space="preserve">Rigid Coupler </t>
    </r>
    <r>
      <rPr>
        <sz val="11"/>
        <color rgb="FF333333"/>
        <rFont val="돋움"/>
        <family val="3"/>
        <charset val="129"/>
      </rPr>
      <t>대체</t>
    </r>
    <phoneticPr fontId="6" type="noConversion"/>
  </si>
  <si>
    <t>IE_Rigid_Coupler_5_16_to_8mm.STL</t>
    <phoneticPr fontId="6" type="noConversion"/>
  </si>
  <si>
    <t>IE_Tool_Holder_Nut_Trap_25.stl</t>
    <phoneticPr fontId="6" type="noConversion"/>
  </si>
  <si>
    <t>Pen Holder for Universal Mount</t>
    <phoneticPr fontId="6" type="noConversion"/>
  </si>
  <si>
    <t>Universal Mount for MPCNC</t>
    <phoneticPr fontId="6" type="noConversion"/>
  </si>
  <si>
    <t>Pen_Holder_v4.stl
Pen_Adapter_10.5mm.stl</t>
    <phoneticPr fontId="6" type="noConversion"/>
  </si>
  <si>
    <t>MPCNC Mk8 holder for Universal Mount</t>
    <phoneticPr fontId="6" type="noConversion"/>
  </si>
  <si>
    <t>TKY_MPCNC_UniversalMount_Mk8_slider.stl
TKY_MPCNC_UniversalMount_Mk8_bracket.stl</t>
    <phoneticPr fontId="6" type="noConversion"/>
  </si>
  <si>
    <t>Z Knob</t>
    <phoneticPr fontId="6" type="noConversion"/>
  </si>
  <si>
    <t>Z_Knob.stl</t>
    <phoneticPr fontId="6" type="noConversion"/>
  </si>
  <si>
    <t>IE-Flex_Foot.STL</t>
    <phoneticPr fontId="6" type="noConversion"/>
  </si>
  <si>
    <t>IE_Foot_Bottom.stl</t>
    <phoneticPr fontId="6" type="noConversion"/>
  </si>
  <si>
    <t>IE_Tool_Holder_13mm_25.stl</t>
    <phoneticPr fontId="6" type="noConversion"/>
  </si>
  <si>
    <t>V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</si>
</sst>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₩&quot;#,##0_);[Red]\(&quot;₩&quot;#,##0\)"/>
    <numFmt numFmtId="177" formatCode="0_);[Red]\(0\)"/>
    <numFmt numFmtId="178" formatCode="mm&quot;월&quot;\ dd&quot;일&quot;"/>
  </numFmts>
  <fonts count="17">
    <font>
      <sz val="11"/>
      <color theme="1"/>
      <name val="맑은 고딕"/>
      <family val="2"/>
      <charset val="129"/>
      <scheme val="minor"/>
    </font>
    <font>
      <b/>
      <sz val="11"/>
      <color rgb="FF333333"/>
      <name val="Roboto"/>
      <family val="2"/>
    </font>
    <font>
      <sz val="11"/>
      <color rgb="FF333333"/>
      <name val="Inherit"/>
      <family val="2"/>
    </font>
    <font>
      <b/>
      <sz val="11"/>
      <color rgb="FF333333"/>
      <name val="Inherit"/>
      <family val="2"/>
    </font>
    <font>
      <u/>
      <sz val="11"/>
      <color rgb="FF3EC953"/>
      <name val="Inherit"/>
      <family val="2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333333"/>
      <name val="Inherit"/>
    </font>
    <font>
      <strike/>
      <sz val="11"/>
      <color rgb="FF333333"/>
      <name val="Inherit"/>
    </font>
    <font>
      <strike/>
      <u/>
      <sz val="11"/>
      <color theme="10"/>
      <name val="맑은 고딕"/>
      <family val="2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33333"/>
      <name val="돋움"/>
      <family val="3"/>
      <charset val="129"/>
    </font>
    <font>
      <strike/>
      <sz val="11"/>
      <color rgb="FF333333"/>
      <name val="Inherit"/>
      <family val="2"/>
    </font>
    <font>
      <sz val="11"/>
      <name val="Inherit"/>
    </font>
    <font>
      <sz val="11"/>
      <name val="Inherit"/>
      <family val="2"/>
    </font>
    <font>
      <strike/>
      <sz val="11"/>
      <name val="Inherit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lightGray">
        <bgColor theme="4" tint="0.59999389629810485"/>
      </patternFill>
    </fill>
    <fill>
      <patternFill patternType="mediumGray">
        <bgColor theme="5" tint="0.5999938962981048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2" fillId="0" borderId="0" xfId="0" applyFont="1" applyFill="1" applyBorder="1" applyAlignment="1">
      <alignment horizontal="left" vertical="center" wrapText="1"/>
    </xf>
    <xf numFmtId="9" fontId="2" fillId="0" borderId="0" xfId="0" applyNumberFormat="1" applyFont="1" applyFill="1" applyBorder="1" applyAlignment="1">
      <alignment horizontal="left" vertical="center" wrapText="1"/>
    </xf>
    <xf numFmtId="0" fontId="5" fillId="0" borderId="3" xfId="1" applyFill="1" applyBorder="1" applyAlignment="1">
      <alignment horizontal="left" vertical="center" wrapText="1"/>
    </xf>
    <xf numFmtId="0" fontId="5" fillId="0" borderId="4" xfId="1" applyFill="1" applyBorder="1" applyAlignment="1">
      <alignment horizontal="left" vertical="center" wrapText="1"/>
    </xf>
    <xf numFmtId="0" fontId="5" fillId="0" borderId="0" xfId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5" fillId="0" borderId="9" xfId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1" fillId="2" borderId="10" xfId="0" applyFont="1" applyFill="1" applyBorder="1" applyAlignment="1">
      <alignment horizontal="center" vertical="center" wrapText="1"/>
    </xf>
    <xf numFmtId="0" fontId="0" fillId="0" borderId="4" xfId="0" applyFill="1" applyBorder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" fillId="2" borderId="9" xfId="0" applyFont="1" applyFill="1" applyBorder="1" applyAlignment="1">
      <alignment horizontal="center" vertical="center" wrapText="1"/>
    </xf>
    <xf numFmtId="176" fontId="0" fillId="0" borderId="2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4" xfId="0" applyNumberFormat="1" applyBorder="1">
      <alignment vertical="center"/>
    </xf>
    <xf numFmtId="177" fontId="2" fillId="0" borderId="3" xfId="0" applyNumberFormat="1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3" fillId="0" borderId="0" xfId="0" applyFont="1" applyFill="1" applyBorder="1" applyAlignment="1">
      <alignment horizontal="left" vertical="center" wrapText="1"/>
    </xf>
    <xf numFmtId="176" fontId="0" fillId="0" borderId="3" xfId="0" applyNumberFormat="1" applyFill="1" applyBorder="1">
      <alignment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 wrapText="1"/>
    </xf>
    <xf numFmtId="176" fontId="0" fillId="0" borderId="0" xfId="0" applyNumberFormat="1" applyBorder="1">
      <alignment vertical="center"/>
    </xf>
    <xf numFmtId="0" fontId="5" fillId="0" borderId="0" xfId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left" vertical="center" wrapText="1"/>
    </xf>
    <xf numFmtId="176" fontId="0" fillId="3" borderId="3" xfId="0" applyNumberFormat="1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5" fillId="3" borderId="9" xfId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0" fillId="0" borderId="1" xfId="0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9" fontId="7" fillId="4" borderId="1" xfId="0" applyNumberFormat="1" applyFont="1" applyFill="1" applyBorder="1" applyAlignment="1">
      <alignment horizontal="center" vertical="center" wrapText="1"/>
    </xf>
    <xf numFmtId="0" fontId="5" fillId="4" borderId="1" xfId="1" applyFill="1" applyBorder="1" applyAlignment="1">
      <alignment horizontal="center" vertical="center" wrapText="1"/>
    </xf>
    <xf numFmtId="20" fontId="7" fillId="4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9" fontId="7" fillId="5" borderId="1" xfId="0" applyNumberFormat="1" applyFont="1" applyFill="1" applyBorder="1" applyAlignment="1">
      <alignment horizontal="center" vertical="center" wrapText="1"/>
    </xf>
    <xf numFmtId="0" fontId="5" fillId="5" borderId="1" xfId="1" applyFill="1" applyBorder="1" applyAlignment="1">
      <alignment horizontal="center" vertical="center" wrapText="1"/>
    </xf>
    <xf numFmtId="46" fontId="7" fillId="5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 wrapText="1"/>
    </xf>
    <xf numFmtId="178" fontId="0" fillId="5" borderId="1" xfId="0" quotePrefix="1" applyNumberForma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7" fillId="5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9" fontId="8" fillId="6" borderId="1" xfId="0" applyNumberFormat="1" applyFont="1" applyFill="1" applyBorder="1" applyAlignment="1">
      <alignment horizontal="center" vertical="center" wrapText="1"/>
    </xf>
    <xf numFmtId="0" fontId="9" fillId="6" borderId="1" xfId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9" fontId="8" fillId="7" borderId="1" xfId="0" applyNumberFormat="1" applyFont="1" applyFill="1" applyBorder="1" applyAlignment="1">
      <alignment horizontal="center" vertical="center" wrapText="1"/>
    </xf>
    <xf numFmtId="0" fontId="9" fillId="7" borderId="1" xfId="1" applyFont="1" applyFill="1" applyBorder="1" applyAlignment="1">
      <alignment horizontal="center" vertical="center" wrapText="1"/>
    </xf>
    <xf numFmtId="0" fontId="5" fillId="7" borderId="1" xfId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25</xdr:col>
      <xdr:colOff>17600</xdr:colOff>
      <xdr:row>32</xdr:row>
      <xdr:rowOff>189543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53450" y="0"/>
          <a:ext cx="11600000" cy="76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342900</xdr:colOff>
      <xdr:row>0</xdr:row>
      <xdr:rowOff>0</xdr:rowOff>
    </xdr:from>
    <xdr:to>
      <xdr:col>26</xdr:col>
      <xdr:colOff>455750</xdr:colOff>
      <xdr:row>35</xdr:row>
      <xdr:rowOff>18093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25100" y="0"/>
          <a:ext cx="11600000" cy="76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23</xdr:col>
      <xdr:colOff>419100</xdr:colOff>
      <xdr:row>44</xdr:row>
      <xdr:rowOff>171450</xdr:rowOff>
    </xdr:to>
    <xdr:pic>
      <xdr:nvPicPr>
        <xdr:cNvPr id="2" name="Picture 1" descr="http://www.vicious1.com/wp-content/uploads/2015/07/corne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439900" cy="855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33</xdr:col>
      <xdr:colOff>381000</xdr:colOff>
      <xdr:row>53</xdr:row>
      <xdr:rowOff>19050</xdr:rowOff>
    </xdr:to>
    <xdr:pic>
      <xdr:nvPicPr>
        <xdr:cNvPr id="2" name="Picture 1" descr="http://www.vicious1.com/wp-content/uploads/2015/07/rolle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497800" cy="10115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381000</xdr:colOff>
      <xdr:row>53</xdr:row>
      <xdr:rowOff>47625</xdr:rowOff>
    </xdr:to>
    <xdr:pic>
      <xdr:nvPicPr>
        <xdr:cNvPr id="2" name="Picture 1" descr="http://www.vicious1.com/wp-content/uploads/2015/07/Z-Moto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573000" cy="10144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29</xdr:col>
      <xdr:colOff>85725</xdr:colOff>
      <xdr:row>57</xdr:row>
      <xdr:rowOff>171450</xdr:rowOff>
    </xdr:to>
    <xdr:pic>
      <xdr:nvPicPr>
        <xdr:cNvPr id="2" name="Picture 1" descr="http://www.vicious1.com/wp-content/uploads/2015/07/midd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764125" cy="10839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29</xdr:col>
      <xdr:colOff>66675</xdr:colOff>
      <xdr:row>114</xdr:row>
      <xdr:rowOff>171450</xdr:rowOff>
    </xdr:to>
    <xdr:pic>
      <xdr:nvPicPr>
        <xdr:cNvPr id="3" name="Picture 2" descr="http://www.vicious1.com/wp-content/uploads/2015/07/middle-half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17745075" cy="10648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24</xdr:col>
      <xdr:colOff>142875</xdr:colOff>
      <xdr:row>163</xdr:row>
      <xdr:rowOff>66675</xdr:rowOff>
    </xdr:to>
    <xdr:pic>
      <xdr:nvPicPr>
        <xdr:cNvPr id="4" name="Picture 3" descr="http://www.vicious1.com/wp-content/uploads/2015/07/middle-z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14773275" cy="902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29</xdr:col>
      <xdr:colOff>333375</xdr:colOff>
      <xdr:row>206</xdr:row>
      <xdr:rowOff>123825</xdr:rowOff>
    </xdr:to>
    <xdr:pic>
      <xdr:nvPicPr>
        <xdr:cNvPr id="5" name="Picture 4" descr="http://www.vicious1.com/wp-content/uploads/2015/07/middle-end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51500"/>
          <a:ext cx="18011775" cy="812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thingiverse.com/thing:724999/" TargetMode="External"/><Relationship Id="rId18" Type="http://schemas.openxmlformats.org/officeDocument/2006/relationships/hyperlink" Target="http://www.thingiverse.com/thing:790533" TargetMode="External"/><Relationship Id="rId26" Type="http://schemas.openxmlformats.org/officeDocument/2006/relationships/hyperlink" Target="http://www.thingiverse.com/thing:790533/" TargetMode="External"/><Relationship Id="rId21" Type="http://schemas.openxmlformats.org/officeDocument/2006/relationships/hyperlink" Target="http://www.thingiverse.com/thing:806241/" TargetMode="External"/><Relationship Id="rId34" Type="http://schemas.openxmlformats.org/officeDocument/2006/relationships/hyperlink" Target="http://www.thingiverse.com/thing:1237075" TargetMode="External"/><Relationship Id="rId7" Type="http://schemas.openxmlformats.org/officeDocument/2006/relationships/hyperlink" Target="http://www.thingiverse.com/thing:724999/" TargetMode="External"/><Relationship Id="rId12" Type="http://schemas.openxmlformats.org/officeDocument/2006/relationships/hyperlink" Target="http://www.thingiverse.com/thing:931550" TargetMode="External"/><Relationship Id="rId17" Type="http://schemas.openxmlformats.org/officeDocument/2006/relationships/hyperlink" Target="http://www.thingiverse.com/thing:724999/" TargetMode="External"/><Relationship Id="rId25" Type="http://schemas.openxmlformats.org/officeDocument/2006/relationships/hyperlink" Target="http://www.thingiverse.com/thing:724999/" TargetMode="External"/><Relationship Id="rId33" Type="http://schemas.openxmlformats.org/officeDocument/2006/relationships/hyperlink" Target="http://www.thingiverse.com/thing:1235003" TargetMode="External"/><Relationship Id="rId2" Type="http://schemas.openxmlformats.org/officeDocument/2006/relationships/hyperlink" Target="http://www.thingiverse.com/thing:790533/" TargetMode="External"/><Relationship Id="rId16" Type="http://schemas.openxmlformats.org/officeDocument/2006/relationships/hyperlink" Target="http://www.thingiverse.com/thing:790533/" TargetMode="External"/><Relationship Id="rId20" Type="http://schemas.openxmlformats.org/officeDocument/2006/relationships/hyperlink" Target="http://www.thingiverse.com/thing:790533" TargetMode="External"/><Relationship Id="rId29" Type="http://schemas.openxmlformats.org/officeDocument/2006/relationships/hyperlink" Target="http://www.thingiverse.com/thing:902483/" TargetMode="External"/><Relationship Id="rId1" Type="http://schemas.openxmlformats.org/officeDocument/2006/relationships/hyperlink" Target="http://www.thingiverse.com/thing:724999/" TargetMode="External"/><Relationship Id="rId6" Type="http://schemas.openxmlformats.org/officeDocument/2006/relationships/hyperlink" Target="http://www.thingiverse.com/thing:790533/" TargetMode="External"/><Relationship Id="rId11" Type="http://schemas.openxmlformats.org/officeDocument/2006/relationships/hyperlink" Target="http://www.thingiverse.com/thing:931550" TargetMode="External"/><Relationship Id="rId24" Type="http://schemas.openxmlformats.org/officeDocument/2006/relationships/hyperlink" Target="http://www.thingiverse.com/thing:790533" TargetMode="External"/><Relationship Id="rId32" Type="http://schemas.openxmlformats.org/officeDocument/2006/relationships/hyperlink" Target="http://nasspop.co.kr/product/detail.html?product_no=79&amp;cate_no=85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://www.thingiverse.com/thing:724999/" TargetMode="External"/><Relationship Id="rId15" Type="http://schemas.openxmlformats.org/officeDocument/2006/relationships/hyperlink" Target="http://www.thingiverse.com/thing:724999/" TargetMode="External"/><Relationship Id="rId23" Type="http://schemas.openxmlformats.org/officeDocument/2006/relationships/hyperlink" Target="http://www.thingiverse.com/thing:724999/" TargetMode="External"/><Relationship Id="rId28" Type="http://schemas.openxmlformats.org/officeDocument/2006/relationships/hyperlink" Target="http://www.thingiverse.com/thing:902483/" TargetMode="External"/><Relationship Id="rId36" Type="http://schemas.openxmlformats.org/officeDocument/2006/relationships/hyperlink" Target="http://www.thingiverse.com/thing:729919/" TargetMode="External"/><Relationship Id="rId10" Type="http://schemas.openxmlformats.org/officeDocument/2006/relationships/hyperlink" Target="http://www.thingiverse.com/thing:823301/" TargetMode="External"/><Relationship Id="rId19" Type="http://schemas.openxmlformats.org/officeDocument/2006/relationships/hyperlink" Target="http://www.thingiverse.com/thing:724999/" TargetMode="External"/><Relationship Id="rId31" Type="http://schemas.openxmlformats.org/officeDocument/2006/relationships/hyperlink" Target="http://www.thingiverse.com/thing:1234989" TargetMode="External"/><Relationship Id="rId4" Type="http://schemas.openxmlformats.org/officeDocument/2006/relationships/hyperlink" Target="http://www.thingiverse.com/thing:790533/" TargetMode="External"/><Relationship Id="rId9" Type="http://schemas.openxmlformats.org/officeDocument/2006/relationships/hyperlink" Target="http://www.thingiverse.com/thing:823301/" TargetMode="External"/><Relationship Id="rId14" Type="http://schemas.openxmlformats.org/officeDocument/2006/relationships/hyperlink" Target="http://www.thingiverse.com/thing:790533/" TargetMode="External"/><Relationship Id="rId22" Type="http://schemas.openxmlformats.org/officeDocument/2006/relationships/hyperlink" Target="http://www.thingiverse.com/thing:806241" TargetMode="External"/><Relationship Id="rId27" Type="http://schemas.openxmlformats.org/officeDocument/2006/relationships/hyperlink" Target="http://www.thingiverse.com/thing:902483/" TargetMode="External"/><Relationship Id="rId30" Type="http://schemas.openxmlformats.org/officeDocument/2006/relationships/hyperlink" Target="http://www.thingiverse.com/thing:902483/" TargetMode="External"/><Relationship Id="rId35" Type="http://schemas.openxmlformats.org/officeDocument/2006/relationships/hyperlink" Target="http://www.thingiverse.com/thing:729919/" TargetMode="External"/><Relationship Id="rId8" Type="http://schemas.openxmlformats.org/officeDocument/2006/relationships/hyperlink" Target="http://www.thingiverse.com/thing:790533/" TargetMode="External"/><Relationship Id="rId3" Type="http://schemas.openxmlformats.org/officeDocument/2006/relationships/hyperlink" Target="http://www.thingiverse.com/thing:724999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amzn.to/1NXj9cU" TargetMode="External"/><Relationship Id="rId13" Type="http://schemas.openxmlformats.org/officeDocument/2006/relationships/hyperlink" Target="http://amzn.to/1L04pwh" TargetMode="External"/><Relationship Id="rId3" Type="http://schemas.openxmlformats.org/officeDocument/2006/relationships/hyperlink" Target="http://www.vicious1.com/product/stepper-driver-drv8825/" TargetMode="External"/><Relationship Id="rId7" Type="http://schemas.openxmlformats.org/officeDocument/2006/relationships/hyperlink" Target="http://amzn.to/1MnEXhs" TargetMode="External"/><Relationship Id="rId12" Type="http://schemas.openxmlformats.org/officeDocument/2006/relationships/hyperlink" Target="http://amzn.to/1CxOqmt" TargetMode="External"/><Relationship Id="rId2" Type="http://schemas.openxmlformats.org/officeDocument/2006/relationships/hyperlink" Target="http://amzn.to/1JCAzrg" TargetMode="External"/><Relationship Id="rId1" Type="http://schemas.openxmlformats.org/officeDocument/2006/relationships/hyperlink" Target="http://amzn.to/1HVBPtu" TargetMode="External"/><Relationship Id="rId6" Type="http://schemas.openxmlformats.org/officeDocument/2006/relationships/hyperlink" Target="http://www.vicious1.com/product/bearings-608-2rs/" TargetMode="External"/><Relationship Id="rId11" Type="http://schemas.openxmlformats.org/officeDocument/2006/relationships/hyperlink" Target="http://amzn.to/1VyeDY6" TargetMode="External"/><Relationship Id="rId5" Type="http://schemas.openxmlformats.org/officeDocument/2006/relationships/hyperlink" Target="http://www.vicious1.com/product/pulley-16-tooth-gt2/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://www.vicious1.com/product/4-pin-dupont-wire/" TargetMode="External"/><Relationship Id="rId4" Type="http://schemas.openxmlformats.org/officeDocument/2006/relationships/hyperlink" Target="http://amzn.to/1LYy3Bl" TargetMode="External"/><Relationship Id="rId9" Type="http://schemas.openxmlformats.org/officeDocument/2006/relationships/hyperlink" Target="http://www.vicious1.com/product/224-wire/" TargetMode="External"/><Relationship Id="rId14" Type="http://schemas.openxmlformats.org/officeDocument/2006/relationships/hyperlink" Target="http://amzn.to/1O3LtLq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vicious1.com/assembly" TargetMode="External"/><Relationship Id="rId1" Type="http://schemas.openxmlformats.org/officeDocument/2006/relationships/hyperlink" Target="http://amzn.to/1fyLhIQ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youtu.be/g01UwQhFxdI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youtu.be/mri-6v6uIMo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youtu.be/Apgp4Xfpfw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icious1.com/assembly/midd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J10" sqref="J10"/>
    </sheetView>
  </sheetViews>
  <sheetFormatPr defaultRowHeight="16.5"/>
  <cols>
    <col min="2" max="2" width="35.5" customWidth="1"/>
    <col min="4" max="4" width="9.875" bestFit="1" customWidth="1"/>
    <col min="5" max="5" width="11.625" bestFit="1" customWidth="1"/>
    <col min="6" max="6" width="11.375" customWidth="1"/>
    <col min="7" max="7" width="13" customWidth="1"/>
    <col min="8" max="8" width="20.625" customWidth="1"/>
    <col min="9" max="9" width="16.25" customWidth="1"/>
    <col min="10" max="10" width="9.875" bestFit="1" customWidth="1"/>
    <col min="11" max="11" width="41.5" bestFit="1" customWidth="1"/>
  </cols>
  <sheetData>
    <row r="1" spans="1:12">
      <c r="A1" t="s">
        <v>134</v>
      </c>
    </row>
    <row r="3" spans="1:12" ht="20.100000000000001" customHeight="1">
      <c r="A3" s="34" t="s">
        <v>0</v>
      </c>
      <c r="B3" s="35" t="s">
        <v>1</v>
      </c>
      <c r="C3" s="36" t="s">
        <v>2</v>
      </c>
      <c r="D3" s="35" t="s">
        <v>3</v>
      </c>
      <c r="E3" s="35" t="s">
        <v>4</v>
      </c>
      <c r="F3" s="37" t="s">
        <v>5</v>
      </c>
      <c r="G3" s="35" t="s">
        <v>6</v>
      </c>
      <c r="H3" s="35" t="s">
        <v>7</v>
      </c>
      <c r="I3" s="35" t="s">
        <v>8</v>
      </c>
      <c r="J3" s="9" t="s">
        <v>115</v>
      </c>
      <c r="K3" s="69" t="s">
        <v>197</v>
      </c>
    </row>
    <row r="4" spans="1:12" ht="20.100000000000001" customHeight="1">
      <c r="A4" s="54">
        <v>4</v>
      </c>
      <c r="B4" s="78" t="s">
        <v>140</v>
      </c>
      <c r="C4" s="55">
        <v>0.4</v>
      </c>
      <c r="D4" s="56" t="s">
        <v>9</v>
      </c>
      <c r="E4" s="56" t="s">
        <v>9</v>
      </c>
      <c r="F4" s="54" t="s">
        <v>10</v>
      </c>
      <c r="G4" s="57">
        <v>0.85</v>
      </c>
      <c r="H4" s="54">
        <v>59.3</v>
      </c>
      <c r="I4" s="54">
        <v>234.5</v>
      </c>
      <c r="J4" s="58" t="s">
        <v>179</v>
      </c>
      <c r="K4" s="66" t="s">
        <v>190</v>
      </c>
      <c r="L4" s="53">
        <v>0.4</v>
      </c>
    </row>
    <row r="5" spans="1:12" ht="20.100000000000001" customHeight="1">
      <c r="A5" s="54">
        <v>4</v>
      </c>
      <c r="B5" s="79" t="s">
        <v>141</v>
      </c>
      <c r="C5" s="55">
        <v>0.7</v>
      </c>
      <c r="D5" s="56" t="s">
        <v>9</v>
      </c>
      <c r="E5" s="56" t="s">
        <v>9</v>
      </c>
      <c r="F5" s="54" t="s">
        <v>11</v>
      </c>
      <c r="G5" s="57">
        <v>0.19999999999999998</v>
      </c>
      <c r="H5" s="54">
        <v>17.5</v>
      </c>
      <c r="I5" s="54">
        <v>70.099999999999994</v>
      </c>
      <c r="J5" s="58" t="s">
        <v>179</v>
      </c>
      <c r="K5" s="66" t="s">
        <v>189</v>
      </c>
      <c r="L5" s="53">
        <v>0.4</v>
      </c>
    </row>
    <row r="6" spans="1:12" ht="20.100000000000001" customHeight="1">
      <c r="A6" s="59">
        <v>4</v>
      </c>
      <c r="B6" s="80" t="s">
        <v>12</v>
      </c>
      <c r="C6" s="60">
        <v>0.55000000000000004</v>
      </c>
      <c r="D6" s="61" t="s">
        <v>9</v>
      </c>
      <c r="E6" s="61" t="s">
        <v>9</v>
      </c>
      <c r="F6" s="59" t="s">
        <v>13</v>
      </c>
      <c r="G6" s="62">
        <v>1.0722222222222222</v>
      </c>
      <c r="H6" s="59">
        <v>89.6</v>
      </c>
      <c r="I6" s="59">
        <v>363</v>
      </c>
      <c r="J6" s="63" t="s">
        <v>181</v>
      </c>
      <c r="K6" s="67" t="s">
        <v>191</v>
      </c>
      <c r="L6" s="53">
        <v>0.4</v>
      </c>
    </row>
    <row r="7" spans="1:12" ht="20.100000000000001" customHeight="1">
      <c r="A7" s="59">
        <v>4</v>
      </c>
      <c r="B7" s="80" t="s">
        <v>14</v>
      </c>
      <c r="C7" s="60">
        <v>0.7</v>
      </c>
      <c r="D7" s="61" t="s">
        <v>9</v>
      </c>
      <c r="E7" s="61" t="s">
        <v>9</v>
      </c>
      <c r="F7" s="59" t="s">
        <v>15</v>
      </c>
      <c r="G7" s="64">
        <v>0.31666666666666665</v>
      </c>
      <c r="H7" s="59">
        <v>20.8</v>
      </c>
      <c r="I7" s="59">
        <v>83</v>
      </c>
      <c r="J7" s="63" t="s">
        <v>180</v>
      </c>
      <c r="K7" s="67" t="s">
        <v>192</v>
      </c>
      <c r="L7" s="53">
        <v>0.4</v>
      </c>
    </row>
    <row r="8" spans="1:12" ht="20.100000000000001" customHeight="1">
      <c r="A8" s="59">
        <v>4</v>
      </c>
      <c r="B8" s="80" t="s">
        <v>16</v>
      </c>
      <c r="C8" s="60">
        <v>0.7</v>
      </c>
      <c r="D8" s="61" t="s">
        <v>9</v>
      </c>
      <c r="E8" s="61" t="s">
        <v>9</v>
      </c>
      <c r="F8" s="59" t="s">
        <v>17</v>
      </c>
      <c r="G8" s="64">
        <v>0.39999999999999997</v>
      </c>
      <c r="H8" s="59">
        <v>30.8</v>
      </c>
      <c r="I8" s="59">
        <v>123.5</v>
      </c>
      <c r="J8" s="65" t="s">
        <v>182</v>
      </c>
      <c r="K8" s="67" t="s">
        <v>193</v>
      </c>
    </row>
    <row r="9" spans="1:12" ht="20.100000000000001" customHeight="1">
      <c r="A9" s="54">
        <v>2</v>
      </c>
      <c r="B9" s="79" t="s">
        <v>18</v>
      </c>
      <c r="C9" s="55">
        <v>0.75</v>
      </c>
      <c r="D9" s="56" t="s">
        <v>9</v>
      </c>
      <c r="E9" s="56" t="s">
        <v>9</v>
      </c>
      <c r="F9" s="57">
        <v>0.25138888888888888</v>
      </c>
      <c r="G9" s="57">
        <v>0.50277777777777777</v>
      </c>
      <c r="H9" s="54">
        <v>66</v>
      </c>
      <c r="I9" s="54">
        <v>132</v>
      </c>
      <c r="J9" s="58" t="s">
        <v>211</v>
      </c>
      <c r="K9" s="66" t="s">
        <v>188</v>
      </c>
    </row>
    <row r="10" spans="1:12" ht="20.100000000000001" customHeight="1">
      <c r="A10" s="54">
        <v>2</v>
      </c>
      <c r="B10" s="79" t="s">
        <v>19</v>
      </c>
      <c r="C10" s="55">
        <v>0.7</v>
      </c>
      <c r="D10" s="56" t="s">
        <v>9</v>
      </c>
      <c r="E10" s="56" t="s">
        <v>9</v>
      </c>
      <c r="F10" s="54" t="s">
        <v>20</v>
      </c>
      <c r="G10" s="54">
        <v>11</v>
      </c>
      <c r="H10" s="54" t="s">
        <v>142</v>
      </c>
      <c r="I10" s="54">
        <v>110.6</v>
      </c>
      <c r="J10" s="58"/>
      <c r="K10" s="66" t="s">
        <v>187</v>
      </c>
    </row>
    <row r="11" spans="1:12" ht="20.100000000000001" customHeight="1">
      <c r="A11" s="54">
        <v>2</v>
      </c>
      <c r="B11" s="79" t="s">
        <v>21</v>
      </c>
      <c r="C11" s="55">
        <v>0.7</v>
      </c>
      <c r="D11" s="56" t="s">
        <v>9</v>
      </c>
      <c r="E11" s="56" t="s">
        <v>9</v>
      </c>
      <c r="F11" s="54" t="s">
        <v>22</v>
      </c>
      <c r="G11" s="57">
        <v>0.33611111111111108</v>
      </c>
      <c r="H11" s="54" t="s">
        <v>143</v>
      </c>
      <c r="I11" s="54">
        <v>105</v>
      </c>
      <c r="J11" s="58"/>
      <c r="K11" s="66" t="s">
        <v>186</v>
      </c>
    </row>
    <row r="12" spans="1:12" ht="20.100000000000001" customHeight="1">
      <c r="A12" s="59">
        <v>2</v>
      </c>
      <c r="B12" s="80" t="s">
        <v>23</v>
      </c>
      <c r="C12" s="60">
        <v>0.5</v>
      </c>
      <c r="D12" s="61" t="s">
        <v>9</v>
      </c>
      <c r="E12" s="61" t="s">
        <v>9</v>
      </c>
      <c r="F12" s="59" t="s">
        <v>24</v>
      </c>
      <c r="G12" s="59" t="s">
        <v>25</v>
      </c>
      <c r="H12" s="59" t="s">
        <v>144</v>
      </c>
      <c r="I12" s="59" t="s">
        <v>145</v>
      </c>
      <c r="J12" s="63"/>
      <c r="K12" s="68" t="s">
        <v>200</v>
      </c>
    </row>
    <row r="13" spans="1:12" ht="20.100000000000001" customHeight="1">
      <c r="A13" s="59">
        <v>1</v>
      </c>
      <c r="B13" s="80" t="s">
        <v>31</v>
      </c>
      <c r="C13" s="60">
        <v>0.6</v>
      </c>
      <c r="D13" s="61" t="s">
        <v>9</v>
      </c>
      <c r="E13" s="61" t="s">
        <v>9</v>
      </c>
      <c r="F13" s="59" t="s">
        <v>32</v>
      </c>
      <c r="G13" s="64">
        <v>0.19930555555555554</v>
      </c>
      <c r="H13" s="59" t="s">
        <v>146</v>
      </c>
      <c r="I13" s="59">
        <v>39</v>
      </c>
      <c r="J13" s="63"/>
      <c r="K13" s="67" t="s">
        <v>184</v>
      </c>
    </row>
    <row r="14" spans="1:12" ht="20.100000000000001" customHeight="1">
      <c r="A14" s="59">
        <v>1</v>
      </c>
      <c r="B14" s="80" t="s">
        <v>33</v>
      </c>
      <c r="C14" s="60">
        <v>0.7</v>
      </c>
      <c r="D14" s="61" t="s">
        <v>9</v>
      </c>
      <c r="E14" s="61" t="s">
        <v>9</v>
      </c>
      <c r="F14" s="59" t="s">
        <v>34</v>
      </c>
      <c r="G14" s="59">
        <v>1.04</v>
      </c>
      <c r="H14" s="59" t="s">
        <v>35</v>
      </c>
      <c r="I14" s="59">
        <v>12</v>
      </c>
      <c r="J14" s="63"/>
      <c r="K14" s="67" t="s">
        <v>194</v>
      </c>
    </row>
    <row r="15" spans="1:12" ht="20.100000000000001" customHeight="1">
      <c r="A15" s="59">
        <v>1</v>
      </c>
      <c r="B15" s="80" t="s">
        <v>206</v>
      </c>
      <c r="C15" s="60">
        <v>0.5</v>
      </c>
      <c r="D15" s="61" t="s">
        <v>9</v>
      </c>
      <c r="E15" s="61" t="s">
        <v>9</v>
      </c>
      <c r="F15" s="59" t="s">
        <v>138</v>
      </c>
      <c r="G15" s="59" t="s">
        <v>138</v>
      </c>
      <c r="H15" s="59" t="s">
        <v>139</v>
      </c>
      <c r="I15" s="59" t="s">
        <v>139</v>
      </c>
      <c r="J15" s="63"/>
      <c r="K15" s="67" t="s">
        <v>207</v>
      </c>
    </row>
    <row r="16" spans="1:12" ht="20.100000000000001" customHeight="1">
      <c r="A16" s="81">
        <v>1</v>
      </c>
      <c r="B16" s="82" t="s">
        <v>36</v>
      </c>
      <c r="C16" s="83">
        <v>0.7</v>
      </c>
      <c r="D16" s="84" t="s">
        <v>9</v>
      </c>
      <c r="E16" s="84" t="s">
        <v>9</v>
      </c>
      <c r="F16" s="81" t="s">
        <v>37</v>
      </c>
      <c r="G16" s="81" t="s">
        <v>38</v>
      </c>
      <c r="H16" s="81" t="s">
        <v>39</v>
      </c>
      <c r="I16" s="81">
        <v>5.7</v>
      </c>
      <c r="J16" s="85"/>
      <c r="K16" s="86" t="s">
        <v>199</v>
      </c>
    </row>
    <row r="17" spans="1:14" ht="20.100000000000001" customHeight="1">
      <c r="A17" s="54">
        <v>1</v>
      </c>
      <c r="B17" s="79" t="s">
        <v>196</v>
      </c>
      <c r="C17" s="55"/>
      <c r="D17" s="70"/>
      <c r="E17" s="56" t="s">
        <v>195</v>
      </c>
      <c r="F17" s="54"/>
      <c r="G17" s="54"/>
      <c r="H17" s="54"/>
      <c r="I17" s="54"/>
      <c r="J17" s="71"/>
      <c r="K17" s="72" t="s">
        <v>198</v>
      </c>
    </row>
    <row r="18" spans="1:14" ht="20.100000000000001" customHeight="1">
      <c r="A18" s="87">
        <v>2</v>
      </c>
      <c r="B18" s="88" t="s">
        <v>26</v>
      </c>
      <c r="C18" s="89">
        <v>0.7</v>
      </c>
      <c r="D18" s="90" t="s">
        <v>9</v>
      </c>
      <c r="E18" s="91" t="s">
        <v>9</v>
      </c>
      <c r="F18" s="87" t="s">
        <v>27</v>
      </c>
      <c r="G18" s="87" t="s">
        <v>28</v>
      </c>
      <c r="H18" s="87" t="s">
        <v>29</v>
      </c>
      <c r="I18" s="87" t="s">
        <v>30</v>
      </c>
      <c r="J18" s="92"/>
      <c r="K18" s="93" t="s">
        <v>210</v>
      </c>
      <c r="L18" s="39"/>
      <c r="M18" s="40"/>
      <c r="N18" s="8"/>
    </row>
    <row r="19" spans="1:14" ht="20.100000000000001" customHeight="1">
      <c r="A19" s="59">
        <v>1</v>
      </c>
      <c r="B19" s="80" t="s">
        <v>202</v>
      </c>
      <c r="C19" s="60">
        <v>0.7</v>
      </c>
      <c r="D19" s="61"/>
      <c r="E19" s="61" t="s">
        <v>183</v>
      </c>
      <c r="F19" s="59"/>
      <c r="G19" s="59"/>
      <c r="H19" s="59"/>
      <c r="I19" s="59"/>
      <c r="J19" s="63"/>
      <c r="K19" s="73" t="s">
        <v>185</v>
      </c>
      <c r="L19" s="39"/>
      <c r="M19" s="40"/>
      <c r="N19" s="8"/>
    </row>
    <row r="20" spans="1:14" ht="33">
      <c r="A20" s="59">
        <v>1</v>
      </c>
      <c r="B20" s="80" t="s">
        <v>201</v>
      </c>
      <c r="C20" s="60">
        <v>0.7</v>
      </c>
      <c r="D20" s="61"/>
      <c r="E20" s="61" t="s">
        <v>183</v>
      </c>
      <c r="F20" s="59"/>
      <c r="G20" s="59"/>
      <c r="H20" s="59"/>
      <c r="I20" s="59"/>
      <c r="J20" s="63"/>
      <c r="K20" s="74" t="s">
        <v>203</v>
      </c>
      <c r="L20" s="39"/>
      <c r="M20" s="40"/>
      <c r="N20" s="8"/>
    </row>
    <row r="21" spans="1:14" ht="33">
      <c r="A21" s="59">
        <v>1</v>
      </c>
      <c r="B21" s="80" t="s">
        <v>204</v>
      </c>
      <c r="C21" s="60">
        <v>0.7</v>
      </c>
      <c r="D21" s="61"/>
      <c r="E21" s="61" t="s">
        <v>183</v>
      </c>
      <c r="F21" s="59"/>
      <c r="G21" s="59"/>
      <c r="H21" s="59"/>
      <c r="I21" s="59"/>
      <c r="J21" s="63"/>
      <c r="K21" s="74" t="s">
        <v>205</v>
      </c>
      <c r="L21" s="39"/>
      <c r="M21" s="40"/>
      <c r="N21" s="8"/>
    </row>
    <row r="22" spans="1:14" ht="20.100000000000001" customHeight="1">
      <c r="A22" s="54">
        <v>4</v>
      </c>
      <c r="B22" s="79" t="s">
        <v>135</v>
      </c>
      <c r="C22" s="55">
        <v>0.6</v>
      </c>
      <c r="D22" s="56" t="s">
        <v>9</v>
      </c>
      <c r="E22" s="56" t="s">
        <v>9</v>
      </c>
      <c r="F22" s="54" t="s">
        <v>40</v>
      </c>
      <c r="G22" s="57">
        <v>0.43055555555555558</v>
      </c>
      <c r="H22" s="54" t="s">
        <v>136</v>
      </c>
      <c r="I22" s="54">
        <v>148.1</v>
      </c>
      <c r="J22" s="58"/>
      <c r="K22" s="66" t="s">
        <v>208</v>
      </c>
    </row>
    <row r="23" spans="1:14" ht="20.100000000000001" customHeight="1">
      <c r="A23" s="54">
        <v>4</v>
      </c>
      <c r="B23" s="79" t="s">
        <v>137</v>
      </c>
      <c r="C23" s="55">
        <v>0.6</v>
      </c>
      <c r="D23" s="56" t="s">
        <v>9</v>
      </c>
      <c r="E23" s="56" t="s">
        <v>9</v>
      </c>
      <c r="F23" s="57">
        <v>9.7222222222222224E-2</v>
      </c>
      <c r="G23" s="57">
        <v>0.3888888888888889</v>
      </c>
      <c r="H23" s="54">
        <v>31.8</v>
      </c>
      <c r="I23" s="54">
        <v>127.1</v>
      </c>
      <c r="J23" s="58"/>
      <c r="K23" s="66" t="s">
        <v>209</v>
      </c>
    </row>
    <row r="24" spans="1:14" ht="20.100000000000001" customHeight="1">
      <c r="A24" s="1"/>
      <c r="B24" s="1"/>
      <c r="C24" s="2"/>
      <c r="D24" s="5"/>
      <c r="E24" s="5"/>
      <c r="F24" s="1"/>
      <c r="G24" s="1"/>
      <c r="H24" s="1"/>
      <c r="I24" s="1"/>
    </row>
    <row r="25" spans="1:14" ht="20.100000000000001" customHeight="1">
      <c r="A25" s="1"/>
      <c r="B25" s="1"/>
      <c r="C25" s="1"/>
      <c r="D25" s="1"/>
      <c r="E25" s="1"/>
      <c r="F25" s="1"/>
      <c r="G25" s="32"/>
      <c r="H25" s="1"/>
      <c r="I25" s="32"/>
      <c r="J25" s="8"/>
    </row>
    <row r="26" spans="1:14">
      <c r="A26" s="1"/>
      <c r="B26" s="1"/>
      <c r="C26" s="1"/>
      <c r="D26" s="1"/>
      <c r="E26" s="1"/>
      <c r="F26" s="1"/>
      <c r="G26" s="1"/>
      <c r="H26" s="1"/>
      <c r="I26" s="1"/>
      <c r="J26" s="8"/>
    </row>
    <row r="27" spans="1:14">
      <c r="G27" s="8"/>
      <c r="H27" s="8"/>
      <c r="I27" s="8"/>
    </row>
  </sheetData>
  <phoneticPr fontId="6" type="noConversion"/>
  <hyperlinks>
    <hyperlink ref="D4" r:id="rId1" location="files" display="http://www.thingiverse.com/thing:724999/ - files"/>
    <hyperlink ref="E4" r:id="rId2" location="files" display="http://www.thingiverse.com/thing:790533/ - files"/>
    <hyperlink ref="D5" r:id="rId3" location="files" display="http://www.thingiverse.com/thing:724999/ - files"/>
    <hyperlink ref="E5" r:id="rId4" location="files" display="http://www.thingiverse.com/thing:790533/ - files"/>
    <hyperlink ref="D6" r:id="rId5" location="files" display="http://www.thingiverse.com/thing:724999/ - files"/>
    <hyperlink ref="E6" r:id="rId6" location="files" display="http://www.thingiverse.com/thing:790533/ - files"/>
    <hyperlink ref="D7" r:id="rId7" location="files" display="http://www.thingiverse.com/thing:724999/ - files"/>
    <hyperlink ref="E7" r:id="rId8" location="files" display="http://www.thingiverse.com/thing:790533/ - files"/>
    <hyperlink ref="D8" r:id="rId9" location="files" display="http://www.thingiverse.com/thing:823301/ - files"/>
    <hyperlink ref="E8" r:id="rId10" location="files" display="files"/>
    <hyperlink ref="D9" r:id="rId11" display="http://www.thingiverse.com/thing:931550"/>
    <hyperlink ref="E9" r:id="rId12" display="http://www.thingiverse.com/thing:931550"/>
    <hyperlink ref="D10" r:id="rId13" location="files" display="http://www.thingiverse.com/thing:724999/ - files"/>
    <hyperlink ref="E10" r:id="rId14" location="files" display="http://www.thingiverse.com/thing:790533/ - files"/>
    <hyperlink ref="D11" r:id="rId15" location="files" display="http://www.thingiverse.com/thing:724999/ - files"/>
    <hyperlink ref="E11" r:id="rId16" location="files" display="http://www.thingiverse.com/thing:790533/ - files"/>
    <hyperlink ref="D12" r:id="rId17" location="files" display="http://www.thingiverse.com/thing:724999/ - files"/>
    <hyperlink ref="E12" r:id="rId18"/>
    <hyperlink ref="D18" r:id="rId19" location="files" display="http://www.thingiverse.com/thing:724999/ - files"/>
    <hyperlink ref="E18" r:id="rId20"/>
    <hyperlink ref="D13" r:id="rId21" location="files" display="http://www.thingiverse.com/thing:806241/ - files"/>
    <hyperlink ref="E13" r:id="rId22"/>
    <hyperlink ref="D14" r:id="rId23" location="files" display="http://www.thingiverse.com/thing:724999/ - files"/>
    <hyperlink ref="E14" r:id="rId24"/>
    <hyperlink ref="D16" r:id="rId25" location="files" display="http://www.thingiverse.com/thing:724999/ - files"/>
    <hyperlink ref="E16" r:id="rId26" location="files" display="http://www.thingiverse.com/thing:790533/ - files"/>
    <hyperlink ref="D22" r:id="rId27" location="files" display="http://www.thingiverse.com/thing:902483/ - files"/>
    <hyperlink ref="E22" r:id="rId28" location="files" display="http://www.thingiverse.com/thing:902483/ - files"/>
    <hyperlink ref="D23" r:id="rId29" location="files" display="http://www.thingiverse.com/thing:902483/ - files"/>
    <hyperlink ref="E23" r:id="rId30" location="files" display="http://www.thingiverse.com/thing:902483/ - files"/>
    <hyperlink ref="E19" r:id="rId31" display="http://www.thingiverse.com/thing:1234989"/>
    <hyperlink ref="E17" r:id="rId32"/>
    <hyperlink ref="E20" r:id="rId33"/>
    <hyperlink ref="E21" r:id="rId34"/>
    <hyperlink ref="D15" r:id="rId35" location="files" display="http://www.thingiverse.com/thing:729919/ - files"/>
    <hyperlink ref="E15" r:id="rId36" location="files" display="http://www.thingiverse.com/thing:729919/ - files"/>
  </hyperlinks>
  <pageMargins left="0.7" right="0.7" top="0.75" bottom="0.75" header="0.3" footer="0.3"/>
  <pageSetup paperSize="9"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12" sqref="D12"/>
    </sheetView>
  </sheetViews>
  <sheetFormatPr defaultRowHeight="16.5"/>
  <cols>
    <col min="1" max="1" width="9.125" customWidth="1"/>
    <col min="2" max="2" width="52.375" customWidth="1"/>
    <col min="3" max="3" width="38.25" customWidth="1"/>
    <col min="4" max="4" width="10.125" bestFit="1" customWidth="1"/>
  </cols>
  <sheetData>
    <row r="1" spans="1:5" ht="20.100000000000001" customHeight="1">
      <c r="A1" s="9" t="s">
        <v>41</v>
      </c>
      <c r="B1" s="9" t="s">
        <v>42</v>
      </c>
      <c r="C1" s="18" t="s">
        <v>9</v>
      </c>
      <c r="D1" s="26" t="s">
        <v>117</v>
      </c>
      <c r="E1" s="26" t="s">
        <v>116</v>
      </c>
    </row>
    <row r="2" spans="1:5" ht="20.100000000000001" customHeight="1">
      <c r="A2" s="30" t="s">
        <v>43</v>
      </c>
      <c r="B2" s="12" t="s">
        <v>44</v>
      </c>
      <c r="C2" s="14" t="s">
        <v>45</v>
      </c>
      <c r="D2" s="27">
        <v>8500</v>
      </c>
      <c r="E2" s="23"/>
    </row>
    <row r="3" spans="1:5" ht="20.100000000000001" customHeight="1">
      <c r="A3" s="30" t="s">
        <v>43</v>
      </c>
      <c r="B3" s="12" t="s">
        <v>46</v>
      </c>
      <c r="C3" s="14" t="s">
        <v>47</v>
      </c>
      <c r="D3" s="28">
        <v>15000</v>
      </c>
      <c r="E3" s="24"/>
    </row>
    <row r="4" spans="1:5" ht="20.100000000000001" customHeight="1">
      <c r="A4" s="30" t="s">
        <v>48</v>
      </c>
      <c r="B4" s="12" t="s">
        <v>49</v>
      </c>
      <c r="C4" s="14" t="s">
        <v>50</v>
      </c>
      <c r="D4" s="28">
        <f>2900*3</f>
        <v>8700</v>
      </c>
      <c r="E4" s="24"/>
    </row>
    <row r="5" spans="1:5" ht="20.100000000000001" customHeight="1">
      <c r="A5" s="30">
        <v>1</v>
      </c>
      <c r="B5" s="12" t="s">
        <v>51</v>
      </c>
      <c r="C5" s="14" t="s">
        <v>52</v>
      </c>
      <c r="D5" s="28">
        <v>14000</v>
      </c>
      <c r="E5" s="24"/>
    </row>
    <row r="6" spans="1:5" ht="20.100000000000001" customHeight="1">
      <c r="A6" s="30">
        <v>1</v>
      </c>
      <c r="B6" s="12" t="s">
        <v>53</v>
      </c>
      <c r="C6" s="15" t="s">
        <v>54</v>
      </c>
      <c r="D6" s="28">
        <f>1500*4</f>
        <v>6000</v>
      </c>
      <c r="E6" s="24"/>
    </row>
    <row r="7" spans="1:5" ht="20.100000000000001" customHeight="1">
      <c r="A7" s="30">
        <v>4</v>
      </c>
      <c r="B7" s="12" t="s">
        <v>55</v>
      </c>
      <c r="C7" s="14" t="s">
        <v>50</v>
      </c>
      <c r="D7" s="28">
        <f>1500*4</f>
        <v>6000</v>
      </c>
      <c r="E7" s="24"/>
    </row>
    <row r="8" spans="1:5" ht="20.100000000000001" customHeight="1">
      <c r="A8" s="30">
        <v>53</v>
      </c>
      <c r="B8" s="12" t="s">
        <v>56</v>
      </c>
      <c r="C8" s="14" t="s">
        <v>50</v>
      </c>
      <c r="D8" s="28">
        <f>6*2000</f>
        <v>12000</v>
      </c>
      <c r="E8" s="24"/>
    </row>
    <row r="9" spans="1:5" ht="20.100000000000001" customHeight="1">
      <c r="A9" s="12" t="s">
        <v>57</v>
      </c>
      <c r="B9" s="12" t="s">
        <v>58</v>
      </c>
      <c r="C9" s="15" t="s">
        <v>118</v>
      </c>
      <c r="D9" s="28"/>
      <c r="E9" s="24"/>
    </row>
    <row r="10" spans="1:5" ht="20.100000000000001" customHeight="1">
      <c r="A10" s="12">
        <v>5</v>
      </c>
      <c r="B10" s="12" t="s">
        <v>59</v>
      </c>
      <c r="C10" s="14" t="s">
        <v>60</v>
      </c>
      <c r="D10" s="28">
        <f>5*15500</f>
        <v>77500</v>
      </c>
      <c r="E10" s="24"/>
    </row>
    <row r="11" spans="1:5" ht="20.100000000000001" customHeight="1">
      <c r="A11" s="12">
        <v>1</v>
      </c>
      <c r="B11" s="12" t="s">
        <v>61</v>
      </c>
      <c r="C11" s="14" t="s">
        <v>62</v>
      </c>
      <c r="D11" s="28"/>
      <c r="E11" s="24"/>
    </row>
    <row r="12" spans="1:5" ht="20.100000000000001" customHeight="1">
      <c r="A12" s="12"/>
      <c r="B12" s="12" t="s">
        <v>119</v>
      </c>
      <c r="C12" s="14"/>
      <c r="D12" s="28">
        <v>15000</v>
      </c>
      <c r="E12" s="24"/>
    </row>
    <row r="13" spans="1:5" ht="20.100000000000001" customHeight="1">
      <c r="A13" s="12"/>
      <c r="B13" s="12"/>
      <c r="C13" s="14"/>
      <c r="D13" s="28"/>
      <c r="E13" s="24"/>
    </row>
    <row r="14" spans="1:5" ht="20.100000000000001" customHeight="1">
      <c r="A14" s="12" t="s">
        <v>63</v>
      </c>
      <c r="B14" s="12" t="s">
        <v>64</v>
      </c>
      <c r="C14" s="14" t="s">
        <v>50</v>
      </c>
      <c r="D14" s="28"/>
      <c r="E14" s="24"/>
    </row>
    <row r="15" spans="1:5" ht="20.100000000000001" customHeight="1">
      <c r="A15" s="12">
        <v>4</v>
      </c>
      <c r="B15" s="12" t="s">
        <v>65</v>
      </c>
      <c r="C15" s="14" t="s">
        <v>50</v>
      </c>
      <c r="D15" s="28"/>
      <c r="E15" s="24"/>
    </row>
    <row r="16" spans="1:5" ht="20.100000000000001" customHeight="1">
      <c r="A16" s="13" t="s">
        <v>66</v>
      </c>
      <c r="B16" s="13" t="s">
        <v>67</v>
      </c>
      <c r="C16" s="7"/>
      <c r="D16" s="29"/>
      <c r="E16" s="25"/>
    </row>
    <row r="17" spans="1:5" ht="20.100000000000001" customHeight="1">
      <c r="A17" s="1"/>
      <c r="B17" s="1"/>
      <c r="C17" s="1"/>
      <c r="D17" s="31">
        <f>SUM(D2:D16)</f>
        <v>162700</v>
      </c>
    </row>
    <row r="18" spans="1:5" ht="20.100000000000001" customHeight="1">
      <c r="A18" s="75" t="s">
        <v>68</v>
      </c>
      <c r="B18" s="75"/>
      <c r="C18" s="75"/>
    </row>
    <row r="19" spans="1:5" ht="20.100000000000001" customHeight="1">
      <c r="A19" s="20"/>
      <c r="B19" s="21" t="s">
        <v>69</v>
      </c>
      <c r="C19" s="22"/>
      <c r="D19" s="23"/>
      <c r="E19" s="23"/>
    </row>
    <row r="20" spans="1:5" ht="20.100000000000001" customHeight="1">
      <c r="A20" s="13">
        <v>1</v>
      </c>
      <c r="B20" s="11" t="s">
        <v>70</v>
      </c>
      <c r="C20" s="4" t="s">
        <v>71</v>
      </c>
      <c r="D20" s="23"/>
      <c r="E20" s="23"/>
    </row>
    <row r="21" spans="1:5" ht="20.100000000000001" customHeight="1">
      <c r="A21" s="20"/>
      <c r="B21" s="21" t="s">
        <v>72</v>
      </c>
      <c r="C21" s="22"/>
      <c r="D21" s="23"/>
      <c r="E21" s="23"/>
    </row>
    <row r="22" spans="1:5" ht="20.100000000000001" customHeight="1">
      <c r="A22" s="12">
        <v>1</v>
      </c>
      <c r="B22" s="10" t="s">
        <v>73</v>
      </c>
      <c r="C22" s="3" t="s">
        <v>74</v>
      </c>
      <c r="D22" s="23"/>
      <c r="E22" s="23"/>
    </row>
    <row r="23" spans="1:5" ht="20.100000000000001" customHeight="1">
      <c r="A23" s="12">
        <v>1</v>
      </c>
      <c r="B23" s="10" t="s">
        <v>75</v>
      </c>
      <c r="C23" s="3" t="s">
        <v>76</v>
      </c>
      <c r="D23" s="24"/>
      <c r="E23" s="24"/>
    </row>
    <row r="24" spans="1:5" ht="20.100000000000001" customHeight="1">
      <c r="A24" s="12">
        <v>1</v>
      </c>
      <c r="B24" s="10" t="s">
        <v>77</v>
      </c>
      <c r="C24" s="3" t="s">
        <v>78</v>
      </c>
      <c r="D24" s="24"/>
      <c r="E24" s="24"/>
    </row>
    <row r="25" spans="1:5">
      <c r="A25" s="19"/>
      <c r="B25" s="16"/>
      <c r="C25" s="19"/>
      <c r="D25" s="25"/>
      <c r="E25" s="25"/>
    </row>
  </sheetData>
  <mergeCells count="1">
    <mergeCell ref="A18:C18"/>
  </mergeCells>
  <phoneticPr fontId="6" type="noConversion"/>
  <hyperlinks>
    <hyperlink ref="C2" r:id="rId1"/>
    <hyperlink ref="C3" r:id="rId2"/>
    <hyperlink ref="C4" r:id="rId3" display="http://www.vicious1.com/product/stepper-driver-drv8825/"/>
    <hyperlink ref="C5" r:id="rId4"/>
    <hyperlink ref="C7" r:id="rId5" display="http://www.vicious1.com/product/pulley-16-tooth-gt2/"/>
    <hyperlink ref="C8" r:id="rId6" display="http://www.vicious1.com/product/bearings-608-2rs/"/>
    <hyperlink ref="C10" r:id="rId7"/>
    <hyperlink ref="C11" r:id="rId8"/>
    <hyperlink ref="C14" r:id="rId9" display="http://www.vicious1.com/product/224-wire/"/>
    <hyperlink ref="C15" r:id="rId10" display="http://www.vicious1.com/product/4-pin-dupont-wire/"/>
    <hyperlink ref="C20" r:id="rId11"/>
    <hyperlink ref="C22" r:id="rId12"/>
    <hyperlink ref="C23" r:id="rId13"/>
    <hyperlink ref="C24" r:id="rId14"/>
  </hyperlinks>
  <pageMargins left="0.7" right="0.7" top="0.75" bottom="0.75" header="0.3" footer="0.3"/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7"/>
  <sheetViews>
    <sheetView workbookViewId="0">
      <selection activeCell="B16" sqref="B16"/>
    </sheetView>
  </sheetViews>
  <sheetFormatPr defaultRowHeight="16.5"/>
  <cols>
    <col min="2" max="2" width="50.625" customWidth="1"/>
    <col min="3" max="3" width="23.875" customWidth="1"/>
    <col min="4" max="4" width="29.625" customWidth="1"/>
    <col min="9" max="9" width="14.625" bestFit="1" customWidth="1"/>
    <col min="10" max="10" width="7.375" customWidth="1"/>
    <col min="11" max="11" width="12.75" bestFit="1" customWidth="1"/>
  </cols>
  <sheetData>
    <row r="1" spans="1:8" ht="20.100000000000001" customHeight="1">
      <c r="A1" s="9" t="s">
        <v>41</v>
      </c>
      <c r="B1" s="9" t="s">
        <v>79</v>
      </c>
      <c r="C1" s="9" t="s">
        <v>80</v>
      </c>
      <c r="D1" s="18" t="s">
        <v>9</v>
      </c>
      <c r="E1" s="26" t="s">
        <v>117</v>
      </c>
      <c r="F1" s="26" t="s">
        <v>116</v>
      </c>
      <c r="G1" s="26" t="s">
        <v>128</v>
      </c>
    </row>
    <row r="2" spans="1:8" ht="20.100000000000001" customHeight="1">
      <c r="A2" s="12">
        <v>1</v>
      </c>
      <c r="B2" s="12" t="s">
        <v>81</v>
      </c>
      <c r="C2" s="12" t="s">
        <v>82</v>
      </c>
      <c r="D2" s="6"/>
      <c r="E2" s="27">
        <v>1500</v>
      </c>
      <c r="F2" s="23"/>
      <c r="G2" t="s">
        <v>158</v>
      </c>
      <c r="H2" t="s">
        <v>129</v>
      </c>
    </row>
    <row r="3" spans="1:8" ht="20.100000000000001" customHeight="1">
      <c r="A3" s="12" t="s">
        <v>83</v>
      </c>
      <c r="B3" s="12" t="s">
        <v>84</v>
      </c>
      <c r="C3" s="12" t="s">
        <v>85</v>
      </c>
      <c r="D3" s="6"/>
      <c r="E3" s="28">
        <v>1500</v>
      </c>
      <c r="F3" s="42" t="s">
        <v>159</v>
      </c>
      <c r="G3" t="s">
        <v>121</v>
      </c>
      <c r="H3" t="s">
        <v>131</v>
      </c>
    </row>
    <row r="4" spans="1:8" ht="20.100000000000001" customHeight="1">
      <c r="A4" s="12" t="s">
        <v>86</v>
      </c>
      <c r="B4" s="12" t="s">
        <v>87</v>
      </c>
      <c r="C4" s="12" t="s">
        <v>88</v>
      </c>
      <c r="D4" s="6"/>
      <c r="E4" s="28">
        <v>1500</v>
      </c>
      <c r="F4" s="42" t="s">
        <v>159</v>
      </c>
      <c r="G4" t="s">
        <v>122</v>
      </c>
      <c r="H4" t="s">
        <v>131</v>
      </c>
    </row>
    <row r="5" spans="1:8" ht="20.100000000000001" customHeight="1">
      <c r="A5" s="12" t="s">
        <v>89</v>
      </c>
      <c r="B5" s="12" t="s">
        <v>90</v>
      </c>
      <c r="C5" s="12" t="s">
        <v>91</v>
      </c>
      <c r="D5" s="6"/>
      <c r="E5" s="28">
        <v>1500</v>
      </c>
      <c r="F5" s="42" t="s">
        <v>159</v>
      </c>
      <c r="G5" t="s">
        <v>120</v>
      </c>
      <c r="H5" t="s">
        <v>131</v>
      </c>
    </row>
    <row r="6" spans="1:8" ht="20.100000000000001" customHeight="1">
      <c r="A6" s="12" t="s">
        <v>89</v>
      </c>
      <c r="B6" s="12" t="s">
        <v>92</v>
      </c>
      <c r="C6" s="12" t="s">
        <v>93</v>
      </c>
      <c r="D6" s="6"/>
      <c r="E6" s="28">
        <v>1500</v>
      </c>
      <c r="F6" s="42" t="s">
        <v>159</v>
      </c>
      <c r="G6" t="s">
        <v>123</v>
      </c>
      <c r="H6" t="s">
        <v>131</v>
      </c>
    </row>
    <row r="7" spans="1:8" ht="20.100000000000001" customHeight="1">
      <c r="A7" s="12">
        <v>28</v>
      </c>
      <c r="B7" s="12" t="s">
        <v>94</v>
      </c>
      <c r="C7" s="12" t="s">
        <v>95</v>
      </c>
      <c r="D7" s="6"/>
      <c r="E7" s="28">
        <f>2*1500</f>
        <v>3000</v>
      </c>
      <c r="F7" s="42" t="s">
        <v>159</v>
      </c>
      <c r="G7" t="s">
        <v>124</v>
      </c>
      <c r="H7" t="s">
        <v>131</v>
      </c>
    </row>
    <row r="8" spans="1:8" ht="20.100000000000001" customHeight="1">
      <c r="A8" s="44" t="s">
        <v>86</v>
      </c>
      <c r="B8" s="44" t="s">
        <v>96</v>
      </c>
      <c r="C8" s="44" t="s">
        <v>160</v>
      </c>
      <c r="D8" s="45"/>
      <c r="E8" s="46">
        <v>1500</v>
      </c>
      <c r="F8" s="47" t="s">
        <v>159</v>
      </c>
      <c r="G8" s="48" t="s">
        <v>125</v>
      </c>
      <c r="H8" s="48" t="s">
        <v>131</v>
      </c>
    </row>
    <row r="9" spans="1:8" ht="20.100000000000001" customHeight="1">
      <c r="A9" s="44" t="s">
        <v>86</v>
      </c>
      <c r="B9" s="44" t="s">
        <v>132</v>
      </c>
      <c r="C9" s="44" t="s">
        <v>82</v>
      </c>
      <c r="D9" s="49" t="s">
        <v>97</v>
      </c>
      <c r="E9" s="46">
        <v>1500</v>
      </c>
      <c r="F9" s="47" t="s">
        <v>159</v>
      </c>
      <c r="G9" s="48" t="s">
        <v>133</v>
      </c>
      <c r="H9" s="48" t="s">
        <v>131</v>
      </c>
    </row>
    <row r="10" spans="1:8" ht="20.100000000000001" customHeight="1">
      <c r="A10" s="12" t="s">
        <v>98</v>
      </c>
      <c r="B10" s="12" t="s">
        <v>99</v>
      </c>
      <c r="C10" s="12" t="s">
        <v>82</v>
      </c>
      <c r="D10" s="6"/>
      <c r="E10" s="28">
        <f>2*1500</f>
        <v>3000</v>
      </c>
      <c r="F10" s="42" t="s">
        <v>159</v>
      </c>
      <c r="G10" t="s">
        <v>126</v>
      </c>
      <c r="H10" t="s">
        <v>131</v>
      </c>
    </row>
    <row r="11" spans="1:8" ht="20.100000000000001" customHeight="1">
      <c r="A11" s="12" t="s">
        <v>100</v>
      </c>
      <c r="B11" s="12" t="s">
        <v>101</v>
      </c>
      <c r="C11" s="12" t="s">
        <v>82</v>
      </c>
      <c r="D11" s="6"/>
      <c r="E11" s="28">
        <v>1500</v>
      </c>
      <c r="F11" s="42" t="s">
        <v>159</v>
      </c>
      <c r="G11" t="s">
        <v>127</v>
      </c>
      <c r="H11" t="s">
        <v>131</v>
      </c>
    </row>
    <row r="12" spans="1:8" ht="20.100000000000001" customHeight="1">
      <c r="A12" s="12" t="s">
        <v>43</v>
      </c>
      <c r="B12" s="12" t="s">
        <v>102</v>
      </c>
      <c r="C12" s="12" t="s">
        <v>103</v>
      </c>
      <c r="D12" s="6"/>
      <c r="E12" s="28"/>
      <c r="F12" s="42"/>
    </row>
    <row r="13" spans="1:8" ht="20.100000000000001" customHeight="1">
      <c r="A13" s="12" t="s">
        <v>43</v>
      </c>
      <c r="B13" s="12" t="s">
        <v>104</v>
      </c>
      <c r="C13" s="12" t="s">
        <v>105</v>
      </c>
      <c r="D13" s="6"/>
      <c r="E13" s="28"/>
      <c r="F13" s="42"/>
    </row>
    <row r="14" spans="1:8" ht="20.100000000000001" customHeight="1">
      <c r="A14" s="12" t="s">
        <v>106</v>
      </c>
      <c r="B14" s="12" t="s">
        <v>107</v>
      </c>
      <c r="C14" s="12" t="s">
        <v>107</v>
      </c>
      <c r="D14" s="6"/>
      <c r="E14" s="28">
        <v>1500</v>
      </c>
      <c r="F14" s="42" t="s">
        <v>159</v>
      </c>
      <c r="G14" t="s">
        <v>163</v>
      </c>
      <c r="H14" t="s">
        <v>131</v>
      </c>
    </row>
    <row r="15" spans="1:8" ht="20.100000000000001" customHeight="1">
      <c r="A15" s="12">
        <v>34</v>
      </c>
      <c r="B15" s="12" t="s">
        <v>108</v>
      </c>
      <c r="C15" s="12" t="s">
        <v>109</v>
      </c>
      <c r="D15" s="6"/>
      <c r="E15" s="28">
        <v>3000</v>
      </c>
      <c r="F15" s="42" t="s">
        <v>159</v>
      </c>
      <c r="G15" t="s">
        <v>162</v>
      </c>
      <c r="H15" t="s">
        <v>131</v>
      </c>
    </row>
    <row r="16" spans="1:8" ht="20.100000000000001" customHeight="1">
      <c r="A16" s="12" t="s">
        <v>110</v>
      </c>
      <c r="B16" s="12" t="s">
        <v>111</v>
      </c>
      <c r="C16" s="12" t="s">
        <v>112</v>
      </c>
      <c r="D16" s="6"/>
      <c r="E16" s="28">
        <v>1500</v>
      </c>
      <c r="F16" s="42" t="s">
        <v>159</v>
      </c>
      <c r="G16" t="s">
        <v>164</v>
      </c>
      <c r="H16" t="s">
        <v>131</v>
      </c>
    </row>
    <row r="17" spans="1:8" ht="20.100000000000001" customHeight="1">
      <c r="A17" s="13">
        <v>36</v>
      </c>
      <c r="B17" s="13" t="s">
        <v>113</v>
      </c>
      <c r="C17" s="13" t="s">
        <v>114</v>
      </c>
      <c r="D17" s="17"/>
      <c r="E17" s="33">
        <v>1500</v>
      </c>
      <c r="F17" s="43" t="s">
        <v>159</v>
      </c>
      <c r="G17" t="s">
        <v>130</v>
      </c>
      <c r="H17" t="s">
        <v>131</v>
      </c>
    </row>
    <row r="18" spans="1:8">
      <c r="B18" s="44" t="s">
        <v>161</v>
      </c>
      <c r="E18" s="31">
        <f>SUM(E2:E17)</f>
        <v>25500</v>
      </c>
    </row>
    <row r="20" spans="1:8">
      <c r="B20" s="41" t="s">
        <v>147</v>
      </c>
    </row>
    <row r="22" spans="1:8">
      <c r="A22" t="s">
        <v>156</v>
      </c>
      <c r="B22" t="s">
        <v>152</v>
      </c>
      <c r="C22" t="s">
        <v>166</v>
      </c>
      <c r="F22" t="s">
        <v>165</v>
      </c>
    </row>
    <row r="23" spans="1:8">
      <c r="A23">
        <v>3</v>
      </c>
      <c r="B23" t="s">
        <v>153</v>
      </c>
      <c r="C23">
        <v>68</v>
      </c>
      <c r="D23">
        <f>A23*C23</f>
        <v>204</v>
      </c>
      <c r="F23">
        <f>C23/2.54</f>
        <v>26.771653543307085</v>
      </c>
    </row>
    <row r="24" spans="1:8">
      <c r="A24">
        <v>3</v>
      </c>
      <c r="B24" t="s">
        <v>154</v>
      </c>
      <c r="C24">
        <v>68</v>
      </c>
      <c r="D24">
        <f t="shared" ref="D24:D25" si="0">A24*C24</f>
        <v>204</v>
      </c>
    </row>
    <row r="25" spans="1:8">
      <c r="A25">
        <v>2</v>
      </c>
      <c r="B25" t="s">
        <v>155</v>
      </c>
      <c r="C25">
        <v>50</v>
      </c>
      <c r="D25">
        <f t="shared" si="0"/>
        <v>100</v>
      </c>
    </row>
    <row r="26" spans="1:8">
      <c r="D26">
        <f>SUM(D23:D25)</f>
        <v>508</v>
      </c>
    </row>
    <row r="27" spans="1:8">
      <c r="A27">
        <v>1</v>
      </c>
      <c r="B27" t="s">
        <v>157</v>
      </c>
      <c r="C27">
        <v>449</v>
      </c>
      <c r="D27" s="8"/>
      <c r="E27" s="40">
        <v>1500</v>
      </c>
      <c r="G27" t="s">
        <v>158</v>
      </c>
    </row>
    <row r="38" spans="8:11">
      <c r="H38" s="50"/>
      <c r="I38" s="38"/>
      <c r="J38" s="38" t="s">
        <v>170</v>
      </c>
      <c r="K38" s="38" t="s">
        <v>171</v>
      </c>
    </row>
    <row r="39" spans="8:11">
      <c r="H39" s="76" t="s">
        <v>175</v>
      </c>
      <c r="I39" s="38" t="s">
        <v>167</v>
      </c>
      <c r="J39" s="50">
        <v>40</v>
      </c>
      <c r="K39" s="50">
        <f>J39/2.54</f>
        <v>15.748031496062993</v>
      </c>
    </row>
    <row r="40" spans="8:11">
      <c r="H40" s="77"/>
      <c r="I40" s="38" t="s">
        <v>168</v>
      </c>
      <c r="J40" s="50">
        <v>40</v>
      </c>
      <c r="K40" s="50">
        <f t="shared" ref="K40:K41" si="1">J40/2.54</f>
        <v>15.748031496062993</v>
      </c>
    </row>
    <row r="41" spans="8:11">
      <c r="H41" s="77"/>
      <c r="I41" s="38" t="s">
        <v>169</v>
      </c>
      <c r="J41" s="50">
        <v>25</v>
      </c>
      <c r="K41" s="50">
        <f t="shared" si="1"/>
        <v>9.8425196850393704</v>
      </c>
    </row>
    <row r="42" spans="8:11">
      <c r="H42" s="51"/>
      <c r="I42" s="51"/>
      <c r="J42" s="51"/>
      <c r="K42" s="51"/>
    </row>
    <row r="43" spans="8:11">
      <c r="H43" s="76" t="s">
        <v>176</v>
      </c>
      <c r="I43" s="38" t="s">
        <v>172</v>
      </c>
      <c r="J43" s="50">
        <f>J39+27</f>
        <v>67</v>
      </c>
      <c r="K43" s="50">
        <f>J43/2.54</f>
        <v>26.377952755905511</v>
      </c>
    </row>
    <row r="44" spans="8:11" ht="16.5" customHeight="1">
      <c r="H44" s="76"/>
      <c r="I44" s="38" t="s">
        <v>173</v>
      </c>
      <c r="J44" s="50">
        <f>J40+27</f>
        <v>67</v>
      </c>
      <c r="K44" s="50">
        <f>J44/2.54</f>
        <v>26.377952755905511</v>
      </c>
    </row>
    <row r="45" spans="8:11">
      <c r="H45" s="76"/>
      <c r="I45" s="38" t="s">
        <v>174</v>
      </c>
      <c r="J45" s="50">
        <f>J41+20</f>
        <v>45</v>
      </c>
      <c r="K45" s="50">
        <f>J45/2.54</f>
        <v>17.716535433070867</v>
      </c>
    </row>
    <row r="47" spans="8:11">
      <c r="H47" s="38" t="s">
        <v>177</v>
      </c>
      <c r="I47" s="52" t="s">
        <v>178</v>
      </c>
      <c r="J47" s="50">
        <f>2.54*K47</f>
        <v>39.92</v>
      </c>
      <c r="K47" s="50">
        <f>K45-2</f>
        <v>15.716535433070867</v>
      </c>
    </row>
  </sheetData>
  <mergeCells count="2">
    <mergeCell ref="H39:H41"/>
    <mergeCell ref="H43:H45"/>
  </mergeCells>
  <phoneticPr fontId="6" type="noConversion"/>
  <hyperlinks>
    <hyperlink ref="D9" r:id="rId1"/>
    <hyperlink ref="B20" r:id="rId2"/>
  </hyperlinks>
  <pageMargins left="0.7" right="0.7" top="0.75" bottom="0.75" header="0.3" footer="0.3"/>
  <pageSetup paperSize="9" scale="36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6"/>
  <sheetViews>
    <sheetView workbookViewId="0">
      <selection activeCell="A47" sqref="A47"/>
    </sheetView>
  </sheetViews>
  <sheetFormatPr defaultRowHeight="16.5"/>
  <sheetData>
    <row r="46" spans="1:1">
      <c r="A46" s="41" t="s">
        <v>148</v>
      </c>
    </row>
  </sheetData>
  <phoneticPr fontId="6" type="noConversion"/>
  <hyperlinks>
    <hyperlink ref="A46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4"/>
  <sheetViews>
    <sheetView topLeftCell="A16" workbookViewId="0">
      <selection activeCell="AJ38" sqref="AJ38"/>
    </sheetView>
  </sheetViews>
  <sheetFormatPr defaultRowHeight="16.5"/>
  <sheetData>
    <row r="54" spans="1:1">
      <c r="A54" s="41" t="s">
        <v>150</v>
      </c>
    </row>
  </sheetData>
  <phoneticPr fontId="6" type="noConversion"/>
  <hyperlinks>
    <hyperlink ref="A54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5"/>
  <sheetViews>
    <sheetView workbookViewId="0">
      <selection activeCell="A56" sqref="A56"/>
    </sheetView>
  </sheetViews>
  <sheetFormatPr defaultRowHeight="16.5"/>
  <sheetData>
    <row r="55" spans="1:1">
      <c r="A55" s="41" t="s">
        <v>149</v>
      </c>
    </row>
  </sheetData>
  <phoneticPr fontId="6" type="noConversion"/>
  <hyperlinks>
    <hyperlink ref="A55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78" workbookViewId="0">
      <selection activeCell="A2" sqref="A2"/>
    </sheetView>
  </sheetViews>
  <sheetFormatPr defaultRowHeight="16.5"/>
  <sheetData>
    <row r="1" spans="1:1">
      <c r="A1" s="41" t="s">
        <v>151</v>
      </c>
    </row>
  </sheetData>
  <phoneticPr fontId="6" type="noConversion"/>
  <hyperlinks>
    <hyperlink ref="A1" r:id="rId1"/>
  </hyperlinks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Printed Parts</vt:lpstr>
      <vt:lpstr>Electronics Motion Parts</vt:lpstr>
      <vt:lpstr>Hardware</vt:lpstr>
      <vt:lpstr>assemble_cornor_block</vt:lpstr>
      <vt:lpstr>assemble_roller</vt:lpstr>
      <vt:lpstr>assemble_z_mount</vt:lpstr>
      <vt:lpstr>assemble_middle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MK</cp:lastModifiedBy>
  <cp:lastPrinted>2016-01-19T14:50:41Z</cp:lastPrinted>
  <dcterms:created xsi:type="dcterms:W3CDTF">2015-11-23T14:18:06Z</dcterms:created>
  <dcterms:modified xsi:type="dcterms:W3CDTF">2016-01-21T15:23:17Z</dcterms:modified>
</cp:coreProperties>
</file>