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  <sheet name="Connector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8" l="1"/>
  <c r="M11" i="8"/>
  <c r="M13" i="8"/>
  <c r="M14" i="8"/>
  <c r="M15" i="8"/>
  <c r="L9" i="3" l="1"/>
  <c r="M9" i="3" s="1"/>
  <c r="M11" i="3" s="1"/>
  <c r="L11" i="3" s="1"/>
  <c r="L8" i="3"/>
  <c r="M8" i="3" s="1"/>
  <c r="L7" i="3"/>
  <c r="M7" i="3" s="1"/>
  <c r="M4" i="3"/>
  <c r="M5" i="3"/>
  <c r="M3" i="3"/>
  <c r="F10" i="3" l="1"/>
  <c r="F7" i="3"/>
  <c r="F18" i="3" l="1"/>
  <c r="D10" i="2"/>
  <c r="D8" i="2"/>
  <c r="D7" i="2"/>
  <c r="D6" i="2"/>
  <c r="D4" i="2"/>
  <c r="D17" i="2" l="1"/>
</calcChain>
</file>

<file path=xl/sharedStrings.xml><?xml version="1.0" encoding="utf-8"?>
<sst xmlns="http://schemas.openxmlformats.org/spreadsheetml/2006/main" count="307" uniqueCount="246">
  <si>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</si>
  <si>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</si>
  <si>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</si>
  <si>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</si>
  <si>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</si>
  <si>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</si>
  <si>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</si>
  <si>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</si>
  <si>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</si>
  <si>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</si>
  <si>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</si>
  <si>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</si>
  <si>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</si>
  <si>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</si>
  <si>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</si>
  <si>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</si>
  <si>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</si>
  <si>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</si>
  <si>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</si>
  <si>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</si>
  <si>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</si>
  <si>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</si>
  <si>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</si>
  <si>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1</t>
  </si>
  <si>
    <t> Ramps 1.4 Shield</t>
  </si>
  <si>
    <t> Arduino Mega 2560</t>
  </si>
  <si>
    <t> 3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</si>
  <si>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</si>
  <si>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</si>
  <si>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</si>
  <si>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</si>
  <si>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</si>
  <si>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</si>
  <si>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</si>
  <si>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</si>
  <si>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</si>
  <si>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</si>
  <si>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</si>
  <si>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</si>
  <si>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</si>
  <si>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</si>
  <si>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</si>
  <si>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</si>
  <si>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</si>
  <si>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</si>
  <si>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</si>
  <si>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</si>
  <si>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</si>
  <si>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</si>
  <si>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</si>
  <si>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</si>
  <si>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</si>
  <si>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</si>
  <si>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</si>
  <si>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</si>
  <si>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</si>
  <si>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</si>
  <si>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</si>
  <si>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</si>
  <si>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</si>
  <si>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</si>
  <si>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</si>
  <si>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</si>
  <si>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</si>
  <si>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</si>
  <si>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</si>
  <si>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</si>
  <si>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</si>
  <si>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</si>
  <si>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</si>
  <si>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</si>
  <si>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</si>
  <si>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</si>
  <si>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</si>
  <si>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</si>
  <si>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</si>
  <si>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</si>
  <si>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</si>
  <si>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</si>
  <si>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</si>
  <si>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</si>
  <si>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</si>
  <si>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</si>
  <si>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</si>
  <si>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</si>
  <si>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</si>
  <si>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</si>
  <si>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Buying</t>
    <phoneticPr fontId="5" type="noConversion"/>
  </si>
  <si>
    <t>Price</t>
    <phoneticPr fontId="5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</si>
  <si>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</si>
  <si>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</si>
  <si>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</si>
  <si>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</si>
  <si>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</si>
  <si>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</si>
  <si>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</si>
  <si>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</si>
  <si>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</si>
  <si>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</si>
  <si>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67ea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</si>
  <si>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</si>
  <si>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</si>
  <si>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</si>
  <si>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</si>
  <si>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</si>
  <si>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</si>
  <si>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</si>
  <si>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</si>
  <si>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</si>
  <si>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</si>
  <si>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</si>
  <si>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</si>
  <si>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</si>
  <si>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</si>
  <si>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</si>
  <si>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</si>
  <si>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</si>
  <si>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</si>
  <si>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</si>
  <si>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</si>
  <si>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</si>
  <si>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</si>
  <si>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</si>
  <si>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</si>
  <si>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</si>
  <si>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</si>
  <si>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</si>
  <si>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</si>
  <si>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</si>
  <si>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</si>
  <si>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</si>
  <si>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</si>
  <si>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</si>
  <si>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</si>
  <si>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</si>
  <si>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</si>
  <si>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</si>
  <si>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</si>
  <si>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</si>
  <si>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</si>
  <si>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</si>
  <si>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</si>
  <si>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</si>
  <si>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</si>
  <si>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</si>
  <si>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</si>
  <si>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</si>
  <si>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</si>
  <si>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</si>
  <si>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</si>
  <si>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</si>
  <si>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</si>
  <si>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</si>
  <si>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</si>
  <si>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</si>
  <si>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</si>
  <si>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</si>
  <si>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</si>
  <si>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</si>
  <si>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Pen_Holder_v4.stl
Pen_Adapter_10.5mm.stl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</si>
  <si>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</si>
  <si>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</si>
  <si>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</si>
  <si>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</si>
  <si>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</si>
  <si>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</si>
  <si>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4m</t>
  </si>
  <si>
    <t>6m</t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</si>
  <si>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</si>
  <si>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</si>
  <si>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</si>
  <si>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</si>
  <si>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</si>
  <si>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</si>
  <si>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</si>
  <si>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</si>
  <si>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</si>
  <si>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</si>
  <si>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</si>
  <si>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</si>
  <si>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</si>
  <si>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</si>
  <si>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</si>
  <si>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</si>
  <si>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</si>
  <si>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</si>
  <si>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</si>
  <si>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</si>
  <si>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</si>
  <si>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</si>
  <si>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</si>
  <si>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X</t>
  </si>
  <si>
    <t>BLOCK</t>
  </si>
  <si>
    <t>CORNER</t>
  </si>
  <si>
    <t>ROLLER</t>
  </si>
  <si>
    <t>MIDDLE</t>
  </si>
  <si>
    <t>Z Mount</t>
  </si>
  <si>
    <t>TKY_MPCNC_UniversalMount_Mk8_slider.stl
TKY_MPCNC_UniversalMount_Mk8_bracket.stl</t>
  </si>
  <si>
    <t>FOOT</t>
  </si>
  <si>
    <t>Grams/Part</t>
  </si>
  <si>
    <t>Pen Holder</t>
  </si>
  <si>
    <t>Universal Mount</t>
  </si>
  <si>
    <t>Dremel 300 Holder</t>
  </si>
  <si>
    <t>MK8 Holder</t>
  </si>
  <si>
    <t>Dremel300_UpperBracket.stl
Dremel300_Bottom_w_Mount.stl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</si>
  <si>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</si>
  <si>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</si>
  <si>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</si>
  <si>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</si>
  <si>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</si>
  <si>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</si>
  <si>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</si>
  <si>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</si>
  <si>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</si>
  <si>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</si>
  <si>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</si>
  <si>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</si>
  <si>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</si>
  <si>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</si>
  <si>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</si>
  <si>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</si>
  <si>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</si>
  <si>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</si>
  <si>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</si>
  <si>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</si>
  <si>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</si>
  <si>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</si>
  <si>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</si>
  <si>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http://nasspop.co.kr/product/detail.html?product_no=49&amp;cate_no=73&amp;display_group=1</t>
  </si>
  <si>
    <t>25EA</t>
  </si>
  <si>
    <t>Dupont terminal</t>
  </si>
  <si>
    <t>F</t>
  </si>
  <si>
    <t>M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</si>
  <si>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</si>
  <si>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</si>
  <si>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</si>
  <si>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</si>
  <si>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</si>
  <si>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</si>
  <si>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</si>
  <si>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</si>
  <si>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</si>
  <si>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FAN (12V AO) for nozzle (always on)</t>
  </si>
  <si>
    <t>FAN (12V PC) for cooling (pwm controlled)</t>
  </si>
  <si>
    <t>Heating block (12V HC) - high current</t>
  </si>
  <si>
    <t>Power (12V HC) - high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</si>
</sst>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9" formatCode="[$₩-412]#,##0;[Red]\-[$₩-412]#,##0"/>
  </numFmts>
  <fonts count="27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u/>
      <sz val="11"/>
      <name val="Inherit"/>
      <family val="2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>
        <bgColor theme="5" tint="0.79998168889431442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8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164" fontId="0" fillId="0" borderId="4" xfId="0" applyNumberFormat="1" applyFill="1" applyBorder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6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2" fillId="0" borderId="1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4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169" fontId="0" fillId="0" borderId="0" xfId="0" applyNumberForma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23" fillId="0" borderId="0" xfId="0" quotePrefix="1" applyFont="1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8" borderId="1" xfId="0" quotePrefix="1" applyFont="1" applyFill="1" applyBorder="1" applyAlignment="1">
      <alignment horizontal="center" vertical="center"/>
    </xf>
    <xf numFmtId="0" fontId="25" fillId="8" borderId="1" xfId="0" quotePrefix="1" applyFont="1" applyFill="1" applyBorder="1" applyAlignment="1">
      <alignment horizontal="center" vertical="center"/>
    </xf>
    <xf numFmtId="0" fontId="21" fillId="8" borderId="1" xfId="0" quotePrefix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2</xdr:col>
      <xdr:colOff>17600</xdr:colOff>
      <xdr:row>67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152400</xdr:rowOff>
    </xdr:from>
    <xdr:to>
      <xdr:col>3</xdr:col>
      <xdr:colOff>3638549</xdr:colOff>
      <xdr:row>50</xdr:row>
      <xdr:rowOff>176437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52950"/>
          <a:ext cx="9277349" cy="6139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mzn.to/1CxOqmt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amzn.to/1O3LtLq" TargetMode="External"/><Relationship Id="rId4" Type="http://schemas.openxmlformats.org/officeDocument/2006/relationships/hyperlink" Target="http://amzn.to/1L04pw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938" TargetMode="External"/><Relationship Id="rId2" Type="http://schemas.openxmlformats.org/officeDocument/2006/relationships/hyperlink" Target="http://nasspop.co.kr/product/detail.html?product_no=49&amp;cate_no=73&amp;display_group=1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devicemart.co.kr/337" TargetMode="External"/><Relationship Id="rId4" Type="http://schemas.openxmlformats.org/officeDocument/2006/relationships/hyperlink" Target="http://www.devicemart.co.kr/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O17" sqref="O17"/>
    </sheetView>
  </sheetViews>
  <sheetFormatPr defaultRowHeight="15"/>
  <cols>
    <col min="1" max="1" width="44.85546875" customWidth="1"/>
    <col min="2" max="2" width="38.42578125" bestFit="1" customWidth="1"/>
    <col min="3" max="3" width="5.5703125" bestFit="1" customWidth="1"/>
    <col min="4" max="4" width="5.28515625" bestFit="1" customWidth="1"/>
    <col min="5" max="5" width="11.5703125" bestFit="1" customWidth="1"/>
    <col min="6" max="6" width="12.28515625" bestFit="1" customWidth="1"/>
    <col min="7" max="7" width="12.85546875" bestFit="1" customWidth="1"/>
    <col min="8" max="8" width="41.7109375" bestFit="1" customWidth="1"/>
  </cols>
  <sheetData>
    <row r="1" spans="1:10">
      <c r="A1" t="s">
        <v>101</v>
      </c>
    </row>
    <row r="3" spans="1:10" ht="20.100000000000001" customHeight="1">
      <c r="A3" s="7" t="s">
        <v>192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199</v>
      </c>
      <c r="G3" s="7" t="s">
        <v>4</v>
      </c>
      <c r="H3" s="39" t="s">
        <v>155</v>
      </c>
      <c r="I3" s="7" t="s">
        <v>86</v>
      </c>
    </row>
    <row r="4" spans="1:10" ht="20.100000000000001" customHeight="1">
      <c r="A4" s="106" t="s">
        <v>193</v>
      </c>
      <c r="B4" s="107" t="s">
        <v>106</v>
      </c>
      <c r="C4" s="73">
        <v>4</v>
      </c>
      <c r="D4" s="75">
        <v>0.4</v>
      </c>
      <c r="E4" s="76" t="s">
        <v>5</v>
      </c>
      <c r="F4" s="73">
        <v>59.3</v>
      </c>
      <c r="G4" s="73">
        <v>234.5</v>
      </c>
      <c r="H4" s="77" t="s">
        <v>148</v>
      </c>
      <c r="I4" s="78" t="s">
        <v>137</v>
      </c>
      <c r="J4" s="38">
        <v>0.4</v>
      </c>
    </row>
    <row r="5" spans="1:10" ht="20.100000000000001" customHeight="1">
      <c r="A5" s="108"/>
      <c r="B5" s="74" t="s">
        <v>107</v>
      </c>
      <c r="C5" s="73">
        <v>4</v>
      </c>
      <c r="D5" s="75">
        <v>0.7</v>
      </c>
      <c r="E5" s="76" t="s">
        <v>5</v>
      </c>
      <c r="F5" s="73">
        <v>17.5</v>
      </c>
      <c r="G5" s="73">
        <v>70.099999999999994</v>
      </c>
      <c r="H5" s="77" t="s">
        <v>147</v>
      </c>
      <c r="I5" s="78" t="s">
        <v>137</v>
      </c>
      <c r="J5" s="38">
        <v>0.4</v>
      </c>
    </row>
    <row r="6" spans="1:10" ht="20.100000000000001" customHeight="1">
      <c r="A6" s="79" t="s">
        <v>194</v>
      </c>
      <c r="B6" s="87" t="s">
        <v>6</v>
      </c>
      <c r="C6" s="88">
        <v>4</v>
      </c>
      <c r="D6" s="89">
        <v>0.55000000000000004</v>
      </c>
      <c r="E6" s="90" t="s">
        <v>5</v>
      </c>
      <c r="F6" s="88">
        <v>89.6</v>
      </c>
      <c r="G6" s="88">
        <v>363</v>
      </c>
      <c r="H6" s="96" t="s">
        <v>149</v>
      </c>
      <c r="I6" s="92" t="s">
        <v>139</v>
      </c>
      <c r="J6" s="38">
        <v>0.4</v>
      </c>
    </row>
    <row r="7" spans="1:10" ht="20.100000000000001" customHeight="1">
      <c r="A7" s="86"/>
      <c r="B7" s="87" t="s">
        <v>7</v>
      </c>
      <c r="C7" s="88">
        <v>4</v>
      </c>
      <c r="D7" s="89">
        <v>0.7</v>
      </c>
      <c r="E7" s="90" t="s">
        <v>5</v>
      </c>
      <c r="F7" s="88">
        <v>20.8</v>
      </c>
      <c r="G7" s="88">
        <v>83</v>
      </c>
      <c r="H7" s="96" t="s">
        <v>150</v>
      </c>
      <c r="I7" s="92" t="s">
        <v>138</v>
      </c>
      <c r="J7" s="38">
        <v>0.4</v>
      </c>
    </row>
    <row r="8" spans="1:10" ht="20.100000000000001" customHeight="1">
      <c r="A8" s="94"/>
      <c r="B8" s="87" t="s">
        <v>8</v>
      </c>
      <c r="C8" s="88">
        <v>4</v>
      </c>
      <c r="D8" s="89">
        <v>0.7</v>
      </c>
      <c r="E8" s="90" t="s">
        <v>5</v>
      </c>
      <c r="F8" s="88">
        <v>30.8</v>
      </c>
      <c r="G8" s="88">
        <v>123.5</v>
      </c>
      <c r="H8" s="96" t="s">
        <v>151</v>
      </c>
      <c r="I8" s="105" t="s">
        <v>140</v>
      </c>
      <c r="J8" s="38">
        <v>0.3</v>
      </c>
    </row>
    <row r="9" spans="1:10" ht="20.100000000000001" customHeight="1">
      <c r="A9" s="109" t="s">
        <v>195</v>
      </c>
      <c r="B9" s="74" t="s">
        <v>9</v>
      </c>
      <c r="C9" s="73">
        <v>2</v>
      </c>
      <c r="D9" s="75">
        <v>0.75</v>
      </c>
      <c r="E9" s="76" t="s">
        <v>5</v>
      </c>
      <c r="F9" s="73">
        <v>66</v>
      </c>
      <c r="G9" s="73">
        <v>132</v>
      </c>
      <c r="H9" s="77" t="s">
        <v>146</v>
      </c>
      <c r="I9" s="78" t="s">
        <v>165</v>
      </c>
      <c r="J9" s="38">
        <v>0.4</v>
      </c>
    </row>
    <row r="10" spans="1:10" ht="20.100000000000001" customHeight="1">
      <c r="A10" s="110"/>
      <c r="B10" s="74" t="s">
        <v>10</v>
      </c>
      <c r="C10" s="73">
        <v>2</v>
      </c>
      <c r="D10" s="75">
        <v>0.7</v>
      </c>
      <c r="E10" s="76" t="s">
        <v>5</v>
      </c>
      <c r="F10" s="73" t="s">
        <v>108</v>
      </c>
      <c r="G10" s="73">
        <v>110.6</v>
      </c>
      <c r="H10" s="77" t="s">
        <v>145</v>
      </c>
      <c r="I10" s="78" t="s">
        <v>119</v>
      </c>
      <c r="J10" s="38">
        <v>0.4</v>
      </c>
    </row>
    <row r="11" spans="1:10" ht="20.100000000000001" customHeight="1">
      <c r="A11" s="110"/>
      <c r="B11" s="74" t="s">
        <v>11</v>
      </c>
      <c r="C11" s="73">
        <v>2</v>
      </c>
      <c r="D11" s="75">
        <v>0.7</v>
      </c>
      <c r="E11" s="76" t="s">
        <v>5</v>
      </c>
      <c r="F11" s="73" t="s">
        <v>109</v>
      </c>
      <c r="G11" s="73">
        <v>105</v>
      </c>
      <c r="H11" s="77" t="s">
        <v>144</v>
      </c>
      <c r="I11" s="78"/>
    </row>
    <row r="12" spans="1:10" ht="20.100000000000001" customHeight="1">
      <c r="A12" s="111"/>
      <c r="B12" s="74" t="s">
        <v>17</v>
      </c>
      <c r="C12" s="73">
        <v>1</v>
      </c>
      <c r="D12" s="75">
        <v>0.7</v>
      </c>
      <c r="E12" s="76" t="s">
        <v>5</v>
      </c>
      <c r="F12" s="73" t="s">
        <v>18</v>
      </c>
      <c r="G12" s="73">
        <v>12</v>
      </c>
      <c r="H12" s="77" t="s">
        <v>152</v>
      </c>
      <c r="I12" s="78"/>
    </row>
    <row r="13" spans="1:10" ht="20.100000000000001" customHeight="1">
      <c r="A13" s="79" t="s">
        <v>196</v>
      </c>
      <c r="B13" s="87" t="s">
        <v>12</v>
      </c>
      <c r="C13" s="88">
        <v>2</v>
      </c>
      <c r="D13" s="89">
        <v>0.5</v>
      </c>
      <c r="E13" s="90" t="s">
        <v>5</v>
      </c>
      <c r="F13" s="88" t="s">
        <v>110</v>
      </c>
      <c r="G13" s="88" t="s">
        <v>111</v>
      </c>
      <c r="H13" s="95" t="s">
        <v>158</v>
      </c>
      <c r="I13" s="92"/>
    </row>
    <row r="14" spans="1:10" ht="20.100000000000001" customHeight="1">
      <c r="A14" s="86"/>
      <c r="B14" s="87" t="s">
        <v>16</v>
      </c>
      <c r="C14" s="88">
        <v>1</v>
      </c>
      <c r="D14" s="89">
        <v>0.6</v>
      </c>
      <c r="E14" s="90" t="s">
        <v>5</v>
      </c>
      <c r="F14" s="88" t="s">
        <v>112</v>
      </c>
      <c r="G14" s="88">
        <v>39</v>
      </c>
      <c r="H14" s="96" t="s">
        <v>142</v>
      </c>
      <c r="I14" s="92"/>
    </row>
    <row r="15" spans="1:10" ht="20.100000000000001" customHeight="1">
      <c r="A15" s="86"/>
      <c r="B15" s="87" t="s">
        <v>160</v>
      </c>
      <c r="C15" s="88">
        <v>1</v>
      </c>
      <c r="D15" s="89">
        <v>0.5</v>
      </c>
      <c r="E15" s="90" t="s">
        <v>5</v>
      </c>
      <c r="F15" s="88" t="s">
        <v>105</v>
      </c>
      <c r="G15" s="88" t="s">
        <v>105</v>
      </c>
      <c r="H15" s="96" t="s">
        <v>161</v>
      </c>
      <c r="I15" s="92"/>
    </row>
    <row r="16" spans="1:10" ht="20.100000000000001" customHeight="1">
      <c r="A16" s="86"/>
      <c r="B16" s="97" t="s">
        <v>19</v>
      </c>
      <c r="C16" s="98">
        <v>1</v>
      </c>
      <c r="D16" s="99">
        <v>0.7</v>
      </c>
      <c r="E16" s="100" t="s">
        <v>5</v>
      </c>
      <c r="F16" s="98" t="s">
        <v>20</v>
      </c>
      <c r="G16" s="98">
        <v>5.7</v>
      </c>
      <c r="H16" s="101" t="s">
        <v>157</v>
      </c>
      <c r="I16" s="102"/>
    </row>
    <row r="17" spans="1:12" ht="20.100000000000001" customHeight="1">
      <c r="A17" s="94"/>
      <c r="B17" s="87" t="s">
        <v>154</v>
      </c>
      <c r="C17" s="88">
        <v>1</v>
      </c>
      <c r="D17" s="89"/>
      <c r="E17" s="90" t="s">
        <v>153</v>
      </c>
      <c r="F17" s="88"/>
      <c r="G17" s="88"/>
      <c r="H17" s="103" t="s">
        <v>156</v>
      </c>
      <c r="I17" s="104"/>
    </row>
    <row r="18" spans="1:12" ht="20.100000000000001" customHeight="1">
      <c r="A18" s="109" t="s">
        <v>198</v>
      </c>
      <c r="B18" s="74" t="s">
        <v>102</v>
      </c>
      <c r="C18" s="73">
        <v>4</v>
      </c>
      <c r="D18" s="75">
        <v>0.6</v>
      </c>
      <c r="E18" s="76" t="s">
        <v>5</v>
      </c>
      <c r="F18" s="73" t="s">
        <v>103</v>
      </c>
      <c r="G18" s="73">
        <v>148.1</v>
      </c>
      <c r="H18" s="77" t="s">
        <v>162</v>
      </c>
      <c r="I18" s="78"/>
    </row>
    <row r="19" spans="1:12" ht="20.100000000000001" customHeight="1">
      <c r="A19" s="111"/>
      <c r="B19" s="74" t="s">
        <v>104</v>
      </c>
      <c r="C19" s="73">
        <v>4</v>
      </c>
      <c r="D19" s="75">
        <v>0.6</v>
      </c>
      <c r="E19" s="76" t="s">
        <v>5</v>
      </c>
      <c r="F19" s="73">
        <v>31.8</v>
      </c>
      <c r="G19" s="73">
        <v>127.1</v>
      </c>
      <c r="H19" s="77" t="s">
        <v>163</v>
      </c>
      <c r="I19" s="78"/>
    </row>
    <row r="20" spans="1:12" ht="20.100000000000001" customHeight="1">
      <c r="A20" s="79" t="s">
        <v>205</v>
      </c>
      <c r="B20" s="80" t="s">
        <v>13</v>
      </c>
      <c r="C20" s="81">
        <v>2</v>
      </c>
      <c r="D20" s="82">
        <v>0.7</v>
      </c>
      <c r="E20" s="83" t="s">
        <v>5</v>
      </c>
      <c r="F20" s="81" t="s">
        <v>14</v>
      </c>
      <c r="G20" s="81" t="s">
        <v>15</v>
      </c>
      <c r="H20" s="84" t="s">
        <v>164</v>
      </c>
      <c r="I20" s="85"/>
      <c r="J20" s="30"/>
      <c r="K20" s="31"/>
      <c r="L20" s="6"/>
    </row>
    <row r="21" spans="1:12" ht="20.100000000000001" customHeight="1">
      <c r="A21" s="86"/>
      <c r="B21" s="87" t="s">
        <v>201</v>
      </c>
      <c r="C21" s="88">
        <v>1</v>
      </c>
      <c r="D21" s="89">
        <v>0.7</v>
      </c>
      <c r="E21" s="90" t="s">
        <v>141</v>
      </c>
      <c r="F21" s="88"/>
      <c r="G21" s="88"/>
      <c r="H21" s="91" t="s">
        <v>143</v>
      </c>
      <c r="I21" s="92"/>
      <c r="J21" s="30"/>
      <c r="K21" s="31"/>
      <c r="L21" s="6"/>
    </row>
    <row r="22" spans="1:12" ht="30">
      <c r="A22" s="86"/>
      <c r="B22" s="87" t="s">
        <v>200</v>
      </c>
      <c r="C22" s="88">
        <v>1</v>
      </c>
      <c r="D22" s="89">
        <v>0.7</v>
      </c>
      <c r="E22" s="90" t="s">
        <v>141</v>
      </c>
      <c r="F22" s="88"/>
      <c r="G22" s="88"/>
      <c r="H22" s="93" t="s">
        <v>159</v>
      </c>
      <c r="I22" s="92"/>
      <c r="J22" s="30"/>
      <c r="K22" s="31"/>
      <c r="L22" s="6"/>
    </row>
    <row r="23" spans="1:12" ht="30" customHeight="1">
      <c r="A23" s="86"/>
      <c r="B23" s="87" t="s">
        <v>203</v>
      </c>
      <c r="C23" s="88">
        <v>1</v>
      </c>
      <c r="D23" s="89">
        <v>0.7</v>
      </c>
      <c r="E23" s="90" t="s">
        <v>141</v>
      </c>
      <c r="F23" s="88"/>
      <c r="G23" s="88"/>
      <c r="H23" s="93" t="s">
        <v>197</v>
      </c>
      <c r="I23" s="92"/>
      <c r="J23" s="30"/>
      <c r="K23" s="31"/>
      <c r="L23" s="6"/>
    </row>
    <row r="24" spans="1:12" ht="30">
      <c r="A24" s="94"/>
      <c r="B24" s="87" t="s">
        <v>202</v>
      </c>
      <c r="C24" s="88">
        <v>1</v>
      </c>
      <c r="D24" s="89">
        <v>0.7</v>
      </c>
      <c r="E24" s="90" t="s">
        <v>141</v>
      </c>
      <c r="F24" s="88"/>
      <c r="G24" s="88"/>
      <c r="H24" s="93" t="s">
        <v>204</v>
      </c>
      <c r="I24" s="92"/>
    </row>
    <row r="25" spans="1:12" ht="20.100000000000001" customHeight="1">
      <c r="A25" s="1"/>
      <c r="B25" s="1"/>
      <c r="C25" s="1"/>
      <c r="D25" s="1"/>
      <c r="E25" s="1"/>
      <c r="F25" s="27"/>
      <c r="H25" s="6"/>
    </row>
    <row r="26" spans="1:12">
      <c r="A26" s="17"/>
      <c r="B26" s="17" t="s">
        <v>224</v>
      </c>
      <c r="C26" s="17">
        <v>1</v>
      </c>
      <c r="D26" s="127">
        <v>0.7</v>
      </c>
      <c r="E26" s="90" t="s">
        <v>141</v>
      </c>
      <c r="F26" s="17"/>
      <c r="G26" s="35"/>
      <c r="H26" s="35"/>
      <c r="I26" s="35"/>
    </row>
    <row r="27" spans="1:12">
      <c r="E27" s="6"/>
      <c r="F27" s="6"/>
    </row>
  </sheetData>
  <mergeCells count="6">
    <mergeCell ref="A4:A5"/>
    <mergeCell ref="A6:A8"/>
    <mergeCell ref="A9:A12"/>
    <mergeCell ref="A18:A19"/>
    <mergeCell ref="A13:A17"/>
    <mergeCell ref="A20:A24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0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1" r:id="rId16" display="http://www.thingiverse.com/thing:1234989"/>
    <hyperlink ref="E17" r:id="rId17"/>
    <hyperlink ref="E22" r:id="rId18"/>
    <hyperlink ref="E23" r:id="rId19"/>
    <hyperlink ref="E15" r:id="rId20" location="files" display="http://www.thingiverse.com/thing:729919/ - files"/>
    <hyperlink ref="E24" r:id="rId21"/>
    <hyperlink ref="E26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4" sqref="A24:A25"/>
    </sheetView>
  </sheetViews>
  <sheetFormatPr defaultRowHeight="15"/>
  <cols>
    <col min="1" max="1" width="52.140625" bestFit="1" customWidth="1"/>
    <col min="2" max="2" width="121.5703125" bestFit="1" customWidth="1"/>
    <col min="3" max="4" width="10.140625" bestFit="1" customWidth="1"/>
  </cols>
  <sheetData>
    <row r="1" spans="1:5" ht="20.100000000000001" customHeight="1">
      <c r="A1" s="7" t="s">
        <v>22</v>
      </c>
      <c r="B1" s="13" t="s">
        <v>5</v>
      </c>
      <c r="C1" s="7" t="s">
        <v>21</v>
      </c>
      <c r="D1" s="21" t="s">
        <v>88</v>
      </c>
      <c r="E1" s="21" t="s">
        <v>87</v>
      </c>
    </row>
    <row r="2" spans="1:5" ht="20.100000000000001" customHeight="1">
      <c r="A2" s="10" t="s">
        <v>24</v>
      </c>
      <c r="B2" s="46" t="s">
        <v>168</v>
      </c>
      <c r="C2" s="25" t="s">
        <v>23</v>
      </c>
      <c r="D2" s="22">
        <v>8500</v>
      </c>
      <c r="E2" s="44" t="s">
        <v>191</v>
      </c>
    </row>
    <row r="3" spans="1:5" ht="20.100000000000001" customHeight="1">
      <c r="A3" s="10" t="s">
        <v>25</v>
      </c>
      <c r="B3" s="46" t="s">
        <v>169</v>
      </c>
      <c r="C3" s="25" t="s">
        <v>23</v>
      </c>
      <c r="D3" s="23">
        <v>15000</v>
      </c>
      <c r="E3" s="33" t="s">
        <v>191</v>
      </c>
    </row>
    <row r="4" spans="1:5" ht="20.100000000000001" customHeight="1">
      <c r="A4" s="10" t="s">
        <v>27</v>
      </c>
      <c r="B4" s="46" t="s">
        <v>170</v>
      </c>
      <c r="C4" s="25" t="s">
        <v>26</v>
      </c>
      <c r="D4" s="23">
        <f>2900*3</f>
        <v>8700</v>
      </c>
      <c r="E4" s="33">
        <v>3</v>
      </c>
    </row>
    <row r="5" spans="1:5" ht="20.100000000000001" customHeight="1">
      <c r="A5" s="10" t="s">
        <v>28</v>
      </c>
      <c r="B5" s="46" t="s">
        <v>171</v>
      </c>
      <c r="C5" s="25">
        <v>1</v>
      </c>
      <c r="D5" s="23">
        <v>14000</v>
      </c>
      <c r="E5" s="33" t="s">
        <v>191</v>
      </c>
    </row>
    <row r="6" spans="1:5" ht="20.100000000000001" customHeight="1">
      <c r="A6" s="10" t="s">
        <v>29</v>
      </c>
      <c r="B6" s="47" t="s">
        <v>172</v>
      </c>
      <c r="C6" s="25">
        <v>1</v>
      </c>
      <c r="D6" s="23">
        <f>1500*4</f>
        <v>6000</v>
      </c>
      <c r="E6" s="33">
        <v>1</v>
      </c>
    </row>
    <row r="7" spans="1:5" ht="20.100000000000001" customHeight="1">
      <c r="A7" s="10" t="s">
        <v>30</v>
      </c>
      <c r="B7" s="46" t="s">
        <v>173</v>
      </c>
      <c r="C7" s="25" t="s">
        <v>166</v>
      </c>
      <c r="D7" s="23">
        <f>1500*4</f>
        <v>6000</v>
      </c>
      <c r="E7" s="33">
        <v>1</v>
      </c>
    </row>
    <row r="8" spans="1:5" ht="20.100000000000001" customHeight="1">
      <c r="A8" s="10" t="s">
        <v>31</v>
      </c>
      <c r="B8" s="46" t="s">
        <v>174</v>
      </c>
      <c r="C8" s="25">
        <v>53</v>
      </c>
      <c r="D8" s="23">
        <f>6*2000</f>
        <v>12000</v>
      </c>
      <c r="E8" s="33">
        <v>1</v>
      </c>
    </row>
    <row r="9" spans="1:5" ht="20.100000000000001" customHeight="1">
      <c r="A9" s="10" t="s">
        <v>32</v>
      </c>
      <c r="B9" s="47" t="s">
        <v>177</v>
      </c>
      <c r="C9" s="10" t="s">
        <v>167</v>
      </c>
      <c r="D9" s="23">
        <v>23400</v>
      </c>
      <c r="E9" s="33">
        <v>1</v>
      </c>
    </row>
    <row r="10" spans="1:5" ht="20.100000000000001" customHeight="1">
      <c r="A10" s="10" t="s">
        <v>33</v>
      </c>
      <c r="B10" s="46" t="s">
        <v>175</v>
      </c>
      <c r="C10" s="10">
        <v>5</v>
      </c>
      <c r="D10" s="23">
        <f>5*15500</f>
        <v>77500</v>
      </c>
      <c r="E10" s="33">
        <v>3</v>
      </c>
    </row>
    <row r="11" spans="1:5" ht="20.100000000000001" customHeight="1">
      <c r="A11" s="10" t="s">
        <v>89</v>
      </c>
      <c r="B11" s="46" t="s">
        <v>176</v>
      </c>
      <c r="C11" s="10">
        <v>1</v>
      </c>
      <c r="D11" s="23">
        <v>15000</v>
      </c>
      <c r="E11" s="33">
        <v>1</v>
      </c>
    </row>
    <row r="12" spans="1:5" ht="20.100000000000001" customHeight="1">
      <c r="A12" s="10" t="s">
        <v>34</v>
      </c>
      <c r="B12" s="46"/>
      <c r="C12" s="10">
        <v>1</v>
      </c>
      <c r="D12" s="23"/>
      <c r="E12" s="33" t="s">
        <v>191</v>
      </c>
    </row>
    <row r="13" spans="1:5" ht="20.100000000000001" customHeight="1">
      <c r="A13" s="10"/>
      <c r="B13" s="46"/>
      <c r="C13" s="10"/>
      <c r="D13" s="23"/>
      <c r="E13" s="33"/>
    </row>
    <row r="14" spans="1:5" ht="20.100000000000001" customHeight="1">
      <c r="A14" s="10" t="s">
        <v>36</v>
      </c>
      <c r="B14" s="46"/>
      <c r="C14" s="10" t="s">
        <v>35</v>
      </c>
      <c r="D14" s="23"/>
      <c r="E14" s="33" t="s">
        <v>191</v>
      </c>
    </row>
    <row r="15" spans="1:5" ht="20.100000000000001" customHeight="1">
      <c r="A15" s="10" t="s">
        <v>37</v>
      </c>
      <c r="B15" s="46"/>
      <c r="C15" s="10">
        <v>4</v>
      </c>
      <c r="D15" s="23"/>
      <c r="E15" s="33" t="s">
        <v>191</v>
      </c>
    </row>
    <row r="16" spans="1:5" ht="20.100000000000001" customHeight="1">
      <c r="A16" s="11" t="s">
        <v>39</v>
      </c>
      <c r="B16" s="48"/>
      <c r="C16" s="11" t="s">
        <v>38</v>
      </c>
      <c r="D16" s="24"/>
      <c r="E16" s="45" t="s">
        <v>191</v>
      </c>
    </row>
    <row r="17" spans="1:5" ht="20.100000000000001" customHeight="1">
      <c r="A17" s="1"/>
      <c r="B17" s="1"/>
      <c r="D17" s="26">
        <f>SUM(D2:D16)</f>
        <v>186100</v>
      </c>
    </row>
    <row r="18" spans="1:5" ht="20.100000000000001" customHeight="1">
      <c r="A18" s="40" t="s">
        <v>40</v>
      </c>
      <c r="B18" s="40"/>
      <c r="D18" s="40"/>
    </row>
    <row r="19" spans="1:5" ht="20.100000000000001" customHeight="1">
      <c r="A19" s="16" t="s">
        <v>41</v>
      </c>
      <c r="B19" s="17"/>
      <c r="C19" s="15"/>
      <c r="D19" s="18"/>
      <c r="E19" s="18"/>
    </row>
    <row r="20" spans="1:5" ht="20.100000000000001" customHeight="1">
      <c r="A20" s="9" t="s">
        <v>42</v>
      </c>
      <c r="B20" s="3" t="s">
        <v>43</v>
      </c>
      <c r="C20" s="11">
        <v>1</v>
      </c>
      <c r="D20" s="18"/>
      <c r="E20" s="18"/>
    </row>
    <row r="21" spans="1:5" ht="20.100000000000001" customHeight="1">
      <c r="A21" s="16" t="s">
        <v>44</v>
      </c>
      <c r="B21" s="17"/>
      <c r="C21" s="15"/>
      <c r="D21" s="18"/>
      <c r="E21" s="18"/>
    </row>
    <row r="22" spans="1:5" ht="20.100000000000001" customHeight="1">
      <c r="A22" s="8" t="s">
        <v>45</v>
      </c>
      <c r="B22" s="2" t="s">
        <v>46</v>
      </c>
      <c r="C22" s="10">
        <v>1</v>
      </c>
      <c r="D22" s="18"/>
      <c r="E22" s="18"/>
    </row>
    <row r="23" spans="1:5" ht="20.100000000000001" customHeight="1">
      <c r="A23" s="8" t="s">
        <v>47</v>
      </c>
      <c r="B23" s="2" t="s">
        <v>48</v>
      </c>
      <c r="C23" s="10">
        <v>1</v>
      </c>
      <c r="D23" s="19"/>
      <c r="E23" s="19"/>
    </row>
    <row r="24" spans="1:5" ht="20.100000000000001" customHeight="1">
      <c r="A24" s="8" t="s">
        <v>49</v>
      </c>
      <c r="B24" s="2" t="s">
        <v>50</v>
      </c>
      <c r="C24" s="10">
        <v>1</v>
      </c>
      <c r="D24" s="19"/>
      <c r="E24" s="19"/>
    </row>
    <row r="25" spans="1:5">
      <c r="A25" s="12"/>
      <c r="B25" s="14"/>
      <c r="C25" s="14"/>
      <c r="D25" s="20"/>
      <c r="E25" s="20"/>
    </row>
  </sheetData>
  <phoneticPr fontId="5" type="noConversion"/>
  <hyperlinks>
    <hyperlink ref="B2" r:id="rId1"/>
    <hyperlink ref="B20" r:id="rId2"/>
    <hyperlink ref="B22" r:id="rId3"/>
    <hyperlink ref="B23" r:id="rId4"/>
    <hyperlink ref="B24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selection activeCell="M11" sqref="M11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7.42578125" bestFit="1" customWidth="1"/>
    <col min="7" max="7" width="8" bestFit="1" customWidth="1"/>
    <col min="8" max="8" width="7.42578125" bestFit="1" customWidth="1"/>
    <col min="9" max="9" width="8.28515625" bestFit="1" customWidth="1"/>
    <col min="10" max="10" width="14.5703125" bestFit="1" customWidth="1"/>
    <col min="11" max="11" width="7.42578125" customWidth="1"/>
    <col min="12" max="12" width="12.7109375" bestFit="1" customWidth="1"/>
  </cols>
  <sheetData>
    <row r="1" spans="1:13" ht="20.100000000000001" customHeight="1">
      <c r="A1" s="7" t="s">
        <v>184</v>
      </c>
      <c r="B1" s="7" t="s">
        <v>51</v>
      </c>
      <c r="C1" s="7" t="s">
        <v>52</v>
      </c>
      <c r="D1" s="13" t="s">
        <v>5</v>
      </c>
      <c r="E1" s="7" t="s">
        <v>21</v>
      </c>
      <c r="F1" s="28" t="s">
        <v>88</v>
      </c>
      <c r="G1" s="28" t="s">
        <v>87</v>
      </c>
      <c r="H1" s="7" t="s">
        <v>98</v>
      </c>
      <c r="I1" s="65"/>
    </row>
    <row r="2" spans="1:13" ht="20.100000000000001" customHeight="1">
      <c r="A2" s="67" t="s">
        <v>190</v>
      </c>
      <c r="B2" s="10" t="s">
        <v>53</v>
      </c>
      <c r="C2" s="10" t="s">
        <v>54</v>
      </c>
      <c r="D2" s="4" t="s">
        <v>178</v>
      </c>
      <c r="E2" s="10">
        <v>1</v>
      </c>
      <c r="F2" s="22">
        <v>1500</v>
      </c>
      <c r="G2" s="44" t="s">
        <v>119</v>
      </c>
      <c r="H2" s="33" t="s">
        <v>118</v>
      </c>
      <c r="I2" s="64"/>
      <c r="J2" s="35"/>
      <c r="K2" s="29"/>
      <c r="L2" s="29" t="s">
        <v>128</v>
      </c>
      <c r="M2" s="29" t="s">
        <v>129</v>
      </c>
    </row>
    <row r="3" spans="1:13" ht="20.100000000000001" customHeight="1">
      <c r="A3" s="68" t="s">
        <v>185</v>
      </c>
      <c r="B3" s="52" t="s">
        <v>56</v>
      </c>
      <c r="C3" s="52" t="s">
        <v>57</v>
      </c>
      <c r="D3" s="53" t="s">
        <v>183</v>
      </c>
      <c r="E3" s="52" t="s">
        <v>55</v>
      </c>
      <c r="F3" s="22">
        <v>1500</v>
      </c>
      <c r="G3" s="44" t="s">
        <v>119</v>
      </c>
      <c r="H3" s="44" t="s">
        <v>91</v>
      </c>
      <c r="I3" s="64"/>
      <c r="J3" s="42" t="s">
        <v>133</v>
      </c>
      <c r="K3" s="29" t="s">
        <v>125</v>
      </c>
      <c r="L3" s="35">
        <v>40</v>
      </c>
      <c r="M3" s="35">
        <f>L3/2.54</f>
        <v>15.748031496062993</v>
      </c>
    </row>
    <row r="4" spans="1:13" ht="20.100000000000001" customHeight="1">
      <c r="A4" s="69"/>
      <c r="B4" s="10" t="s">
        <v>59</v>
      </c>
      <c r="C4" s="10" t="s">
        <v>60</v>
      </c>
      <c r="D4" s="50"/>
      <c r="E4" s="10" t="s">
        <v>58</v>
      </c>
      <c r="F4" s="23">
        <v>1500</v>
      </c>
      <c r="G4" s="33" t="s">
        <v>119</v>
      </c>
      <c r="H4" s="33" t="s">
        <v>92</v>
      </c>
      <c r="I4" s="64"/>
      <c r="J4" s="43"/>
      <c r="K4" s="29" t="s">
        <v>126</v>
      </c>
      <c r="L4" s="35">
        <v>40</v>
      </c>
      <c r="M4" s="35">
        <f t="shared" ref="M4:M5" si="0">L4/2.54</f>
        <v>15.748031496062993</v>
      </c>
    </row>
    <row r="5" spans="1:13" ht="20.100000000000001" customHeight="1">
      <c r="A5" s="69"/>
      <c r="B5" s="10" t="s">
        <v>62</v>
      </c>
      <c r="C5" s="10" t="s">
        <v>63</v>
      </c>
      <c r="D5" s="50"/>
      <c r="E5" s="10" t="s">
        <v>61</v>
      </c>
      <c r="F5" s="23">
        <v>1500</v>
      </c>
      <c r="G5" s="33" t="s">
        <v>119</v>
      </c>
      <c r="H5" s="33" t="s">
        <v>90</v>
      </c>
      <c r="I5" s="64"/>
      <c r="J5" s="43"/>
      <c r="K5" s="29" t="s">
        <v>127</v>
      </c>
      <c r="L5" s="35">
        <v>25</v>
      </c>
      <c r="M5" s="35">
        <f t="shared" si="0"/>
        <v>9.8425196850393704</v>
      </c>
    </row>
    <row r="6" spans="1:13" ht="20.100000000000001" customHeight="1">
      <c r="A6" s="69"/>
      <c r="B6" s="10" t="s">
        <v>64</v>
      </c>
      <c r="C6" s="10" t="s">
        <v>65</v>
      </c>
      <c r="D6" s="50"/>
      <c r="E6" s="10" t="s">
        <v>61</v>
      </c>
      <c r="F6" s="23">
        <v>1500</v>
      </c>
      <c r="G6" s="33" t="s">
        <v>119</v>
      </c>
      <c r="H6" s="33" t="s">
        <v>93</v>
      </c>
      <c r="I6" s="64"/>
      <c r="J6" s="36"/>
      <c r="K6" s="36"/>
      <c r="L6" s="36"/>
      <c r="M6" s="36"/>
    </row>
    <row r="7" spans="1:13" ht="20.100000000000001" customHeight="1">
      <c r="A7" s="70"/>
      <c r="B7" s="11" t="s">
        <v>66</v>
      </c>
      <c r="C7" s="11" t="s">
        <v>67</v>
      </c>
      <c r="D7" s="51"/>
      <c r="E7" s="11">
        <v>28</v>
      </c>
      <c r="F7" s="24">
        <f>2*1500</f>
        <v>3000</v>
      </c>
      <c r="G7" s="45" t="s">
        <v>119</v>
      </c>
      <c r="H7" s="45" t="s">
        <v>94</v>
      </c>
      <c r="I7" s="64"/>
      <c r="J7" s="42" t="s">
        <v>134</v>
      </c>
      <c r="K7" s="29" t="s">
        <v>130</v>
      </c>
      <c r="L7" s="35">
        <f>L3+27</f>
        <v>67</v>
      </c>
      <c r="M7" s="35">
        <f>L7/2.54</f>
        <v>26.377952755905511</v>
      </c>
    </row>
    <row r="8" spans="1:13" ht="20.100000000000001" customHeight="1">
      <c r="A8" s="71" t="s">
        <v>186</v>
      </c>
      <c r="B8" s="54" t="s">
        <v>68</v>
      </c>
      <c r="C8" s="54" t="s">
        <v>120</v>
      </c>
      <c r="D8" s="55" t="s">
        <v>181</v>
      </c>
      <c r="E8" s="54" t="s">
        <v>58</v>
      </c>
      <c r="F8" s="56">
        <v>1500</v>
      </c>
      <c r="G8" s="57" t="s">
        <v>119</v>
      </c>
      <c r="H8" s="57" t="s">
        <v>95</v>
      </c>
      <c r="I8" s="64"/>
      <c r="J8" s="42"/>
      <c r="K8" s="29" t="s">
        <v>131</v>
      </c>
      <c r="L8" s="35">
        <f>L4+27</f>
        <v>67</v>
      </c>
      <c r="M8" s="35">
        <f>L8/2.54</f>
        <v>26.377952755905511</v>
      </c>
    </row>
    <row r="9" spans="1:13" ht="20.100000000000001" customHeight="1">
      <c r="A9" s="72"/>
      <c r="B9" s="58" t="s">
        <v>179</v>
      </c>
      <c r="C9" s="58" t="s">
        <v>54</v>
      </c>
      <c r="D9" s="59" t="s">
        <v>181</v>
      </c>
      <c r="E9" s="58" t="s">
        <v>58</v>
      </c>
      <c r="F9" s="60">
        <v>1500</v>
      </c>
      <c r="G9" s="61" t="s">
        <v>119</v>
      </c>
      <c r="H9" s="61" t="s">
        <v>100</v>
      </c>
      <c r="I9" s="64"/>
      <c r="J9" s="42"/>
      <c r="K9" s="29" t="s">
        <v>132</v>
      </c>
      <c r="L9" s="35">
        <f>L5+20</f>
        <v>45</v>
      </c>
      <c r="M9" s="35">
        <f>L9/2.54</f>
        <v>17.716535433070867</v>
      </c>
    </row>
    <row r="10" spans="1:13" ht="20.100000000000001" customHeight="1">
      <c r="A10" s="68" t="s">
        <v>187</v>
      </c>
      <c r="B10" s="52" t="s">
        <v>70</v>
      </c>
      <c r="C10" s="52" t="s">
        <v>54</v>
      </c>
      <c r="D10" s="53" t="s">
        <v>180</v>
      </c>
      <c r="E10" s="52" t="s">
        <v>69</v>
      </c>
      <c r="F10" s="22">
        <f>2*1500</f>
        <v>3000</v>
      </c>
      <c r="G10" s="44" t="s">
        <v>119</v>
      </c>
      <c r="H10" s="44" t="s">
        <v>96</v>
      </c>
      <c r="I10" s="64"/>
    </row>
    <row r="11" spans="1:13" ht="20.100000000000001" customHeight="1">
      <c r="A11" s="69"/>
      <c r="B11" s="10" t="s">
        <v>72</v>
      </c>
      <c r="C11" s="10" t="s">
        <v>54</v>
      </c>
      <c r="D11" s="50"/>
      <c r="E11" s="10" t="s">
        <v>71</v>
      </c>
      <c r="F11" s="23">
        <v>1500</v>
      </c>
      <c r="G11" s="33" t="s">
        <v>119</v>
      </c>
      <c r="H11" s="33" t="s">
        <v>97</v>
      </c>
      <c r="I11" s="64"/>
      <c r="J11" s="29" t="s">
        <v>135</v>
      </c>
      <c r="K11" s="37" t="s">
        <v>136</v>
      </c>
      <c r="L11" s="35">
        <f>2.54*M11</f>
        <v>39.92</v>
      </c>
      <c r="M11" s="35">
        <f>M9-2</f>
        <v>15.716535433070867</v>
      </c>
    </row>
    <row r="12" spans="1:13" ht="20.100000000000001" customHeight="1">
      <c r="A12" s="70"/>
      <c r="B12" s="11" t="s">
        <v>84</v>
      </c>
      <c r="C12" s="11" t="s">
        <v>85</v>
      </c>
      <c r="D12" s="51"/>
      <c r="E12" s="11">
        <v>36</v>
      </c>
      <c r="F12" s="49">
        <v>1500</v>
      </c>
      <c r="G12" s="45" t="s">
        <v>119</v>
      </c>
      <c r="H12" s="45" t="s">
        <v>99</v>
      </c>
      <c r="I12" s="64"/>
    </row>
    <row r="13" spans="1:13" ht="20.100000000000001" customHeight="1">
      <c r="A13" s="68" t="s">
        <v>188</v>
      </c>
      <c r="B13" s="52" t="s">
        <v>78</v>
      </c>
      <c r="C13" s="52" t="s">
        <v>78</v>
      </c>
      <c r="D13" s="53" t="s">
        <v>182</v>
      </c>
      <c r="E13" s="52" t="s">
        <v>77</v>
      </c>
      <c r="F13" s="22">
        <v>1500</v>
      </c>
      <c r="G13" s="44" t="s">
        <v>119</v>
      </c>
      <c r="H13" s="44" t="s">
        <v>123</v>
      </c>
      <c r="I13" s="64"/>
    </row>
    <row r="14" spans="1:13" ht="20.100000000000001" customHeight="1">
      <c r="A14" s="69"/>
      <c r="B14" s="10" t="s">
        <v>79</v>
      </c>
      <c r="C14" s="10" t="s">
        <v>80</v>
      </c>
      <c r="D14" s="50"/>
      <c r="E14" s="10">
        <v>34</v>
      </c>
      <c r="F14" s="23">
        <v>3000</v>
      </c>
      <c r="G14" s="33" t="s">
        <v>119</v>
      </c>
      <c r="H14" s="33" t="s">
        <v>122</v>
      </c>
      <c r="I14" s="64"/>
    </row>
    <row r="15" spans="1:13" ht="20.100000000000001" customHeight="1">
      <c r="A15" s="70"/>
      <c r="B15" s="11" t="s">
        <v>82</v>
      </c>
      <c r="C15" s="11" t="s">
        <v>83</v>
      </c>
      <c r="D15" s="51"/>
      <c r="E15" s="11" t="s">
        <v>81</v>
      </c>
      <c r="F15" s="24">
        <v>1500</v>
      </c>
      <c r="G15" s="45" t="s">
        <v>119</v>
      </c>
      <c r="H15" s="45" t="s">
        <v>124</v>
      </c>
      <c r="I15" s="64"/>
      <c r="J15" s="6"/>
    </row>
    <row r="16" spans="1:13" ht="20.100000000000001" customHeight="1">
      <c r="A16" s="68" t="s">
        <v>189</v>
      </c>
      <c r="B16" s="52" t="s">
        <v>73</v>
      </c>
      <c r="C16" s="52" t="s">
        <v>74</v>
      </c>
      <c r="D16" s="66"/>
      <c r="E16" s="52" t="s">
        <v>23</v>
      </c>
      <c r="F16" s="22"/>
      <c r="G16" s="44"/>
      <c r="H16" s="18"/>
      <c r="I16" s="64"/>
    </row>
    <row r="17" spans="1:9" ht="20.100000000000001" customHeight="1">
      <c r="A17" s="70"/>
      <c r="B17" s="11" t="s">
        <v>75</v>
      </c>
      <c r="C17" s="11" t="s">
        <v>76</v>
      </c>
      <c r="D17" s="5"/>
      <c r="E17" s="11" t="s">
        <v>23</v>
      </c>
      <c r="F17" s="24"/>
      <c r="G17" s="45"/>
      <c r="H17" s="20"/>
      <c r="I17" s="64"/>
    </row>
    <row r="18" spans="1:9">
      <c r="B18" s="34" t="s">
        <v>121</v>
      </c>
      <c r="F18" s="26">
        <f>SUM(F2:F15)</f>
        <v>25500</v>
      </c>
      <c r="I18" s="63"/>
    </row>
    <row r="19" spans="1:9">
      <c r="B19" s="32" t="s">
        <v>113</v>
      </c>
      <c r="I19" s="62"/>
    </row>
    <row r="27" spans="1:9">
      <c r="E27" s="6"/>
      <c r="F27" s="31"/>
    </row>
    <row r="44" ht="16.5" customHeight="1"/>
  </sheetData>
  <mergeCells count="10">
    <mergeCell ref="A3:A7"/>
    <mergeCell ref="A10:A12"/>
    <mergeCell ref="A8:A9"/>
    <mergeCell ref="A13:A15"/>
    <mergeCell ref="A16:A17"/>
    <mergeCell ref="J3:J5"/>
    <mergeCell ref="J7:J9"/>
    <mergeCell ref="D3:D7"/>
    <mergeCell ref="D13:D15"/>
    <mergeCell ref="D10:D12"/>
  </mergeCells>
  <phoneticPr fontId="5" type="noConversion"/>
  <hyperlinks>
    <hyperlink ref="B19" r:id="rId1"/>
  </hyperlinks>
  <pageMargins left="0.7" right="0.7" top="0.75" bottom="0.75" header="0.3" footer="0.3"/>
  <pageSetup paperSize="9" scale="36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32" t="s">
        <v>114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32" t="s">
        <v>116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32" t="s">
        <v>115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32" t="s">
        <v>117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5" sqref="H5:M5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9" width="8.7109375" customWidth="1"/>
  </cols>
  <sheetData>
    <row r="1" spans="1:19" ht="18.75">
      <c r="A1" s="126" t="s">
        <v>213</v>
      </c>
      <c r="B1" s="126" t="s">
        <v>214</v>
      </c>
      <c r="C1" s="126" t="s">
        <v>215</v>
      </c>
      <c r="D1" s="126" t="s">
        <v>216</v>
      </c>
      <c r="E1" s="126" t="s">
        <v>217</v>
      </c>
    </row>
    <row r="2" spans="1:19">
      <c r="A2" s="112" t="s">
        <v>208</v>
      </c>
      <c r="B2" s="118" t="s">
        <v>206</v>
      </c>
      <c r="C2" s="41">
        <v>4</v>
      </c>
      <c r="D2" s="116">
        <v>4</v>
      </c>
      <c r="E2" s="116">
        <v>6</v>
      </c>
      <c r="H2" s="128">
        <v>1</v>
      </c>
      <c r="I2" s="128">
        <v>2</v>
      </c>
      <c r="J2" s="128">
        <v>3</v>
      </c>
      <c r="K2" s="128">
        <v>4</v>
      </c>
      <c r="L2" s="128">
        <v>5</v>
      </c>
      <c r="M2" s="128">
        <v>6</v>
      </c>
      <c r="N2" s="122">
        <v>7</v>
      </c>
      <c r="O2" s="122">
        <v>8</v>
      </c>
      <c r="P2" s="122">
        <v>9</v>
      </c>
      <c r="Q2" s="122">
        <v>10</v>
      </c>
      <c r="R2" s="122">
        <v>11</v>
      </c>
      <c r="S2" s="122">
        <v>12</v>
      </c>
    </row>
    <row r="3" spans="1:19">
      <c r="A3" s="113"/>
      <c r="B3" s="118" t="s">
        <v>207</v>
      </c>
      <c r="C3" s="41">
        <v>2</v>
      </c>
      <c r="D3" s="124"/>
      <c r="E3" s="124"/>
      <c r="H3" s="128" t="s">
        <v>219</v>
      </c>
      <c r="I3" s="128" t="s">
        <v>220</v>
      </c>
      <c r="J3" s="128" t="s">
        <v>221</v>
      </c>
      <c r="K3" s="128" t="s">
        <v>222</v>
      </c>
      <c r="L3" s="128" t="s">
        <v>223</v>
      </c>
      <c r="M3" s="128" t="s">
        <v>223</v>
      </c>
      <c r="N3" s="122" t="s">
        <v>210</v>
      </c>
      <c r="O3" s="122"/>
      <c r="P3" s="138" t="s">
        <v>240</v>
      </c>
      <c r="Q3" s="139" t="s">
        <v>239</v>
      </c>
      <c r="R3" s="140" t="s">
        <v>241</v>
      </c>
      <c r="S3" s="141" t="s">
        <v>218</v>
      </c>
    </row>
    <row r="4" spans="1:19">
      <c r="A4" s="113"/>
      <c r="B4" s="136" t="s">
        <v>242</v>
      </c>
      <c r="C4" s="41">
        <v>1</v>
      </c>
      <c r="D4" s="124"/>
      <c r="E4" s="124"/>
      <c r="H4" s="132"/>
      <c r="I4" s="132"/>
      <c r="J4" s="132"/>
      <c r="K4" s="132"/>
      <c r="L4" s="132"/>
      <c r="M4" s="132"/>
      <c r="N4" s="132"/>
      <c r="O4" s="132"/>
      <c r="P4" s="133"/>
      <c r="Q4" s="134"/>
      <c r="R4" s="135"/>
      <c r="S4" s="132"/>
    </row>
    <row r="5" spans="1:19">
      <c r="A5" s="113"/>
      <c r="B5" s="137" t="s">
        <v>243</v>
      </c>
      <c r="C5" s="41">
        <v>1</v>
      </c>
      <c r="D5" s="124"/>
      <c r="E5" s="124"/>
    </row>
    <row r="6" spans="1:19">
      <c r="A6" s="113"/>
      <c r="B6" s="130" t="s">
        <v>244</v>
      </c>
      <c r="C6" s="115">
        <v>1</v>
      </c>
      <c r="D6" s="124"/>
      <c r="E6" s="124"/>
    </row>
    <row r="7" spans="1:19">
      <c r="A7" s="113"/>
      <c r="B7" s="119" t="s">
        <v>218</v>
      </c>
      <c r="C7" s="115">
        <v>1</v>
      </c>
      <c r="D7" s="124"/>
      <c r="E7" s="124"/>
    </row>
    <row r="8" spans="1:19">
      <c r="A8" s="112" t="s">
        <v>209</v>
      </c>
      <c r="B8" s="131" t="s">
        <v>245</v>
      </c>
      <c r="C8" s="117">
        <v>1</v>
      </c>
      <c r="D8" s="116">
        <v>2</v>
      </c>
      <c r="E8" s="116">
        <v>1</v>
      </c>
    </row>
    <row r="9" spans="1:19">
      <c r="A9" s="113"/>
      <c r="B9" s="120" t="s">
        <v>218</v>
      </c>
      <c r="C9" s="117">
        <v>1</v>
      </c>
      <c r="D9" s="124"/>
      <c r="E9" s="124"/>
      <c r="H9" t="s">
        <v>227</v>
      </c>
      <c r="J9" t="s">
        <v>226</v>
      </c>
      <c r="K9" s="129">
        <v>390</v>
      </c>
      <c r="L9">
        <v>2</v>
      </c>
      <c r="M9" s="129">
        <f t="shared" ref="M9:M14" si="0">K9*L9</f>
        <v>780</v>
      </c>
      <c r="N9" s="32" t="s">
        <v>225</v>
      </c>
    </row>
    <row r="10" spans="1:19">
      <c r="A10" s="114"/>
      <c r="B10" s="121" t="s">
        <v>210</v>
      </c>
      <c r="C10" s="37">
        <v>1</v>
      </c>
      <c r="D10" s="125"/>
      <c r="E10" s="125"/>
      <c r="K10" s="129"/>
      <c r="M10" s="129"/>
      <c r="N10" s="32"/>
    </row>
    <row r="11" spans="1:19">
      <c r="H11" t="s">
        <v>230</v>
      </c>
      <c r="J11" t="s">
        <v>229</v>
      </c>
      <c r="K11" s="129">
        <v>500</v>
      </c>
      <c r="L11">
        <v>1</v>
      </c>
      <c r="M11" s="129">
        <f t="shared" si="0"/>
        <v>500</v>
      </c>
      <c r="N11" s="32" t="s">
        <v>228</v>
      </c>
    </row>
    <row r="13" spans="1:19">
      <c r="A13" s="122" t="s">
        <v>211</v>
      </c>
      <c r="B13" s="123" t="s">
        <v>212</v>
      </c>
      <c r="C13" s="122">
        <v>2</v>
      </c>
      <c r="D13" s="122">
        <v>0</v>
      </c>
      <c r="E13" s="122">
        <v>2</v>
      </c>
      <c r="H13" t="s">
        <v>235</v>
      </c>
      <c r="J13" t="s">
        <v>232</v>
      </c>
      <c r="K13" s="129">
        <v>210</v>
      </c>
      <c r="L13">
        <v>1</v>
      </c>
      <c r="M13" s="129">
        <f t="shared" si="0"/>
        <v>210</v>
      </c>
      <c r="N13" s="32" t="s">
        <v>236</v>
      </c>
    </row>
    <row r="14" spans="1:19">
      <c r="H14" t="s">
        <v>234</v>
      </c>
      <c r="J14" t="s">
        <v>231</v>
      </c>
      <c r="K14" s="129">
        <v>510</v>
      </c>
      <c r="L14">
        <v>1</v>
      </c>
      <c r="M14" s="129">
        <f t="shared" si="0"/>
        <v>510</v>
      </c>
      <c r="N14" s="32" t="s">
        <v>233</v>
      </c>
    </row>
    <row r="15" spans="1:19">
      <c r="H15" t="s">
        <v>238</v>
      </c>
      <c r="K15" s="129">
        <v>50</v>
      </c>
      <c r="L15">
        <v>20</v>
      </c>
      <c r="M15" s="129">
        <f>K15*L15</f>
        <v>1000</v>
      </c>
      <c r="N15" s="32" t="s">
        <v>237</v>
      </c>
    </row>
  </sheetData>
  <mergeCells count="6">
    <mergeCell ref="A2:A7"/>
    <mergeCell ref="D2:D7"/>
    <mergeCell ref="D8:D10"/>
    <mergeCell ref="A8:A10"/>
    <mergeCell ref="E2:E7"/>
    <mergeCell ref="E8:E10"/>
  </mergeCells>
  <hyperlinks>
    <hyperlink ref="N9" r:id="rId1"/>
    <hyperlink ref="N11" r:id="rId2"/>
    <hyperlink ref="N15" r:id="rId3"/>
    <hyperlink ref="N14" r:id="rId4"/>
    <hyperlink ref="N1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  <vt:lpstr>Connector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2016-01-22T09:29:24Z</dcterms:modified>
</cp:coreProperties>
</file>