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kuleuven-my.sharepoint.com/personal/vitor_pinheiro_kuleuven_be/Documents/50_Publications/21_New_plasmids/Github/Engineered_colE1_origins/02_Figures/03_HT_assay/Raw_data/"/>
    </mc:Choice>
  </mc:AlternateContent>
  <xr:revisionPtr revIDLastSave="66" documentId="11_F20669711E5293F9266FC9248BB7A7F049B4910B" xr6:coauthVersionLast="47" xr6:coauthVersionMax="47" xr10:uidLastSave="{EF6BF816-BFCF-42F4-8973-87D6BF4FA621}"/>
  <bookViews>
    <workbookView xWindow="26520" yWindow="-18345" windowWidth="14460" windowHeight="16365" tabRatio="500" xr2:uid="{00000000-000D-0000-FFFF-FFFF00000000}"/>
  </bookViews>
  <sheets>
    <sheet name="Sheet1" sheetId="1" r:id="rId1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T49" i="1" l="1"/>
  <c r="U49" i="1"/>
  <c r="V49" i="1"/>
  <c r="W49" i="1"/>
  <c r="X49" i="1"/>
  <c r="Y49" i="1"/>
  <c r="Z49" i="1"/>
  <c r="AA49" i="1"/>
  <c r="T50" i="1"/>
  <c r="U50" i="1"/>
  <c r="V50" i="1"/>
  <c r="W50" i="1"/>
  <c r="X50" i="1"/>
  <c r="Y50" i="1"/>
  <c r="Z50" i="1"/>
  <c r="AA50" i="1"/>
  <c r="T51" i="1"/>
  <c r="U51" i="1"/>
  <c r="V51" i="1"/>
  <c r="W51" i="1"/>
  <c r="X51" i="1"/>
  <c r="Y51" i="1"/>
  <c r="Z51" i="1"/>
  <c r="AA51" i="1"/>
  <c r="T52" i="1"/>
  <c r="U52" i="1"/>
  <c r="V52" i="1"/>
  <c r="W52" i="1"/>
  <c r="X52" i="1"/>
  <c r="Y52" i="1"/>
  <c r="Z52" i="1"/>
  <c r="AA52" i="1"/>
  <c r="T53" i="1"/>
  <c r="U53" i="1"/>
  <c r="V53" i="1"/>
  <c r="W53" i="1"/>
  <c r="X53" i="1"/>
  <c r="Y53" i="1"/>
  <c r="Z53" i="1"/>
  <c r="AA53" i="1"/>
  <c r="T54" i="1"/>
  <c r="U54" i="1"/>
  <c r="V54" i="1"/>
  <c r="W54" i="1"/>
  <c r="X54" i="1"/>
  <c r="Y54" i="1"/>
  <c r="Z54" i="1"/>
  <c r="AA54" i="1"/>
  <c r="S50" i="1"/>
  <c r="S51" i="1"/>
  <c r="S52" i="1"/>
  <c r="S53" i="1"/>
  <c r="S54" i="1"/>
  <c r="S49" i="1"/>
  <c r="S38" i="1"/>
  <c r="T38" i="1"/>
  <c r="U38" i="1"/>
  <c r="V38" i="1"/>
  <c r="W38" i="1"/>
  <c r="X38" i="1"/>
  <c r="Y38" i="1"/>
  <c r="Z38" i="1"/>
  <c r="AA38" i="1"/>
  <c r="AB38" i="1"/>
  <c r="AC38" i="1"/>
  <c r="S39" i="1"/>
  <c r="T39" i="1"/>
  <c r="U39" i="1"/>
  <c r="V39" i="1"/>
  <c r="W39" i="1"/>
  <c r="X39" i="1"/>
  <c r="Y39" i="1"/>
  <c r="Z39" i="1"/>
  <c r="AA39" i="1"/>
  <c r="AB39" i="1"/>
  <c r="AC39" i="1"/>
  <c r="S40" i="1"/>
  <c r="T40" i="1"/>
  <c r="U40" i="1"/>
  <c r="V40" i="1"/>
  <c r="W40" i="1"/>
  <c r="X40" i="1"/>
  <c r="Y40" i="1"/>
  <c r="Z40" i="1"/>
  <c r="AA40" i="1"/>
  <c r="AB40" i="1"/>
  <c r="AC40" i="1"/>
  <c r="S41" i="1"/>
  <c r="T41" i="1"/>
  <c r="U41" i="1"/>
  <c r="V41" i="1"/>
  <c r="W41" i="1"/>
  <c r="X41" i="1"/>
  <c r="Y41" i="1"/>
  <c r="Z41" i="1"/>
  <c r="AA41" i="1"/>
  <c r="AB41" i="1"/>
  <c r="AC41" i="1"/>
  <c r="S42" i="1"/>
  <c r="T42" i="1"/>
  <c r="U42" i="1"/>
  <c r="V42" i="1"/>
  <c r="W42" i="1"/>
  <c r="X42" i="1"/>
  <c r="Y42" i="1"/>
  <c r="Z42" i="1"/>
  <c r="AA42" i="1"/>
  <c r="AB42" i="1"/>
  <c r="AC42" i="1"/>
  <c r="S43" i="1"/>
  <c r="T43" i="1"/>
  <c r="U43" i="1"/>
  <c r="V43" i="1"/>
  <c r="W43" i="1"/>
  <c r="X43" i="1"/>
  <c r="Y43" i="1"/>
  <c r="Z43" i="1"/>
  <c r="AA43" i="1"/>
  <c r="AB43" i="1"/>
  <c r="AC43" i="1"/>
  <c r="R39" i="1"/>
  <c r="R40" i="1"/>
  <c r="R41" i="1"/>
  <c r="R42" i="1"/>
  <c r="R43" i="1"/>
  <c r="R38" i="1"/>
  <c r="AA45" i="1"/>
  <c r="Z45" i="1"/>
  <c r="Y45" i="1"/>
  <c r="X45" i="1"/>
  <c r="W45" i="1"/>
  <c r="V45" i="1"/>
  <c r="U45" i="1"/>
  <c r="T45" i="1"/>
  <c r="S45" i="1"/>
  <c r="T58" i="1"/>
  <c r="U58" i="1"/>
  <c r="V58" i="1"/>
  <c r="W58" i="1"/>
  <c r="X58" i="1"/>
  <c r="Y58" i="1"/>
  <c r="Z58" i="1"/>
  <c r="AA58" i="1"/>
  <c r="S58" i="1"/>
  <c r="S57" i="1"/>
  <c r="T57" i="1"/>
  <c r="U57" i="1"/>
  <c r="V57" i="1"/>
  <c r="W57" i="1"/>
  <c r="X57" i="1"/>
  <c r="Y57" i="1"/>
  <c r="Z57" i="1"/>
  <c r="AA57" i="1"/>
  <c r="AA33" i="1"/>
  <c r="Z33" i="1"/>
  <c r="Y33" i="1"/>
  <c r="X33" i="1"/>
  <c r="W33" i="1"/>
  <c r="V33" i="1"/>
  <c r="U33" i="1"/>
  <c r="T33" i="1"/>
  <c r="S33" i="1"/>
  <c r="L33" i="1"/>
  <c r="K33" i="1"/>
  <c r="J33" i="1"/>
  <c r="I33" i="1"/>
  <c r="H33" i="1"/>
  <c r="G33" i="1"/>
  <c r="F33" i="1"/>
  <c r="E33" i="1"/>
  <c r="D33" i="1"/>
  <c r="AA21" i="1"/>
  <c r="Z21" i="1"/>
  <c r="Y21" i="1"/>
  <c r="X21" i="1"/>
  <c r="W21" i="1"/>
  <c r="V21" i="1"/>
  <c r="U21" i="1"/>
  <c r="T21" i="1"/>
  <c r="S21" i="1"/>
  <c r="L21" i="1"/>
  <c r="K21" i="1"/>
  <c r="J21" i="1"/>
  <c r="I21" i="1"/>
  <c r="H21" i="1"/>
  <c r="G21" i="1"/>
  <c r="F21" i="1"/>
  <c r="E21" i="1"/>
  <c r="D21" i="1"/>
</calcChain>
</file>

<file path=xl/sharedStrings.xml><?xml version="1.0" encoding="utf-8"?>
<sst xmlns="http://schemas.openxmlformats.org/spreadsheetml/2006/main" count="105" uniqueCount="30">
  <si>
    <t>A</t>
  </si>
  <si>
    <t>B</t>
  </si>
  <si>
    <r>
      <t xml:space="preserve">pET29aΔΔΔ_sfGFP + </t>
    </r>
    <r>
      <rPr>
        <sz val="12"/>
        <color theme="4"/>
        <rFont val="Calibri (Body)"/>
      </rPr>
      <t>kan50</t>
    </r>
  </si>
  <si>
    <r>
      <t xml:space="preserve">pWH_TetA_TetR_Cm + </t>
    </r>
    <r>
      <rPr>
        <sz val="12"/>
        <color theme="4"/>
        <rFont val="Calibri (Body)"/>
      </rPr>
      <t>Cm34</t>
    </r>
  </si>
  <si>
    <r>
      <t xml:space="preserve">pWH_TetA_TetR_Cm (p15-2) + </t>
    </r>
    <r>
      <rPr>
        <sz val="12"/>
        <color theme="4"/>
        <rFont val="Calibri (Body)"/>
      </rPr>
      <t>Cm34</t>
    </r>
  </si>
  <si>
    <r>
      <t xml:space="preserve">pET29aΔΔΔ_sfGFP + pWH_TetA_TetR_Cm </t>
    </r>
    <r>
      <rPr>
        <sz val="12"/>
        <color theme="4"/>
        <rFont val="Calibri (Body)"/>
      </rPr>
      <t>no antibiotic</t>
    </r>
  </si>
  <si>
    <r>
      <t xml:space="preserve">pET29aΔΔΔ_sfGFP + pWH_TetA_TetR_Cm (p15-2) </t>
    </r>
    <r>
      <rPr>
        <sz val="12"/>
        <color theme="4"/>
        <rFont val="Calibri (Body)"/>
      </rPr>
      <t>no antibiotic</t>
    </r>
  </si>
  <si>
    <r>
      <t xml:space="preserve">pET29aΔΔΔ_sfGFP + pWH_TetA_TetR_Cm </t>
    </r>
    <r>
      <rPr>
        <sz val="12"/>
        <color theme="4"/>
        <rFont val="Calibri (Body)"/>
      </rPr>
      <t>both antibiotics</t>
    </r>
  </si>
  <si>
    <r>
      <t xml:space="preserve">pET29aΔΔΔ_sfGFP + pWH_TetA_TetR_Cm (p15-2) </t>
    </r>
    <r>
      <rPr>
        <sz val="12"/>
        <color theme="4"/>
        <rFont val="Calibri (Body)"/>
      </rPr>
      <t>both antibiotics</t>
    </r>
  </si>
  <si>
    <r>
      <t xml:space="preserve">pET29aΔΔΔ_sfGFP + pWH_TetA_TetR_Cm </t>
    </r>
    <r>
      <rPr>
        <sz val="12"/>
        <color theme="4"/>
        <rFont val="Calibri (Body)"/>
      </rPr>
      <t>kan75</t>
    </r>
  </si>
  <si>
    <r>
      <t xml:space="preserve">pET29aΔΔΔ_sfGFP + pWH_TetA_TetR_Cm (p15-2) </t>
    </r>
    <r>
      <rPr>
        <sz val="12"/>
        <color theme="4"/>
        <rFont val="Calibri (Body)"/>
      </rPr>
      <t>kan75</t>
    </r>
  </si>
  <si>
    <t>C</t>
  </si>
  <si>
    <t>D</t>
  </si>
  <si>
    <t>E</t>
  </si>
  <si>
    <t>F</t>
  </si>
  <si>
    <t>G</t>
  </si>
  <si>
    <t>H</t>
  </si>
  <si>
    <t>LB</t>
  </si>
  <si>
    <t>blank</t>
  </si>
  <si>
    <t>GFP, 29/11/18 Blank corrected</t>
  </si>
  <si>
    <t>OD600, 29/11/18 Blank corrected</t>
  </si>
  <si>
    <t>OD600, 30/11/18 Blank corrected</t>
  </si>
  <si>
    <t>GFP, 30/11/18 Blank corrected</t>
  </si>
  <si>
    <t>GFP/OD</t>
  </si>
  <si>
    <t>Average</t>
  </si>
  <si>
    <t>Error</t>
  </si>
  <si>
    <t>GFP, 30/11/18 Blank re-corrected</t>
  </si>
  <si>
    <t xml:space="preserve">This control was disregarded. </t>
  </si>
  <si>
    <t>It is not in agreement with previous assays and the results are unexpected.</t>
  </si>
  <si>
    <t>Most probable cause is lack of chloramphenicol in the 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</si>
</sst>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4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right"/>
    </xf>
    <xf numFmtId="0" fontId="0" fillId="0" borderId="1" xfId="0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Font="1" applyAlignment="1">
      <alignment horizontal="center" textRotation="90" wrapText="1"/>
    </xf>
    <xf numFmtId="0" fontId="0" fillId="0" borderId="0" xfId="0" applyFont="1" applyBorder="1" applyAlignment="1">
      <alignment horizontal="right"/>
    </xf>
    <xf numFmtId="0" fontId="0" fillId="0" borderId="0" xfId="0" applyAlignment="1">
      <alignment horizontal="center" textRotation="90" wrapText="1"/>
    </xf>
    <xf numFmtId="2" fontId="0" fillId="0" borderId="0" xfId="0" applyNumberFormat="1" applyFont="1"/>
    <xf numFmtId="2" fontId="0" fillId="0" borderId="0" xfId="0" applyNumberFormat="1"/>
    <xf numFmtId="0" fontId="0" fillId="0" borderId="2" xfId="0" applyFont="1" applyBorder="1" applyAlignment="1">
      <alignment horizontal="right"/>
    </xf>
    <xf numFmtId="1" fontId="0" fillId="0" borderId="0" xfId="0" applyNumberFormat="1" applyFont="1"/>
    <xf numFmtId="1" fontId="0" fillId="0" borderId="0" xfId="0" applyNumberFormat="1"/>
    <xf numFmtId="0" fontId="0" fillId="0" borderId="0" xfId="0" applyAlignment="1">
      <alignment horizontal="center" textRotation="90" wrapText="1"/>
    </xf>
    <xf numFmtId="1" fontId="0" fillId="0" borderId="1" xfId="0" applyNumberFormat="1" applyBorder="1" applyAlignment="1">
      <alignment horizontal="right"/>
    </xf>
    <xf numFmtId="0" fontId="0" fillId="0" borderId="0" xfId="0" applyFont="1" applyAlignment="1">
      <alignment horizontal="center" textRotation="90" wrapText="1"/>
    </xf>
    <xf numFmtId="0" fontId="0" fillId="0" borderId="0" xfId="0" applyAlignment="1">
      <alignment horizontal="center" textRotation="90" wrapText="1"/>
    </xf>
    <xf numFmtId="0" fontId="0" fillId="0" borderId="0" xfId="0" applyAlignment="1">
      <alignment horizontal="center" vertical="center" textRotation="90" wrapText="1"/>
    </xf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horizontal="center" textRotation="90" wrapText="1"/>
    </xf>
    <xf numFmtId="0" fontId="0" fillId="2" borderId="0" xfId="0" applyFill="1" applyBorder="1" applyAlignment="1">
      <alignment horizontal="right"/>
    </xf>
    <xf numFmtId="2" fontId="0" fillId="2" borderId="0" xfId="0" applyNumberFormat="1" applyFill="1"/>
    <xf numFmtId="1" fontId="0" fillId="2" borderId="0" xfId="0" applyNumberFormat="1" applyFill="1"/>
    <xf numFmtId="1" fontId="0" fillId="2" borderId="1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2"/>
  <sheetViews>
    <sheetView tabSelected="1" topLeftCell="R1" workbookViewId="0">
      <selection activeCell="W69" sqref="W69"/>
    </sheetView>
  </sheetViews>
  <sheetFormatPr defaultColWidth="10.85546875" defaultRowHeight="15.9"/>
  <cols>
    <col min="24" max="25" width="10.85546875" style="20"/>
  </cols>
  <sheetData>
    <row r="1" spans="1:29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 s="20">
        <v>7</v>
      </c>
      <c r="Y1" s="20">
        <v>8</v>
      </c>
      <c r="Z1">
        <v>9</v>
      </c>
      <c r="AA1">
        <v>10</v>
      </c>
      <c r="AB1">
        <v>11</v>
      </c>
      <c r="AC1">
        <v>12</v>
      </c>
    </row>
    <row r="2" spans="1:29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Q2" s="2" t="s">
        <v>0</v>
      </c>
      <c r="R2" s="1"/>
      <c r="S2" s="1"/>
      <c r="T2" s="1"/>
      <c r="U2" s="1"/>
      <c r="V2" s="1"/>
      <c r="W2" s="1"/>
      <c r="X2" s="21"/>
      <c r="Y2" s="21"/>
      <c r="Z2" s="1"/>
      <c r="AA2" s="1"/>
      <c r="AB2" s="1"/>
      <c r="AC2" s="1"/>
    </row>
    <row r="3" spans="1:29" ht="15.9" customHeight="1">
      <c r="A3" s="1"/>
      <c r="B3" s="2" t="s">
        <v>1</v>
      </c>
      <c r="C3" s="1"/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"/>
      <c r="N3" s="1"/>
      <c r="Q3" s="2" t="s">
        <v>1</v>
      </c>
      <c r="R3" s="1"/>
      <c r="S3" s="17" t="s">
        <v>2</v>
      </c>
      <c r="T3" s="17" t="s">
        <v>3</v>
      </c>
      <c r="U3" s="17" t="s">
        <v>4</v>
      </c>
      <c r="V3" s="17" t="s">
        <v>5</v>
      </c>
      <c r="W3" s="17" t="s">
        <v>6</v>
      </c>
      <c r="X3" s="22" t="s">
        <v>7</v>
      </c>
      <c r="Y3" s="22" t="s">
        <v>8</v>
      </c>
      <c r="Z3" s="17" t="s">
        <v>9</v>
      </c>
      <c r="AA3" s="17" t="s">
        <v>10</v>
      </c>
      <c r="AB3" s="1"/>
      <c r="AC3" s="1"/>
    </row>
    <row r="4" spans="1:29">
      <c r="A4" s="1"/>
      <c r="B4" s="2" t="s">
        <v>11</v>
      </c>
      <c r="C4" s="1"/>
      <c r="D4" s="17"/>
      <c r="E4" s="17"/>
      <c r="F4" s="17"/>
      <c r="G4" s="17"/>
      <c r="H4" s="17"/>
      <c r="I4" s="17"/>
      <c r="J4" s="17"/>
      <c r="K4" s="17"/>
      <c r="L4" s="17"/>
      <c r="M4" s="1"/>
      <c r="N4" s="1"/>
      <c r="Q4" s="2" t="s">
        <v>11</v>
      </c>
      <c r="R4" s="1"/>
      <c r="S4" s="17"/>
      <c r="T4" s="17"/>
      <c r="U4" s="17"/>
      <c r="V4" s="17"/>
      <c r="W4" s="17"/>
      <c r="X4" s="22"/>
      <c r="Y4" s="22"/>
      <c r="Z4" s="17"/>
      <c r="AA4" s="17"/>
      <c r="AB4" s="1"/>
      <c r="AC4" s="1"/>
    </row>
    <row r="5" spans="1:29">
      <c r="A5" s="1"/>
      <c r="B5" s="2" t="s">
        <v>12</v>
      </c>
      <c r="C5" s="1"/>
      <c r="D5" s="17"/>
      <c r="E5" s="17"/>
      <c r="F5" s="17"/>
      <c r="G5" s="17"/>
      <c r="H5" s="17"/>
      <c r="I5" s="17"/>
      <c r="J5" s="17"/>
      <c r="K5" s="17"/>
      <c r="L5" s="17"/>
      <c r="M5" s="1"/>
      <c r="N5" s="1"/>
      <c r="Q5" s="2" t="s">
        <v>12</v>
      </c>
      <c r="R5" s="1"/>
      <c r="S5" s="17"/>
      <c r="T5" s="17"/>
      <c r="U5" s="17"/>
      <c r="V5" s="17"/>
      <c r="W5" s="17"/>
      <c r="X5" s="22"/>
      <c r="Y5" s="22"/>
      <c r="Z5" s="17"/>
      <c r="AA5" s="17"/>
      <c r="AB5" s="1"/>
      <c r="AC5" s="1"/>
    </row>
    <row r="6" spans="1:29">
      <c r="A6" s="1"/>
      <c r="B6" s="2" t="s">
        <v>13</v>
      </c>
      <c r="C6" s="1"/>
      <c r="D6" s="17"/>
      <c r="E6" s="17"/>
      <c r="F6" s="17"/>
      <c r="G6" s="17"/>
      <c r="H6" s="17"/>
      <c r="I6" s="17"/>
      <c r="J6" s="17"/>
      <c r="K6" s="17"/>
      <c r="L6" s="17"/>
      <c r="M6" s="1"/>
      <c r="N6" s="1"/>
      <c r="Q6" s="2" t="s">
        <v>13</v>
      </c>
      <c r="R6" s="1"/>
      <c r="S6" s="17"/>
      <c r="T6" s="17"/>
      <c r="U6" s="17"/>
      <c r="V6" s="17"/>
      <c r="W6" s="17"/>
      <c r="X6" s="22"/>
      <c r="Y6" s="22"/>
      <c r="Z6" s="17"/>
      <c r="AA6" s="17"/>
      <c r="AB6" s="1"/>
      <c r="AC6" s="1"/>
    </row>
    <row r="7" spans="1:29">
      <c r="A7" s="1"/>
      <c r="B7" s="2" t="s">
        <v>14</v>
      </c>
      <c r="C7" s="1"/>
      <c r="D7" s="17"/>
      <c r="E7" s="17"/>
      <c r="F7" s="17"/>
      <c r="G7" s="17"/>
      <c r="H7" s="17"/>
      <c r="I7" s="17"/>
      <c r="J7" s="17"/>
      <c r="K7" s="17"/>
      <c r="L7" s="17"/>
      <c r="M7" s="1"/>
      <c r="N7" s="1"/>
      <c r="Q7" s="2" t="s">
        <v>14</v>
      </c>
      <c r="R7" s="1"/>
      <c r="S7" s="17"/>
      <c r="T7" s="17"/>
      <c r="U7" s="17"/>
      <c r="V7" s="17"/>
      <c r="W7" s="17"/>
      <c r="X7" s="22"/>
      <c r="Y7" s="22"/>
      <c r="Z7" s="17"/>
      <c r="AA7" s="17"/>
      <c r="AB7" s="1"/>
      <c r="AC7" s="1"/>
    </row>
    <row r="8" spans="1:29">
      <c r="A8" s="1"/>
      <c r="B8" s="2" t="s">
        <v>15</v>
      </c>
      <c r="C8" s="1"/>
      <c r="D8" s="17"/>
      <c r="E8" s="17"/>
      <c r="F8" s="17"/>
      <c r="G8" s="17"/>
      <c r="H8" s="17"/>
      <c r="I8" s="17"/>
      <c r="J8" s="17"/>
      <c r="K8" s="17"/>
      <c r="L8" s="17"/>
      <c r="M8" s="1"/>
      <c r="N8" s="1"/>
      <c r="Q8" s="2" t="s">
        <v>15</v>
      </c>
      <c r="R8" s="1"/>
      <c r="S8" s="17"/>
      <c r="T8" s="17"/>
      <c r="U8" s="17"/>
      <c r="V8" s="17"/>
      <c r="W8" s="17"/>
      <c r="X8" s="22"/>
      <c r="Y8" s="22"/>
      <c r="Z8" s="17"/>
      <c r="AA8" s="17"/>
      <c r="AB8" s="1"/>
      <c r="AC8" s="1"/>
    </row>
    <row r="9" spans="1:29">
      <c r="A9" s="1"/>
      <c r="B9" s="2" t="s">
        <v>16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Q9" s="2" t="s">
        <v>16</v>
      </c>
      <c r="R9" s="1"/>
      <c r="S9" s="1"/>
      <c r="T9" s="1"/>
      <c r="U9" s="1"/>
      <c r="V9" s="1"/>
      <c r="W9" s="1"/>
      <c r="X9" s="21"/>
      <c r="Y9" s="21"/>
      <c r="Z9" s="1"/>
      <c r="AA9" s="1"/>
      <c r="AB9" s="1"/>
      <c r="AC9" s="1"/>
    </row>
    <row r="10" spans="1:29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29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29">
      <c r="A12" s="1"/>
      <c r="B12" s="1"/>
      <c r="C12" s="1">
        <v>1</v>
      </c>
      <c r="D12" s="1">
        <v>2</v>
      </c>
      <c r="E12" s="1">
        <v>3</v>
      </c>
      <c r="F12" s="1">
        <v>4</v>
      </c>
      <c r="G12" s="1">
        <v>5</v>
      </c>
      <c r="H12" s="1">
        <v>6</v>
      </c>
      <c r="I12" s="1">
        <v>7</v>
      </c>
      <c r="J12" s="1">
        <v>8</v>
      </c>
      <c r="K12" s="1">
        <v>9</v>
      </c>
      <c r="L12" s="1">
        <v>10</v>
      </c>
      <c r="M12" s="1">
        <v>11</v>
      </c>
      <c r="N12" s="1">
        <v>12</v>
      </c>
      <c r="R12">
        <v>1</v>
      </c>
      <c r="S12">
        <v>2</v>
      </c>
      <c r="T12">
        <v>3</v>
      </c>
      <c r="U12">
        <v>4</v>
      </c>
      <c r="V12">
        <v>5</v>
      </c>
      <c r="W12">
        <v>6</v>
      </c>
      <c r="X12" s="20">
        <v>7</v>
      </c>
      <c r="Y12" s="20">
        <v>8</v>
      </c>
      <c r="Z12">
        <v>9</v>
      </c>
      <c r="AA12">
        <v>10</v>
      </c>
      <c r="AB12">
        <v>11</v>
      </c>
      <c r="AC12">
        <v>12</v>
      </c>
    </row>
    <row r="13" spans="1:29">
      <c r="A13" s="1"/>
      <c r="B13" s="1" t="s">
        <v>0</v>
      </c>
      <c r="C13" s="1" t="s">
        <v>17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Q13" t="s">
        <v>0</v>
      </c>
      <c r="R13" t="s">
        <v>17</v>
      </c>
    </row>
    <row r="14" spans="1:29">
      <c r="A14" s="17" t="s">
        <v>20</v>
      </c>
      <c r="B14" s="1" t="s">
        <v>1</v>
      </c>
      <c r="C14" s="3">
        <v>5.4000000000000003E-3</v>
      </c>
      <c r="D14" s="3">
        <v>9.1499999999999998E-2</v>
      </c>
      <c r="E14" s="3">
        <v>7.3300000000000004E-2</v>
      </c>
      <c r="F14" s="3">
        <v>6.5000000000000002E-2</v>
      </c>
      <c r="G14" s="3">
        <v>9.1999999999999998E-3</v>
      </c>
      <c r="H14" s="3">
        <v>6.9099999999999995E-2</v>
      </c>
      <c r="I14" s="3">
        <v>5.8300000000000005E-2</v>
      </c>
      <c r="J14" s="3">
        <v>7.2399999999999992E-2</v>
      </c>
      <c r="K14" s="3">
        <v>2.5999999999999995E-2</v>
      </c>
      <c r="L14" s="3">
        <v>5.4400000000000004E-2</v>
      </c>
      <c r="M14" s="3">
        <v>2.1699999999999997E-2</v>
      </c>
      <c r="N14" s="3">
        <v>1.3100000000000001E-2</v>
      </c>
      <c r="P14" s="18" t="s">
        <v>21</v>
      </c>
      <c r="Q14" t="s">
        <v>1</v>
      </c>
      <c r="R14" s="4">
        <v>6.0000000000000001E-3</v>
      </c>
      <c r="S14" s="5">
        <v>1.349</v>
      </c>
      <c r="T14" s="5">
        <v>1.3740000000000001</v>
      </c>
      <c r="U14" s="5">
        <v>0.97799999999999998</v>
      </c>
      <c r="V14" s="5">
        <v>1.407</v>
      </c>
      <c r="W14" s="5">
        <v>0.85399999999999998</v>
      </c>
      <c r="X14" s="23">
        <v>0.97399999999999998</v>
      </c>
      <c r="Y14" s="23">
        <v>0.754</v>
      </c>
      <c r="Z14" s="5">
        <v>1.208</v>
      </c>
      <c r="AA14" s="5">
        <v>0.78200000000000003</v>
      </c>
      <c r="AB14" s="5">
        <v>2.8000000000000001E-2</v>
      </c>
      <c r="AC14" s="6">
        <v>2.5000000000000001E-2</v>
      </c>
    </row>
    <row r="15" spans="1:29">
      <c r="A15" s="17"/>
      <c r="B15" s="1" t="s">
        <v>11</v>
      </c>
      <c r="C15" s="3">
        <v>-5.9999999999999984E-3</v>
      </c>
      <c r="D15" s="3">
        <v>5.4599999999999996E-2</v>
      </c>
      <c r="E15" s="3">
        <v>6.8000000000000005E-2</v>
      </c>
      <c r="F15" s="3">
        <v>5.9499999999999997E-2</v>
      </c>
      <c r="G15" s="3">
        <v>3.2000000000000001E-2</v>
      </c>
      <c r="H15" s="3">
        <v>6.0300000000000006E-2</v>
      </c>
      <c r="I15" s="3">
        <v>4.9500000000000002E-2</v>
      </c>
      <c r="J15" s="3">
        <v>6.0999999999999999E-2</v>
      </c>
      <c r="K15" s="3">
        <v>2.18E-2</v>
      </c>
      <c r="L15" s="3">
        <v>6.7500000000000004E-2</v>
      </c>
      <c r="M15" s="3">
        <v>2.4099999999999996E-2</v>
      </c>
      <c r="N15" s="3">
        <v>2.0400000000000001E-2</v>
      </c>
      <c r="P15" s="18"/>
      <c r="Q15" t="s">
        <v>11</v>
      </c>
      <c r="R15" s="4">
        <v>1.2999999999999999E-2</v>
      </c>
      <c r="S15" s="5">
        <v>1.4350000000000001</v>
      </c>
      <c r="T15" s="5">
        <v>1.9419999999999999</v>
      </c>
      <c r="U15" s="5">
        <v>0.77500000000000002</v>
      </c>
      <c r="V15" s="5">
        <v>1.268</v>
      </c>
      <c r="W15" s="5">
        <v>0.89700000000000002</v>
      </c>
      <c r="X15" s="23">
        <v>0.95699999999999996</v>
      </c>
      <c r="Y15" s="23">
        <v>0.73699999999999999</v>
      </c>
      <c r="Z15" s="5">
        <v>1.302</v>
      </c>
      <c r="AA15" s="5">
        <v>0.72399999999999998</v>
      </c>
      <c r="AB15" s="5">
        <v>3.3000000000000002E-2</v>
      </c>
      <c r="AC15" s="6">
        <v>5.2999999999999999E-2</v>
      </c>
    </row>
    <row r="16" spans="1:29">
      <c r="A16" s="17"/>
      <c r="B16" s="1" t="s">
        <v>12</v>
      </c>
      <c r="C16" s="3">
        <v>-6.9999999999999993E-3</v>
      </c>
      <c r="D16" s="3">
        <v>6.7599999999999993E-2</v>
      </c>
      <c r="E16" s="3">
        <v>8.0199999999999994E-2</v>
      </c>
      <c r="F16" s="3">
        <v>8.199999999999999E-2</v>
      </c>
      <c r="G16" s="3">
        <v>2.6800000000000004E-2</v>
      </c>
      <c r="H16" s="3">
        <v>7.6899999999999996E-2</v>
      </c>
      <c r="I16" s="3">
        <v>3.6299999999999999E-2</v>
      </c>
      <c r="J16" s="3">
        <v>0.11219999999999999</v>
      </c>
      <c r="K16" s="3">
        <v>1.6600000000000004E-2</v>
      </c>
      <c r="L16" s="3">
        <v>6.3799999999999996E-2</v>
      </c>
      <c r="M16" s="3">
        <v>1.9799999999999998E-2</v>
      </c>
      <c r="N16" s="3">
        <v>1.9699999999999995E-2</v>
      </c>
      <c r="P16" s="18"/>
      <c r="Q16" t="s">
        <v>12</v>
      </c>
      <c r="R16" s="4">
        <v>1.4999999999999999E-2</v>
      </c>
      <c r="S16" s="5">
        <v>1.452</v>
      </c>
      <c r="T16" s="5">
        <v>1.63</v>
      </c>
      <c r="U16" s="5">
        <v>0.98399999999999999</v>
      </c>
      <c r="V16" s="5">
        <v>3.0259999999999998</v>
      </c>
      <c r="W16" s="5">
        <v>0.94599999999999995</v>
      </c>
      <c r="X16" s="23">
        <v>1.194</v>
      </c>
      <c r="Y16" s="23">
        <v>0.746</v>
      </c>
      <c r="Z16" s="5">
        <v>1.198</v>
      </c>
      <c r="AA16" s="5">
        <v>0.626</v>
      </c>
      <c r="AB16" s="5">
        <v>2.5999999999999999E-2</v>
      </c>
      <c r="AC16" s="6">
        <v>2.5000000000000001E-2</v>
      </c>
    </row>
    <row r="17" spans="1:29">
      <c r="A17" s="17"/>
      <c r="B17" s="1" t="s">
        <v>13</v>
      </c>
      <c r="C17" s="3">
        <v>3.9999999999999758E-4</v>
      </c>
      <c r="D17" s="3">
        <v>6.3399999999999998E-2</v>
      </c>
      <c r="E17" s="3">
        <v>8.6499999999999994E-2</v>
      </c>
      <c r="F17" s="3">
        <v>5.9700000000000003E-2</v>
      </c>
      <c r="G17" s="3">
        <v>2.7899999999999994E-2</v>
      </c>
      <c r="H17" s="3">
        <v>7.3199999999999987E-2</v>
      </c>
      <c r="I17" s="3">
        <v>0.15890000000000001</v>
      </c>
      <c r="J17" s="3">
        <v>9.0100000000000013E-2</v>
      </c>
      <c r="K17" s="3">
        <v>1.21E-2</v>
      </c>
      <c r="L17" s="3">
        <v>8.6900000000000005E-2</v>
      </c>
      <c r="M17" s="3">
        <v>1.6500000000000001E-2</v>
      </c>
      <c r="N17" s="3">
        <v>1.7600000000000005E-2</v>
      </c>
      <c r="P17" s="18"/>
      <c r="Q17" t="s">
        <v>13</v>
      </c>
      <c r="R17" s="4">
        <v>0.02</v>
      </c>
      <c r="S17" s="5">
        <v>1.4410000000000001</v>
      </c>
      <c r="T17" s="5">
        <v>1.492</v>
      </c>
      <c r="U17" s="5">
        <v>0.85399999999999998</v>
      </c>
      <c r="V17" s="5">
        <v>1.157</v>
      </c>
      <c r="W17" s="5">
        <v>0.89800000000000002</v>
      </c>
      <c r="X17" s="23">
        <v>1.107</v>
      </c>
      <c r="Y17" s="23">
        <v>0.73499999999999999</v>
      </c>
      <c r="Z17" s="5">
        <v>1.0720000000000001</v>
      </c>
      <c r="AA17" s="5">
        <v>0.76500000000000001</v>
      </c>
      <c r="AB17" s="5">
        <v>2.1000000000000001E-2</v>
      </c>
      <c r="AC17" s="6">
        <v>1.4E-2</v>
      </c>
    </row>
    <row r="18" spans="1:29">
      <c r="A18" s="17"/>
      <c r="B18" s="1" t="s">
        <v>14</v>
      </c>
      <c r="C18" s="3">
        <v>4.5999999999999999E-3</v>
      </c>
      <c r="D18" s="3">
        <v>8.7099999999999997E-2</v>
      </c>
      <c r="E18" s="3">
        <v>9.0900000000000009E-2</v>
      </c>
      <c r="F18" s="3">
        <v>7.7100000000000002E-2</v>
      </c>
      <c r="G18" s="3">
        <v>2.3000000000000007E-2</v>
      </c>
      <c r="H18" s="3">
        <v>8.0699999999999994E-2</v>
      </c>
      <c r="I18" s="3">
        <v>5.7899999999999993E-2</v>
      </c>
      <c r="J18" s="3">
        <v>0.10800000000000001</v>
      </c>
      <c r="K18" s="3">
        <v>1.9400000000000001E-2</v>
      </c>
      <c r="L18" s="3">
        <v>8.3300000000000013E-2</v>
      </c>
      <c r="M18" s="3">
        <v>1.4399999999999996E-2</v>
      </c>
      <c r="N18" s="3">
        <v>1.7200000000000007E-2</v>
      </c>
      <c r="P18" s="18"/>
      <c r="Q18" t="s">
        <v>14</v>
      </c>
      <c r="R18" s="4">
        <v>4.0000000000000001E-3</v>
      </c>
      <c r="S18" s="5">
        <v>1.496</v>
      </c>
      <c r="T18" s="5">
        <v>1.613</v>
      </c>
      <c r="U18" s="5">
        <v>0.88</v>
      </c>
      <c r="V18" s="5">
        <v>1.1259999999999999</v>
      </c>
      <c r="W18" s="5">
        <v>0.84599999999999997</v>
      </c>
      <c r="X18" s="23">
        <v>1.131</v>
      </c>
      <c r="Y18" s="23">
        <v>0.56999999999999995</v>
      </c>
      <c r="Z18" s="5">
        <v>1.153</v>
      </c>
      <c r="AA18" s="5">
        <v>1.1379999999999999</v>
      </c>
      <c r="AB18" s="5">
        <v>2.1000000000000001E-2</v>
      </c>
      <c r="AC18" s="6">
        <v>0.01</v>
      </c>
    </row>
    <row r="19" spans="1:29">
      <c r="A19" s="17"/>
      <c r="B19" s="1" t="s">
        <v>15</v>
      </c>
      <c r="C19" s="3">
        <v>3.4199999999999994E-2</v>
      </c>
      <c r="D19" s="3">
        <v>8.199999999999999E-2</v>
      </c>
      <c r="E19" s="3">
        <v>8.1499999999999989E-2</v>
      </c>
      <c r="F19" s="3">
        <v>8.6799999999999988E-2</v>
      </c>
      <c r="G19" s="3">
        <v>2.3800000000000002E-2</v>
      </c>
      <c r="H19" s="3">
        <v>6.7400000000000002E-2</v>
      </c>
      <c r="I19" s="3">
        <v>7.0000000000000007E-2</v>
      </c>
      <c r="J19" s="3">
        <v>0.10270000000000001</v>
      </c>
      <c r="K19" s="3">
        <v>1.8600000000000005E-2</v>
      </c>
      <c r="L19" s="3">
        <v>8.7900000000000006E-2</v>
      </c>
      <c r="M19" s="3">
        <v>1.3399999999999995E-2</v>
      </c>
      <c r="N19" s="3">
        <v>1.3200000000000003E-2</v>
      </c>
      <c r="P19" s="18"/>
      <c r="Q19" t="s">
        <v>15</v>
      </c>
      <c r="R19" s="4">
        <v>3.7999999999999999E-2</v>
      </c>
      <c r="S19" s="5">
        <v>1.456</v>
      </c>
      <c r="T19" s="5">
        <v>1.3</v>
      </c>
      <c r="U19" s="5">
        <v>0.78500000000000003</v>
      </c>
      <c r="V19" s="5">
        <v>1.333</v>
      </c>
      <c r="W19" s="5">
        <v>0.85199999999999998</v>
      </c>
      <c r="X19" s="23">
        <v>0.94499999999999995</v>
      </c>
      <c r="Y19" s="23">
        <v>0.71099999999999997</v>
      </c>
      <c r="Z19" s="5">
        <v>1.099</v>
      </c>
      <c r="AA19" s="5">
        <v>0.69399999999999995</v>
      </c>
      <c r="AB19" s="5">
        <v>2.5999999999999999E-2</v>
      </c>
      <c r="AC19" s="6">
        <v>1.9E-2</v>
      </c>
    </row>
    <row r="20" spans="1:29">
      <c r="A20" s="7"/>
      <c r="B20" s="1" t="s">
        <v>16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P20" s="9"/>
      <c r="Q20" t="s">
        <v>16</v>
      </c>
      <c r="R20" s="5"/>
      <c r="S20" s="5"/>
      <c r="T20" s="5"/>
      <c r="U20" s="5"/>
      <c r="V20" s="5"/>
      <c r="W20" s="5"/>
      <c r="X20" s="23"/>
      <c r="Y20" s="23"/>
      <c r="Z20" s="5"/>
      <c r="AA20" s="5"/>
      <c r="AB20" s="5"/>
      <c r="AC20" s="5"/>
    </row>
    <row r="21" spans="1:29">
      <c r="A21" s="1"/>
      <c r="B21" s="1"/>
      <c r="C21" s="10"/>
      <c r="D21" s="10">
        <f t="shared" ref="D21:L21" si="0">SUM(D14:D19)/6</f>
        <v>7.4366666666666678E-2</v>
      </c>
      <c r="E21" s="10">
        <f t="shared" si="0"/>
        <v>8.0066666666666675E-2</v>
      </c>
      <c r="F21" s="10">
        <f t="shared" si="0"/>
        <v>7.1683333333333335E-2</v>
      </c>
      <c r="G21" s="10">
        <f t="shared" si="0"/>
        <v>2.3783333333333333E-2</v>
      </c>
      <c r="H21" s="10">
        <f t="shared" si="0"/>
        <v>7.1266666666666659E-2</v>
      </c>
      <c r="I21" s="10">
        <f t="shared" si="0"/>
        <v>7.1816666666666681E-2</v>
      </c>
      <c r="J21" s="10">
        <f t="shared" si="0"/>
        <v>9.1066666666666671E-2</v>
      </c>
      <c r="K21" s="10">
        <f t="shared" si="0"/>
        <v>1.9083333333333334E-2</v>
      </c>
      <c r="L21" s="10">
        <f t="shared" si="0"/>
        <v>7.3966666666666667E-2</v>
      </c>
      <c r="M21" s="10"/>
      <c r="N21" s="10"/>
      <c r="O21" s="11"/>
      <c r="P21" s="11"/>
      <c r="Q21" s="11"/>
      <c r="R21" s="11"/>
      <c r="S21" s="11">
        <f t="shared" ref="S21:AA21" si="1">SUM(S14:S19)/6</f>
        <v>1.4381666666666666</v>
      </c>
      <c r="T21" s="11">
        <f t="shared" si="1"/>
        <v>1.5585000000000002</v>
      </c>
      <c r="U21" s="11">
        <f t="shared" si="1"/>
        <v>0.876</v>
      </c>
      <c r="V21" s="11">
        <f t="shared" si="1"/>
        <v>1.5528333333333333</v>
      </c>
      <c r="W21" s="11">
        <f t="shared" si="1"/>
        <v>0.88216666666666665</v>
      </c>
      <c r="X21" s="24">
        <f t="shared" si="1"/>
        <v>1.0513333333333335</v>
      </c>
      <c r="Y21" s="24">
        <f t="shared" si="1"/>
        <v>0.70883333333333332</v>
      </c>
      <c r="Z21" s="11">
        <f t="shared" si="1"/>
        <v>1.1719999999999999</v>
      </c>
      <c r="AA21" s="11">
        <f t="shared" si="1"/>
        <v>0.78816666666666668</v>
      </c>
      <c r="AB21" s="11"/>
      <c r="AC21" s="11"/>
    </row>
    <row r="22" spans="1:29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29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29">
      <c r="A24" s="1"/>
      <c r="B24" s="1"/>
      <c r="C24" s="1">
        <v>1</v>
      </c>
      <c r="D24" s="1">
        <v>2</v>
      </c>
      <c r="E24" s="1">
        <v>3</v>
      </c>
      <c r="F24" s="1">
        <v>4</v>
      </c>
      <c r="G24" s="1">
        <v>5</v>
      </c>
      <c r="H24" s="1">
        <v>6</v>
      </c>
      <c r="I24" s="1">
        <v>7</v>
      </c>
      <c r="J24" s="1">
        <v>8</v>
      </c>
      <c r="K24" s="1">
        <v>9</v>
      </c>
      <c r="L24" s="1">
        <v>10</v>
      </c>
      <c r="M24" s="1">
        <v>11</v>
      </c>
      <c r="N24" s="1">
        <v>12</v>
      </c>
      <c r="R24">
        <v>1</v>
      </c>
      <c r="S24">
        <v>2</v>
      </c>
      <c r="T24">
        <v>3</v>
      </c>
      <c r="U24">
        <v>4</v>
      </c>
      <c r="V24">
        <v>5</v>
      </c>
      <c r="W24">
        <v>6</v>
      </c>
      <c r="X24" s="20">
        <v>7</v>
      </c>
      <c r="Y24" s="20">
        <v>8</v>
      </c>
      <c r="Z24">
        <v>9</v>
      </c>
      <c r="AA24">
        <v>10</v>
      </c>
      <c r="AB24">
        <v>11</v>
      </c>
      <c r="AC24">
        <v>12</v>
      </c>
    </row>
    <row r="25" spans="1:29">
      <c r="A25" s="1"/>
      <c r="B25" s="1" t="s">
        <v>0</v>
      </c>
      <c r="C25" s="1" t="s">
        <v>17</v>
      </c>
      <c r="D25" s="1"/>
      <c r="E25" s="1"/>
      <c r="F25" s="1"/>
      <c r="G25" s="1"/>
      <c r="H25" s="1"/>
      <c r="I25" s="1"/>
      <c r="J25" s="1"/>
      <c r="K25" s="1"/>
      <c r="L25" s="1"/>
      <c r="M25" s="1" t="s">
        <v>18</v>
      </c>
      <c r="N25" s="1" t="s">
        <v>18</v>
      </c>
      <c r="Q25" t="s">
        <v>0</v>
      </c>
      <c r="R25" t="s">
        <v>17</v>
      </c>
      <c r="AB25" t="s">
        <v>18</v>
      </c>
      <c r="AC25" t="s">
        <v>18</v>
      </c>
    </row>
    <row r="26" spans="1:29">
      <c r="A26" s="17" t="s">
        <v>19</v>
      </c>
      <c r="B26" s="1" t="s">
        <v>1</v>
      </c>
      <c r="C26" s="3">
        <v>731</v>
      </c>
      <c r="D26" s="8">
        <v>4367</v>
      </c>
      <c r="E26" s="8">
        <v>376</v>
      </c>
      <c r="F26" s="8">
        <v>-1103</v>
      </c>
      <c r="G26" s="8">
        <v>-166</v>
      </c>
      <c r="H26" s="8">
        <v>-1166</v>
      </c>
      <c r="I26" s="8">
        <v>4667</v>
      </c>
      <c r="J26" s="8">
        <v>-2187</v>
      </c>
      <c r="K26" s="8">
        <v>1616</v>
      </c>
      <c r="L26" s="8">
        <v>-1050</v>
      </c>
      <c r="M26" s="8">
        <v>5151</v>
      </c>
      <c r="N26" s="12">
        <v>7559</v>
      </c>
      <c r="P26" s="18" t="s">
        <v>22</v>
      </c>
      <c r="Q26" t="s">
        <v>1</v>
      </c>
      <c r="R26" s="4">
        <v>-94</v>
      </c>
      <c r="S26" s="5">
        <v>21938</v>
      </c>
      <c r="T26" s="5">
        <v>-6193</v>
      </c>
      <c r="U26" s="5">
        <v>-5724</v>
      </c>
      <c r="V26" s="5">
        <v>36488</v>
      </c>
      <c r="W26" s="5">
        <v>-3623</v>
      </c>
      <c r="X26" s="23">
        <v>36488</v>
      </c>
      <c r="Y26" s="23">
        <v>-3922</v>
      </c>
      <c r="Z26" s="5">
        <v>36488</v>
      </c>
      <c r="AA26" s="5">
        <v>-3654</v>
      </c>
      <c r="AB26" s="5">
        <v>2670</v>
      </c>
      <c r="AC26" s="6">
        <v>4036</v>
      </c>
    </row>
    <row r="27" spans="1:29">
      <c r="A27" s="17"/>
      <c r="B27" s="1" t="s">
        <v>11</v>
      </c>
      <c r="C27" s="3">
        <v>663</v>
      </c>
      <c r="D27" s="8">
        <v>3851</v>
      </c>
      <c r="E27" s="8">
        <v>117</v>
      </c>
      <c r="F27" s="8">
        <v>-1023</v>
      </c>
      <c r="G27" s="8">
        <v>613</v>
      </c>
      <c r="H27" s="8">
        <v>-1178</v>
      </c>
      <c r="I27" s="8">
        <v>4631</v>
      </c>
      <c r="J27" s="8">
        <v>-1389</v>
      </c>
      <c r="K27" s="8">
        <v>551</v>
      </c>
      <c r="L27" s="8">
        <v>-1397</v>
      </c>
      <c r="M27" s="8">
        <v>4729</v>
      </c>
      <c r="N27" s="12">
        <v>6761</v>
      </c>
      <c r="P27" s="18"/>
      <c r="Q27" t="s">
        <v>11</v>
      </c>
      <c r="R27" s="4">
        <v>-174</v>
      </c>
      <c r="S27" s="5">
        <v>21334</v>
      </c>
      <c r="T27" s="5">
        <v>-6312</v>
      </c>
      <c r="U27" s="5">
        <v>-4638</v>
      </c>
      <c r="V27" s="5">
        <v>36488</v>
      </c>
      <c r="W27" s="5">
        <v>-4185</v>
      </c>
      <c r="X27" s="23">
        <v>36488</v>
      </c>
      <c r="Y27" s="23">
        <v>-3519</v>
      </c>
      <c r="Z27" s="5">
        <v>36488</v>
      </c>
      <c r="AA27" s="5">
        <v>-3749</v>
      </c>
      <c r="AB27" s="5">
        <v>3484</v>
      </c>
      <c r="AC27" s="6">
        <v>3144</v>
      </c>
    </row>
    <row r="28" spans="1:29">
      <c r="A28" s="17"/>
      <c r="B28" s="1" t="s">
        <v>12</v>
      </c>
      <c r="C28" s="3">
        <v>-101</v>
      </c>
      <c r="D28" s="8">
        <v>3288</v>
      </c>
      <c r="E28" s="8">
        <v>-862</v>
      </c>
      <c r="F28" s="8">
        <v>-493</v>
      </c>
      <c r="G28" s="8">
        <v>854</v>
      </c>
      <c r="H28" s="8">
        <v>-1341</v>
      </c>
      <c r="I28" s="8">
        <v>3554</v>
      </c>
      <c r="J28" s="8">
        <v>-1337</v>
      </c>
      <c r="K28" s="8">
        <v>1203</v>
      </c>
      <c r="L28" s="8">
        <v>-988</v>
      </c>
      <c r="M28" s="8">
        <v>5253</v>
      </c>
      <c r="N28" s="12">
        <v>6190</v>
      </c>
      <c r="P28" s="18"/>
      <c r="Q28" t="s">
        <v>12</v>
      </c>
      <c r="R28" s="4">
        <v>-99</v>
      </c>
      <c r="S28" s="5">
        <v>19937</v>
      </c>
      <c r="T28" s="5">
        <v>-6548</v>
      </c>
      <c r="U28" s="5">
        <v>-4705</v>
      </c>
      <c r="V28" s="5">
        <v>36488</v>
      </c>
      <c r="W28" s="5">
        <v>-4131</v>
      </c>
      <c r="X28" s="23">
        <v>36488</v>
      </c>
      <c r="Y28" s="23">
        <v>-3763</v>
      </c>
      <c r="Z28" s="5">
        <v>36488</v>
      </c>
      <c r="AA28" s="5">
        <v>-3709</v>
      </c>
      <c r="AB28" s="5">
        <v>2639</v>
      </c>
      <c r="AC28" s="6">
        <v>3737</v>
      </c>
    </row>
    <row r="29" spans="1:29">
      <c r="A29" s="17"/>
      <c r="B29" s="1" t="s">
        <v>13</v>
      </c>
      <c r="C29" s="3">
        <v>842</v>
      </c>
      <c r="D29" s="8">
        <v>2675</v>
      </c>
      <c r="E29" s="8">
        <v>28</v>
      </c>
      <c r="F29" s="8">
        <v>-381</v>
      </c>
      <c r="G29" s="8">
        <v>2286</v>
      </c>
      <c r="H29" s="8">
        <v>-639</v>
      </c>
      <c r="I29" s="8">
        <v>16474</v>
      </c>
      <c r="J29" s="8">
        <v>-217</v>
      </c>
      <c r="K29" s="8">
        <v>846</v>
      </c>
      <c r="L29" s="8">
        <v>-1464</v>
      </c>
      <c r="M29" s="8">
        <v>5142</v>
      </c>
      <c r="N29" s="12">
        <v>5392</v>
      </c>
      <c r="P29" s="18"/>
      <c r="Q29" t="s">
        <v>13</v>
      </c>
      <c r="R29" s="4">
        <v>-955</v>
      </c>
      <c r="S29" s="5">
        <v>19261</v>
      </c>
      <c r="T29" s="5">
        <v>-5937</v>
      </c>
      <c r="U29" s="5">
        <v>-4196</v>
      </c>
      <c r="V29" s="5">
        <v>36488</v>
      </c>
      <c r="W29" s="5">
        <v>-3229</v>
      </c>
      <c r="X29" s="23">
        <v>36488</v>
      </c>
      <c r="Y29" s="23">
        <v>-3594</v>
      </c>
      <c r="Z29" s="5">
        <v>36488</v>
      </c>
      <c r="AA29" s="5">
        <v>-5363</v>
      </c>
      <c r="AB29" s="5">
        <v>2755</v>
      </c>
      <c r="AC29" s="6">
        <v>3683</v>
      </c>
    </row>
    <row r="30" spans="1:29">
      <c r="A30" s="17"/>
      <c r="B30" s="1" t="s">
        <v>14</v>
      </c>
      <c r="C30" s="3">
        <v>1014</v>
      </c>
      <c r="D30" s="8">
        <v>4361</v>
      </c>
      <c r="E30" s="8">
        <v>-179</v>
      </c>
      <c r="F30" s="8">
        <v>-883</v>
      </c>
      <c r="G30" s="8">
        <v>941</v>
      </c>
      <c r="H30" s="8">
        <v>-636</v>
      </c>
      <c r="I30" s="8">
        <v>5036</v>
      </c>
      <c r="J30" s="8">
        <v>-757</v>
      </c>
      <c r="K30" s="8">
        <v>235</v>
      </c>
      <c r="L30" s="8">
        <v>-790</v>
      </c>
      <c r="M30" s="8">
        <v>5639</v>
      </c>
      <c r="N30" s="12">
        <v>6202</v>
      </c>
      <c r="P30" s="18"/>
      <c r="Q30" t="s">
        <v>14</v>
      </c>
      <c r="R30" s="4">
        <v>434</v>
      </c>
      <c r="S30" s="5">
        <v>18782</v>
      </c>
      <c r="T30" s="5">
        <v>-6357</v>
      </c>
      <c r="U30" s="5">
        <v>-4638</v>
      </c>
      <c r="V30" s="5">
        <v>36488</v>
      </c>
      <c r="W30" s="5">
        <v>-4365</v>
      </c>
      <c r="X30" s="23">
        <v>36488</v>
      </c>
      <c r="Y30" s="23">
        <v>-3766</v>
      </c>
      <c r="Z30" s="5">
        <v>36488</v>
      </c>
      <c r="AA30" s="5">
        <v>-4235</v>
      </c>
      <c r="AB30" s="5">
        <v>4047</v>
      </c>
      <c r="AC30" s="6">
        <v>3039</v>
      </c>
    </row>
    <row r="31" spans="1:29">
      <c r="A31" s="17"/>
      <c r="B31" s="1" t="s">
        <v>15</v>
      </c>
      <c r="C31" s="3">
        <v>1902</v>
      </c>
      <c r="D31" s="8">
        <v>5520</v>
      </c>
      <c r="E31" s="8">
        <v>1346</v>
      </c>
      <c r="F31" s="8">
        <v>827</v>
      </c>
      <c r="G31" s="8">
        <v>2242</v>
      </c>
      <c r="H31" s="8">
        <v>-170</v>
      </c>
      <c r="I31" s="8">
        <v>5735</v>
      </c>
      <c r="J31" s="8">
        <v>-129</v>
      </c>
      <c r="K31" s="8">
        <v>1805</v>
      </c>
      <c r="L31" s="8">
        <v>269</v>
      </c>
      <c r="M31" s="8">
        <v>5921</v>
      </c>
      <c r="N31" s="12">
        <v>6995</v>
      </c>
      <c r="P31" s="18"/>
      <c r="Q31" t="s">
        <v>15</v>
      </c>
      <c r="R31" s="4">
        <v>1098</v>
      </c>
      <c r="S31" s="5">
        <v>19573</v>
      </c>
      <c r="T31" s="5">
        <v>-6351</v>
      </c>
      <c r="U31" s="5">
        <v>-4226</v>
      </c>
      <c r="V31" s="5">
        <v>36488</v>
      </c>
      <c r="W31" s="5">
        <v>-3295</v>
      </c>
      <c r="X31" s="23">
        <v>36488</v>
      </c>
      <c r="Y31" s="23">
        <v>-3337</v>
      </c>
      <c r="Z31" s="5">
        <v>36488</v>
      </c>
      <c r="AA31" s="5">
        <v>-3381</v>
      </c>
      <c r="AB31" s="5">
        <v>2977</v>
      </c>
      <c r="AC31" s="6">
        <v>3511</v>
      </c>
    </row>
    <row r="32" spans="1:29">
      <c r="A32" s="7"/>
      <c r="B32" s="1" t="s">
        <v>16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P32" s="9"/>
      <c r="Q32" t="s">
        <v>16</v>
      </c>
      <c r="R32" s="5"/>
      <c r="S32" s="5"/>
      <c r="T32" s="5"/>
      <c r="U32" s="5"/>
      <c r="V32" s="5"/>
      <c r="W32" s="5"/>
      <c r="X32" s="23"/>
      <c r="Y32" s="23"/>
      <c r="Z32" s="5"/>
      <c r="AA32" s="5"/>
      <c r="AB32" s="5"/>
      <c r="AC32" s="5"/>
    </row>
    <row r="33" spans="1:29">
      <c r="A33" s="1"/>
      <c r="B33" s="1"/>
      <c r="C33" s="13"/>
      <c r="D33" s="13">
        <f t="shared" ref="D33:L33" si="2">SUM(D26:D31)/6</f>
        <v>4010.3333333333335</v>
      </c>
      <c r="E33" s="13">
        <f t="shared" si="2"/>
        <v>137.66666666666666</v>
      </c>
      <c r="F33" s="13">
        <f t="shared" si="2"/>
        <v>-509.33333333333331</v>
      </c>
      <c r="G33" s="13">
        <f t="shared" si="2"/>
        <v>1128.3333333333333</v>
      </c>
      <c r="H33" s="13">
        <f t="shared" si="2"/>
        <v>-855</v>
      </c>
      <c r="I33" s="13">
        <f t="shared" si="2"/>
        <v>6682.833333333333</v>
      </c>
      <c r="J33" s="13">
        <f t="shared" si="2"/>
        <v>-1002.6666666666666</v>
      </c>
      <c r="K33" s="13">
        <f t="shared" si="2"/>
        <v>1042.6666666666667</v>
      </c>
      <c r="L33" s="13">
        <f t="shared" si="2"/>
        <v>-903.33333333333337</v>
      </c>
      <c r="M33" s="13"/>
      <c r="N33" s="13"/>
      <c r="O33" s="14"/>
      <c r="P33" s="14"/>
      <c r="Q33" s="14"/>
      <c r="R33" s="14"/>
      <c r="S33" s="14">
        <f t="shared" ref="S33:AA33" si="3">SUM(S26:S31)/6</f>
        <v>20137.5</v>
      </c>
      <c r="T33" s="14">
        <f t="shared" si="3"/>
        <v>-6283</v>
      </c>
      <c r="U33" s="14">
        <f t="shared" si="3"/>
        <v>-4687.833333333333</v>
      </c>
      <c r="V33" s="14">
        <f t="shared" si="3"/>
        <v>36488</v>
      </c>
      <c r="W33" s="14">
        <f t="shared" si="3"/>
        <v>-3804.6666666666665</v>
      </c>
      <c r="X33" s="25">
        <f t="shared" si="3"/>
        <v>36488</v>
      </c>
      <c r="Y33" s="25">
        <f t="shared" si="3"/>
        <v>-3650.1666666666665</v>
      </c>
      <c r="Z33" s="14">
        <f t="shared" si="3"/>
        <v>36488</v>
      </c>
      <c r="AA33" s="14">
        <f t="shared" si="3"/>
        <v>-4015.1666666666665</v>
      </c>
      <c r="AB33" s="14"/>
      <c r="AC33" s="14"/>
    </row>
    <row r="36" spans="1:29">
      <c r="R36">
        <v>1</v>
      </c>
      <c r="S36">
        <v>2</v>
      </c>
      <c r="T36">
        <v>3</v>
      </c>
      <c r="U36">
        <v>4</v>
      </c>
      <c r="V36">
        <v>5</v>
      </c>
      <c r="W36">
        <v>6</v>
      </c>
      <c r="X36" s="20">
        <v>7</v>
      </c>
      <c r="Y36" s="20">
        <v>8</v>
      </c>
      <c r="Z36">
        <v>9</v>
      </c>
      <c r="AA36">
        <v>10</v>
      </c>
      <c r="AB36">
        <v>11</v>
      </c>
      <c r="AC36">
        <v>12</v>
      </c>
    </row>
    <row r="37" spans="1:29">
      <c r="Q37" t="s">
        <v>0</v>
      </c>
      <c r="R37" t="s">
        <v>17</v>
      </c>
      <c r="AB37" t="s">
        <v>18</v>
      </c>
      <c r="AC37" t="s">
        <v>18</v>
      </c>
    </row>
    <row r="38" spans="1:29">
      <c r="P38" s="18" t="s">
        <v>26</v>
      </c>
      <c r="Q38" t="s">
        <v>1</v>
      </c>
      <c r="R38" s="16">
        <f>R26-MIN(R26:AC31)</f>
        <v>6454</v>
      </c>
      <c r="S38" s="16">
        <f t="shared" ref="S38:AC43" si="4">S26-MIN(S26:AD31)</f>
        <v>28486</v>
      </c>
      <c r="T38" s="16">
        <f t="shared" si="4"/>
        <v>355</v>
      </c>
      <c r="U38" s="16">
        <f t="shared" si="4"/>
        <v>0</v>
      </c>
      <c r="V38" s="16">
        <f t="shared" si="4"/>
        <v>41851</v>
      </c>
      <c r="W38" s="16">
        <f t="shared" si="4"/>
        <v>1740</v>
      </c>
      <c r="X38" s="26">
        <f t="shared" si="4"/>
        <v>41851</v>
      </c>
      <c r="Y38" s="26">
        <f t="shared" si="4"/>
        <v>1441</v>
      </c>
      <c r="Z38" s="16">
        <f t="shared" si="4"/>
        <v>41851</v>
      </c>
      <c r="AA38" s="16">
        <f t="shared" si="4"/>
        <v>1709</v>
      </c>
      <c r="AB38" s="16">
        <f t="shared" si="4"/>
        <v>31</v>
      </c>
      <c r="AC38" s="16">
        <f t="shared" si="4"/>
        <v>997</v>
      </c>
    </row>
    <row r="39" spans="1:29">
      <c r="P39" s="18"/>
      <c r="Q39" t="s">
        <v>11</v>
      </c>
      <c r="R39" s="16">
        <f t="shared" ref="R39:R43" si="5">R27-MIN(R27:AC32)</f>
        <v>6374</v>
      </c>
      <c r="S39" s="16">
        <f t="shared" si="4"/>
        <v>27882</v>
      </c>
      <c r="T39" s="16">
        <f t="shared" si="4"/>
        <v>236</v>
      </c>
      <c r="U39" s="16">
        <f t="shared" si="4"/>
        <v>725</v>
      </c>
      <c r="V39" s="16">
        <f t="shared" si="4"/>
        <v>41851</v>
      </c>
      <c r="W39" s="16">
        <f t="shared" si="4"/>
        <v>1178</v>
      </c>
      <c r="X39" s="26">
        <f t="shared" si="4"/>
        <v>41851</v>
      </c>
      <c r="Y39" s="26">
        <f t="shared" si="4"/>
        <v>1844</v>
      </c>
      <c r="Z39" s="16">
        <f t="shared" si="4"/>
        <v>41851</v>
      </c>
      <c r="AA39" s="16">
        <f t="shared" si="4"/>
        <v>1614</v>
      </c>
      <c r="AB39" s="16">
        <f t="shared" si="4"/>
        <v>845</v>
      </c>
      <c r="AC39" s="16">
        <f t="shared" si="4"/>
        <v>105</v>
      </c>
    </row>
    <row r="40" spans="1:29">
      <c r="P40" s="18"/>
      <c r="Q40" t="s">
        <v>12</v>
      </c>
      <c r="R40" s="16">
        <f t="shared" si="5"/>
        <v>6449</v>
      </c>
      <c r="S40" s="16">
        <f t="shared" si="4"/>
        <v>26485</v>
      </c>
      <c r="T40" s="16">
        <f t="shared" si="4"/>
        <v>0</v>
      </c>
      <c r="U40" s="16">
        <f t="shared" si="4"/>
        <v>658</v>
      </c>
      <c r="V40" s="16">
        <f t="shared" si="4"/>
        <v>41851</v>
      </c>
      <c r="W40" s="16">
        <f t="shared" si="4"/>
        <v>1232</v>
      </c>
      <c r="X40" s="26">
        <f t="shared" si="4"/>
        <v>41851</v>
      </c>
      <c r="Y40" s="26">
        <f t="shared" si="4"/>
        <v>1600</v>
      </c>
      <c r="Z40" s="16">
        <f t="shared" si="4"/>
        <v>41851</v>
      </c>
      <c r="AA40" s="16">
        <f t="shared" si="4"/>
        <v>1654</v>
      </c>
      <c r="AB40" s="16">
        <f t="shared" si="4"/>
        <v>0</v>
      </c>
      <c r="AC40" s="16">
        <f t="shared" si="4"/>
        <v>698</v>
      </c>
    </row>
    <row r="41" spans="1:29">
      <c r="P41" s="18"/>
      <c r="Q41" t="s">
        <v>13</v>
      </c>
      <c r="R41" s="16">
        <f t="shared" si="5"/>
        <v>5402</v>
      </c>
      <c r="S41" s="16">
        <f t="shared" si="4"/>
        <v>25618</v>
      </c>
      <c r="T41" s="16">
        <f t="shared" si="4"/>
        <v>420</v>
      </c>
      <c r="U41" s="16">
        <f t="shared" si="4"/>
        <v>1167</v>
      </c>
      <c r="V41" s="16">
        <f t="shared" si="4"/>
        <v>41851</v>
      </c>
      <c r="W41" s="16">
        <f t="shared" si="4"/>
        <v>2134</v>
      </c>
      <c r="X41" s="26">
        <f t="shared" si="4"/>
        <v>41851</v>
      </c>
      <c r="Y41" s="26">
        <f t="shared" si="4"/>
        <v>1769</v>
      </c>
      <c r="Z41" s="16">
        <f t="shared" si="4"/>
        <v>41851</v>
      </c>
      <c r="AA41" s="16">
        <f t="shared" si="4"/>
        <v>0</v>
      </c>
      <c r="AB41" s="16">
        <f t="shared" si="4"/>
        <v>0</v>
      </c>
      <c r="AC41" s="16">
        <f t="shared" si="4"/>
        <v>644</v>
      </c>
    </row>
    <row r="42" spans="1:29">
      <c r="P42" s="18"/>
      <c r="Q42" t="s">
        <v>14</v>
      </c>
      <c r="R42" s="16">
        <f t="shared" si="5"/>
        <v>6791</v>
      </c>
      <c r="S42" s="16">
        <f t="shared" si="4"/>
        <v>25139</v>
      </c>
      <c r="T42" s="16">
        <f t="shared" si="4"/>
        <v>0</v>
      </c>
      <c r="U42" s="16">
        <f t="shared" si="4"/>
        <v>49.83333333333303</v>
      </c>
      <c r="V42" s="16">
        <f t="shared" si="4"/>
        <v>40853</v>
      </c>
      <c r="W42" s="16">
        <f t="shared" si="4"/>
        <v>0</v>
      </c>
      <c r="X42" s="26">
        <f t="shared" si="4"/>
        <v>40723</v>
      </c>
      <c r="Y42" s="26">
        <f t="shared" si="4"/>
        <v>469</v>
      </c>
      <c r="Z42" s="16">
        <f t="shared" si="4"/>
        <v>40723</v>
      </c>
      <c r="AA42" s="16">
        <f t="shared" si="4"/>
        <v>0</v>
      </c>
      <c r="AB42" s="16">
        <f t="shared" si="4"/>
        <v>1070</v>
      </c>
      <c r="AC42" s="16">
        <f t="shared" si="4"/>
        <v>0</v>
      </c>
    </row>
    <row r="43" spans="1:29">
      <c r="P43" s="18"/>
      <c r="Q43" t="s">
        <v>15</v>
      </c>
      <c r="R43" s="16">
        <f t="shared" si="5"/>
        <v>7449</v>
      </c>
      <c r="S43" s="16">
        <f t="shared" si="4"/>
        <v>25924</v>
      </c>
      <c r="T43" s="16">
        <f t="shared" si="4"/>
        <v>0</v>
      </c>
      <c r="U43" s="16">
        <f t="shared" si="4"/>
        <v>461.83333333333303</v>
      </c>
      <c r="V43" s="16">
        <f t="shared" si="4"/>
        <v>40503.166666666664</v>
      </c>
      <c r="W43" s="16">
        <f t="shared" si="4"/>
        <v>720.16666666666652</v>
      </c>
      <c r="X43" s="26">
        <f t="shared" si="4"/>
        <v>40503.166666666664</v>
      </c>
      <c r="Y43" s="26">
        <f t="shared" si="4"/>
        <v>678.16666666666652</v>
      </c>
      <c r="Z43" s="16">
        <f t="shared" si="4"/>
        <v>40503.166666666664</v>
      </c>
      <c r="AA43" s="16">
        <f t="shared" si="4"/>
        <v>634.16666666666652</v>
      </c>
      <c r="AB43" s="16">
        <f t="shared" si="4"/>
        <v>2966</v>
      </c>
      <c r="AC43" s="16">
        <f t="shared" si="4"/>
        <v>3499</v>
      </c>
    </row>
    <row r="44" spans="1:29">
      <c r="P44" s="15"/>
      <c r="Q44" t="s">
        <v>16</v>
      </c>
      <c r="R44" s="5"/>
      <c r="S44" s="5"/>
      <c r="T44" s="5"/>
      <c r="U44" s="5"/>
      <c r="V44" s="5"/>
      <c r="W44" s="5"/>
      <c r="X44" s="23"/>
      <c r="Y44" s="23"/>
      <c r="Z44" s="5"/>
      <c r="AA44" s="5"/>
      <c r="AB44" s="5"/>
      <c r="AC44" s="5"/>
    </row>
    <row r="45" spans="1:29">
      <c r="P45" s="14"/>
      <c r="Q45" s="14"/>
      <c r="R45" s="14"/>
      <c r="S45" s="14">
        <f t="shared" ref="S45:AA45" si="6">SUM(S38:S43)/6</f>
        <v>26589</v>
      </c>
      <c r="T45" s="14">
        <f t="shared" si="6"/>
        <v>168.5</v>
      </c>
      <c r="U45" s="14">
        <f t="shared" si="6"/>
        <v>510.27777777777766</v>
      </c>
      <c r="V45" s="14">
        <f t="shared" si="6"/>
        <v>41460.027777777774</v>
      </c>
      <c r="W45" s="14">
        <f t="shared" si="6"/>
        <v>1167.3611111111111</v>
      </c>
      <c r="X45" s="25">
        <f t="shared" si="6"/>
        <v>41438.361111111109</v>
      </c>
      <c r="Y45" s="25">
        <f t="shared" si="6"/>
        <v>1300.1944444444443</v>
      </c>
      <c r="Z45" s="14">
        <f t="shared" si="6"/>
        <v>41438.361111111109</v>
      </c>
      <c r="AA45" s="14">
        <f t="shared" si="6"/>
        <v>935.19444444444434</v>
      </c>
      <c r="AB45" s="14"/>
      <c r="AC45" s="14"/>
    </row>
    <row r="47" spans="1:29">
      <c r="R47">
        <v>1</v>
      </c>
      <c r="S47">
        <v>2</v>
      </c>
      <c r="T47">
        <v>3</v>
      </c>
      <c r="U47">
        <v>4</v>
      </c>
      <c r="V47">
        <v>5</v>
      </c>
      <c r="W47">
        <v>6</v>
      </c>
      <c r="X47" s="20">
        <v>7</v>
      </c>
      <c r="Y47" s="20">
        <v>8</v>
      </c>
      <c r="Z47">
        <v>9</v>
      </c>
      <c r="AA47">
        <v>10</v>
      </c>
      <c r="AB47">
        <v>11</v>
      </c>
      <c r="AC47">
        <v>12</v>
      </c>
    </row>
    <row r="48" spans="1:29">
      <c r="Q48" t="s">
        <v>0</v>
      </c>
      <c r="R48" t="s">
        <v>17</v>
      </c>
    </row>
    <row r="49" spans="16:29">
      <c r="P49" s="19" t="s">
        <v>23</v>
      </c>
      <c r="Q49" t="s">
        <v>1</v>
      </c>
      <c r="R49" s="16"/>
      <c r="S49" s="16">
        <f>S38/S14</f>
        <v>21116.382505559675</v>
      </c>
      <c r="T49" s="16">
        <f t="shared" ref="T49:AA49" si="7">T38/T14</f>
        <v>258.36972343522558</v>
      </c>
      <c r="U49" s="16">
        <f t="shared" si="7"/>
        <v>0</v>
      </c>
      <c r="V49" s="16">
        <f t="shared" si="7"/>
        <v>29744.847192608388</v>
      </c>
      <c r="W49" s="16">
        <f t="shared" si="7"/>
        <v>2037.4707259953161</v>
      </c>
      <c r="X49" s="26">
        <f t="shared" si="7"/>
        <v>42968.172484599592</v>
      </c>
      <c r="Y49" s="26">
        <f t="shared" si="7"/>
        <v>1911.1405835543767</v>
      </c>
      <c r="Z49" s="16">
        <f t="shared" si="7"/>
        <v>34644.867549668874</v>
      </c>
      <c r="AA49" s="16">
        <f t="shared" si="7"/>
        <v>2185.4219948849104</v>
      </c>
      <c r="AB49" s="16"/>
      <c r="AC49" s="16"/>
    </row>
    <row r="50" spans="16:29">
      <c r="P50" s="19"/>
      <c r="Q50" t="s">
        <v>11</v>
      </c>
      <c r="R50" s="16"/>
      <c r="S50" s="16">
        <f t="shared" ref="S50:AA54" si="8">S39/S15</f>
        <v>19429.965156794424</v>
      </c>
      <c r="T50" s="16">
        <f t="shared" si="8"/>
        <v>121.52420185375901</v>
      </c>
      <c r="U50" s="16">
        <f t="shared" si="8"/>
        <v>935.48387096774195</v>
      </c>
      <c r="V50" s="16">
        <f t="shared" si="8"/>
        <v>33005.52050473186</v>
      </c>
      <c r="W50" s="16">
        <f t="shared" si="8"/>
        <v>1313.2664437012263</v>
      </c>
      <c r="X50" s="26">
        <f t="shared" si="8"/>
        <v>43731.452455590392</v>
      </c>
      <c r="Y50" s="26">
        <f t="shared" si="8"/>
        <v>2502.0352781546812</v>
      </c>
      <c r="Z50" s="16">
        <f t="shared" si="8"/>
        <v>32143.625192012289</v>
      </c>
      <c r="AA50" s="16">
        <f t="shared" si="8"/>
        <v>2229.2817679558011</v>
      </c>
      <c r="AB50" s="16"/>
      <c r="AC50" s="16"/>
    </row>
    <row r="51" spans="16:29">
      <c r="P51" s="19"/>
      <c r="Q51" t="s">
        <v>12</v>
      </c>
      <c r="R51" s="16"/>
      <c r="S51" s="16">
        <f t="shared" si="8"/>
        <v>18240.358126721763</v>
      </c>
      <c r="T51" s="16">
        <f t="shared" si="8"/>
        <v>0</v>
      </c>
      <c r="U51" s="16">
        <f t="shared" si="8"/>
        <v>668.69918699186996</v>
      </c>
      <c r="V51" s="16">
        <f t="shared" si="8"/>
        <v>13830.46926635823</v>
      </c>
      <c r="W51" s="16">
        <f t="shared" si="8"/>
        <v>1302.325581395349</v>
      </c>
      <c r="X51" s="26">
        <f t="shared" si="8"/>
        <v>35051.088777219433</v>
      </c>
      <c r="Y51" s="26">
        <f t="shared" si="8"/>
        <v>2144.7721179624664</v>
      </c>
      <c r="Z51" s="16">
        <f t="shared" si="8"/>
        <v>34934.056761268781</v>
      </c>
      <c r="AA51" s="16">
        <f t="shared" si="8"/>
        <v>2642.1725239616612</v>
      </c>
      <c r="AB51" s="16"/>
      <c r="AC51" s="16"/>
    </row>
    <row r="52" spans="16:29">
      <c r="P52" s="19"/>
      <c r="Q52" t="s">
        <v>13</v>
      </c>
      <c r="R52" s="16"/>
      <c r="S52" s="16">
        <f t="shared" si="8"/>
        <v>17777.931991672449</v>
      </c>
      <c r="T52" s="16">
        <f t="shared" si="8"/>
        <v>281.50134048257371</v>
      </c>
      <c r="U52" s="16">
        <f t="shared" si="8"/>
        <v>1366.5105386416863</v>
      </c>
      <c r="V52" s="16">
        <f t="shared" si="8"/>
        <v>36171.996542783061</v>
      </c>
      <c r="W52" s="16">
        <f t="shared" si="8"/>
        <v>2376.391982182628</v>
      </c>
      <c r="X52" s="26">
        <f t="shared" si="8"/>
        <v>37805.781391147248</v>
      </c>
      <c r="Y52" s="26">
        <f t="shared" si="8"/>
        <v>2406.8027210884352</v>
      </c>
      <c r="Z52" s="16">
        <f t="shared" si="8"/>
        <v>39040.111940298506</v>
      </c>
      <c r="AA52" s="16">
        <f t="shared" si="8"/>
        <v>0</v>
      </c>
      <c r="AB52" s="16"/>
      <c r="AC52" s="16"/>
    </row>
    <row r="53" spans="16:29">
      <c r="P53" s="19"/>
      <c r="Q53" t="s">
        <v>14</v>
      </c>
      <c r="R53" s="16"/>
      <c r="S53" s="16">
        <f t="shared" si="8"/>
        <v>16804.144385026739</v>
      </c>
      <c r="T53" s="16">
        <f t="shared" si="8"/>
        <v>0</v>
      </c>
      <c r="U53" s="16">
        <f t="shared" si="8"/>
        <v>56.628787878787534</v>
      </c>
      <c r="V53" s="16">
        <f t="shared" si="8"/>
        <v>36281.527531083484</v>
      </c>
      <c r="W53" s="16">
        <f t="shared" si="8"/>
        <v>0</v>
      </c>
      <c r="X53" s="26">
        <f t="shared" si="8"/>
        <v>36006.189213085767</v>
      </c>
      <c r="Y53" s="26">
        <f t="shared" si="8"/>
        <v>822.80701754385973</v>
      </c>
      <c r="Z53" s="16">
        <f t="shared" si="8"/>
        <v>35319.167389418908</v>
      </c>
      <c r="AA53" s="16">
        <f t="shared" si="8"/>
        <v>0</v>
      </c>
      <c r="AB53" s="16"/>
      <c r="AC53" s="16"/>
    </row>
    <row r="54" spans="16:29">
      <c r="P54" s="19"/>
      <c r="Q54" t="s">
        <v>15</v>
      </c>
      <c r="R54" s="16"/>
      <c r="S54" s="16">
        <f t="shared" si="8"/>
        <v>17804.945054945056</v>
      </c>
      <c r="T54" s="16">
        <f t="shared" si="8"/>
        <v>0</v>
      </c>
      <c r="U54" s="16">
        <f t="shared" si="8"/>
        <v>588.32271762208029</v>
      </c>
      <c r="V54" s="16">
        <f t="shared" si="8"/>
        <v>30384.971242810701</v>
      </c>
      <c r="W54" s="16">
        <f t="shared" si="8"/>
        <v>845.26604068857569</v>
      </c>
      <c r="X54" s="26">
        <f t="shared" si="8"/>
        <v>42860.493827160491</v>
      </c>
      <c r="Y54" s="26">
        <f t="shared" si="8"/>
        <v>953.82090951711189</v>
      </c>
      <c r="Z54" s="16">
        <f t="shared" si="8"/>
        <v>36854.564755838641</v>
      </c>
      <c r="AA54" s="16">
        <f t="shared" si="8"/>
        <v>913.78482228626308</v>
      </c>
      <c r="AB54" s="16"/>
      <c r="AC54" s="16"/>
    </row>
    <row r="55" spans="16:29">
      <c r="P55" s="15"/>
      <c r="Q55" t="s">
        <v>16</v>
      </c>
      <c r="R55" s="5"/>
      <c r="S55" s="5"/>
      <c r="T55" s="5"/>
      <c r="U55" s="5"/>
      <c r="V55" s="5"/>
      <c r="W55" s="5"/>
      <c r="X55" s="23"/>
      <c r="Y55" s="23"/>
      <c r="Z55" s="5"/>
      <c r="AA55" s="5"/>
      <c r="AB55" s="5"/>
      <c r="AC55" s="5"/>
    </row>
    <row r="56" spans="16:29">
      <c r="P56" s="14"/>
      <c r="Q56" s="14"/>
      <c r="R56" s="14"/>
      <c r="S56" s="14"/>
      <c r="T56" s="14"/>
      <c r="U56" s="14"/>
      <c r="V56" s="14"/>
      <c r="W56" s="14"/>
      <c r="X56" s="25"/>
      <c r="Y56" s="25"/>
      <c r="Z56" s="14"/>
      <c r="AA56" s="14"/>
      <c r="AB56" s="14"/>
      <c r="AC56" s="14"/>
    </row>
    <row r="57" spans="16:29">
      <c r="Q57" t="s">
        <v>24</v>
      </c>
      <c r="R57" s="14"/>
      <c r="S57" s="14">
        <f t="shared" ref="S57:AA57" si="9">AVERAGE(S49:S54)</f>
        <v>18528.954536786685</v>
      </c>
      <c r="T57" s="14">
        <f t="shared" si="9"/>
        <v>110.23254429525973</v>
      </c>
      <c r="U57" s="14">
        <f t="shared" si="9"/>
        <v>602.60751701702759</v>
      </c>
      <c r="V57" s="14">
        <f t="shared" si="9"/>
        <v>29903.222046729283</v>
      </c>
      <c r="W57" s="14">
        <f t="shared" si="9"/>
        <v>1312.4534623271823</v>
      </c>
      <c r="X57" s="25">
        <f t="shared" si="9"/>
        <v>39737.196358133813</v>
      </c>
      <c r="Y57" s="25">
        <f t="shared" si="9"/>
        <v>1790.2297713034884</v>
      </c>
      <c r="Z57" s="14">
        <f t="shared" si="9"/>
        <v>35489.398931417665</v>
      </c>
      <c r="AA57" s="14">
        <f t="shared" si="9"/>
        <v>1328.4435181814395</v>
      </c>
      <c r="AB57" s="14"/>
      <c r="AC57" s="14"/>
    </row>
    <row r="58" spans="16:29">
      <c r="Q58" t="s">
        <v>25</v>
      </c>
      <c r="S58" s="14">
        <f>_xlfn.STDEV.P(S49:S54)</f>
        <v>1393.6215514226733</v>
      </c>
      <c r="T58" s="14">
        <f t="shared" ref="T58:AA58" si="10">_xlfn.STDEV.P(T49:T54)</f>
        <v>121.00879264667479</v>
      </c>
      <c r="U58" s="14">
        <f t="shared" si="10"/>
        <v>476.12240198599108</v>
      </c>
      <c r="V58" s="14">
        <f t="shared" si="10"/>
        <v>7617.9078173068774</v>
      </c>
      <c r="W58" s="14">
        <f t="shared" si="10"/>
        <v>774.43706644158067</v>
      </c>
      <c r="X58" s="25">
        <f t="shared" si="10"/>
        <v>3553.3706517636615</v>
      </c>
      <c r="Y58" s="25">
        <f t="shared" si="10"/>
        <v>666.16258659210087</v>
      </c>
      <c r="Z58" s="14">
        <f t="shared" si="10"/>
        <v>2110.1366256513952</v>
      </c>
      <c r="AA58" s="14">
        <f t="shared" si="10"/>
        <v>1078.0593488993602</v>
      </c>
    </row>
    <row r="60" spans="16:29">
      <c r="X60" s="20" t="s">
        <v>27</v>
      </c>
    </row>
    <row r="61" spans="16:29">
      <c r="X61" s="20" t="s">
        <v>28</v>
      </c>
    </row>
    <row r="62" spans="16:29">
      <c r="X62" s="20" t="s">
        <v>29</v>
      </c>
    </row>
  </sheetData>
  <mergeCells count="24">
    <mergeCell ref="P49:P54"/>
    <mergeCell ref="A26:A31"/>
    <mergeCell ref="P26:P31"/>
    <mergeCell ref="D3:D8"/>
    <mergeCell ref="E3:E8"/>
    <mergeCell ref="F3:F8"/>
    <mergeCell ref="G3:G8"/>
    <mergeCell ref="H3:H8"/>
    <mergeCell ref="I3:I8"/>
    <mergeCell ref="J3:J8"/>
    <mergeCell ref="K3:K8"/>
    <mergeCell ref="L3:L8"/>
    <mergeCell ref="A14:A19"/>
    <mergeCell ref="P14:P19"/>
    <mergeCell ref="S3:S8"/>
    <mergeCell ref="T3:T8"/>
    <mergeCell ref="U3:U8"/>
    <mergeCell ref="AA3:AA8"/>
    <mergeCell ref="P38:P43"/>
    <mergeCell ref="V3:V8"/>
    <mergeCell ref="W3:W8"/>
    <mergeCell ref="X3:X8"/>
    <mergeCell ref="Y3:Y8"/>
    <mergeCell ref="Z3:Z8"/>
  </mergeCells>
  <conditionalFormatting sqref="R14:AC19">
    <cfRule type="colorScale" priority="4">
      <colorScale>
        <cfvo type="min"/>
        <cfvo type="max"/>
        <color rgb="FFFCFCFF"/>
        <color rgb="FFF8696B"/>
      </colorScale>
    </cfRule>
  </conditionalFormatting>
  <conditionalFormatting sqref="R26:AC31">
    <cfRule type="colorScale" priority="3">
      <colorScale>
        <cfvo type="min"/>
        <cfvo type="max"/>
        <color rgb="FFFCFCFF"/>
        <color rgb="FF63BE7B"/>
      </colorScale>
    </cfRule>
  </conditionalFormatting>
  <conditionalFormatting sqref="R57:AA57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R38:AC43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Vitor Pinheiro</cp:lastModifiedBy>
  <dcterms:created xsi:type="dcterms:W3CDTF">2018-12-12T15:53:50Z</dcterms:created>
  <dcterms:modified xsi:type="dcterms:W3CDTF">2021-08-31T11:14:08Z</dcterms:modified>
</cp:coreProperties>
</file>