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u0122551_kuleuven_be/Documents/50_Publications/21_New_plasmids/"/>
    </mc:Choice>
  </mc:AlternateContent>
  <xr:revisionPtr revIDLastSave="0" documentId="8_{B880740C-44C0-42F8-B82D-A669BF0E62A4}" xr6:coauthVersionLast="47" xr6:coauthVersionMax="47" xr10:uidLastSave="{00000000-0000-0000-0000-000000000000}"/>
  <bookViews>
    <workbookView xWindow="3160" yWindow="-20620" windowWidth="26640" windowHeight="18570" xr2:uid="{3F1F96D6-D80B-4854-80D6-183F8B24F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AA9" i="1" s="1"/>
  <c r="AA23" i="1" s="1"/>
  <c r="T9" i="1"/>
  <c r="Z9" i="1" s="1"/>
  <c r="Z23" i="1" s="1"/>
  <c r="Z27" i="1"/>
  <c r="AA27" i="1"/>
  <c r="Y27" i="1"/>
  <c r="Z26" i="1"/>
  <c r="AA26" i="1"/>
  <c r="Y26" i="1"/>
  <c r="Z11" i="1"/>
  <c r="AA13" i="1"/>
  <c r="Y14" i="1"/>
  <c r="Z14" i="1"/>
  <c r="X9" i="1"/>
  <c r="X23" i="1" s="1"/>
  <c r="U16" i="1"/>
  <c r="AA16" i="1" s="1"/>
  <c r="U15" i="1"/>
  <c r="AA15" i="1" s="1"/>
  <c r="U14" i="1"/>
  <c r="AA14" i="1" s="1"/>
  <c r="U13" i="1"/>
  <c r="U12" i="1"/>
  <c r="AA12" i="1" s="1"/>
  <c r="U11" i="1"/>
  <c r="AA11" i="1" s="1"/>
  <c r="U10" i="1"/>
  <c r="AA10" i="1" s="1"/>
  <c r="T16" i="1"/>
  <c r="Z16" i="1" s="1"/>
  <c r="T15" i="1"/>
  <c r="Z15" i="1" s="1"/>
  <c r="T14" i="1"/>
  <c r="T13" i="1"/>
  <c r="Z13" i="1" s="1"/>
  <c r="T12" i="1"/>
  <c r="Z12" i="1" s="1"/>
  <c r="T11" i="1"/>
  <c r="T10" i="1"/>
  <c r="Z10" i="1" s="1"/>
  <c r="S16" i="1"/>
  <c r="Y16" i="1" s="1"/>
  <c r="S15" i="1"/>
  <c r="Y15" i="1" s="1"/>
  <c r="S14" i="1"/>
  <c r="S13" i="1"/>
  <c r="Y13" i="1" s="1"/>
  <c r="S12" i="1"/>
  <c r="Y12" i="1" s="1"/>
  <c r="S11" i="1"/>
  <c r="Y11" i="1" s="1"/>
  <c r="S10" i="1"/>
  <c r="Y10" i="1" s="1"/>
  <c r="S9" i="1"/>
  <c r="Y9" i="1" s="1"/>
  <c r="Y23" i="1" s="1"/>
  <c r="R10" i="1"/>
  <c r="X10" i="1" s="1"/>
  <c r="X26" i="1" s="1"/>
  <c r="R9" i="1"/>
  <c r="P16" i="1"/>
  <c r="P15" i="1"/>
  <c r="P14" i="1"/>
  <c r="P13" i="1"/>
  <c r="P12" i="1"/>
  <c r="P11" i="1"/>
  <c r="P10" i="1"/>
  <c r="P9" i="1"/>
  <c r="O16" i="1"/>
  <c r="O15" i="1"/>
  <c r="O14" i="1"/>
  <c r="O13" i="1"/>
  <c r="O12" i="1"/>
  <c r="O11" i="1"/>
  <c r="O10" i="1"/>
  <c r="O9" i="1"/>
  <c r="N16" i="1"/>
  <c r="N15" i="1"/>
  <c r="N14" i="1"/>
  <c r="N13" i="1"/>
  <c r="N12" i="1"/>
  <c r="N11" i="1"/>
  <c r="N10" i="1"/>
  <c r="N9" i="1"/>
  <c r="M10" i="1"/>
  <c r="M9" i="1"/>
</calcChain>
</file>

<file path=xl/sharedStrings.xml><?xml version="1.0" encoding="utf-8"?>
<sst xmlns="http://schemas.openxmlformats.org/spreadsheetml/2006/main" count="78" uniqueCount="26">
  <si>
    <t>Plasmid compatibility selection</t>
  </si>
  <si>
    <t>Strain</t>
  </si>
  <si>
    <t>Wild-type</t>
  </si>
  <si>
    <t>Day 0</t>
  </si>
  <si>
    <t>Day 1</t>
  </si>
  <si>
    <t>Day 2</t>
  </si>
  <si>
    <t>Day 3</t>
  </si>
  <si>
    <t>Number of colonies in 10^(-5) dilution</t>
  </si>
  <si>
    <t>No antibiotic selection</t>
  </si>
  <si>
    <t>Double antibiotic selection</t>
  </si>
  <si>
    <t>Number of colonies in 10^(-4) dilution</t>
  </si>
  <si>
    <t>Raw data</t>
  </si>
  <si>
    <t>Averaged and dilution corrected</t>
  </si>
  <si>
    <t>Variants</t>
  </si>
  <si>
    <t>Variants #2</t>
  </si>
  <si>
    <t>Variants #3</t>
  </si>
  <si>
    <t>Variants #4</t>
  </si>
  <si>
    <t>Variants #5</t>
  </si>
  <si>
    <t>Variants #6</t>
  </si>
  <si>
    <t>Variants #7</t>
  </si>
  <si>
    <t>N.C.</t>
  </si>
  <si>
    <t>Relative frequency</t>
  </si>
  <si>
    <t>Collated statistics</t>
  </si>
  <si>
    <t>Average</t>
  </si>
  <si>
    <t>SEM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</si>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</sst>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Sheet1!$W$22</c:f>
              <c:strCache>
                <c:ptCount val="1"/>
                <c:pt idx="0">
                  <c:v>Wild-type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Sheet1!$X$22:$AA$22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Sheet1!$X$23:$AA$23</c:f>
              <c:numCache>
                <c:formatCode>General</c:formatCode>
                <c:ptCount val="4"/>
                <c:pt idx="0">
                  <c:v>0.60836501901140683</c:v>
                </c:pt>
                <c:pt idx="1">
                  <c:v>0.20867208672086721</c:v>
                </c:pt>
                <c:pt idx="2">
                  <c:v>1.9195046439628483E-2</c:v>
                </c:pt>
                <c:pt idx="3">
                  <c:v>3.4782608695652175E-3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C-4F74-9FAB-C7F1876BD9AB}"/>
            </c:ext>
          </c:extLst>
        </c:ser>
        <c:ser>
          <c:idx val="1"/>
          <c:order val="1"/>
          <c:tx>
            <c:strRef>
              <c:f>Sheet1!$W$25</c:f>
              <c:strCache>
                <c:ptCount val="1"/>
                <c:pt idx="0">
                  <c:v>Variants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Sheet1!$X$27:$AA$27</c:f>
                <c:numCache>
                  <c:formatCode>General</c:formatCode>
                  <c:ptCount val="4"/>
                  <c:pt idx="1">
                    <c:v>0.19575185620679877</c:v>
                  </c:pt>
                  <c:pt idx="2">
                    <c:v>0.31105891781304124</c:v>
                  </c:pt>
                  <c:pt idx="3">
                    <c:v>0.67472498071051146</c:v>
                  </c:pt>
                </c:numCache>
              </c:numRef>
            </c:plus>
            <c:minus>
              <c:numRef>
                <c:f>Sheet1!$X$27:$AA$27</c:f>
                <c:numCache>
                  <c:formatCode>General</c:formatCode>
                  <c:ptCount val="4"/>
                  <c:pt idx="1">
                    <c:v>0.19575185620679877</c:v>
                  </c:pt>
                  <c:pt idx="2">
                    <c:v>0.31105891781304124</c:v>
                  </c:pt>
                  <c:pt idx="3">
                    <c:v>0.67472498071051146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Sheet1!$X$22:$AA$22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Sheet1!$X$26:$AA$26</c:f>
              <c:numCache>
                <c:formatCode>General</c:formatCode>
                <c:ptCount val="4"/>
                <c:pt idx="0">
                  <c:v>1.2</c:v>
                </c:pt>
                <c:pt idx="1">
                  <c:v>0.72871229827823092</c:v>
                </c:pt>
                <c:pt idx="2">
                  <c:v>0.80103147937928587</c:v>
                </c:pt>
                <c:pt idx="3">
                  <c:v>1.2502851072344403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C-4F74-9FAB-C7F1876B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85232"/>
        <c:axId val="868585560"/>
      </c:scatterChart>
      <c:scatterChart>
        <c:scatterStyle val="lineMarker"/>
        <c:varyColors val="0"/>
        <c:ser>
          <c:idx val="2"/>
          <c:order val="2"/>
          <c:tx>
            <c:strRef>
              <c:f>Sheet1!$W$11</c:f>
              <c:strCache>
                <c:ptCount val="1"/>
                <c:pt idx="0">
                  <c:v>Variants #2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Sheet1!$Y$11:$AA$11</c:f>
              <c:numCache>
                <c:formatCode>General</c:formatCode>
                <c:ptCount val="3"/>
                <c:pt idx="0">
                  <c:v>0.73533619456366239</c:v>
                </c:pt>
                <c:pt idx="1">
                  <c:v>0.68328445747800581</c:v>
                </c:pt>
                <c:pt idx="2">
                  <c:v>1.4059040590405905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C-4F74-9FAB-C7F1876BD9AB}"/>
            </c:ext>
          </c:extLst>
        </c:ser>
        <c:ser>
          <c:idx val="3"/>
          <c:order val="3"/>
          <c:tx>
            <c:strRef>
              <c:f>Sheet1!$W$12</c:f>
              <c:strCache>
                <c:ptCount val="1"/>
                <c:pt idx="0">
                  <c:v>Variants 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Sheet1!$Y$12:$AA$12</c:f>
              <c:numCache>
                <c:formatCode>General</c:formatCode>
                <c:ptCount val="3"/>
                <c:pt idx="0">
                  <c:v>0.94528301886792454</c:v>
                </c:pt>
                <c:pt idx="1">
                  <c:v>0.27150837988826815</c:v>
                </c:pt>
                <c:pt idx="2">
                  <c:v>0.96028880866425992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C-4F74-9FAB-C7F1876BD9AB}"/>
            </c:ext>
          </c:extLst>
        </c:ser>
        <c:ser>
          <c:idx val="4"/>
          <c:order val="4"/>
          <c:tx>
            <c:strRef>
              <c:f>Sheet1!$W$13</c:f>
              <c:strCache>
                <c:ptCount val="1"/>
                <c:pt idx="0">
                  <c:v>Variants 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Sheet1!$Y$13:$AA$13</c:f>
              <c:numCache>
                <c:formatCode>General</c:formatCode>
                <c:ptCount val="3"/>
                <c:pt idx="0">
                  <c:v>0.88627450980392153</c:v>
                </c:pt>
                <c:pt idx="1">
                  <c:v>1.0422535211267607</c:v>
                </c:pt>
                <c:pt idx="2">
                  <c:v>2.6241299303944317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C-4F74-9FAB-C7F1876BD9AB}"/>
            </c:ext>
          </c:extLst>
        </c:ser>
        <c:ser>
          <c:idx val="5"/>
          <c:order val="5"/>
          <c:tx>
            <c:strRef>
              <c:f>Sheet1!$W$14</c:f>
              <c:strCache>
                <c:ptCount val="1"/>
                <c:pt idx="0">
                  <c:v>Variants 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Sheet1!$Y$14:$AA$14</c:f>
              <c:numCache>
                <c:formatCode>General</c:formatCode>
                <c:ptCount val="3"/>
                <c:pt idx="0">
                  <c:v>0.29729729729729731</c:v>
                </c:pt>
                <c:pt idx="1">
                  <c:v>1.0055401662049861</c:v>
                </c:pt>
                <c:pt idx="2">
                  <c:v>1.3389121338912133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BC-4F74-9FAB-C7F1876BD9AB}"/>
            </c:ext>
          </c:extLst>
        </c:ser>
        <c:ser>
          <c:idx val="6"/>
          <c:order val="6"/>
          <c:tx>
            <c:strRef>
              <c:f>Sheet1!$W$15</c:f>
              <c:strCache>
                <c:ptCount val="1"/>
                <c:pt idx="0">
                  <c:v>Variants #6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Sheet1!$Y$15:$AA$15</c:f>
              <c:numCache>
                <c:formatCode>General</c:formatCode>
                <c:ptCount val="3"/>
                <c:pt idx="0">
                  <c:v>0.72264150943396221</c:v>
                </c:pt>
                <c:pt idx="1">
                  <c:v>1.0427553444180522</c:v>
                </c:pt>
                <c:pt idx="2">
                  <c:v>0.64312267657992561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BC-4F74-9FAB-C7F1876BD9AB}"/>
            </c:ext>
          </c:extLst>
        </c:ser>
        <c:ser>
          <c:idx val="7"/>
          <c:order val="7"/>
          <c:tx>
            <c:strRef>
              <c:f>Sheet1!$W$16</c:f>
              <c:strCache>
                <c:ptCount val="1"/>
                <c:pt idx="0">
                  <c:v>Variants #7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Sheet1!$Y$22:$AA$22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Sheet1!$Y$16:$AA$16</c:f>
              <c:numCache>
                <c:formatCode>General</c:formatCode>
                <c:ptCount val="3"/>
                <c:pt idx="0">
                  <c:v>0.69114470842332609</c:v>
                </c:pt>
                <c:pt idx="1">
                  <c:v>0.4464285714285714</c:v>
                </c:pt>
                <c:pt idx="2">
                  <c:v>0.3632075471698113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BC-4F74-9FAB-C7F1876B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63584"/>
        <c:axId val="868592448"/>
      </c:scatterChart>
      <c:valAx>
        <c:axId val="868585232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85560"/>
        <c:crossesAt val="1.0000000000000002E-3"/>
        <c:crossBetween val="midCat"/>
        <c:majorUnit val="1"/>
      </c:valAx>
      <c:valAx>
        <c:axId val="868585560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Cells harbouring 2 plasmids (%</a:t>
                </a:r>
                <a:r>
                  <a:rPr lang="en-GB" baseline="0"/>
                  <a:t> total)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85232"/>
        <c:crosses val="autoZero"/>
        <c:crossBetween val="midCat"/>
      </c:valAx>
      <c:valAx>
        <c:axId val="868592448"/>
        <c:scaling>
          <c:logBase val="10"/>
          <c:orientation val="minMax"/>
          <c:max val="2"/>
          <c:min val="1.0000000000000002E-3"/>
        </c:scaling>
        <c:delete val="1"/>
        <c:axPos val="r"/>
        <c:numFmt formatCode="General" sourceLinked="1"/>
        <c:majorTickMark val="out"/>
        <c:minorTickMark val="none"/>
        <c:tickLblPos val="none"/>
        <c:crossAx val="868563584"/>
        <c:crosses val="max"/>
        <c:crossBetween val="midCat"/>
      </c:valAx>
      <c:valAx>
        <c:axId val="8685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85924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236311</xdr:colOff>
      <xdr:row>29</xdr:row>
      <xdr:rowOff>145597</xdr:rowOff>
    </xdr:from>
    <xdr:to>
      <xdr:col>26</xdr:col>
      <xdr:colOff>552450</xdr:colOff>
      <xdr:row>44</xdr:row>
      <xdr:rowOff>133803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0B9E4-FD1C-4DA2-9574-38AEB8E4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6350</xdr:colOff>
          <xdr:row>29</xdr:row>
          <xdr:rowOff>165100</xdr:rowOff>
        </xdr:from>
        <xdr:to>
          <xdr:col>32</xdr:col>
          <xdr:colOff>609600</xdr:colOff>
          <xdr:row>45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D7D40AB-8AA5-446E-A9D4-6C1CBE79A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C2AB-B508-4B24-9F9F-06E201B166E0}">
  <dimension ref="A1:AA48"/>
  <sheetViews>
    <sheetView tabSelected="1" topLeftCell="R1" workbookViewId="0">
      <selection activeCell="AC49" sqref="AC49"/>
    </sheetView>
  </sheetViews>
  <sheetFormatPr defaultRowHeight="14.6" x14ac:dyDescent="0.4"/>
  <cols>
    <col min="6" max="6" width="0.3828125" style="7" customWidth="1"/>
    <col min="17" max="17" width="0.3046875" style="7" customWidth="1"/>
  </cols>
  <sheetData>
    <row r="1" spans="1:27" x14ac:dyDescent="0.4">
      <c r="A1" s="1" t="s">
        <v>0</v>
      </c>
    </row>
    <row r="2" spans="1:27" x14ac:dyDescent="0.4">
      <c r="A2" s="1"/>
    </row>
    <row r="3" spans="1:27" x14ac:dyDescent="0.4">
      <c r="A3" s="1" t="s">
        <v>11</v>
      </c>
      <c r="L3" s="1" t="s">
        <v>12</v>
      </c>
      <c r="W3" s="1" t="s">
        <v>21</v>
      </c>
    </row>
    <row r="4" spans="1:27" x14ac:dyDescent="0.4">
      <c r="A4" s="1"/>
      <c r="B4" s="3" t="s">
        <v>8</v>
      </c>
      <c r="C4" s="3"/>
      <c r="D4" s="3"/>
      <c r="E4" s="3"/>
      <c r="G4" s="6" t="s">
        <v>9</v>
      </c>
      <c r="H4" s="6"/>
      <c r="I4" s="6"/>
      <c r="J4" s="6"/>
      <c r="L4" s="1"/>
      <c r="M4" s="3" t="s">
        <v>8</v>
      </c>
      <c r="N4" s="3"/>
      <c r="O4" s="3"/>
      <c r="P4" s="3"/>
      <c r="R4" s="6" t="s">
        <v>9</v>
      </c>
      <c r="S4" s="6"/>
      <c r="T4" s="6"/>
      <c r="U4" s="6"/>
      <c r="W4" s="1"/>
      <c r="X4" s="3" t="s">
        <v>8</v>
      </c>
      <c r="Y4" s="3"/>
      <c r="Z4" s="3"/>
      <c r="AA4" s="3"/>
    </row>
    <row r="5" spans="1:27" x14ac:dyDescent="0.4">
      <c r="A5" s="1"/>
      <c r="L5" s="1"/>
      <c r="W5" s="1"/>
    </row>
    <row r="6" spans="1:27" x14ac:dyDescent="0.4">
      <c r="A6" s="1"/>
      <c r="B6" s="1" t="s">
        <v>7</v>
      </c>
      <c r="F6" s="8"/>
      <c r="G6" s="1" t="s">
        <v>7</v>
      </c>
      <c r="L6" s="1"/>
      <c r="W6" s="1"/>
      <c r="X6" s="1" t="s">
        <v>7</v>
      </c>
    </row>
    <row r="7" spans="1:27" x14ac:dyDescent="0.4">
      <c r="A7" s="1"/>
      <c r="B7" s="5" t="s">
        <v>10</v>
      </c>
      <c r="C7" s="4"/>
      <c r="D7" s="4"/>
      <c r="E7" s="4"/>
      <c r="F7" s="9"/>
      <c r="G7" s="5" t="s">
        <v>10</v>
      </c>
      <c r="L7" s="1"/>
      <c r="M7" s="1" t="s">
        <v>7</v>
      </c>
      <c r="Q7" s="8"/>
      <c r="R7" s="1" t="s">
        <v>7</v>
      </c>
      <c r="W7" s="1"/>
      <c r="X7" s="5" t="s">
        <v>10</v>
      </c>
      <c r="Y7" s="4"/>
      <c r="Z7" s="4"/>
      <c r="AA7" s="4"/>
    </row>
    <row r="8" spans="1:27" x14ac:dyDescent="0.4">
      <c r="A8" s="1" t="s">
        <v>1</v>
      </c>
      <c r="B8" s="1" t="s">
        <v>3</v>
      </c>
      <c r="C8" s="1" t="s">
        <v>4</v>
      </c>
      <c r="D8" s="1" t="s">
        <v>5</v>
      </c>
      <c r="E8" s="1" t="s">
        <v>6</v>
      </c>
      <c r="G8" s="1" t="s">
        <v>3</v>
      </c>
      <c r="H8" s="1" t="s">
        <v>4</v>
      </c>
      <c r="I8" s="1" t="s">
        <v>5</v>
      </c>
      <c r="J8" s="1" t="s">
        <v>6</v>
      </c>
      <c r="L8" s="1" t="s">
        <v>1</v>
      </c>
      <c r="M8" s="1" t="s">
        <v>3</v>
      </c>
      <c r="N8" s="1" t="s">
        <v>4</v>
      </c>
      <c r="O8" s="1" t="s">
        <v>5</v>
      </c>
      <c r="P8" s="1" t="s">
        <v>6</v>
      </c>
      <c r="R8" s="1" t="s">
        <v>3</v>
      </c>
      <c r="S8" s="1" t="s">
        <v>4</v>
      </c>
      <c r="T8" s="1" t="s">
        <v>5</v>
      </c>
      <c r="U8" s="1" t="s">
        <v>6</v>
      </c>
      <c r="W8" s="1" t="s">
        <v>1</v>
      </c>
      <c r="X8" s="1" t="s">
        <v>3</v>
      </c>
      <c r="Y8" s="1" t="s">
        <v>4</v>
      </c>
      <c r="Z8" s="1" t="s">
        <v>5</v>
      </c>
      <c r="AA8" s="1" t="s">
        <v>6</v>
      </c>
    </row>
    <row r="9" spans="1:27" x14ac:dyDescent="0.4">
      <c r="A9" t="s">
        <v>2</v>
      </c>
      <c r="B9">
        <v>61</v>
      </c>
      <c r="C9">
        <v>218</v>
      </c>
      <c r="D9">
        <v>204</v>
      </c>
      <c r="E9">
        <v>132</v>
      </c>
      <c r="G9">
        <v>40</v>
      </c>
      <c r="H9">
        <v>54</v>
      </c>
      <c r="I9" s="4">
        <v>37</v>
      </c>
      <c r="J9" s="4">
        <v>4</v>
      </c>
      <c r="L9" t="s">
        <v>2</v>
      </c>
      <c r="M9" s="2">
        <f>AVERAGE(B9:B12)</f>
        <v>65.75</v>
      </c>
      <c r="N9" s="2">
        <f>AVERAGE(C9:C12)</f>
        <v>184.5</v>
      </c>
      <c r="O9" s="2">
        <f>AVERAGE(D9:D12)</f>
        <v>161.5</v>
      </c>
      <c r="P9" s="2">
        <f>AVERAGE(E9:E12)</f>
        <v>115</v>
      </c>
      <c r="Q9" s="10"/>
      <c r="R9" s="2">
        <f>G9</f>
        <v>40</v>
      </c>
      <c r="S9" s="2">
        <f>AVERAGE(H9:H12)</f>
        <v>38.5</v>
      </c>
      <c r="T9" s="2">
        <f>AVERAGE(I9:I11)/10</f>
        <v>3.1</v>
      </c>
      <c r="U9" s="2">
        <f>AVERAGE(J9:J11)/10</f>
        <v>0.4</v>
      </c>
      <c r="W9" t="s">
        <v>2</v>
      </c>
      <c r="X9" s="2">
        <f>R9/M9</f>
        <v>0.60836501901140683</v>
      </c>
      <c r="Y9" s="2">
        <f t="shared" ref="Y9:AA10" si="0">S9/N9</f>
        <v>0.20867208672086721</v>
      </c>
      <c r="Z9" s="2">
        <f t="shared" si="0"/>
        <v>1.9195046439628483E-2</v>
      </c>
      <c r="AA9" s="2">
        <f t="shared" si="0"/>
        <v>3.4782608695652175E-3</v>
      </c>
    </row>
    <row r="10" spans="1:27" x14ac:dyDescent="0.4">
      <c r="B10">
        <v>50</v>
      </c>
      <c r="C10">
        <v>168</v>
      </c>
      <c r="D10">
        <v>161</v>
      </c>
      <c r="E10">
        <v>87</v>
      </c>
      <c r="H10">
        <v>29</v>
      </c>
      <c r="I10" s="4">
        <v>37</v>
      </c>
      <c r="J10" s="4">
        <v>6</v>
      </c>
      <c r="L10" t="s">
        <v>13</v>
      </c>
      <c r="M10" s="2">
        <f>AVERAGE(B15:B18)</f>
        <v>72.5</v>
      </c>
      <c r="N10" s="2">
        <f>AVERAGE(C15:C18)</f>
        <v>113</v>
      </c>
      <c r="O10" s="2">
        <f>AVERAGE(D15:D18)</f>
        <v>147.25</v>
      </c>
      <c r="P10" s="2">
        <f>AVERAGE(E15:E18)</f>
        <v>176.5</v>
      </c>
      <c r="Q10" s="10"/>
      <c r="R10" s="2">
        <f>AVERAGE(G15:G18)</f>
        <v>87</v>
      </c>
      <c r="S10" s="2">
        <f>AVERAGE(H15:H18)</f>
        <v>93</v>
      </c>
      <c r="T10" s="2">
        <f>AVERAGE(I15:I18)</f>
        <v>164.25</v>
      </c>
      <c r="U10" s="2">
        <f>J15</f>
        <v>250</v>
      </c>
      <c r="W10" t="s">
        <v>13</v>
      </c>
      <c r="X10" s="2">
        <f>R10/M10</f>
        <v>1.2</v>
      </c>
      <c r="Y10" s="2">
        <f t="shared" si="0"/>
        <v>0.82300884955752207</v>
      </c>
      <c r="Z10" s="2">
        <f t="shared" si="0"/>
        <v>1.1154499151103565</v>
      </c>
      <c r="AA10" s="2">
        <f t="shared" si="0"/>
        <v>1.4164305949008498</v>
      </c>
    </row>
    <row r="11" spans="1:27" x14ac:dyDescent="0.4">
      <c r="B11">
        <v>74</v>
      </c>
      <c r="C11">
        <v>193</v>
      </c>
      <c r="D11">
        <v>155</v>
      </c>
      <c r="E11">
        <v>133</v>
      </c>
      <c r="H11">
        <v>39</v>
      </c>
      <c r="I11" s="4">
        <v>19</v>
      </c>
      <c r="J11" s="4">
        <v>2</v>
      </c>
      <c r="L11" t="s">
        <v>14</v>
      </c>
      <c r="M11" s="2"/>
      <c r="N11" s="2">
        <f>AVERAGE(C20:C23)</f>
        <v>174.75</v>
      </c>
      <c r="O11" s="2">
        <f>AVERAGE(D20:D23)</f>
        <v>170.5</v>
      </c>
      <c r="P11" s="2">
        <f>AVERAGE(E20:E23)</f>
        <v>67.75</v>
      </c>
      <c r="Q11" s="10"/>
      <c r="R11" s="2"/>
      <c r="S11" s="2">
        <f>AVERAGE(H20:H23)</f>
        <v>128.5</v>
      </c>
      <c r="T11" s="2">
        <f>AVERAGE(I20:I23)</f>
        <v>116.5</v>
      </c>
      <c r="U11" s="2">
        <f>AVERAGE(J20:J23)</f>
        <v>95.25</v>
      </c>
      <c r="W11" t="s">
        <v>14</v>
      </c>
      <c r="X11" s="2"/>
      <c r="Y11" s="2">
        <f t="shared" ref="Y11:Y16" si="1">S11/N11</f>
        <v>0.73533619456366239</v>
      </c>
      <c r="Z11" s="2">
        <f t="shared" ref="Z11:Z16" si="2">T11/O11</f>
        <v>0.68328445747800581</v>
      </c>
      <c r="AA11" s="2">
        <f t="shared" ref="AA11:AA16" si="3">U11/P11</f>
        <v>1.4059040590405905</v>
      </c>
    </row>
    <row r="12" spans="1:27" x14ac:dyDescent="0.4">
      <c r="B12">
        <v>78</v>
      </c>
      <c r="C12">
        <v>159</v>
      </c>
      <c r="D12">
        <v>126</v>
      </c>
      <c r="E12">
        <v>108</v>
      </c>
      <c r="H12">
        <v>32</v>
      </c>
      <c r="L12" t="s">
        <v>15</v>
      </c>
      <c r="M12" s="2"/>
      <c r="N12" s="2">
        <f>AVERAGE(C25:C28)</f>
        <v>132.5</v>
      </c>
      <c r="O12" s="2">
        <f>AVERAGE(D25:D28)</f>
        <v>89.5</v>
      </c>
      <c r="P12" s="2">
        <f>AVERAGE(E25:E28)</f>
        <v>69.25</v>
      </c>
      <c r="Q12" s="10"/>
      <c r="R12" s="2"/>
      <c r="S12" s="2">
        <f>AVERAGE(H25:H28)</f>
        <v>125.25</v>
      </c>
      <c r="T12" s="2">
        <f>I25/10</f>
        <v>24.3</v>
      </c>
      <c r="U12" s="2">
        <f>AVERAGE(J25:J28)</f>
        <v>66.5</v>
      </c>
      <c r="W12" t="s">
        <v>15</v>
      </c>
      <c r="X12" s="2"/>
      <c r="Y12" s="2">
        <f t="shared" si="1"/>
        <v>0.94528301886792454</v>
      </c>
      <c r="Z12" s="2">
        <f t="shared" si="2"/>
        <v>0.27150837988826815</v>
      </c>
      <c r="AA12" s="2">
        <f t="shared" si="3"/>
        <v>0.96028880866425992</v>
      </c>
    </row>
    <row r="13" spans="1:27" x14ac:dyDescent="0.4">
      <c r="L13" t="s">
        <v>16</v>
      </c>
      <c r="M13" s="2"/>
      <c r="N13" s="2">
        <f>AVERAGE(C30:C33)</f>
        <v>127.5</v>
      </c>
      <c r="O13" s="2">
        <f>D30/10</f>
        <v>28.4</v>
      </c>
      <c r="P13" s="2">
        <f>AVERAGE(E30:E32)</f>
        <v>143.66666666666666</v>
      </c>
      <c r="Q13" s="10"/>
      <c r="R13" s="2"/>
      <c r="S13" s="2">
        <f>AVERAGE(H30:H33)</f>
        <v>113</v>
      </c>
      <c r="T13" s="2">
        <f>I30/10</f>
        <v>29.6</v>
      </c>
      <c r="U13" s="2">
        <f>J30</f>
        <v>377</v>
      </c>
      <c r="W13" t="s">
        <v>16</v>
      </c>
      <c r="X13" s="2"/>
      <c r="Y13" s="2">
        <f t="shared" si="1"/>
        <v>0.88627450980392153</v>
      </c>
      <c r="Z13" s="2">
        <f t="shared" si="2"/>
        <v>1.0422535211267607</v>
      </c>
      <c r="AA13" s="2">
        <f t="shared" si="3"/>
        <v>2.6241299303944317</v>
      </c>
    </row>
    <row r="14" spans="1:27" x14ac:dyDescent="0.4">
      <c r="L14" t="s">
        <v>17</v>
      </c>
      <c r="M14" s="2"/>
      <c r="N14" s="2">
        <f>AVERAGE(C35:C38)</f>
        <v>185</v>
      </c>
      <c r="O14" s="2">
        <f>D35/10</f>
        <v>36.1</v>
      </c>
      <c r="P14" s="2">
        <f>AVERAGE(E35:E38)</f>
        <v>59.75</v>
      </c>
      <c r="Q14" s="10"/>
      <c r="R14" s="2"/>
      <c r="S14" s="2">
        <f>AVERAGE(H35:H38)</f>
        <v>55</v>
      </c>
      <c r="T14" s="2">
        <f>I35/10</f>
        <v>36.299999999999997</v>
      </c>
      <c r="U14" s="2">
        <f>AVERAGE(J35:J38)</f>
        <v>80</v>
      </c>
      <c r="W14" t="s">
        <v>17</v>
      </c>
      <c r="X14" s="2"/>
      <c r="Y14" s="2">
        <f t="shared" si="1"/>
        <v>0.29729729729729731</v>
      </c>
      <c r="Z14" s="2">
        <f t="shared" si="2"/>
        <v>1.0055401662049861</v>
      </c>
      <c r="AA14" s="2">
        <f t="shared" si="3"/>
        <v>1.3389121338912133</v>
      </c>
    </row>
    <row r="15" spans="1:27" x14ac:dyDescent="0.4">
      <c r="A15" t="s">
        <v>13</v>
      </c>
      <c r="B15">
        <v>85</v>
      </c>
      <c r="C15">
        <v>118</v>
      </c>
      <c r="D15">
        <v>144</v>
      </c>
      <c r="E15">
        <v>223</v>
      </c>
      <c r="G15">
        <v>91</v>
      </c>
      <c r="H15">
        <v>102</v>
      </c>
      <c r="I15">
        <v>142</v>
      </c>
      <c r="J15">
        <v>250</v>
      </c>
      <c r="L15" t="s">
        <v>18</v>
      </c>
      <c r="M15" s="2"/>
      <c r="N15" s="2">
        <f>AVERAGE(C40:C43)</f>
        <v>132.5</v>
      </c>
      <c r="O15" s="2">
        <f>D40/10</f>
        <v>42.1</v>
      </c>
      <c r="P15" s="2">
        <f>AVERAGE(E40:E43)</f>
        <v>134.5</v>
      </c>
      <c r="Q15" s="10"/>
      <c r="R15" s="2"/>
      <c r="S15" s="2">
        <f>AVERAGE(H40:H43)</f>
        <v>95.75</v>
      </c>
      <c r="T15" s="2">
        <f>I40/10</f>
        <v>43.9</v>
      </c>
      <c r="U15" s="2">
        <f>AVERAGE(J40:J43)</f>
        <v>86.5</v>
      </c>
      <c r="W15" t="s">
        <v>18</v>
      </c>
      <c r="X15" s="2"/>
      <c r="Y15" s="2">
        <f t="shared" si="1"/>
        <v>0.72264150943396221</v>
      </c>
      <c r="Z15" s="2">
        <f t="shared" si="2"/>
        <v>1.0427553444180522</v>
      </c>
      <c r="AA15" s="2">
        <f t="shared" si="3"/>
        <v>0.64312267657992561</v>
      </c>
    </row>
    <row r="16" spans="1:27" x14ac:dyDescent="0.4">
      <c r="B16">
        <v>75</v>
      </c>
      <c r="C16">
        <v>111</v>
      </c>
      <c r="D16">
        <v>135</v>
      </c>
      <c r="E16">
        <v>120</v>
      </c>
      <c r="G16">
        <v>72</v>
      </c>
      <c r="H16">
        <v>84</v>
      </c>
      <c r="I16">
        <v>164</v>
      </c>
      <c r="J16" t="s">
        <v>20</v>
      </c>
      <c r="L16" t="s">
        <v>19</v>
      </c>
      <c r="M16" s="2"/>
      <c r="N16" s="2">
        <f>AVERAGE(C45:C48)</f>
        <v>115.75</v>
      </c>
      <c r="O16" s="2">
        <f>D45/10</f>
        <v>39.200000000000003</v>
      </c>
      <c r="P16" s="2">
        <f>AVERAGE(E45:E48)</f>
        <v>106</v>
      </c>
      <c r="Q16" s="10"/>
      <c r="R16" s="2"/>
      <c r="S16" s="2">
        <f>AVERAGE(H45:H48)</f>
        <v>80</v>
      </c>
      <c r="T16" s="2">
        <f>I45/10</f>
        <v>17.5</v>
      </c>
      <c r="U16" s="2">
        <f>J45/10</f>
        <v>38.5</v>
      </c>
      <c r="W16" t="s">
        <v>19</v>
      </c>
      <c r="X16" s="2"/>
      <c r="Y16" s="2">
        <f t="shared" si="1"/>
        <v>0.69114470842332609</v>
      </c>
      <c r="Z16" s="2">
        <f t="shared" si="2"/>
        <v>0.4464285714285714</v>
      </c>
      <c r="AA16" s="2">
        <f t="shared" si="3"/>
        <v>0.3632075471698113</v>
      </c>
    </row>
    <row r="17" spans="1:27" x14ac:dyDescent="0.4">
      <c r="B17">
        <v>76</v>
      </c>
      <c r="C17">
        <v>114</v>
      </c>
      <c r="D17">
        <v>151</v>
      </c>
      <c r="E17">
        <v>159</v>
      </c>
      <c r="G17">
        <v>100</v>
      </c>
      <c r="H17">
        <v>96</v>
      </c>
      <c r="I17">
        <v>144</v>
      </c>
      <c r="J17" t="s">
        <v>20</v>
      </c>
    </row>
    <row r="18" spans="1:27" x14ac:dyDescent="0.4">
      <c r="B18">
        <v>54</v>
      </c>
      <c r="C18">
        <v>109</v>
      </c>
      <c r="D18">
        <v>159</v>
      </c>
      <c r="E18">
        <v>204</v>
      </c>
      <c r="G18">
        <v>85</v>
      </c>
      <c r="H18">
        <v>90</v>
      </c>
      <c r="I18">
        <v>207</v>
      </c>
      <c r="J18" t="s">
        <v>20</v>
      </c>
    </row>
    <row r="19" spans="1:27" x14ac:dyDescent="0.4">
      <c r="W19" s="1" t="s">
        <v>22</v>
      </c>
    </row>
    <row r="20" spans="1:27" x14ac:dyDescent="0.4">
      <c r="A20" t="s">
        <v>14</v>
      </c>
      <c r="C20">
        <v>126</v>
      </c>
      <c r="D20">
        <v>163</v>
      </c>
      <c r="E20">
        <v>103</v>
      </c>
      <c r="H20">
        <v>95</v>
      </c>
      <c r="I20">
        <v>107</v>
      </c>
      <c r="J20">
        <v>68</v>
      </c>
    </row>
    <row r="21" spans="1:27" x14ac:dyDescent="0.4">
      <c r="C21">
        <v>227</v>
      </c>
      <c r="D21">
        <v>173</v>
      </c>
      <c r="E21">
        <v>57</v>
      </c>
      <c r="H21">
        <v>159</v>
      </c>
      <c r="I21">
        <v>123</v>
      </c>
      <c r="J21">
        <v>111</v>
      </c>
      <c r="X21" s="1" t="s">
        <v>25</v>
      </c>
      <c r="Y21" s="1"/>
      <c r="Z21" s="1"/>
      <c r="AA21" s="1"/>
    </row>
    <row r="22" spans="1:27" x14ac:dyDescent="0.4">
      <c r="C22">
        <v>185</v>
      </c>
      <c r="D22">
        <v>155</v>
      </c>
      <c r="E22">
        <v>47</v>
      </c>
      <c r="H22">
        <v>138</v>
      </c>
      <c r="I22">
        <v>129</v>
      </c>
      <c r="J22">
        <v>94</v>
      </c>
      <c r="W22" s="1" t="s">
        <v>2</v>
      </c>
      <c r="X22" s="1">
        <v>0</v>
      </c>
      <c r="Y22" s="1">
        <v>1</v>
      </c>
      <c r="Z22" s="1">
        <v>2</v>
      </c>
      <c r="AA22" s="1">
        <v>3</v>
      </c>
    </row>
    <row r="23" spans="1:27" x14ac:dyDescent="0.4">
      <c r="C23">
        <v>161</v>
      </c>
      <c r="D23">
        <v>191</v>
      </c>
      <c r="E23">
        <v>64</v>
      </c>
      <c r="H23">
        <v>122</v>
      </c>
      <c r="I23">
        <v>107</v>
      </c>
      <c r="J23">
        <v>108</v>
      </c>
      <c r="W23" t="s">
        <v>23</v>
      </c>
      <c r="X23">
        <f>X9</f>
        <v>0.60836501901140683</v>
      </c>
      <c r="Y23">
        <f>Y9</f>
        <v>0.20867208672086721</v>
      </c>
      <c r="Z23">
        <f t="shared" ref="Z23:AA23" si="4">Z9</f>
        <v>1.9195046439628483E-2</v>
      </c>
      <c r="AA23">
        <f t="shared" si="4"/>
        <v>3.4782608695652175E-3</v>
      </c>
    </row>
    <row r="25" spans="1:27" x14ac:dyDescent="0.4">
      <c r="A25" t="s">
        <v>15</v>
      </c>
      <c r="C25">
        <v>103</v>
      </c>
      <c r="D25">
        <v>85</v>
      </c>
      <c r="E25">
        <v>87</v>
      </c>
      <c r="H25">
        <v>105</v>
      </c>
      <c r="I25" s="4">
        <v>243</v>
      </c>
      <c r="J25">
        <v>82</v>
      </c>
      <c r="W25" s="1" t="s">
        <v>13</v>
      </c>
    </row>
    <row r="26" spans="1:27" x14ac:dyDescent="0.4">
      <c r="C26">
        <v>107</v>
      </c>
      <c r="D26">
        <v>95</v>
      </c>
      <c r="E26">
        <v>64</v>
      </c>
      <c r="H26">
        <v>120</v>
      </c>
      <c r="I26" s="4"/>
      <c r="J26">
        <v>60</v>
      </c>
      <c r="W26" t="s">
        <v>23</v>
      </c>
      <c r="X26">
        <f>X10</f>
        <v>1.2</v>
      </c>
      <c r="Y26">
        <f>AVERAGE(Y10:Y16)</f>
        <v>0.72871229827823092</v>
      </c>
      <c r="Z26">
        <f t="shared" ref="Z26:AA26" si="5">AVERAGE(Z10:Z16)</f>
        <v>0.80103147937928587</v>
      </c>
      <c r="AA26">
        <f t="shared" si="5"/>
        <v>1.2502851072344403</v>
      </c>
    </row>
    <row r="27" spans="1:27" x14ac:dyDescent="0.4">
      <c r="C27">
        <v>147</v>
      </c>
      <c r="D27">
        <v>83</v>
      </c>
      <c r="E27">
        <v>48</v>
      </c>
      <c r="H27">
        <v>122</v>
      </c>
      <c r="I27" s="4"/>
      <c r="J27">
        <v>49</v>
      </c>
      <c r="W27" t="s">
        <v>24</v>
      </c>
      <c r="Y27">
        <f>_xlfn.STDEV.P(Y10:Y16)</f>
        <v>0.19575185620679877</v>
      </c>
      <c r="Z27">
        <f t="shared" ref="Z27:AA27" si="6">_xlfn.STDEV.P(Z10:Z16)</f>
        <v>0.31105891781304124</v>
      </c>
      <c r="AA27">
        <f t="shared" si="6"/>
        <v>0.67472498071051146</v>
      </c>
    </row>
    <row r="28" spans="1:27" x14ac:dyDescent="0.4">
      <c r="C28">
        <v>173</v>
      </c>
      <c r="D28">
        <v>95</v>
      </c>
      <c r="E28">
        <v>78</v>
      </c>
      <c r="H28">
        <v>154</v>
      </c>
      <c r="I28" s="4"/>
      <c r="J28">
        <v>75</v>
      </c>
    </row>
    <row r="29" spans="1:27" x14ac:dyDescent="0.4">
      <c r="I29" s="4"/>
    </row>
    <row r="30" spans="1:27" x14ac:dyDescent="0.4">
      <c r="A30" t="s">
        <v>16</v>
      </c>
      <c r="C30">
        <v>141</v>
      </c>
      <c r="D30" s="4">
        <v>284</v>
      </c>
      <c r="E30">
        <v>109</v>
      </c>
      <c r="H30">
        <v>109</v>
      </c>
      <c r="I30" s="4">
        <v>296</v>
      </c>
      <c r="J30">
        <v>377</v>
      </c>
    </row>
    <row r="31" spans="1:27" x14ac:dyDescent="0.4">
      <c r="C31">
        <v>122</v>
      </c>
      <c r="D31" s="4"/>
      <c r="E31">
        <v>184</v>
      </c>
      <c r="H31">
        <v>118</v>
      </c>
      <c r="I31" s="4"/>
      <c r="J31" t="s">
        <v>20</v>
      </c>
    </row>
    <row r="32" spans="1:27" x14ac:dyDescent="0.4">
      <c r="C32">
        <v>95</v>
      </c>
      <c r="D32" s="4"/>
      <c r="E32">
        <v>138</v>
      </c>
      <c r="H32">
        <v>105</v>
      </c>
      <c r="I32" s="4"/>
      <c r="J32" t="s">
        <v>20</v>
      </c>
    </row>
    <row r="33" spans="1:10" x14ac:dyDescent="0.4">
      <c r="C33">
        <v>152</v>
      </c>
      <c r="D33" s="4"/>
      <c r="E33" t="s">
        <v>20</v>
      </c>
      <c r="H33">
        <v>120</v>
      </c>
      <c r="I33" s="4"/>
      <c r="J33" t="s">
        <v>20</v>
      </c>
    </row>
    <row r="34" spans="1:10" x14ac:dyDescent="0.4">
      <c r="D34" s="4"/>
      <c r="I34" s="4"/>
    </row>
    <row r="35" spans="1:10" x14ac:dyDescent="0.4">
      <c r="A35" t="s">
        <v>17</v>
      </c>
      <c r="C35">
        <v>265</v>
      </c>
      <c r="D35" s="4">
        <v>361</v>
      </c>
      <c r="E35">
        <v>45</v>
      </c>
      <c r="H35">
        <v>71</v>
      </c>
      <c r="I35" s="4">
        <v>363</v>
      </c>
      <c r="J35">
        <v>93</v>
      </c>
    </row>
    <row r="36" spans="1:10" x14ac:dyDescent="0.4">
      <c r="C36">
        <v>148</v>
      </c>
      <c r="D36" s="4"/>
      <c r="E36">
        <v>71</v>
      </c>
      <c r="H36">
        <v>48</v>
      </c>
      <c r="I36" s="4"/>
      <c r="J36">
        <v>69</v>
      </c>
    </row>
    <row r="37" spans="1:10" x14ac:dyDescent="0.4">
      <c r="C37">
        <v>157</v>
      </c>
      <c r="D37" s="4"/>
      <c r="E37">
        <v>70</v>
      </c>
      <c r="H37">
        <v>48</v>
      </c>
      <c r="I37" s="4"/>
      <c r="J37">
        <v>76</v>
      </c>
    </row>
    <row r="38" spans="1:10" x14ac:dyDescent="0.4">
      <c r="C38">
        <v>170</v>
      </c>
      <c r="D38" s="4"/>
      <c r="E38">
        <v>53</v>
      </c>
      <c r="H38">
        <v>53</v>
      </c>
      <c r="I38" s="4"/>
      <c r="J38">
        <v>82</v>
      </c>
    </row>
    <row r="39" spans="1:10" x14ac:dyDescent="0.4">
      <c r="D39" s="4"/>
      <c r="I39" s="4"/>
    </row>
    <row r="40" spans="1:10" x14ac:dyDescent="0.4">
      <c r="A40" t="s">
        <v>18</v>
      </c>
      <c r="C40">
        <v>129</v>
      </c>
      <c r="D40" s="4">
        <v>421</v>
      </c>
      <c r="E40">
        <v>156</v>
      </c>
      <c r="H40">
        <v>120</v>
      </c>
      <c r="I40" s="4">
        <v>439</v>
      </c>
      <c r="J40">
        <v>128</v>
      </c>
    </row>
    <row r="41" spans="1:10" x14ac:dyDescent="0.4">
      <c r="C41">
        <v>128</v>
      </c>
      <c r="D41" s="4"/>
      <c r="E41">
        <v>134</v>
      </c>
      <c r="H41">
        <v>63</v>
      </c>
      <c r="I41" s="4"/>
      <c r="J41">
        <v>81</v>
      </c>
    </row>
    <row r="42" spans="1:10" x14ac:dyDescent="0.4">
      <c r="C42">
        <v>132</v>
      </c>
      <c r="D42" s="4"/>
      <c r="E42">
        <v>116</v>
      </c>
      <c r="H42">
        <v>65</v>
      </c>
      <c r="I42" s="4"/>
      <c r="J42">
        <v>66</v>
      </c>
    </row>
    <row r="43" spans="1:10" x14ac:dyDescent="0.4">
      <c r="C43">
        <v>141</v>
      </c>
      <c r="D43" s="4"/>
      <c r="E43">
        <v>132</v>
      </c>
      <c r="H43">
        <v>135</v>
      </c>
      <c r="I43" s="4"/>
      <c r="J43">
        <v>71</v>
      </c>
    </row>
    <row r="44" spans="1:10" x14ac:dyDescent="0.4">
      <c r="D44" s="4"/>
      <c r="I44" s="4"/>
    </row>
    <row r="45" spans="1:10" x14ac:dyDescent="0.4">
      <c r="A45" t="s">
        <v>19</v>
      </c>
      <c r="C45">
        <v>126</v>
      </c>
      <c r="D45" s="4">
        <v>392</v>
      </c>
      <c r="E45">
        <v>152</v>
      </c>
      <c r="H45">
        <v>86</v>
      </c>
      <c r="I45" s="4">
        <v>175</v>
      </c>
      <c r="J45" s="4">
        <v>385</v>
      </c>
    </row>
    <row r="46" spans="1:10" x14ac:dyDescent="0.4">
      <c r="C46">
        <v>87</v>
      </c>
      <c r="E46">
        <v>110</v>
      </c>
      <c r="H46">
        <v>82</v>
      </c>
    </row>
    <row r="47" spans="1:10" x14ac:dyDescent="0.4">
      <c r="C47">
        <v>102</v>
      </c>
      <c r="E47">
        <v>97</v>
      </c>
      <c r="H47">
        <v>66</v>
      </c>
    </row>
    <row r="48" spans="1:10" x14ac:dyDescent="0.4">
      <c r="C48">
        <v>148</v>
      </c>
      <c r="E48">
        <v>65</v>
      </c>
      <c r="H48">
        <v>86</v>
      </c>
    </row>
  </sheetData>
  <mergeCells count="5">
    <mergeCell ref="B4:E4"/>
    <mergeCell ref="G4:J4"/>
    <mergeCell ref="M4:P4"/>
    <mergeCell ref="R4:U4"/>
    <mergeCell ref="X4:AA4"/>
  </mergeCells>
  <phoneticPr fontId="5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9.Document" shapeId="1025" r:id="rId4">
          <objectPr defaultSize="0" r:id="rId5">
            <anchor moveWithCells="1">
              <from>
                <xdr:col>27</xdr:col>
                <xdr:colOff>5443</xdr:colOff>
                <xdr:row>29</xdr:row>
                <xdr:rowOff>163286</xdr:rowOff>
              </from>
              <to>
                <xdr:col>32</xdr:col>
                <xdr:colOff>609600</xdr:colOff>
                <xdr:row>45</xdr:row>
                <xdr:rowOff>38100</xdr:rowOff>
              </to>
            </anchor>
          </objectPr>
        </oleObject>
      </mc:Choice>
      <mc:Fallback>
        <oleObject progId="Prism9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Pinheiro</dc:creator>
  <cp:lastModifiedBy>Vitor Pinheiro</cp:lastModifiedBy>
  <dcterms:created xsi:type="dcterms:W3CDTF">2021-06-28T14:01:24Z</dcterms:created>
  <dcterms:modified xsi:type="dcterms:W3CDTF">2021-06-28T16:17:33Z</dcterms:modified>
</cp:coreProperties>
</file>