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vitor_pinheiro_kuleuven_be/Documents/50_Publications/22_Phi_HNA/Github/Phi29_DEdriven_biology/02_Figures_and_raw_data/Figure_3_primer_extension/gels_quantified/"/>
    </mc:Choice>
  </mc:AlternateContent>
  <xr:revisionPtr revIDLastSave="475" documentId="8_{F11F1C11-9F2D-4662-8AC3-5678003AD88F}" xr6:coauthVersionLast="47" xr6:coauthVersionMax="47" xr10:uidLastSave="{E40638BF-59B8-4887-B0CA-B4C186CAD10B}"/>
  <bookViews>
    <workbookView xWindow="21165" yWindow="-18210" windowWidth="17910" windowHeight="14475" xr2:uid="{C4258EDB-BFBA-471E-BF66-4D57DAEC24DB}"/>
  </bookViews>
  <sheets>
    <sheet name="HNA_synthe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0" i="2" l="1"/>
  <c r="F110" i="2"/>
  <c r="O109" i="2"/>
  <c r="F109" i="2"/>
  <c r="O108" i="2"/>
  <c r="F108" i="2"/>
  <c r="O107" i="2"/>
  <c r="F107" i="2"/>
  <c r="O106" i="2"/>
  <c r="F106" i="2"/>
  <c r="O105" i="2"/>
  <c r="F105" i="2"/>
  <c r="O104" i="2"/>
  <c r="F104" i="2"/>
  <c r="O103" i="2"/>
  <c r="F103" i="2"/>
  <c r="O102" i="2"/>
  <c r="F102" i="2"/>
  <c r="O101" i="2"/>
  <c r="F101" i="2"/>
  <c r="O100" i="2"/>
  <c r="F100" i="2"/>
  <c r="O99" i="2"/>
  <c r="F99" i="2"/>
  <c r="E15" i="2"/>
  <c r="E26" i="2"/>
  <c r="E37" i="2"/>
  <c r="E48" i="2"/>
  <c r="E58" i="2"/>
  <c r="F58" i="2"/>
  <c r="F48" i="2"/>
  <c r="F36" i="2"/>
  <c r="F26" i="2"/>
  <c r="F14" i="2"/>
  <c r="F4" i="2"/>
  <c r="F49" i="2"/>
  <c r="F51" i="2"/>
  <c r="F52" i="2"/>
  <c r="F53" i="2"/>
  <c r="F54" i="2"/>
  <c r="F56" i="2"/>
  <c r="F59" i="2"/>
  <c r="F61" i="2"/>
  <c r="F62" i="2"/>
  <c r="F63" i="2"/>
  <c r="F64" i="2"/>
  <c r="F66" i="2"/>
  <c r="F37" i="2"/>
  <c r="F39" i="2"/>
  <c r="F40" i="2"/>
  <c r="F41" i="2"/>
  <c r="F42" i="2"/>
  <c r="F43" i="2"/>
  <c r="F44" i="2"/>
  <c r="F27" i="2"/>
  <c r="F29" i="2"/>
  <c r="F30" i="2"/>
  <c r="F31" i="2"/>
  <c r="F32" i="2"/>
  <c r="F33" i="2"/>
  <c r="F34" i="2"/>
  <c r="F5" i="2"/>
  <c r="E59" i="2"/>
  <c r="E61" i="2"/>
  <c r="E62" i="2"/>
  <c r="E63" i="2"/>
  <c r="E64" i="2"/>
  <c r="E66" i="2"/>
  <c r="E49" i="2"/>
  <c r="E51" i="2"/>
  <c r="E52" i="2"/>
  <c r="E53" i="2"/>
  <c r="E54" i="2"/>
  <c r="E56" i="2"/>
  <c r="E39" i="2"/>
  <c r="E40" i="2"/>
  <c r="E41" i="2"/>
  <c r="E42" i="2"/>
  <c r="E43" i="2"/>
  <c r="E44" i="2"/>
  <c r="E36" i="2"/>
  <c r="E27" i="2"/>
  <c r="E29" i="2"/>
  <c r="E30" i="2"/>
  <c r="E31" i="2"/>
  <c r="E32" i="2"/>
  <c r="E33" i="2"/>
  <c r="E34" i="2"/>
  <c r="E16" i="2"/>
  <c r="E17" i="2"/>
  <c r="E18" i="2"/>
  <c r="E19" i="2"/>
  <c r="E20" i="2"/>
  <c r="E21" i="2"/>
  <c r="E14" i="2"/>
  <c r="E4" i="2"/>
  <c r="E5" i="2"/>
  <c r="E6" i="2"/>
  <c r="E7" i="2"/>
  <c r="E8" i="2"/>
  <c r="E9" i="2"/>
  <c r="E10" i="2"/>
  <c r="E11" i="2"/>
  <c r="F15" i="2"/>
  <c r="F16" i="2"/>
  <c r="F17" i="2"/>
  <c r="F18" i="2"/>
  <c r="F19" i="2"/>
  <c r="F20" i="2"/>
  <c r="F21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<sst xmlns="http://schemas.openxmlformats.org/spreadsheetml/2006/main" count="120" uniqueCount="32">
  <si>
    <t>Time</t>
  </si>
  <si>
    <t>D12A primer</t>
  </si>
  <si>
    <t>D12A longest</t>
  </si>
  <si>
    <t>DEL primer</t>
  </si>
  <si>
    <t>DEL longest</t>
  </si>
  <si>
    <t xml:space="preserve">HNA D12A and DEL mutant synthesis 4hr time course technical repeat tif </t>
  </si>
  <si>
    <t xml:space="preserve">HNA D12A and DEL mutant synthesis 4hr time course tif </t>
  </si>
  <si>
    <t>D12A DEL 1HR TO 0 TEMPN SYN_no background.tif</t>
  </si>
  <si>
    <t>Log (E/min0)</t>
  </si>
  <si>
    <t>Log (U/min0)</t>
  </si>
  <si>
    <t>Unextended</t>
  </si>
  <si>
    <t>Extended</t>
  </si>
  <si>
    <t>Not considered due to lack of replicate points</t>
  </si>
  <si>
    <t>Replicate 1</t>
  </si>
  <si>
    <t>Replicate 3</t>
  </si>
  <si>
    <t>HNA SYNTHESIS DIF CONC. DIF TEMP</t>
  </si>
  <si>
    <t>HNA-synthesis-dilutions-gel1-010323-[Cy5]-eds</t>
  </si>
  <si>
    <t>HNA-synthesis-dilutions-gel2-010323-[Cy5]-eds</t>
  </si>
  <si>
    <t>Template</t>
  </si>
  <si>
    <t>Mutant</t>
  </si>
  <si>
    <t>ug/ul</t>
  </si>
  <si>
    <t>Primer</t>
  </si>
  <si>
    <t>Extended product</t>
  </si>
  <si>
    <t>%Extended</t>
  </si>
  <si>
    <t>TEMP_N</t>
  </si>
  <si>
    <t>D12A</t>
  </si>
  <si>
    <t>DEL</t>
  </si>
  <si>
    <t>TEMP_N2.7</t>
  </si>
  <si>
    <t>TEMP_N_1T</t>
  </si>
  <si>
    <t>FOR FIGURE 3B AND 3C</t>
  </si>
  <si>
    <t>FOR FIGURE 3E</t>
  </si>
  <si>
    <t>Replicate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</si>
</sst>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applyAlignment="1">
      <alignment horizontal="left" inden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7" fillId="0" borderId="0" xfId="0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8" fillId="5" borderId="0" xfId="0" applyFont="1" applyFill="1"/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85A9-3BFB-407F-BD9A-C744D411429E}">
  <dimension ref="A1:R110"/>
  <sheetViews>
    <sheetView tabSelected="1" topLeftCell="A67" zoomScale="70" zoomScaleNormal="70" workbookViewId="0">
      <selection activeCell="J90" sqref="J90"/>
    </sheetView>
  </sheetViews>
  <sheetFormatPr defaultRowHeight="14.25" x14ac:dyDescent="0.45"/>
  <cols>
    <col min="1" max="2" width="9.06640625" style="5"/>
    <col min="3" max="3" width="12.9296875" style="5" bestFit="1" customWidth="1"/>
    <col min="4" max="4" width="12.46484375" style="5" bestFit="1" customWidth="1"/>
    <col min="5" max="6" width="12.33203125" style="5" bestFit="1" customWidth="1"/>
    <col min="7" max="7" width="12" style="5" bestFit="1" customWidth="1"/>
    <col min="8" max="8" width="9.06640625" style="5"/>
    <col min="9" max="9" width="16.6640625" style="5" bestFit="1" customWidth="1"/>
    <col min="10" max="10" width="19.796875" style="5" bestFit="1" customWidth="1"/>
    <col min="11" max="14" width="9.06640625" style="5"/>
    <col min="15" max="15" width="13.796875" style="5" bestFit="1" customWidth="1"/>
    <col min="16" max="18" width="9.06640625" style="5"/>
  </cols>
  <sheetData>
    <row r="1" spans="1:18" s="22" customFormat="1" ht="18" x14ac:dyDescent="0.55000000000000004">
      <c r="A1" s="21" t="s">
        <v>29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x14ac:dyDescent="0.45">
      <c r="A2" s="2" t="s">
        <v>7</v>
      </c>
      <c r="B2" s="3"/>
      <c r="C2" s="3"/>
      <c r="D2" s="3"/>
      <c r="E2" s="3"/>
      <c r="F2" s="3"/>
      <c r="G2" s="16" t="s">
        <v>13</v>
      </c>
    </row>
    <row r="3" spans="1:18" s="1" customFormat="1" x14ac:dyDescent="0.45">
      <c r="A3" s="4"/>
      <c r="B3" s="4" t="s">
        <v>0</v>
      </c>
      <c r="C3" s="4" t="s">
        <v>1</v>
      </c>
      <c r="D3" s="4" t="s">
        <v>2</v>
      </c>
      <c r="E3" s="4" t="s">
        <v>9</v>
      </c>
      <c r="F3" s="4" t="s">
        <v>8</v>
      </c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</row>
    <row r="4" spans="1:18" x14ac:dyDescent="0.45">
      <c r="A4" s="4"/>
      <c r="B4" s="5">
        <v>0</v>
      </c>
      <c r="C4" s="5">
        <v>58276.99</v>
      </c>
      <c r="D4" s="5">
        <v>654.77800000000002</v>
      </c>
      <c r="E4" s="5">
        <f>LOG10(C4/$C$4)</f>
        <v>0</v>
      </c>
      <c r="F4" s="5">
        <f>LOG10(D4/$D$4)</f>
        <v>0</v>
      </c>
    </row>
    <row r="5" spans="1:18" x14ac:dyDescent="0.45">
      <c r="A5" s="4"/>
      <c r="B5" s="5">
        <v>1</v>
      </c>
      <c r="C5" s="5">
        <v>40351.303999999996</v>
      </c>
      <c r="D5" s="5">
        <v>1154.607</v>
      </c>
      <c r="E5" s="5">
        <f t="shared" ref="E5:E11" si="0">LOG10(C5/$C$4)</f>
        <v>-0.15963953839243425</v>
      </c>
      <c r="F5" s="5">
        <f>LOG10(D5/$D$4)</f>
        <v>0.24634010710511994</v>
      </c>
    </row>
    <row r="6" spans="1:18" s="13" customFormat="1" x14ac:dyDescent="0.45">
      <c r="A6" s="11"/>
      <c r="B6" s="12">
        <v>2</v>
      </c>
      <c r="C6" s="12">
        <v>46152.474999999999</v>
      </c>
      <c r="D6" s="12">
        <v>1360.607</v>
      </c>
      <c r="E6" s="5">
        <f t="shared" si="0"/>
        <v>-0.10130211669599865</v>
      </c>
      <c r="F6" s="5">
        <f t="shared" ref="F6:F11" si="1">LOG10(D6/$D$4)</f>
        <v>0.31763862192316067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45">
      <c r="A7" s="4"/>
      <c r="B7" s="5">
        <v>5</v>
      </c>
      <c r="C7" s="5">
        <v>18767.835999999999</v>
      </c>
      <c r="D7" s="5">
        <v>2417.0920000000001</v>
      </c>
      <c r="E7" s="5">
        <f t="shared" si="0"/>
        <v>-0.49208291264692644</v>
      </c>
      <c r="F7" s="5">
        <f t="shared" si="1"/>
        <v>0.56719910190544121</v>
      </c>
    </row>
    <row r="8" spans="1:18" x14ac:dyDescent="0.45">
      <c r="A8" s="4"/>
      <c r="B8" s="5">
        <v>10</v>
      </c>
      <c r="C8" s="5">
        <v>36637.434000000001</v>
      </c>
      <c r="D8" s="5">
        <v>3511.163</v>
      </c>
      <c r="E8" s="5">
        <f t="shared" si="0"/>
        <v>-0.20157206332252353</v>
      </c>
      <c r="F8" s="5">
        <f t="shared" si="1"/>
        <v>0.72935691229526711</v>
      </c>
    </row>
    <row r="9" spans="1:18" x14ac:dyDescent="0.45">
      <c r="A9" s="4"/>
      <c r="B9" s="5">
        <v>15</v>
      </c>
      <c r="C9" s="5">
        <v>33032.788999999997</v>
      </c>
      <c r="D9" s="5">
        <v>3185.7489999999998</v>
      </c>
      <c r="E9" s="5">
        <f t="shared" si="0"/>
        <v>-0.2465518691460892</v>
      </c>
      <c r="F9" s="5">
        <f t="shared" si="1"/>
        <v>0.68711747640557486</v>
      </c>
    </row>
    <row r="10" spans="1:18" x14ac:dyDescent="0.45">
      <c r="A10" s="4"/>
      <c r="B10" s="5">
        <v>30</v>
      </c>
      <c r="C10" s="5">
        <v>35372.303999999996</v>
      </c>
      <c r="D10" s="5">
        <v>6426.79</v>
      </c>
      <c r="E10" s="5">
        <f t="shared" si="0"/>
        <v>-0.2168337636020784</v>
      </c>
      <c r="F10" s="5">
        <f t="shared" si="1"/>
        <v>0.99190003020757489</v>
      </c>
    </row>
    <row r="11" spans="1:18" x14ac:dyDescent="0.45">
      <c r="A11" s="4"/>
      <c r="B11" s="5">
        <v>60</v>
      </c>
      <c r="C11" s="5">
        <v>5501.4470000000001</v>
      </c>
      <c r="D11" s="5">
        <v>9547.8320000000003</v>
      </c>
      <c r="E11" s="5">
        <f t="shared" si="0"/>
        <v>-1.0250201790192237</v>
      </c>
      <c r="F11" s="5">
        <f t="shared" si="1"/>
        <v>1.1638106896732112</v>
      </c>
    </row>
    <row r="12" spans="1:18" x14ac:dyDescent="0.45">
      <c r="A12" s="4"/>
      <c r="B12" s="5">
        <v>240</v>
      </c>
    </row>
    <row r="13" spans="1:18" x14ac:dyDescent="0.45">
      <c r="B13" s="4" t="s">
        <v>0</v>
      </c>
      <c r="C13" s="4" t="s">
        <v>3</v>
      </c>
      <c r="D13" s="4" t="s">
        <v>2</v>
      </c>
      <c r="E13" s="4" t="s">
        <v>9</v>
      </c>
      <c r="F13" s="4" t="s">
        <v>8</v>
      </c>
    </row>
    <row r="14" spans="1:18" x14ac:dyDescent="0.45">
      <c r="A14" s="4"/>
      <c r="B14" s="5">
        <v>0</v>
      </c>
      <c r="C14" s="5">
        <v>49080.337</v>
      </c>
      <c r="D14" s="5">
        <v>733.36400000000003</v>
      </c>
      <c r="E14" s="5">
        <f>LOG10(C14/$C$14)</f>
        <v>0</v>
      </c>
      <c r="F14" s="5">
        <f>LOG10(D14/$D$14)</f>
        <v>0</v>
      </c>
    </row>
    <row r="15" spans="1:18" x14ac:dyDescent="0.45">
      <c r="B15" s="5">
        <v>1</v>
      </c>
      <c r="C15" s="5">
        <v>42122.425000000003</v>
      </c>
      <c r="D15" s="5">
        <v>1871.2629999999999</v>
      </c>
      <c r="E15" s="5">
        <f>LOG10(C15/$C$14)</f>
        <v>-6.639417036844425E-2</v>
      </c>
      <c r="F15" s="5">
        <f t="shared" ref="F15:F21" si="2">LOG10(D15/$D$14)</f>
        <v>0.40681524335489883</v>
      </c>
    </row>
    <row r="16" spans="1:18" s="13" customFormat="1" x14ac:dyDescent="0.45">
      <c r="A16" s="12"/>
      <c r="B16" s="12">
        <v>2</v>
      </c>
      <c r="C16" s="12">
        <v>53572.324000000001</v>
      </c>
      <c r="D16" s="12">
        <v>1586.92</v>
      </c>
      <c r="E16" s="5">
        <f t="shared" ref="E16:E21" si="3">LOG10(C16/$C$14)</f>
        <v>3.8032950681704245E-2</v>
      </c>
      <c r="F16" s="5">
        <f t="shared" si="2"/>
        <v>0.33523544647312631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45">
      <c r="B17" s="5">
        <v>5</v>
      </c>
      <c r="C17" s="5">
        <v>10840.56</v>
      </c>
      <c r="D17" s="5">
        <v>2164.5770000000002</v>
      </c>
      <c r="E17" s="5">
        <f t="shared" si="3"/>
        <v>-0.65585581855843456</v>
      </c>
      <c r="F17" s="5">
        <f t="shared" si="2"/>
        <v>0.47005345235330559</v>
      </c>
    </row>
    <row r="18" spans="1:18" x14ac:dyDescent="0.45">
      <c r="B18" s="5">
        <v>10</v>
      </c>
      <c r="C18" s="5">
        <v>18461.451000000001</v>
      </c>
      <c r="D18" s="5">
        <v>32195.161</v>
      </c>
      <c r="E18" s="5">
        <f t="shared" si="3"/>
        <v>-0.42464170412880442</v>
      </c>
      <c r="F18" s="5">
        <f t="shared" si="2"/>
        <v>1.6424710141039369</v>
      </c>
    </row>
    <row r="19" spans="1:18" x14ac:dyDescent="0.45">
      <c r="B19" s="5">
        <v>15</v>
      </c>
      <c r="C19" s="5">
        <v>48329.747000000003</v>
      </c>
      <c r="D19" s="5">
        <v>31754.647000000001</v>
      </c>
      <c r="E19" s="5">
        <f t="shared" si="3"/>
        <v>-6.6930143894304286E-3</v>
      </c>
      <c r="F19" s="5">
        <f t="shared" si="2"/>
        <v>1.6364877021461912</v>
      </c>
    </row>
    <row r="20" spans="1:18" x14ac:dyDescent="0.45">
      <c r="B20" s="5">
        <v>30</v>
      </c>
      <c r="C20" s="5">
        <v>49664.99</v>
      </c>
      <c r="D20" s="5">
        <v>34734.567000000003</v>
      </c>
      <c r="E20" s="5">
        <f t="shared" si="3"/>
        <v>5.142816304372428E-3</v>
      </c>
      <c r="F20" s="5">
        <f t="shared" si="2"/>
        <v>1.6754423022145908</v>
      </c>
    </row>
    <row r="21" spans="1:18" x14ac:dyDescent="0.45">
      <c r="B21" s="5">
        <v>60</v>
      </c>
      <c r="C21" s="5">
        <v>8982.66</v>
      </c>
      <c r="D21" s="5">
        <v>65789.214999999997</v>
      </c>
      <c r="E21" s="5">
        <f t="shared" si="3"/>
        <v>-0.73750257441811473</v>
      </c>
      <c r="F21" s="5">
        <f t="shared" si="2"/>
        <v>1.9528351172775447</v>
      </c>
    </row>
    <row r="22" spans="1:18" x14ac:dyDescent="0.45">
      <c r="B22" s="5">
        <v>240</v>
      </c>
    </row>
    <row r="24" spans="1:18" x14ac:dyDescent="0.45">
      <c r="A24" s="2" t="s">
        <v>5</v>
      </c>
      <c r="B24" s="2"/>
      <c r="C24" s="2"/>
      <c r="D24" s="2"/>
      <c r="E24" s="2"/>
      <c r="F24" s="6"/>
      <c r="G24" s="16" t="s">
        <v>14</v>
      </c>
    </row>
    <row r="25" spans="1:18" x14ac:dyDescent="0.45">
      <c r="B25" s="4" t="s">
        <v>0</v>
      </c>
      <c r="C25" s="4" t="s">
        <v>1</v>
      </c>
      <c r="D25" s="4" t="s">
        <v>2</v>
      </c>
      <c r="E25" s="4" t="s">
        <v>9</v>
      </c>
      <c r="F25" s="4" t="s">
        <v>8</v>
      </c>
    </row>
    <row r="26" spans="1:18" x14ac:dyDescent="0.45">
      <c r="B26" s="5">
        <v>0</v>
      </c>
      <c r="C26" s="5">
        <v>33208.332999999999</v>
      </c>
      <c r="D26" s="5">
        <v>1</v>
      </c>
      <c r="E26" s="5">
        <f>LOG10(C26/$C$26)</f>
        <v>0</v>
      </c>
      <c r="F26" s="5">
        <f>LOG10(D26/$D$26)</f>
        <v>0</v>
      </c>
    </row>
    <row r="27" spans="1:18" x14ac:dyDescent="0.45">
      <c r="B27" s="5">
        <v>1</v>
      </c>
      <c r="C27" s="5">
        <v>41243.910000000003</v>
      </c>
      <c r="D27" s="5">
        <v>1</v>
      </c>
      <c r="E27" s="5">
        <f t="shared" ref="E27:E34" si="4">LOG10(C27/$C$26)</f>
        <v>9.4112755169159443E-2</v>
      </c>
      <c r="F27" s="5">
        <f t="shared" ref="F27:F34" si="5">LOG10(D27/$D$26)</f>
        <v>0</v>
      </c>
    </row>
    <row r="28" spans="1:18" s="13" customFormat="1" x14ac:dyDescent="0.45">
      <c r="A28" s="12"/>
      <c r="B28" s="12">
        <v>2</v>
      </c>
      <c r="C28" s="12"/>
      <c r="D28" s="12"/>
      <c r="E28" s="5"/>
      <c r="F28" s="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45">
      <c r="B29" s="5">
        <v>5</v>
      </c>
      <c r="C29" s="5">
        <v>34718.17</v>
      </c>
      <c r="D29" s="5">
        <v>1</v>
      </c>
      <c r="E29" s="5">
        <f t="shared" si="4"/>
        <v>1.9309750054601692E-2</v>
      </c>
      <c r="F29" s="5">
        <f t="shared" si="5"/>
        <v>0</v>
      </c>
    </row>
    <row r="30" spans="1:18" x14ac:dyDescent="0.45">
      <c r="B30" s="5">
        <v>10</v>
      </c>
      <c r="C30" s="5">
        <v>27556.441999999999</v>
      </c>
      <c r="D30" s="5">
        <v>1</v>
      </c>
      <c r="E30" s="5">
        <f t="shared" si="4"/>
        <v>-8.1023933189743672E-2</v>
      </c>
      <c r="F30" s="5">
        <f t="shared" si="5"/>
        <v>0</v>
      </c>
    </row>
    <row r="31" spans="1:18" x14ac:dyDescent="0.45">
      <c r="B31" s="5">
        <v>15</v>
      </c>
      <c r="C31" s="5">
        <v>27700.061000000002</v>
      </c>
      <c r="D31" s="5">
        <v>1</v>
      </c>
      <c r="E31" s="5">
        <f t="shared" si="4"/>
        <v>-7.8766349873248362E-2</v>
      </c>
      <c r="F31" s="5">
        <f t="shared" si="5"/>
        <v>0</v>
      </c>
    </row>
    <row r="32" spans="1:18" x14ac:dyDescent="0.45">
      <c r="B32" s="5">
        <v>30</v>
      </c>
      <c r="C32" s="5">
        <v>32008.321</v>
      </c>
      <c r="D32" s="5">
        <v>1740.82</v>
      </c>
      <c r="E32" s="5">
        <f t="shared" si="4"/>
        <v>-1.5984181548448301E-2</v>
      </c>
      <c r="F32" s="5">
        <f t="shared" si="5"/>
        <v>3.2407538675859526</v>
      </c>
    </row>
    <row r="33" spans="1:18" x14ac:dyDescent="0.45">
      <c r="B33" s="5">
        <v>60</v>
      </c>
      <c r="C33" s="5">
        <v>17368.278999999999</v>
      </c>
      <c r="D33" s="5">
        <v>4979.8029999999999</v>
      </c>
      <c r="E33" s="5">
        <f t="shared" si="4"/>
        <v>-0.2814902884171257</v>
      </c>
      <c r="F33" s="5">
        <f t="shared" si="5"/>
        <v>3.6972121624976286</v>
      </c>
    </row>
    <row r="34" spans="1:18" x14ac:dyDescent="0.45">
      <c r="B34" s="5">
        <v>240</v>
      </c>
      <c r="C34" s="5">
        <v>850.33500000000004</v>
      </c>
      <c r="D34" s="5">
        <v>3635.933</v>
      </c>
      <c r="E34" s="5">
        <f t="shared" si="4"/>
        <v>-1.5916570202119265</v>
      </c>
      <c r="F34" s="5">
        <f t="shared" si="5"/>
        <v>3.5606158718001004</v>
      </c>
    </row>
    <row r="35" spans="1:18" x14ac:dyDescent="0.45">
      <c r="B35" s="4" t="s">
        <v>0</v>
      </c>
      <c r="C35" s="4" t="s">
        <v>3</v>
      </c>
      <c r="D35" s="4" t="s">
        <v>4</v>
      </c>
      <c r="E35" s="4" t="s">
        <v>9</v>
      </c>
      <c r="F35" s="4" t="s">
        <v>8</v>
      </c>
    </row>
    <row r="36" spans="1:18" x14ac:dyDescent="0.45">
      <c r="B36" s="5">
        <v>0</v>
      </c>
      <c r="C36" s="5">
        <v>25692.885999999999</v>
      </c>
      <c r="D36" s="5">
        <v>1</v>
      </c>
      <c r="E36" s="5">
        <f>LOG10(C36/$C$36)</f>
        <v>0</v>
      </c>
      <c r="F36" s="5">
        <f>LOG10(D36/$D$36)</f>
        <v>0</v>
      </c>
    </row>
    <row r="37" spans="1:18" x14ac:dyDescent="0.45">
      <c r="B37" s="5">
        <v>1</v>
      </c>
      <c r="C37" s="5">
        <v>26269.278999999999</v>
      </c>
      <c r="D37" s="5">
        <v>1</v>
      </c>
      <c r="E37" s="5">
        <f>LOG10(C37/$C$36)</f>
        <v>9.6352631608794884E-3</v>
      </c>
      <c r="F37" s="5">
        <f t="shared" ref="F37:F44" si="6">LOG10(D37/$D$36)</f>
        <v>0</v>
      </c>
    </row>
    <row r="38" spans="1:18" s="13" customFormat="1" x14ac:dyDescent="0.45">
      <c r="A38" s="12"/>
      <c r="B38" s="12">
        <v>2</v>
      </c>
      <c r="C38" s="12"/>
      <c r="D38" s="12"/>
      <c r="E38" s="5"/>
      <c r="F38" s="5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45">
      <c r="B39" s="5">
        <v>5</v>
      </c>
      <c r="C39" s="5">
        <v>30028.007000000001</v>
      </c>
      <c r="D39" s="5">
        <v>1</v>
      </c>
      <c r="E39" s="5">
        <f t="shared" ref="E39:E44" si="7">LOG10(C39/$C$36)</f>
        <v>6.7713618513821586E-2</v>
      </c>
      <c r="F39" s="5">
        <f t="shared" si="6"/>
        <v>0</v>
      </c>
    </row>
    <row r="40" spans="1:18" x14ac:dyDescent="0.45">
      <c r="B40" s="5">
        <v>10</v>
      </c>
      <c r="C40" s="5">
        <v>27267.814999999999</v>
      </c>
      <c r="D40" s="5">
        <v>1</v>
      </c>
      <c r="E40" s="5">
        <f t="shared" si="7"/>
        <v>2.5837448920063281E-2</v>
      </c>
      <c r="F40" s="5">
        <f t="shared" si="6"/>
        <v>0</v>
      </c>
    </row>
    <row r="41" spans="1:18" x14ac:dyDescent="0.45">
      <c r="B41" s="5">
        <v>15</v>
      </c>
      <c r="C41" s="5">
        <v>11402.187</v>
      </c>
      <c r="D41" s="5">
        <v>744.82</v>
      </c>
      <c r="E41" s="5">
        <f t="shared" si="7"/>
        <v>-0.3528247306079505</v>
      </c>
      <c r="F41" s="5">
        <f t="shared" si="6"/>
        <v>2.8720513298597252</v>
      </c>
    </row>
    <row r="42" spans="1:18" x14ac:dyDescent="0.45">
      <c r="B42" s="5">
        <v>30</v>
      </c>
      <c r="C42" s="5">
        <v>25846.048999999999</v>
      </c>
      <c r="D42" s="5">
        <v>2314.1039999999998</v>
      </c>
      <c r="E42" s="5">
        <f t="shared" si="7"/>
        <v>2.5812734217852381E-3</v>
      </c>
      <c r="F42" s="5">
        <f t="shared" si="6"/>
        <v>3.364382873030237</v>
      </c>
    </row>
    <row r="43" spans="1:18" x14ac:dyDescent="0.45">
      <c r="B43" s="5">
        <v>60</v>
      </c>
      <c r="C43" s="5">
        <v>3471.4769999999999</v>
      </c>
      <c r="D43" s="5">
        <v>5249.5810000000001</v>
      </c>
      <c r="E43" s="5">
        <f t="shared" si="7"/>
        <v>-0.86929859770350204</v>
      </c>
      <c r="F43" s="5">
        <f t="shared" si="6"/>
        <v>3.7201246411869571</v>
      </c>
    </row>
    <row r="44" spans="1:18" x14ac:dyDescent="0.45">
      <c r="B44" s="5">
        <v>240</v>
      </c>
      <c r="C44" s="5">
        <v>1705.335</v>
      </c>
      <c r="D44" s="5">
        <v>26611.484</v>
      </c>
      <c r="E44" s="5">
        <f t="shared" si="7"/>
        <v>-1.1780031843873513</v>
      </c>
      <c r="F44" s="5">
        <f t="shared" si="6"/>
        <v>4.4250690938313815</v>
      </c>
    </row>
    <row r="46" spans="1:18" x14ac:dyDescent="0.45">
      <c r="A46" s="2" t="s">
        <v>6</v>
      </c>
      <c r="B46" s="2"/>
      <c r="C46" s="2"/>
      <c r="D46" s="2"/>
      <c r="E46" s="2"/>
      <c r="F46" s="6"/>
      <c r="G46" s="16" t="s">
        <v>14</v>
      </c>
    </row>
    <row r="47" spans="1:18" x14ac:dyDescent="0.45">
      <c r="B47" s="4" t="s">
        <v>0</v>
      </c>
      <c r="C47" s="4" t="s">
        <v>1</v>
      </c>
      <c r="D47" s="4" t="s">
        <v>2</v>
      </c>
      <c r="E47" s="4" t="s">
        <v>9</v>
      </c>
      <c r="F47" s="4" t="s">
        <v>8</v>
      </c>
    </row>
    <row r="48" spans="1:18" x14ac:dyDescent="0.45">
      <c r="B48" s="5">
        <v>0</v>
      </c>
      <c r="C48" s="5">
        <v>147255.37299999999</v>
      </c>
      <c r="D48" s="5">
        <v>1</v>
      </c>
      <c r="E48" s="5">
        <f>LOG10(C48/$C$48)</f>
        <v>0</v>
      </c>
      <c r="F48" s="5">
        <f>LOG10(D48/$D$48)</f>
        <v>0</v>
      </c>
    </row>
    <row r="49" spans="1:18" x14ac:dyDescent="0.45">
      <c r="B49" s="5">
        <v>1</v>
      </c>
      <c r="C49" s="5">
        <v>112292.189</v>
      </c>
      <c r="D49" s="5">
        <v>1</v>
      </c>
      <c r="E49" s="5">
        <f t="shared" ref="E49:E56" si="8">LOG10(C49/$C$48)</f>
        <v>-0.1177216021652189</v>
      </c>
      <c r="F49" s="5">
        <f t="shared" ref="F49:F56" si="9">LOG10(D49/$D$48)</f>
        <v>0</v>
      </c>
    </row>
    <row r="50" spans="1:18" s="13" customFormat="1" x14ac:dyDescent="0.45">
      <c r="A50" s="12"/>
      <c r="B50" s="12">
        <v>2</v>
      </c>
      <c r="C50" s="12"/>
      <c r="D50" s="12"/>
      <c r="E50" s="5"/>
      <c r="F50" s="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45">
      <c r="B51" s="5">
        <v>5</v>
      </c>
      <c r="C51" s="5">
        <v>94996.486999999994</v>
      </c>
      <c r="D51" s="5">
        <v>1</v>
      </c>
      <c r="E51" s="5">
        <f t="shared" si="8"/>
        <v>-0.19036360488677737</v>
      </c>
      <c r="F51" s="5">
        <f t="shared" si="9"/>
        <v>0</v>
      </c>
    </row>
    <row r="52" spans="1:18" x14ac:dyDescent="0.45">
      <c r="B52" s="5">
        <v>10</v>
      </c>
      <c r="C52" s="5">
        <v>57583.093999999997</v>
      </c>
      <c r="D52" s="5">
        <v>1</v>
      </c>
      <c r="E52" s="5">
        <f t="shared" si="8"/>
        <v>-0.40777615385915145</v>
      </c>
      <c r="F52" s="5">
        <f t="shared" si="9"/>
        <v>0</v>
      </c>
    </row>
    <row r="53" spans="1:18" x14ac:dyDescent="0.45">
      <c r="B53" s="5">
        <v>15</v>
      </c>
      <c r="C53" s="5">
        <v>66533.387000000002</v>
      </c>
      <c r="D53" s="5">
        <v>1</v>
      </c>
      <c r="E53" s="5">
        <f t="shared" si="8"/>
        <v>-0.34503151758667089</v>
      </c>
      <c r="F53" s="5">
        <f t="shared" si="9"/>
        <v>0</v>
      </c>
    </row>
    <row r="54" spans="1:18" x14ac:dyDescent="0.45">
      <c r="B54" s="5">
        <v>30</v>
      </c>
      <c r="C54" s="5">
        <v>64836.315999999999</v>
      </c>
      <c r="D54" s="5">
        <v>2026.2049999999999</v>
      </c>
      <c r="E54" s="5">
        <f t="shared" si="8"/>
        <v>-0.35625281986435681</v>
      </c>
      <c r="F54" s="5">
        <f t="shared" si="9"/>
        <v>3.3066833827147071</v>
      </c>
    </row>
    <row r="55" spans="1:18" x14ac:dyDescent="0.45">
      <c r="B55" s="5">
        <v>60</v>
      </c>
    </row>
    <row r="56" spans="1:18" x14ac:dyDescent="0.45">
      <c r="B56" s="5">
        <v>240</v>
      </c>
      <c r="C56" s="5">
        <v>13841.806</v>
      </c>
      <c r="D56" s="5">
        <v>6128.2169999999996</v>
      </c>
      <c r="E56" s="5">
        <f t="shared" si="8"/>
        <v>-1.0268783920380833</v>
      </c>
      <c r="F56" s="5">
        <f t="shared" si="9"/>
        <v>3.7873341352528116</v>
      </c>
    </row>
    <row r="57" spans="1:18" x14ac:dyDescent="0.45">
      <c r="B57" s="4" t="s">
        <v>0</v>
      </c>
      <c r="C57" s="4" t="s">
        <v>3</v>
      </c>
      <c r="D57" s="4" t="s">
        <v>4</v>
      </c>
      <c r="E57" s="4" t="s">
        <v>9</v>
      </c>
      <c r="F57" s="4" t="s">
        <v>8</v>
      </c>
    </row>
    <row r="58" spans="1:18" x14ac:dyDescent="0.45">
      <c r="B58" s="5">
        <v>0</v>
      </c>
      <c r="C58" s="5">
        <v>100353.215</v>
      </c>
      <c r="D58" s="5">
        <v>1</v>
      </c>
      <c r="E58" s="5">
        <f>LOG10(C58/$C$58)</f>
        <v>0</v>
      </c>
      <c r="F58" s="5">
        <f>LOG10(D58/$D$58)</f>
        <v>0</v>
      </c>
    </row>
    <row r="59" spans="1:18" x14ac:dyDescent="0.45">
      <c r="B59" s="5">
        <v>1</v>
      </c>
      <c r="C59" s="5">
        <v>76523.869000000006</v>
      </c>
      <c r="D59" s="5">
        <v>1</v>
      </c>
      <c r="E59" s="5">
        <f t="shared" ref="E59:E66" si="10">LOG10(C59/$C$58)</f>
        <v>-0.11773437089600783</v>
      </c>
      <c r="F59" s="5">
        <f t="shared" ref="F59:F66" si="11">LOG10(D59/$D$58)</f>
        <v>0</v>
      </c>
    </row>
    <row r="60" spans="1:18" s="13" customFormat="1" x14ac:dyDescent="0.45">
      <c r="A60" s="12"/>
      <c r="B60" s="12">
        <v>2</v>
      </c>
      <c r="C60" s="12"/>
      <c r="D60" s="12"/>
      <c r="E60" s="5"/>
      <c r="F60" s="5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45">
      <c r="B61" s="5">
        <v>5</v>
      </c>
      <c r="C61" s="5">
        <v>64484.758999999998</v>
      </c>
      <c r="D61" s="5">
        <v>6655.1869999999999</v>
      </c>
      <c r="E61" s="5">
        <f t="shared" si="10"/>
        <v>-0.19207420939019829</v>
      </c>
      <c r="F61" s="5">
        <f t="shared" si="11"/>
        <v>3.8231602629552661</v>
      </c>
    </row>
    <row r="62" spans="1:18" x14ac:dyDescent="0.45">
      <c r="B62" s="5">
        <v>10</v>
      </c>
      <c r="C62" s="5">
        <v>68607.274000000005</v>
      </c>
      <c r="D62" s="5">
        <v>5396.3879999999999</v>
      </c>
      <c r="E62" s="5">
        <f t="shared" si="10"/>
        <v>-0.16516112679517039</v>
      </c>
      <c r="F62" s="5">
        <f t="shared" si="11"/>
        <v>3.732103167871816</v>
      </c>
    </row>
    <row r="63" spans="1:18" x14ac:dyDescent="0.45">
      <c r="B63" s="5">
        <v>15</v>
      </c>
      <c r="C63" s="5">
        <v>61202.588000000003</v>
      </c>
      <c r="D63" s="5">
        <v>9361.7440000000006</v>
      </c>
      <c r="E63" s="5">
        <f t="shared" si="10"/>
        <v>-0.21476150344902931</v>
      </c>
      <c r="F63" s="5">
        <f t="shared" si="11"/>
        <v>3.9713567610268994</v>
      </c>
    </row>
    <row r="64" spans="1:18" x14ac:dyDescent="0.45">
      <c r="B64" s="5">
        <v>30</v>
      </c>
      <c r="C64" s="5">
        <v>24630.332999999999</v>
      </c>
      <c r="D64" s="5">
        <v>13269.614</v>
      </c>
      <c r="E64" s="5">
        <f t="shared" si="10"/>
        <v>-0.61006100696655075</v>
      </c>
      <c r="F64" s="5">
        <f t="shared" si="11"/>
        <v>4.1228582898494999</v>
      </c>
    </row>
    <row r="65" spans="1:18" x14ac:dyDescent="0.45">
      <c r="B65" s="5">
        <v>60</v>
      </c>
    </row>
    <row r="66" spans="1:18" x14ac:dyDescent="0.45">
      <c r="B66" s="5">
        <v>240</v>
      </c>
      <c r="C66" s="5">
        <v>12744.342000000001</v>
      </c>
      <c r="D66" s="5">
        <v>24611.555</v>
      </c>
      <c r="E66" s="5">
        <f t="shared" si="10"/>
        <v>-0.89621387303756395</v>
      </c>
      <c r="F66" s="5">
        <f t="shared" si="11"/>
        <v>4.3911390540353796</v>
      </c>
    </row>
    <row r="68" spans="1:18" x14ac:dyDescent="0.45">
      <c r="B68" s="5" t="s">
        <v>10</v>
      </c>
      <c r="F68" s="5" t="s">
        <v>11</v>
      </c>
    </row>
    <row r="69" spans="1:18" s="8" customFormat="1" x14ac:dyDescent="0.45">
      <c r="A69" s="4" t="s">
        <v>0</v>
      </c>
      <c r="B69" s="4" t="s">
        <v>9</v>
      </c>
      <c r="C69" s="4" t="s">
        <v>9</v>
      </c>
      <c r="D69" s="4" t="s">
        <v>9</v>
      </c>
      <c r="E69" s="5"/>
      <c r="F69" s="4" t="s">
        <v>8</v>
      </c>
      <c r="G69" s="4" t="s">
        <v>8</v>
      </c>
      <c r="H69" s="4" t="s">
        <v>8</v>
      </c>
      <c r="I69" s="5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45">
      <c r="A70" s="5">
        <v>0</v>
      </c>
      <c r="B70" s="5">
        <v>0</v>
      </c>
      <c r="C70" s="5">
        <v>0</v>
      </c>
      <c r="D70" s="5">
        <v>0</v>
      </c>
      <c r="F70" s="5">
        <v>0</v>
      </c>
      <c r="G70" s="5">
        <v>0</v>
      </c>
      <c r="H70" s="5">
        <v>0</v>
      </c>
    </row>
    <row r="71" spans="1:18" x14ac:dyDescent="0.45">
      <c r="A71" s="5">
        <v>1</v>
      </c>
      <c r="B71" s="5">
        <v>-0.15963953839243425</v>
      </c>
      <c r="C71" s="5">
        <v>9.4112755169159443E-2</v>
      </c>
      <c r="D71" s="5">
        <v>-0.1177216021652189</v>
      </c>
      <c r="F71" s="5">
        <v>0.24634010710511994</v>
      </c>
      <c r="G71" s="5">
        <v>0</v>
      </c>
      <c r="H71" s="5">
        <v>0</v>
      </c>
    </row>
    <row r="72" spans="1:18" s="13" customFormat="1" x14ac:dyDescent="0.45">
      <c r="A72" s="12">
        <v>2</v>
      </c>
      <c r="B72" s="12">
        <v>-0.10130211669599865</v>
      </c>
      <c r="C72" s="12"/>
      <c r="D72" s="12"/>
      <c r="E72" s="12"/>
      <c r="F72" s="12">
        <v>0.31763862192316067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45">
      <c r="A73" s="5">
        <v>5</v>
      </c>
      <c r="B73" s="5">
        <v>-0.49208291264692644</v>
      </c>
      <c r="C73" s="5">
        <v>1.9309750054601692E-2</v>
      </c>
      <c r="D73" s="5">
        <v>-0.19036360488677737</v>
      </c>
      <c r="F73" s="5">
        <v>0.56719910190544121</v>
      </c>
      <c r="G73" s="5">
        <v>0</v>
      </c>
      <c r="H73" s="5">
        <v>0</v>
      </c>
    </row>
    <row r="74" spans="1:18" x14ac:dyDescent="0.45">
      <c r="A74" s="5">
        <v>10</v>
      </c>
      <c r="B74" s="5">
        <v>-0.20157206332252353</v>
      </c>
      <c r="C74" s="5">
        <v>-8.1023933189743672E-2</v>
      </c>
      <c r="D74" s="5">
        <v>-0.40777615385915145</v>
      </c>
      <c r="F74" s="5">
        <v>0.72935691229526711</v>
      </c>
      <c r="G74" s="5">
        <v>0</v>
      </c>
      <c r="H74" s="5">
        <v>0</v>
      </c>
    </row>
    <row r="75" spans="1:18" x14ac:dyDescent="0.45">
      <c r="A75" s="5">
        <v>15</v>
      </c>
      <c r="B75" s="5">
        <v>-0.2465518691460892</v>
      </c>
      <c r="C75" s="5">
        <v>-7.8766349873248362E-2</v>
      </c>
      <c r="D75" s="5">
        <v>-0.34503151758667089</v>
      </c>
      <c r="F75" s="5">
        <v>0.68711747640557486</v>
      </c>
      <c r="G75" s="5">
        <v>0</v>
      </c>
      <c r="H75" s="5">
        <v>0</v>
      </c>
    </row>
    <row r="76" spans="1:18" x14ac:dyDescent="0.45">
      <c r="A76" s="5">
        <v>30</v>
      </c>
      <c r="B76" s="5">
        <v>-0.2168337636020784</v>
      </c>
      <c r="C76" s="5">
        <v>-1.5984181548448301E-2</v>
      </c>
      <c r="D76" s="5">
        <v>-0.35625281986435681</v>
      </c>
      <c r="F76" s="5">
        <v>0.99190003020757489</v>
      </c>
      <c r="G76" s="5">
        <v>3.2407538675859526</v>
      </c>
      <c r="H76" s="5">
        <v>3.3066833827147071</v>
      </c>
    </row>
    <row r="77" spans="1:18" s="8" customFormat="1" x14ac:dyDescent="0.45">
      <c r="A77" s="5">
        <v>60</v>
      </c>
      <c r="B77" s="5">
        <v>-1.0250201790192237</v>
      </c>
      <c r="C77" s="5">
        <v>-0.2814902884171257</v>
      </c>
      <c r="D77" s="5"/>
      <c r="E77" s="5"/>
      <c r="F77" s="5">
        <v>1.1638106896732112</v>
      </c>
      <c r="G77" s="5">
        <v>3.6972121624976286</v>
      </c>
      <c r="H77" s="5"/>
      <c r="I77" s="5"/>
      <c r="J77" s="7"/>
      <c r="K77" s="7"/>
      <c r="L77" s="7"/>
      <c r="M77" s="7"/>
      <c r="N77" s="7"/>
      <c r="O77" s="7"/>
      <c r="P77" s="7"/>
      <c r="Q77" s="7"/>
      <c r="R77" s="7"/>
    </row>
    <row r="78" spans="1:18" s="1" customFormat="1" x14ac:dyDescent="0.45">
      <c r="A78" s="5">
        <v>240</v>
      </c>
      <c r="B78" s="5"/>
      <c r="C78" s="5">
        <v>-1.5916570202119265</v>
      </c>
      <c r="D78" s="5">
        <v>-1.0268783920380833</v>
      </c>
      <c r="E78" s="5"/>
      <c r="F78" s="5"/>
      <c r="G78" s="5">
        <v>3.5606158718001004</v>
      </c>
      <c r="H78" s="5">
        <v>3.7873341352528116</v>
      </c>
      <c r="I78" s="5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45">
      <c r="A79" s="4" t="s">
        <v>0</v>
      </c>
      <c r="B79" s="4" t="s">
        <v>9</v>
      </c>
      <c r="C79" s="4" t="s">
        <v>9</v>
      </c>
      <c r="D79" s="4" t="s">
        <v>9</v>
      </c>
      <c r="F79" s="4" t="s">
        <v>8</v>
      </c>
      <c r="G79" s="4" t="s">
        <v>8</v>
      </c>
      <c r="H79" s="4" t="s">
        <v>8</v>
      </c>
    </row>
    <row r="80" spans="1:18" x14ac:dyDescent="0.45">
      <c r="A80" s="5">
        <v>0</v>
      </c>
      <c r="B80" s="5">
        <v>0</v>
      </c>
      <c r="C80" s="5">
        <v>0</v>
      </c>
      <c r="D80" s="5">
        <v>0</v>
      </c>
      <c r="F80" s="5">
        <v>0</v>
      </c>
      <c r="G80" s="5">
        <v>0</v>
      </c>
      <c r="H80" s="5">
        <v>0</v>
      </c>
    </row>
    <row r="81" spans="1:18" s="10" customFormat="1" x14ac:dyDescent="0.45">
      <c r="A81" s="5">
        <v>1</v>
      </c>
      <c r="B81" s="5">
        <v>-6.639417036844425E-2</v>
      </c>
      <c r="C81" s="5">
        <v>9.6352631608794884E-3</v>
      </c>
      <c r="D81" s="5">
        <v>-0.11773437089600783</v>
      </c>
      <c r="E81" s="5"/>
      <c r="F81" s="5">
        <v>0.40681524335489883</v>
      </c>
      <c r="G81" s="5">
        <v>0</v>
      </c>
      <c r="H81" s="5">
        <v>0</v>
      </c>
      <c r="I81" s="5"/>
      <c r="J81" s="9"/>
      <c r="K81" s="9"/>
      <c r="L81" s="9"/>
      <c r="M81" s="9"/>
      <c r="N81" s="9"/>
      <c r="O81" s="9"/>
      <c r="P81" s="9"/>
      <c r="Q81" s="9"/>
      <c r="R81" s="9"/>
    </row>
    <row r="82" spans="1:18" s="15" customFormat="1" x14ac:dyDescent="0.45">
      <c r="A82" s="12">
        <v>2</v>
      </c>
      <c r="B82" s="12">
        <v>3.8032950681704245E-2</v>
      </c>
      <c r="C82" s="12"/>
      <c r="D82" s="12"/>
      <c r="E82" s="12"/>
      <c r="F82" s="12">
        <v>0.33523544647312631</v>
      </c>
      <c r="G82" s="12"/>
      <c r="H82" s="12"/>
      <c r="I82" s="12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45">
      <c r="A83" s="5">
        <v>5</v>
      </c>
      <c r="B83" s="5">
        <v>-0.65585581855843456</v>
      </c>
      <c r="C83" s="5">
        <v>6.7713618513821586E-2</v>
      </c>
      <c r="D83" s="5">
        <v>-0.19207420939019829</v>
      </c>
      <c r="F83" s="5">
        <v>0.47005345235330559</v>
      </c>
      <c r="G83" s="5">
        <v>0</v>
      </c>
      <c r="H83" s="5">
        <v>3.8231602629552661</v>
      </c>
    </row>
    <row r="84" spans="1:18" x14ac:dyDescent="0.45">
      <c r="A84" s="5">
        <v>10</v>
      </c>
      <c r="B84" s="5">
        <v>-0.42464170412880442</v>
      </c>
      <c r="C84" s="5">
        <v>2.5837448920063281E-2</v>
      </c>
      <c r="D84" s="5">
        <v>-0.16516112679517039</v>
      </c>
      <c r="F84" s="5">
        <v>1.6424710141039369</v>
      </c>
      <c r="G84" s="5">
        <v>0</v>
      </c>
      <c r="H84" s="5">
        <v>3.732103167871816</v>
      </c>
    </row>
    <row r="85" spans="1:18" x14ac:dyDescent="0.45">
      <c r="A85" s="5">
        <v>15</v>
      </c>
      <c r="B85" s="5">
        <v>-6.6930143894304286E-3</v>
      </c>
      <c r="C85" s="5">
        <v>-0.3528247306079505</v>
      </c>
      <c r="D85" s="5">
        <v>-0.21476150344902931</v>
      </c>
      <c r="F85" s="5">
        <v>1.6364877021461912</v>
      </c>
      <c r="G85" s="5">
        <v>2.8720513298597252</v>
      </c>
      <c r="H85" s="5">
        <v>3.9713567610268994</v>
      </c>
    </row>
    <row r="86" spans="1:18" x14ac:dyDescent="0.45">
      <c r="A86" s="5">
        <v>30</v>
      </c>
      <c r="B86" s="5">
        <v>5.142816304372428E-3</v>
      </c>
      <c r="C86" s="5">
        <v>2.5812734217852381E-3</v>
      </c>
      <c r="D86" s="5">
        <v>-0.61006100696655075</v>
      </c>
      <c r="F86" s="5">
        <v>1.6754423022145908</v>
      </c>
      <c r="G86" s="5">
        <v>3.364382873030237</v>
      </c>
      <c r="H86" s="5">
        <v>4.1228582898494999</v>
      </c>
    </row>
    <row r="87" spans="1:18" x14ac:dyDescent="0.45">
      <c r="A87" s="5">
        <v>60</v>
      </c>
      <c r="B87" s="5">
        <v>-0.73750257441811473</v>
      </c>
      <c r="C87" s="5">
        <v>-0.86929859770350204</v>
      </c>
      <c r="F87" s="5">
        <v>1.9528351172775447</v>
      </c>
      <c r="G87" s="5">
        <v>3.7201246411869571</v>
      </c>
    </row>
    <row r="88" spans="1:18" x14ac:dyDescent="0.45">
      <c r="A88" s="5">
        <v>240</v>
      </c>
      <c r="C88" s="5">
        <v>-1.1780031843873513</v>
      </c>
      <c r="D88" s="5">
        <v>-0.89621387303756395</v>
      </c>
      <c r="G88" s="5">
        <v>4.4250690938313815</v>
      </c>
      <c r="H88" s="5">
        <v>4.3911390540353796</v>
      </c>
    </row>
    <row r="92" spans="1:18" x14ac:dyDescent="0.45">
      <c r="A92" s="11" t="s">
        <v>12</v>
      </c>
      <c r="B92" s="11"/>
      <c r="C92" s="11"/>
      <c r="D92" s="11"/>
    </row>
    <row r="93" spans="1:18" x14ac:dyDescent="0.45">
      <c r="A93" s="19"/>
      <c r="B93" s="19"/>
      <c r="C93" s="19"/>
      <c r="D93" s="19"/>
      <c r="E93" s="20"/>
    </row>
    <row r="94" spans="1:18" s="22" customFormat="1" ht="18" x14ac:dyDescent="0.55000000000000004">
      <c r="A94" s="21" t="s">
        <v>30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6" spans="1:18" x14ac:dyDescent="0.45">
      <c r="A96" s="1" t="s">
        <v>15</v>
      </c>
      <c r="B96" s="1"/>
      <c r="C96" s="1"/>
      <c r="D96" s="1"/>
      <c r="E96" s="19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45">
      <c r="A97" s="1" t="s">
        <v>16</v>
      </c>
      <c r="B97" s="1"/>
      <c r="C97" s="1"/>
      <c r="D97" s="1"/>
      <c r="E97" s="1"/>
      <c r="F97" s="16" t="s">
        <v>13</v>
      </c>
      <c r="G97" s="1"/>
      <c r="H97" s="1"/>
      <c r="I97" s="1"/>
      <c r="J97" s="1" t="s">
        <v>17</v>
      </c>
      <c r="K97" s="1"/>
      <c r="L97" s="1"/>
      <c r="M97" s="1"/>
      <c r="N97" s="1"/>
      <c r="O97" s="16" t="s">
        <v>31</v>
      </c>
    </row>
    <row r="98" spans="1:15" x14ac:dyDescent="0.45">
      <c r="A98" s="1" t="s">
        <v>18</v>
      </c>
      <c r="B98" s="1" t="s">
        <v>19</v>
      </c>
      <c r="C98" s="8" t="s">
        <v>20</v>
      </c>
      <c r="D98" s="1" t="s">
        <v>21</v>
      </c>
      <c r="E98" s="1" t="s">
        <v>22</v>
      </c>
      <c r="F98" s="1" t="s">
        <v>23</v>
      </c>
      <c r="G98" s="1"/>
      <c r="H98" s="8" t="s">
        <v>20</v>
      </c>
      <c r="I98" s="1"/>
      <c r="J98" s="1" t="s">
        <v>18</v>
      </c>
      <c r="K98" s="1" t="s">
        <v>19</v>
      </c>
      <c r="L98" s="8" t="s">
        <v>20</v>
      </c>
      <c r="M98" s="1" t="s">
        <v>21</v>
      </c>
      <c r="N98" s="1" t="s">
        <v>22</v>
      </c>
      <c r="O98" s="1"/>
    </row>
    <row r="99" spans="1:15" x14ac:dyDescent="0.45">
      <c r="A99" t="s">
        <v>24</v>
      </c>
      <c r="B99" t="s">
        <v>25</v>
      </c>
      <c r="C99" s="17">
        <v>0.03</v>
      </c>
      <c r="D99">
        <v>56247.972999999998</v>
      </c>
      <c r="E99">
        <v>18838.597000000002</v>
      </c>
      <c r="F99">
        <f>E99*100/(SUM(D99:E99))</f>
        <v>25.089169741006948</v>
      </c>
      <c r="G99"/>
      <c r="H99" s="18">
        <v>0.03</v>
      </c>
      <c r="I99"/>
      <c r="J99" t="s">
        <v>24</v>
      </c>
      <c r="K99" t="s">
        <v>25</v>
      </c>
      <c r="L99" s="17">
        <v>0.03</v>
      </c>
      <c r="M99">
        <v>50886.78</v>
      </c>
      <c r="N99">
        <v>9501.723</v>
      </c>
      <c r="O99">
        <f t="shared" ref="O99:O110" si="12">N99*100/(SUM(M99:N99))</f>
        <v>15.734324462389804</v>
      </c>
    </row>
    <row r="100" spans="1:15" x14ac:dyDescent="0.45">
      <c r="A100" t="s">
        <v>24</v>
      </c>
      <c r="B100" t="s">
        <v>25</v>
      </c>
      <c r="C100" s="17">
        <v>1.4999999999999999E-2</v>
      </c>
      <c r="D100">
        <v>61607.788999999997</v>
      </c>
      <c r="E100">
        <v>24472.746999999999</v>
      </c>
      <c r="F100">
        <f t="shared" ref="F100:F110" si="13">E100*100/(SUM(D100:E100))</f>
        <v>28.43005879981974</v>
      </c>
      <c r="G100"/>
      <c r="H100" s="18">
        <v>1.4999999999999999E-2</v>
      </c>
      <c r="I100"/>
      <c r="J100" t="s">
        <v>24</v>
      </c>
      <c r="K100" t="s">
        <v>25</v>
      </c>
      <c r="L100" s="17">
        <v>1.4999999999999999E-2</v>
      </c>
      <c r="M100">
        <v>67469.73</v>
      </c>
      <c r="N100">
        <v>14392.815000000001</v>
      </c>
      <c r="O100">
        <f t="shared" si="12"/>
        <v>17.581685250562391</v>
      </c>
    </row>
    <row r="101" spans="1:15" x14ac:dyDescent="0.45">
      <c r="A101" t="s">
        <v>24</v>
      </c>
      <c r="B101" t="s">
        <v>25</v>
      </c>
      <c r="C101" s="17">
        <v>7.4999999999999997E-3</v>
      </c>
      <c r="D101">
        <v>69811.538</v>
      </c>
      <c r="E101">
        <v>19628.424999999999</v>
      </c>
      <c r="F101">
        <f t="shared" si="13"/>
        <v>21.945922540240765</v>
      </c>
      <c r="G101"/>
      <c r="H101" s="18">
        <v>7.4999999999999997E-3</v>
      </c>
      <c r="I101"/>
      <c r="J101" t="s">
        <v>24</v>
      </c>
      <c r="K101" t="s">
        <v>25</v>
      </c>
      <c r="L101" s="17">
        <v>7.4999999999999997E-3</v>
      </c>
      <c r="M101">
        <v>74714.316000000006</v>
      </c>
      <c r="N101">
        <v>15189.35</v>
      </c>
      <c r="O101">
        <f t="shared" si="12"/>
        <v>16.89513973768322</v>
      </c>
    </row>
    <row r="102" spans="1:15" x14ac:dyDescent="0.45">
      <c r="A102" t="s">
        <v>24</v>
      </c>
      <c r="B102" t="s">
        <v>25</v>
      </c>
      <c r="C102" s="17">
        <v>3.8E-3</v>
      </c>
      <c r="D102">
        <v>73590.266000000003</v>
      </c>
      <c r="E102">
        <v>9179.2289999999994</v>
      </c>
      <c r="F102">
        <f t="shared" si="13"/>
        <v>11.090111157498303</v>
      </c>
      <c r="G102"/>
      <c r="H102" s="18">
        <v>3.8E-3</v>
      </c>
      <c r="I102"/>
      <c r="J102" t="s">
        <v>24</v>
      </c>
      <c r="K102" t="s">
        <v>25</v>
      </c>
      <c r="L102" s="17">
        <v>3.8E-3</v>
      </c>
      <c r="M102">
        <v>80633.952000000005</v>
      </c>
      <c r="N102">
        <v>8349.2170000000006</v>
      </c>
      <c r="O102">
        <f t="shared" si="12"/>
        <v>9.3829171222256651</v>
      </c>
    </row>
    <row r="103" spans="1:15" x14ac:dyDescent="0.45">
      <c r="A103" t="s">
        <v>24</v>
      </c>
      <c r="B103" t="s">
        <v>26</v>
      </c>
      <c r="C103" s="17">
        <v>0.03</v>
      </c>
      <c r="D103">
        <v>6056.4889999999996</v>
      </c>
      <c r="E103">
        <v>28295.424999999999</v>
      </c>
      <c r="F103">
        <f t="shared" si="13"/>
        <v>82.369282247271585</v>
      </c>
      <c r="G103"/>
      <c r="H103" s="18">
        <v>0.03</v>
      </c>
      <c r="I103"/>
      <c r="J103" t="s">
        <v>24</v>
      </c>
      <c r="K103" t="s">
        <v>26</v>
      </c>
      <c r="L103" s="17">
        <v>0.03</v>
      </c>
      <c r="M103">
        <v>5017.933</v>
      </c>
      <c r="N103">
        <v>13408.057000000001</v>
      </c>
      <c r="O103">
        <f t="shared" si="12"/>
        <v>72.76709148327987</v>
      </c>
    </row>
    <row r="104" spans="1:15" x14ac:dyDescent="0.45">
      <c r="A104" t="s">
        <v>24</v>
      </c>
      <c r="B104" t="s">
        <v>26</v>
      </c>
      <c r="C104" s="17">
        <v>1.4999999999999999E-2</v>
      </c>
      <c r="D104">
        <v>15645.271000000001</v>
      </c>
      <c r="E104">
        <v>27499.474999999999</v>
      </c>
      <c r="F104">
        <f t="shared" si="13"/>
        <v>63.737714436886478</v>
      </c>
      <c r="G104"/>
      <c r="H104" s="18">
        <v>1.4999999999999999E-2</v>
      </c>
      <c r="I104"/>
      <c r="J104" t="s">
        <v>24</v>
      </c>
      <c r="K104" t="s">
        <v>26</v>
      </c>
      <c r="L104" s="17">
        <v>1.4999999999999999E-2</v>
      </c>
      <c r="M104">
        <v>12571.016</v>
      </c>
      <c r="N104">
        <v>12725.692999999999</v>
      </c>
      <c r="O104">
        <f t="shared" si="12"/>
        <v>50.305725539239113</v>
      </c>
    </row>
    <row r="105" spans="1:15" x14ac:dyDescent="0.45">
      <c r="A105" t="s">
        <v>24</v>
      </c>
      <c r="B105" t="s">
        <v>26</v>
      </c>
      <c r="C105" s="17">
        <v>7.4999999999999997E-3</v>
      </c>
      <c r="D105">
        <v>36650.233</v>
      </c>
      <c r="E105">
        <v>21617.403999999999</v>
      </c>
      <c r="F105">
        <f t="shared" si="13"/>
        <v>37.100189939056563</v>
      </c>
      <c r="G105"/>
      <c r="H105" s="18">
        <v>7.4999999999999997E-3</v>
      </c>
      <c r="I105"/>
      <c r="J105" t="s">
        <v>24</v>
      </c>
      <c r="K105" t="s">
        <v>26</v>
      </c>
      <c r="L105" s="17">
        <v>7.4999999999999997E-3</v>
      </c>
      <c r="M105">
        <v>30535.718000000001</v>
      </c>
      <c r="N105">
        <v>9829.8439999999991</v>
      </c>
      <c r="O105">
        <f t="shared" si="12"/>
        <v>24.35205534856668</v>
      </c>
    </row>
    <row r="106" spans="1:15" x14ac:dyDescent="0.45">
      <c r="A106" t="s">
        <v>24</v>
      </c>
      <c r="B106" t="s">
        <v>26</v>
      </c>
      <c r="C106" s="17">
        <v>3.8E-3</v>
      </c>
      <c r="D106">
        <v>55307.375</v>
      </c>
      <c r="E106">
        <v>11767.028</v>
      </c>
      <c r="F106">
        <f t="shared" si="13"/>
        <v>17.543246713653193</v>
      </c>
      <c r="G106"/>
      <c r="H106" s="18">
        <v>3.8E-3</v>
      </c>
      <c r="I106"/>
      <c r="J106" t="s">
        <v>24</v>
      </c>
      <c r="K106" t="s">
        <v>26</v>
      </c>
      <c r="L106" s="17">
        <v>3.8E-3</v>
      </c>
      <c r="M106">
        <v>54986.709000000003</v>
      </c>
      <c r="N106">
        <v>6099.7309999999998</v>
      </c>
      <c r="O106">
        <f t="shared" si="12"/>
        <v>9.9854092004706771</v>
      </c>
    </row>
    <row r="107" spans="1:15" x14ac:dyDescent="0.45">
      <c r="A107" t="s">
        <v>27</v>
      </c>
      <c r="B107" t="s">
        <v>25</v>
      </c>
      <c r="C107" s="17">
        <v>1.4999999999999999E-2</v>
      </c>
      <c r="D107">
        <v>72091.86</v>
      </c>
      <c r="E107">
        <v>25426.86</v>
      </c>
      <c r="F107">
        <f t="shared" si="13"/>
        <v>26.073824594908547</v>
      </c>
      <c r="G107"/>
      <c r="H107" s="18">
        <v>1.4999999999999999E-2</v>
      </c>
      <c r="I107"/>
      <c r="J107" t="s">
        <v>27</v>
      </c>
      <c r="K107" t="s">
        <v>25</v>
      </c>
      <c r="L107" s="17">
        <v>1.4999999999999999E-2</v>
      </c>
      <c r="M107">
        <v>68690.538</v>
      </c>
      <c r="N107">
        <v>16723.491999999998</v>
      </c>
      <c r="O107">
        <f t="shared" si="12"/>
        <v>19.579326721851196</v>
      </c>
    </row>
    <row r="108" spans="1:15" x14ac:dyDescent="0.45">
      <c r="A108" t="s">
        <v>28</v>
      </c>
      <c r="B108" t="s">
        <v>25</v>
      </c>
      <c r="C108" s="17">
        <v>1.4999999999999999E-2</v>
      </c>
      <c r="D108">
        <v>71495.103000000003</v>
      </c>
      <c r="E108">
        <v>33754.031999999999</v>
      </c>
      <c r="F108">
        <f t="shared" si="13"/>
        <v>32.070602765523908</v>
      </c>
      <c r="G108"/>
      <c r="H108" s="18">
        <v>1.4999999999999999E-2</v>
      </c>
      <c r="I108"/>
      <c r="J108" t="s">
        <v>28</v>
      </c>
      <c r="K108" t="s">
        <v>25</v>
      </c>
      <c r="L108" s="17">
        <v>1.4999999999999999E-2</v>
      </c>
      <c r="M108">
        <v>66062.073000000004</v>
      </c>
      <c r="N108">
        <v>20298.169999999998</v>
      </c>
      <c r="O108">
        <f t="shared" si="12"/>
        <v>23.504067722458814</v>
      </c>
    </row>
    <row r="109" spans="1:15" x14ac:dyDescent="0.45">
      <c r="A109" t="s">
        <v>27</v>
      </c>
      <c r="B109" t="s">
        <v>26</v>
      </c>
      <c r="C109" s="17">
        <v>1.4999999999999999E-2</v>
      </c>
      <c r="D109">
        <v>55342.546000000002</v>
      </c>
      <c r="E109">
        <v>30097.474999999999</v>
      </c>
      <c r="F109">
        <f t="shared" si="13"/>
        <v>35.226436800618295</v>
      </c>
      <c r="G109"/>
      <c r="H109" s="18">
        <v>1.4999999999999999E-2</v>
      </c>
      <c r="I109"/>
      <c r="J109" t="s">
        <v>27</v>
      </c>
      <c r="K109" t="s">
        <v>26</v>
      </c>
      <c r="L109" s="17">
        <v>1.4999999999999999E-2</v>
      </c>
      <c r="M109">
        <v>42237.758999999998</v>
      </c>
      <c r="N109">
        <v>14470.441999999999</v>
      </c>
      <c r="O109">
        <f t="shared" si="12"/>
        <v>25.517370935466634</v>
      </c>
    </row>
    <row r="110" spans="1:15" x14ac:dyDescent="0.45">
      <c r="A110" t="s">
        <v>28</v>
      </c>
      <c r="B110" t="s">
        <v>26</v>
      </c>
      <c r="C110" s="17">
        <v>1.4999999999999999E-2</v>
      </c>
      <c r="D110">
        <v>30737.99</v>
      </c>
      <c r="E110">
        <v>31898.687999999998</v>
      </c>
      <c r="F110">
        <f t="shared" si="13"/>
        <v>50.926532214878954</v>
      </c>
      <c r="G110"/>
      <c r="H110" s="18">
        <v>1.4999999999999999E-2</v>
      </c>
      <c r="I110"/>
      <c r="J110" t="s">
        <v>28</v>
      </c>
      <c r="K110" t="s">
        <v>26</v>
      </c>
      <c r="L110" s="17">
        <v>1.4999999999999999E-2</v>
      </c>
      <c r="M110">
        <v>16338.614</v>
      </c>
      <c r="N110">
        <v>17505.534</v>
      </c>
      <c r="O110">
        <f t="shared" si="12"/>
        <v>51.723961259122255</v>
      </c>
    </row>
  </sheetData>
  <sortState xmlns:xlrd2="http://schemas.microsoft.com/office/spreadsheetml/2017/richdata2" ref="B14:E21">
    <sortCondition ref="B14:B21"/>
  </sortState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HNA_synthesis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</dc:creator>
  <cp:lastModifiedBy>Paola Handal</cp:lastModifiedBy>
  <dcterms:created xsi:type="dcterms:W3CDTF">2023-04-04T19:11:17Z</dcterms:created>
  <dcterms:modified xsi:type="dcterms:W3CDTF">2023-04-07T13:34:44Z</dcterms:modified>
</cp:coreProperties>
</file>