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drigo\ISEL\2_Mestrado\2-ANO_1-sem\TFM\BAD_FPGA\documents\"/>
    </mc:Choice>
  </mc:AlternateContent>
  <xr:revisionPtr revIDLastSave="0" documentId="13_ncr:1_{C139FF84-E3E4-4774-A70C-761C4492F0C7}" xr6:coauthVersionLast="47" xr6:coauthVersionMax="47" xr10:uidLastSave="{00000000-0000-0000-0000-000000000000}"/>
  <bookViews>
    <workbookView xWindow="60" yWindow="915" windowWidth="24825" windowHeight="12945" firstSheet="3" activeTab="10" xr2:uid="{120B1578-28CF-4120-A86D-E8475CFEE8FD}"/>
  </bookViews>
  <sheets>
    <sheet name="Stats" sheetId="1" r:id="rId1"/>
    <sheet name="input_preconv2d" sheetId="2" r:id="rId2"/>
    <sheet name="CONV_0" sheetId="4" r:id="rId3"/>
    <sheet name="BNORM_0" sheetId="6" r:id="rId4"/>
    <sheet name="CONV_1" sheetId="7" r:id="rId5"/>
    <sheet name="BNORM_1" sheetId="8" r:id="rId6"/>
    <sheet name="MAXPOOL_0" sheetId="9" r:id="rId7"/>
    <sheet name="RMAX_0" sheetId="11" r:id="rId8"/>
    <sheet name="GRU_0" sheetId="12" r:id="rId9"/>
    <sheet name="GRU_1_F" sheetId="13" r:id="rId10"/>
    <sheet name="GRU_1_B" sheetId="14" r:id="rId11"/>
    <sheet name="TDIST_0" sheetId="15" r:id="rId12"/>
    <sheet name="TDIST_1" sheetId="16" r:id="rId13"/>
    <sheet name="RMAX_1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C7" i="17"/>
  <c r="F7" i="16"/>
  <c r="E7" i="16"/>
  <c r="D7" i="16"/>
  <c r="D7" i="15"/>
  <c r="F7" i="15"/>
  <c r="E7" i="15"/>
  <c r="AE7" i="14"/>
  <c r="N7" i="14"/>
  <c r="M7" i="14"/>
  <c r="L7" i="14"/>
  <c r="K7" i="14"/>
  <c r="J7" i="14"/>
  <c r="I7" i="14"/>
  <c r="H7" i="14"/>
  <c r="AF7" i="14" s="1"/>
  <c r="N7" i="13"/>
  <c r="M7" i="13"/>
  <c r="L7" i="13"/>
  <c r="K7" i="13"/>
  <c r="J7" i="13"/>
  <c r="I7" i="13"/>
  <c r="H7" i="13"/>
  <c r="AF7" i="13" s="1"/>
  <c r="L7" i="12"/>
  <c r="N7" i="12"/>
  <c r="M7" i="12"/>
  <c r="K7" i="12"/>
  <c r="J7" i="12"/>
  <c r="I7" i="12"/>
  <c r="H7" i="12"/>
  <c r="AF7" i="12" s="1"/>
  <c r="H7" i="11"/>
  <c r="G7" i="11"/>
  <c r="F7" i="6"/>
  <c r="D7" i="6"/>
  <c r="N7" i="6" s="1"/>
  <c r="F7" i="8"/>
  <c r="F7" i="9"/>
  <c r="J7" i="7"/>
  <c r="I7" i="7"/>
  <c r="H7" i="7"/>
  <c r="G7" i="7"/>
  <c r="J7" i="4"/>
  <c r="I7" i="4"/>
  <c r="H7" i="4"/>
  <c r="E7" i="11"/>
  <c r="D7" i="9"/>
  <c r="N7" i="9" s="1"/>
  <c r="D7" i="8"/>
  <c r="E7" i="8" s="1"/>
  <c r="F7" i="7"/>
  <c r="W7" i="7" s="1"/>
  <c r="F7" i="4"/>
  <c r="G7" i="4" s="1"/>
  <c r="H7" i="2"/>
  <c r="F8" i="2"/>
  <c r="F7" i="2"/>
  <c r="AE7" i="12" l="1"/>
  <c r="AE7" i="13"/>
  <c r="E7" i="6"/>
  <c r="N7" i="8"/>
  <c r="X7" i="7"/>
  <c r="F7" i="11"/>
  <c r="E7" i="9"/>
  <c r="V7" i="4"/>
</calcChain>
</file>

<file path=xl/sharedStrings.xml><?xml version="1.0" encoding="utf-8"?>
<sst xmlns="http://schemas.openxmlformats.org/spreadsheetml/2006/main" count="948" uniqueCount="75">
  <si>
    <t>HLS - microfaune_ai</t>
  </si>
  <si>
    <t>input</t>
  </si>
  <si>
    <t>lines</t>
  </si>
  <si>
    <t>cols</t>
  </si>
  <si>
    <t>output</t>
  </si>
  <si>
    <t>cycles</t>
  </si>
  <si>
    <t>total</t>
  </si>
  <si>
    <t>baseline</t>
  </si>
  <si>
    <t>input_preconv2d</t>
  </si>
  <si>
    <t>Lstart</t>
  </si>
  <si>
    <t>INPUT_loop_*</t>
  </si>
  <si>
    <t>H</t>
  </si>
  <si>
    <t>W</t>
  </si>
  <si>
    <t>Lend</t>
  </si>
  <si>
    <t>baseline - HLS</t>
  </si>
  <si>
    <t>trip count</t>
  </si>
  <si>
    <t>CONV_loop_*</t>
  </si>
  <si>
    <t>row</t>
  </si>
  <si>
    <t>col</t>
  </si>
  <si>
    <t>k1</t>
  </si>
  <si>
    <t>k2</t>
  </si>
  <si>
    <t>pipeline</t>
  </si>
  <si>
    <t>depth</t>
  </si>
  <si>
    <t>predict</t>
  </si>
  <si>
    <t>P_CONV_0</t>
  </si>
  <si>
    <t>P_BNORM_0</t>
  </si>
  <si>
    <t>BNORM_loop_*</t>
  </si>
  <si>
    <t>P_CONV_1</t>
  </si>
  <si>
    <t>channels</t>
  </si>
  <si>
    <t>filters</t>
  </si>
  <si>
    <t>CONV_M_loop_*</t>
  </si>
  <si>
    <t>P_BNORM_1</t>
  </si>
  <si>
    <t>BNORM_1</t>
  </si>
  <si>
    <t>CONV_1</t>
  </si>
  <si>
    <t>BNORM_0</t>
  </si>
  <si>
    <t>CONV_0</t>
  </si>
  <si>
    <t>MAXPOOL_0</t>
  </si>
  <si>
    <t>P_MAXPOOL_0</t>
  </si>
  <si>
    <t>RMAX_0</t>
  </si>
  <si>
    <t>(para cada 1 dos 64 channels)</t>
  </si>
  <si>
    <t>channel</t>
  </si>
  <si>
    <t>MPOOL_loop_*</t>
  </si>
  <si>
    <t>RMAX_0_loop_*</t>
  </si>
  <si>
    <t>GRU_loop_*</t>
  </si>
  <si>
    <t>x_row</t>
  </si>
  <si>
    <t>x_col</t>
  </si>
  <si>
    <t>x_bias</t>
  </si>
  <si>
    <t>inner_row</t>
  </si>
  <si>
    <t>inner_col</t>
  </si>
  <si>
    <t>inner_bias</t>
  </si>
  <si>
    <t>GRU_0_F and GRU_0_B</t>
  </si>
  <si>
    <t>P_GRU_0_(F&amp;B)</t>
  </si>
  <si>
    <t>GRU_1_F</t>
  </si>
  <si>
    <t>P_GRU_1_F</t>
  </si>
  <si>
    <t>GRU_1_B</t>
  </si>
  <si>
    <t>P_GRU_1_B</t>
  </si>
  <si>
    <t>TDIST_0</t>
  </si>
  <si>
    <t>P_TDIST_0</t>
  </si>
  <si>
    <t>TDIST_loop_*</t>
  </si>
  <si>
    <t>TDIST_1</t>
  </si>
  <si>
    <t>P_TDIST_1</t>
  </si>
  <si>
    <t>RMAX_1</t>
  </si>
  <si>
    <t>RMAX_1_loop_*</t>
  </si>
  <si>
    <t>hardware</t>
  </si>
  <si>
    <t>BRAM</t>
  </si>
  <si>
    <t>DSP</t>
  </si>
  <si>
    <t>FF</t>
  </si>
  <si>
    <t>LUT</t>
  </si>
  <si>
    <t>? X2 (info for backward not available)</t>
  </si>
  <si>
    <t>-</t>
  </si>
  <si>
    <t>baseline in HLS</t>
  </si>
  <si>
    <t>improved gru weights</t>
  </si>
  <si>
    <t>1 operation at a time with some initial optimizations</t>
  </si>
  <si>
    <t>same as baseline, but in HLS, still using float</t>
  </si>
  <si>
    <t>baseline in HLS + reordered gru weights, pipelined gru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</si>
</sst>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BB9F6-F232-448E-BA7F-3C1C034E3083}">
  <dimension ref="A1:N7"/>
  <sheetViews>
    <sheetView workbookViewId="0">
      <selection activeCell="A7" sqref="A7"/>
    </sheetView>
  </sheetViews>
  <sheetFormatPr defaultRowHeight="15" x14ac:dyDescent="0.25"/>
  <cols>
    <col min="1" max="1" width="21" bestFit="1" customWidth="1"/>
    <col min="9" max="9" width="10" bestFit="1" customWidth="1"/>
  </cols>
  <sheetData>
    <row r="1" spans="1:14" x14ac:dyDescent="0.25">
      <c r="A1" t="s">
        <v>0</v>
      </c>
    </row>
    <row r="3" spans="1:14" x14ac:dyDescent="0.25">
      <c r="K3" t="s">
        <v>63</v>
      </c>
    </row>
    <row r="4" spans="1:14" x14ac:dyDescent="0.25">
      <c r="H4" t="s">
        <v>15</v>
      </c>
      <c r="I4" t="s">
        <v>5</v>
      </c>
      <c r="K4" t="s">
        <v>64</v>
      </c>
      <c r="L4" t="s">
        <v>65</v>
      </c>
      <c r="M4" t="s">
        <v>66</v>
      </c>
      <c r="N4" t="s">
        <v>67</v>
      </c>
    </row>
    <row r="5" spans="1:14" x14ac:dyDescent="0.25">
      <c r="A5" t="s">
        <v>7</v>
      </c>
      <c r="B5" t="s">
        <v>72</v>
      </c>
      <c r="H5" t="s">
        <v>69</v>
      </c>
      <c r="I5" t="s">
        <v>69</v>
      </c>
      <c r="J5" t="s">
        <v>69</v>
      </c>
      <c r="K5" t="s">
        <v>69</v>
      </c>
      <c r="L5" t="s">
        <v>69</v>
      </c>
      <c r="M5" t="s">
        <v>69</v>
      </c>
      <c r="N5" t="s">
        <v>69</v>
      </c>
    </row>
    <row r="6" spans="1:14" x14ac:dyDescent="0.25">
      <c r="A6" t="s">
        <v>70</v>
      </c>
      <c r="B6" t="s">
        <v>73</v>
      </c>
      <c r="H6" t="s">
        <v>69</v>
      </c>
      <c r="I6">
        <v>656364844</v>
      </c>
      <c r="K6">
        <v>15724</v>
      </c>
      <c r="L6">
        <v>970</v>
      </c>
      <c r="M6">
        <v>116953</v>
      </c>
      <c r="N6">
        <v>169128</v>
      </c>
    </row>
    <row r="7" spans="1:14" x14ac:dyDescent="0.25">
      <c r="A7" t="s">
        <v>71</v>
      </c>
      <c r="B7" t="s">
        <v>74</v>
      </c>
      <c r="H7" t="s">
        <v>69</v>
      </c>
      <c r="I7">
        <v>448215980</v>
      </c>
      <c r="K7">
        <v>11508</v>
      </c>
      <c r="L7">
        <v>340</v>
      </c>
      <c r="M7">
        <v>53759</v>
      </c>
      <c r="N7">
        <v>118063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3CE8-676B-474A-8932-A83269147DD6}">
  <dimension ref="A1:AO9"/>
  <sheetViews>
    <sheetView topLeftCell="Q1" workbookViewId="0">
      <selection activeCell="AP9" sqref="AP9"/>
    </sheetView>
  </sheetViews>
  <sheetFormatPr defaultRowHeight="15" x14ac:dyDescent="0.25"/>
  <cols>
    <col min="1" max="1" width="20.5703125" bestFit="1" customWidth="1"/>
    <col min="2" max="2" width="6.7109375" customWidth="1"/>
    <col min="3" max="3" width="5.5703125" bestFit="1" customWidth="1"/>
    <col min="4" max="4" width="6.5703125" bestFit="1" customWidth="1"/>
    <col min="5" max="5" width="10.140625" bestFit="1" customWidth="1"/>
    <col min="6" max="6" width="9.28515625" bestFit="1" customWidth="1"/>
    <col min="7" max="7" width="10.28515625" bestFit="1" customWidth="1"/>
    <col min="8" max="9" width="7" bestFit="1" customWidth="1"/>
    <col min="10" max="10" width="5.5703125" bestFit="1" customWidth="1"/>
    <col min="11" max="11" width="6.5703125" bestFit="1" customWidth="1"/>
    <col min="12" max="12" width="10.140625" bestFit="1" customWidth="1"/>
    <col min="13" max="13" width="9.28515625" bestFit="1" customWidth="1"/>
    <col min="14" max="14" width="10.28515625" bestFit="1" customWidth="1"/>
    <col min="15" max="15" width="8.42578125" bestFit="1" customWidth="1"/>
    <col min="16" max="16" width="5.5703125" bestFit="1" customWidth="1"/>
    <col min="17" max="17" width="6.5703125" bestFit="1" customWidth="1"/>
    <col min="18" max="18" width="10.140625" bestFit="1" customWidth="1"/>
    <col min="19" max="19" width="9.28515625" bestFit="1" customWidth="1"/>
    <col min="20" max="20" width="10.28515625" bestFit="1" customWidth="1"/>
    <col min="21" max="21" width="6.42578125" bestFit="1" customWidth="1"/>
    <col min="22" max="22" width="5.5703125" bestFit="1" customWidth="1"/>
    <col min="23" max="23" width="6.5703125" bestFit="1" customWidth="1"/>
    <col min="24" max="24" width="10.140625" bestFit="1" customWidth="1"/>
    <col min="25" max="25" width="9.28515625" bestFit="1" customWidth="1"/>
    <col min="26" max="26" width="10.28515625" bestFit="1" customWidth="1"/>
    <col min="27" max="27" width="10.28515625" customWidth="1"/>
    <col min="28" max="28" width="10.85546875" bestFit="1" customWidth="1"/>
    <col min="29" max="29" width="9.5703125" bestFit="1" customWidth="1"/>
    <col min="30" max="30" width="9.5703125" customWidth="1"/>
    <col min="31" max="31" width="10" bestFit="1" customWidth="1"/>
  </cols>
  <sheetData>
    <row r="1" spans="1:41" x14ac:dyDescent="0.25">
      <c r="A1" t="s">
        <v>52</v>
      </c>
    </row>
    <row r="2" spans="1:41" x14ac:dyDescent="0.25">
      <c r="A2" t="s">
        <v>1</v>
      </c>
      <c r="B2">
        <v>128</v>
      </c>
    </row>
    <row r="3" spans="1:41" x14ac:dyDescent="0.25">
      <c r="A3" t="s">
        <v>4</v>
      </c>
      <c r="B3">
        <v>128</v>
      </c>
    </row>
    <row r="4" spans="1:41" x14ac:dyDescent="0.25">
      <c r="AC4" t="s">
        <v>23</v>
      </c>
      <c r="AL4" t="s">
        <v>63</v>
      </c>
    </row>
    <row r="5" spans="1:41" x14ac:dyDescent="0.25">
      <c r="B5" t="s">
        <v>15</v>
      </c>
      <c r="I5" t="s">
        <v>5</v>
      </c>
      <c r="O5" t="s">
        <v>21</v>
      </c>
      <c r="U5" t="s">
        <v>22</v>
      </c>
      <c r="AC5" t="s">
        <v>15</v>
      </c>
      <c r="AE5" t="s">
        <v>5</v>
      </c>
      <c r="AG5" t="s">
        <v>21</v>
      </c>
      <c r="AI5" t="s">
        <v>22</v>
      </c>
    </row>
    <row r="6" spans="1:41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48</v>
      </c>
      <c r="G6" t="s">
        <v>49</v>
      </c>
      <c r="H6" t="s">
        <v>6</v>
      </c>
      <c r="I6" t="s">
        <v>44</v>
      </c>
      <c r="J6" t="s">
        <v>45</v>
      </c>
      <c r="K6" t="s">
        <v>46</v>
      </c>
      <c r="L6" t="s">
        <v>47</v>
      </c>
      <c r="M6" t="s">
        <v>48</v>
      </c>
      <c r="N6" t="s">
        <v>49</v>
      </c>
      <c r="O6" t="s">
        <v>44</v>
      </c>
      <c r="P6" t="s">
        <v>45</v>
      </c>
      <c r="Q6" t="s">
        <v>46</v>
      </c>
      <c r="R6" t="s">
        <v>47</v>
      </c>
      <c r="S6" t="s">
        <v>48</v>
      </c>
      <c r="T6" t="s">
        <v>49</v>
      </c>
      <c r="U6" t="s">
        <v>44</v>
      </c>
      <c r="V6" t="s">
        <v>45</v>
      </c>
      <c r="W6" t="s">
        <v>46</v>
      </c>
      <c r="X6" t="s">
        <v>47</v>
      </c>
      <c r="Y6" t="s">
        <v>48</v>
      </c>
      <c r="Z6" t="s">
        <v>49</v>
      </c>
      <c r="AB6" t="s">
        <v>53</v>
      </c>
      <c r="AC6" t="s">
        <v>2</v>
      </c>
      <c r="AD6" t="s">
        <v>3</v>
      </c>
      <c r="AE6" t="s">
        <v>2</v>
      </c>
      <c r="AF6" t="s">
        <v>3</v>
      </c>
      <c r="AG6" t="s">
        <v>2</v>
      </c>
      <c r="AH6" t="s">
        <v>3</v>
      </c>
      <c r="AI6" t="s">
        <v>2</v>
      </c>
      <c r="AJ6" t="s">
        <v>3</v>
      </c>
      <c r="AL6" t="s">
        <v>64</v>
      </c>
      <c r="AM6" t="s">
        <v>65</v>
      </c>
      <c r="AN6" t="s">
        <v>66</v>
      </c>
      <c r="AO6" t="s">
        <v>67</v>
      </c>
    </row>
    <row r="7" spans="1:41" x14ac:dyDescent="0.25">
      <c r="A7" t="s">
        <v>7</v>
      </c>
      <c r="B7">
        <v>3</v>
      </c>
      <c r="C7">
        <v>128</v>
      </c>
      <c r="D7">
        <v>3</v>
      </c>
      <c r="E7">
        <v>3</v>
      </c>
      <c r="F7">
        <v>64</v>
      </c>
      <c r="G7">
        <v>3</v>
      </c>
      <c r="H7">
        <f>PRODUCT(B7,C7)+D7+PRODUCT(E7,F7)+G7</f>
        <v>582</v>
      </c>
      <c r="I7">
        <f>PRODUCT(B7,C7)</f>
        <v>384</v>
      </c>
      <c r="J7">
        <f>C7</f>
        <v>128</v>
      </c>
      <c r="K7">
        <f>D7</f>
        <v>3</v>
      </c>
      <c r="L7">
        <f>PRODUCT(E7,F7)</f>
        <v>192</v>
      </c>
      <c r="M7">
        <f>F7</f>
        <v>64</v>
      </c>
      <c r="N7">
        <f>G7</f>
        <v>3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C7">
        <v>431</v>
      </c>
      <c r="AD7">
        <v>128</v>
      </c>
      <c r="AE7">
        <f>PRODUCT(H7,AC7,AD7)</f>
        <v>32107776</v>
      </c>
      <c r="AF7">
        <f>PRODUCT(H7,AD7)</f>
        <v>74496</v>
      </c>
      <c r="AG7" t="s">
        <v>69</v>
      </c>
      <c r="AH7" t="s">
        <v>69</v>
      </c>
      <c r="AI7" t="s">
        <v>69</v>
      </c>
      <c r="AJ7" t="s">
        <v>69</v>
      </c>
      <c r="AL7" t="s">
        <v>69</v>
      </c>
      <c r="AM7" t="s">
        <v>69</v>
      </c>
      <c r="AN7" t="s">
        <v>69</v>
      </c>
      <c r="AO7" t="s">
        <v>69</v>
      </c>
    </row>
    <row r="8" spans="1:41" x14ac:dyDescent="0.25">
      <c r="A8" t="s">
        <v>14</v>
      </c>
      <c r="B8">
        <v>3</v>
      </c>
      <c r="C8">
        <v>128</v>
      </c>
      <c r="D8">
        <v>3</v>
      </c>
      <c r="E8">
        <v>3</v>
      </c>
      <c r="F8" t="s">
        <v>69</v>
      </c>
      <c r="G8">
        <v>3</v>
      </c>
      <c r="H8">
        <v>2152</v>
      </c>
      <c r="I8">
        <v>3462</v>
      </c>
      <c r="J8">
        <v>1152</v>
      </c>
      <c r="K8">
        <v>18</v>
      </c>
      <c r="L8">
        <v>262</v>
      </c>
      <c r="M8" t="s">
        <v>69</v>
      </c>
      <c r="N8">
        <v>18</v>
      </c>
      <c r="O8" t="s">
        <v>69</v>
      </c>
      <c r="P8" t="s">
        <v>69</v>
      </c>
      <c r="Q8" t="s">
        <v>69</v>
      </c>
      <c r="R8">
        <v>1</v>
      </c>
      <c r="S8" t="s">
        <v>69</v>
      </c>
      <c r="T8" t="s">
        <v>69</v>
      </c>
      <c r="U8" t="s">
        <v>69</v>
      </c>
      <c r="V8" t="s">
        <v>69</v>
      </c>
      <c r="W8" t="s">
        <v>69</v>
      </c>
      <c r="X8">
        <v>261</v>
      </c>
      <c r="Y8" t="s">
        <v>69</v>
      </c>
      <c r="Z8" t="s">
        <v>69</v>
      </c>
      <c r="AC8">
        <v>431</v>
      </c>
      <c r="AD8">
        <v>128</v>
      </c>
      <c r="AE8">
        <v>214191915</v>
      </c>
      <c r="AF8">
        <v>496896</v>
      </c>
      <c r="AG8" t="s">
        <v>69</v>
      </c>
      <c r="AH8" t="s">
        <v>69</v>
      </c>
      <c r="AI8" t="s">
        <v>69</v>
      </c>
      <c r="AJ8" t="s">
        <v>69</v>
      </c>
      <c r="AL8">
        <v>6</v>
      </c>
      <c r="AM8">
        <v>335</v>
      </c>
      <c r="AN8">
        <v>36645</v>
      </c>
      <c r="AO8">
        <v>32676</v>
      </c>
    </row>
    <row r="9" spans="1:41" x14ac:dyDescent="0.25">
      <c r="A9" t="s">
        <v>71</v>
      </c>
      <c r="B9">
        <v>3</v>
      </c>
      <c r="C9">
        <v>128</v>
      </c>
      <c r="D9">
        <v>3</v>
      </c>
      <c r="E9">
        <v>3</v>
      </c>
      <c r="F9">
        <v>64</v>
      </c>
      <c r="G9">
        <v>3</v>
      </c>
      <c r="H9">
        <v>1912</v>
      </c>
      <c r="I9">
        <v>1182</v>
      </c>
      <c r="J9">
        <v>389</v>
      </c>
      <c r="K9">
        <v>15</v>
      </c>
      <c r="L9">
        <v>606</v>
      </c>
      <c r="M9">
        <v>197</v>
      </c>
      <c r="N9">
        <v>15</v>
      </c>
      <c r="O9">
        <v>3</v>
      </c>
      <c r="P9">
        <v>3</v>
      </c>
      <c r="Q9">
        <v>5</v>
      </c>
      <c r="R9">
        <v>3</v>
      </c>
      <c r="S9">
        <v>3</v>
      </c>
      <c r="T9">
        <v>5</v>
      </c>
      <c r="U9">
        <v>3</v>
      </c>
      <c r="V9">
        <v>9</v>
      </c>
      <c r="W9">
        <v>6</v>
      </c>
      <c r="X9">
        <v>3</v>
      </c>
      <c r="Y9">
        <v>9</v>
      </c>
      <c r="Z9">
        <v>6</v>
      </c>
      <c r="AC9">
        <v>431</v>
      </c>
      <c r="AD9">
        <v>128</v>
      </c>
      <c r="AE9">
        <v>105510955</v>
      </c>
      <c r="AF9">
        <v>244736</v>
      </c>
      <c r="AG9" t="s">
        <v>69</v>
      </c>
      <c r="AH9" t="s">
        <v>69</v>
      </c>
      <c r="AI9" t="s">
        <v>69</v>
      </c>
      <c r="AJ9" t="s">
        <v>69</v>
      </c>
      <c r="AL9">
        <v>6</v>
      </c>
      <c r="AM9">
        <v>40</v>
      </c>
      <c r="AN9">
        <v>5054</v>
      </c>
      <c r="AO9">
        <v>9236</v>
      </c>
    </row>
  </sheetData>
  <pageMargins left="0.7" right="0.7" top="0.75" bottom="0.75" header="0.3" footer="0.3"/>
  <ignoredErrors>
    <ignoredError sqref="L7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0ED4-AEBE-471E-86CF-5C682FAEBE3C}">
  <dimension ref="A1:AO9"/>
  <sheetViews>
    <sheetView tabSelected="1" workbookViewId="0">
      <selection activeCell="T17" sqref="T17"/>
    </sheetView>
  </sheetViews>
  <sheetFormatPr defaultRowHeight="15" x14ac:dyDescent="0.25"/>
  <cols>
    <col min="1" max="1" width="20.5703125" bestFit="1" customWidth="1"/>
    <col min="2" max="2" width="6.7109375" customWidth="1"/>
    <col min="3" max="3" width="5.5703125" bestFit="1" customWidth="1"/>
    <col min="4" max="4" width="6.5703125" bestFit="1" customWidth="1"/>
    <col min="5" max="5" width="10.140625" bestFit="1" customWidth="1"/>
    <col min="6" max="6" width="9.28515625" bestFit="1" customWidth="1"/>
    <col min="7" max="7" width="10.28515625" bestFit="1" customWidth="1"/>
    <col min="8" max="9" width="7" bestFit="1" customWidth="1"/>
    <col min="10" max="10" width="5.5703125" bestFit="1" customWidth="1"/>
    <col min="11" max="11" width="6.5703125" bestFit="1" customWidth="1"/>
    <col min="12" max="12" width="10.140625" bestFit="1" customWidth="1"/>
    <col min="13" max="13" width="9.28515625" bestFit="1" customWidth="1"/>
    <col min="14" max="14" width="10.28515625" bestFit="1" customWidth="1"/>
    <col min="15" max="15" width="8.42578125" bestFit="1" customWidth="1"/>
    <col min="16" max="16" width="5.5703125" bestFit="1" customWidth="1"/>
    <col min="17" max="17" width="6.5703125" bestFit="1" customWidth="1"/>
    <col min="18" max="18" width="10.140625" bestFit="1" customWidth="1"/>
    <col min="19" max="19" width="9.28515625" bestFit="1" customWidth="1"/>
    <col min="20" max="20" width="10.28515625" bestFit="1" customWidth="1"/>
    <col min="21" max="21" width="6.42578125" bestFit="1" customWidth="1"/>
    <col min="22" max="22" width="5.5703125" bestFit="1" customWidth="1"/>
    <col min="23" max="23" width="6.5703125" bestFit="1" customWidth="1"/>
    <col min="24" max="24" width="10.140625" bestFit="1" customWidth="1"/>
    <col min="25" max="25" width="9.28515625" bestFit="1" customWidth="1"/>
    <col min="26" max="26" width="10.28515625" bestFit="1" customWidth="1"/>
    <col min="27" max="27" width="10.28515625" customWidth="1"/>
    <col min="28" max="28" width="10.85546875" bestFit="1" customWidth="1"/>
    <col min="29" max="29" width="9.5703125" bestFit="1" customWidth="1"/>
    <col min="30" max="30" width="9.5703125" customWidth="1"/>
    <col min="31" max="31" width="10" bestFit="1" customWidth="1"/>
  </cols>
  <sheetData>
    <row r="1" spans="1:41" x14ac:dyDescent="0.25">
      <c r="A1" t="s">
        <v>54</v>
      </c>
    </row>
    <row r="2" spans="1:41" x14ac:dyDescent="0.25">
      <c r="A2" t="s">
        <v>1</v>
      </c>
      <c r="B2">
        <v>128</v>
      </c>
    </row>
    <row r="3" spans="1:41" x14ac:dyDescent="0.25">
      <c r="A3" t="s">
        <v>4</v>
      </c>
      <c r="B3">
        <v>128</v>
      </c>
    </row>
    <row r="4" spans="1:41" x14ac:dyDescent="0.25">
      <c r="AC4" t="s">
        <v>23</v>
      </c>
      <c r="AL4" t="s">
        <v>63</v>
      </c>
    </row>
    <row r="5" spans="1:41" x14ac:dyDescent="0.25">
      <c r="B5" t="s">
        <v>15</v>
      </c>
      <c r="I5" t="s">
        <v>5</v>
      </c>
      <c r="O5" t="s">
        <v>21</v>
      </c>
      <c r="U5" t="s">
        <v>22</v>
      </c>
      <c r="AC5" t="s">
        <v>15</v>
      </c>
      <c r="AE5" t="s">
        <v>5</v>
      </c>
      <c r="AG5" t="s">
        <v>21</v>
      </c>
      <c r="AI5" t="s">
        <v>22</v>
      </c>
    </row>
    <row r="6" spans="1:41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48</v>
      </c>
      <c r="G6" t="s">
        <v>49</v>
      </c>
      <c r="H6" t="s">
        <v>6</v>
      </c>
      <c r="I6" t="s">
        <v>44</v>
      </c>
      <c r="J6" t="s">
        <v>45</v>
      </c>
      <c r="K6" t="s">
        <v>46</v>
      </c>
      <c r="L6" t="s">
        <v>47</v>
      </c>
      <c r="M6" t="s">
        <v>48</v>
      </c>
      <c r="N6" t="s">
        <v>49</v>
      </c>
      <c r="O6" t="s">
        <v>44</v>
      </c>
      <c r="P6" t="s">
        <v>45</v>
      </c>
      <c r="Q6" t="s">
        <v>46</v>
      </c>
      <c r="R6" t="s">
        <v>47</v>
      </c>
      <c r="S6" t="s">
        <v>48</v>
      </c>
      <c r="T6" t="s">
        <v>49</v>
      </c>
      <c r="U6" t="s">
        <v>44</v>
      </c>
      <c r="V6" t="s">
        <v>45</v>
      </c>
      <c r="W6" t="s">
        <v>46</v>
      </c>
      <c r="X6" t="s">
        <v>47</v>
      </c>
      <c r="Y6" t="s">
        <v>48</v>
      </c>
      <c r="Z6" t="s">
        <v>49</v>
      </c>
      <c r="AB6" t="s">
        <v>55</v>
      </c>
      <c r="AC6" t="s">
        <v>2</v>
      </c>
      <c r="AD6" t="s">
        <v>3</v>
      </c>
      <c r="AE6" t="s">
        <v>2</v>
      </c>
      <c r="AF6" t="s">
        <v>3</v>
      </c>
      <c r="AG6" t="s">
        <v>2</v>
      </c>
      <c r="AH6" t="s">
        <v>3</v>
      </c>
      <c r="AI6" t="s">
        <v>2</v>
      </c>
      <c r="AJ6" t="s">
        <v>3</v>
      </c>
      <c r="AL6" t="s">
        <v>64</v>
      </c>
      <c r="AM6" t="s">
        <v>65</v>
      </c>
      <c r="AN6" t="s">
        <v>66</v>
      </c>
      <c r="AO6" t="s">
        <v>67</v>
      </c>
    </row>
    <row r="7" spans="1:41" x14ac:dyDescent="0.25">
      <c r="A7" t="s">
        <v>7</v>
      </c>
      <c r="B7">
        <v>3</v>
      </c>
      <c r="C7">
        <v>128</v>
      </c>
      <c r="D7">
        <v>3</v>
      </c>
      <c r="E7">
        <v>3</v>
      </c>
      <c r="F7">
        <v>64</v>
      </c>
      <c r="G7">
        <v>3</v>
      </c>
      <c r="H7">
        <f>PRODUCT(B7,C7)+D7+PRODUCT(E7,F7)+G7</f>
        <v>582</v>
      </c>
      <c r="I7">
        <f>PRODUCT(B7,C7)</f>
        <v>384</v>
      </c>
      <c r="J7">
        <f>C7</f>
        <v>128</v>
      </c>
      <c r="K7">
        <f>D7</f>
        <v>3</v>
      </c>
      <c r="L7">
        <f>PRODUCT(E7,F7)</f>
        <v>192</v>
      </c>
      <c r="M7">
        <f>F7</f>
        <v>64</v>
      </c>
      <c r="N7">
        <f>G7</f>
        <v>3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C7">
        <v>431</v>
      </c>
      <c r="AD7">
        <v>128</v>
      </c>
      <c r="AE7">
        <f>PRODUCT(H7,AC7,AD7)</f>
        <v>32107776</v>
      </c>
      <c r="AF7">
        <f>PRODUCT(H7,AD7)</f>
        <v>74496</v>
      </c>
      <c r="AG7" t="s">
        <v>69</v>
      </c>
      <c r="AH7" t="s">
        <v>69</v>
      </c>
      <c r="AI7" t="s">
        <v>69</v>
      </c>
      <c r="AJ7" t="s">
        <v>69</v>
      </c>
      <c r="AL7" t="s">
        <v>69</v>
      </c>
      <c r="AM7" t="s">
        <v>69</v>
      </c>
      <c r="AN7" t="s">
        <v>69</v>
      </c>
      <c r="AO7" t="s">
        <v>69</v>
      </c>
    </row>
    <row r="8" spans="1:41" x14ac:dyDescent="0.25">
      <c r="A8" t="s">
        <v>14</v>
      </c>
      <c r="B8" t="s">
        <v>69</v>
      </c>
      <c r="C8" t="s">
        <v>69</v>
      </c>
      <c r="D8" t="s">
        <v>69</v>
      </c>
      <c r="E8" t="s">
        <v>69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K8" t="s">
        <v>69</v>
      </c>
      <c r="L8" t="s">
        <v>69</v>
      </c>
      <c r="M8" t="s">
        <v>69</v>
      </c>
      <c r="N8" t="s">
        <v>69</v>
      </c>
      <c r="O8" t="s">
        <v>69</v>
      </c>
      <c r="P8" t="s">
        <v>69</v>
      </c>
      <c r="Q8" t="s">
        <v>69</v>
      </c>
      <c r="R8">
        <v>1</v>
      </c>
      <c r="S8" t="s">
        <v>69</v>
      </c>
      <c r="T8" t="s">
        <v>69</v>
      </c>
      <c r="U8" t="s">
        <v>69</v>
      </c>
      <c r="V8" t="s">
        <v>69</v>
      </c>
      <c r="W8" t="s">
        <v>69</v>
      </c>
      <c r="X8">
        <v>261</v>
      </c>
      <c r="Y8" t="s">
        <v>69</v>
      </c>
      <c r="Z8" t="s">
        <v>69</v>
      </c>
      <c r="AC8">
        <v>431</v>
      </c>
      <c r="AD8">
        <v>128</v>
      </c>
      <c r="AE8">
        <v>107110827</v>
      </c>
      <c r="AF8">
        <v>248448</v>
      </c>
      <c r="AG8" t="s">
        <v>69</v>
      </c>
      <c r="AH8" t="s">
        <v>69</v>
      </c>
      <c r="AI8" t="s">
        <v>69</v>
      </c>
      <c r="AJ8" t="s">
        <v>69</v>
      </c>
      <c r="AL8" t="s">
        <v>69</v>
      </c>
      <c r="AM8" t="s">
        <v>69</v>
      </c>
      <c r="AN8" t="s">
        <v>69</v>
      </c>
      <c r="AO8" t="s">
        <v>69</v>
      </c>
    </row>
    <row r="9" spans="1:41" x14ac:dyDescent="0.25">
      <c r="A9" t="s">
        <v>71</v>
      </c>
      <c r="B9" t="s">
        <v>69</v>
      </c>
      <c r="C9" t="s">
        <v>69</v>
      </c>
      <c r="D9" t="s">
        <v>69</v>
      </c>
      <c r="E9" t="s">
        <v>69</v>
      </c>
      <c r="F9" t="s">
        <v>69</v>
      </c>
      <c r="G9" t="s">
        <v>69</v>
      </c>
      <c r="H9" t="s">
        <v>69</v>
      </c>
      <c r="I9" t="s">
        <v>69</v>
      </c>
      <c r="J9" t="s">
        <v>69</v>
      </c>
      <c r="K9" t="s">
        <v>69</v>
      </c>
      <c r="L9" t="s">
        <v>69</v>
      </c>
      <c r="M9" t="s">
        <v>69</v>
      </c>
      <c r="N9" t="s">
        <v>69</v>
      </c>
      <c r="O9">
        <v>3</v>
      </c>
      <c r="P9">
        <v>3</v>
      </c>
      <c r="Q9">
        <v>5</v>
      </c>
      <c r="R9">
        <v>3</v>
      </c>
      <c r="S9">
        <v>3</v>
      </c>
      <c r="T9">
        <v>5</v>
      </c>
      <c r="U9">
        <v>3</v>
      </c>
      <c r="V9">
        <v>9</v>
      </c>
      <c r="W9">
        <v>6</v>
      </c>
      <c r="X9">
        <v>3</v>
      </c>
      <c r="Y9">
        <v>9</v>
      </c>
      <c r="Z9">
        <v>6</v>
      </c>
      <c r="AC9">
        <v>431</v>
      </c>
      <c r="AD9">
        <v>128</v>
      </c>
      <c r="AE9">
        <v>52770347</v>
      </c>
      <c r="AF9">
        <v>122368</v>
      </c>
      <c r="AG9" t="s">
        <v>69</v>
      </c>
      <c r="AH9" t="s">
        <v>69</v>
      </c>
      <c r="AI9" t="s">
        <v>69</v>
      </c>
      <c r="AJ9" t="s">
        <v>69</v>
      </c>
      <c r="AL9" t="s">
        <v>69</v>
      </c>
      <c r="AM9" t="s">
        <v>69</v>
      </c>
      <c r="AN9" t="s">
        <v>69</v>
      </c>
      <c r="AO9" t="s">
        <v>69</v>
      </c>
    </row>
  </sheetData>
  <pageMargins left="0.7" right="0.7" top="0.75" bottom="0.75" header="0.3" footer="0.3"/>
  <ignoredErrors>
    <ignoredError sqref="L7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2DFB-DD29-44C6-99CB-35BA0BF6DC29}">
  <dimension ref="A1:U9"/>
  <sheetViews>
    <sheetView workbookViewId="0">
      <selection activeCell="A9" sqref="A9"/>
    </sheetView>
  </sheetViews>
  <sheetFormatPr defaultRowHeight="15" x14ac:dyDescent="0.25"/>
  <cols>
    <col min="1" max="1" width="16.140625" bestFit="1" customWidth="1"/>
    <col min="2" max="2" width="6.7109375" customWidth="1"/>
    <col min="3" max="3" width="5.5703125" bestFit="1" customWidth="1"/>
    <col min="4" max="5" width="7" bestFit="1" customWidth="1"/>
    <col min="6" max="6" width="5.5703125" bestFit="1" customWidth="1"/>
    <col min="7" max="7" width="8.42578125" bestFit="1" customWidth="1"/>
    <col min="8" max="8" width="5.5703125" bestFit="1" customWidth="1"/>
    <col min="9" max="9" width="6.42578125" bestFit="1" customWidth="1"/>
    <col min="10" max="10" width="5.5703125" bestFit="1" customWidth="1"/>
    <col min="11" max="11" width="10.28515625" customWidth="1"/>
    <col min="12" max="12" width="10.85546875" bestFit="1" customWidth="1"/>
    <col min="13" max="13" width="9.5703125" bestFit="1" customWidth="1"/>
    <col min="14" max="14" width="10" bestFit="1" customWidth="1"/>
  </cols>
  <sheetData>
    <row r="1" spans="1:21" x14ac:dyDescent="0.25">
      <c r="A1" t="s">
        <v>56</v>
      </c>
    </row>
    <row r="2" spans="1:21" x14ac:dyDescent="0.25">
      <c r="A2" t="s">
        <v>1</v>
      </c>
      <c r="B2">
        <v>128</v>
      </c>
    </row>
    <row r="3" spans="1:21" x14ac:dyDescent="0.25">
      <c r="A3" t="s">
        <v>4</v>
      </c>
      <c r="B3">
        <v>64</v>
      </c>
    </row>
    <row r="4" spans="1:21" x14ac:dyDescent="0.25">
      <c r="M4" t="s">
        <v>23</v>
      </c>
      <c r="R4" t="s">
        <v>63</v>
      </c>
    </row>
    <row r="5" spans="1:21" x14ac:dyDescent="0.25">
      <c r="B5" t="s">
        <v>15</v>
      </c>
      <c r="E5" t="s">
        <v>5</v>
      </c>
      <c r="G5" t="s">
        <v>21</v>
      </c>
      <c r="I5" t="s">
        <v>22</v>
      </c>
      <c r="M5" t="s">
        <v>15</v>
      </c>
      <c r="N5" t="s">
        <v>5</v>
      </c>
      <c r="O5" t="s">
        <v>21</v>
      </c>
      <c r="P5" t="s">
        <v>22</v>
      </c>
    </row>
    <row r="6" spans="1:21" x14ac:dyDescent="0.25">
      <c r="A6" t="s">
        <v>58</v>
      </c>
      <c r="B6" t="s">
        <v>18</v>
      </c>
      <c r="C6" t="s">
        <v>17</v>
      </c>
      <c r="D6" t="s">
        <v>6</v>
      </c>
      <c r="E6" t="s">
        <v>18</v>
      </c>
      <c r="F6" t="s">
        <v>17</v>
      </c>
      <c r="G6" t="s">
        <v>18</v>
      </c>
      <c r="H6" t="s">
        <v>17</v>
      </c>
      <c r="I6" t="s">
        <v>18</v>
      </c>
      <c r="J6" t="s">
        <v>17</v>
      </c>
      <c r="L6" t="s">
        <v>57</v>
      </c>
      <c r="R6" t="s">
        <v>64</v>
      </c>
      <c r="S6" t="s">
        <v>65</v>
      </c>
      <c r="T6" t="s">
        <v>66</v>
      </c>
      <c r="U6" t="s">
        <v>67</v>
      </c>
    </row>
    <row r="7" spans="1:21" x14ac:dyDescent="0.25">
      <c r="A7" t="s">
        <v>7</v>
      </c>
      <c r="B7">
        <v>64</v>
      </c>
      <c r="C7">
        <v>128</v>
      </c>
      <c r="D7">
        <f>PRODUCT(B7,C7)</f>
        <v>8192</v>
      </c>
      <c r="E7">
        <f>PRODUCT(B7,C7)</f>
        <v>8192</v>
      </c>
      <c r="F7">
        <f>C7</f>
        <v>128</v>
      </c>
      <c r="G7" t="s">
        <v>69</v>
      </c>
      <c r="H7" t="s">
        <v>69</v>
      </c>
      <c r="I7" t="s">
        <v>69</v>
      </c>
      <c r="J7" t="s">
        <v>69</v>
      </c>
      <c r="M7">
        <v>431</v>
      </c>
      <c r="N7" t="s">
        <v>69</v>
      </c>
      <c r="O7" t="s">
        <v>69</v>
      </c>
      <c r="P7" t="s">
        <v>69</v>
      </c>
      <c r="R7" t="s">
        <v>69</v>
      </c>
      <c r="S7" t="s">
        <v>69</v>
      </c>
      <c r="T7" t="s">
        <v>69</v>
      </c>
      <c r="U7" t="s">
        <v>69</v>
      </c>
    </row>
    <row r="8" spans="1:21" x14ac:dyDescent="0.25">
      <c r="A8" t="s">
        <v>14</v>
      </c>
      <c r="B8" t="s">
        <v>69</v>
      </c>
      <c r="C8">
        <v>128</v>
      </c>
      <c r="D8" t="s">
        <v>69</v>
      </c>
      <c r="E8">
        <v>1152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M8">
        <v>431</v>
      </c>
      <c r="N8">
        <v>32522398</v>
      </c>
      <c r="O8" t="s">
        <v>69</v>
      </c>
      <c r="P8" t="s">
        <v>69</v>
      </c>
      <c r="R8" t="s">
        <v>69</v>
      </c>
      <c r="S8" t="s">
        <v>69</v>
      </c>
      <c r="T8" t="s">
        <v>69</v>
      </c>
      <c r="U8" t="s">
        <v>69</v>
      </c>
    </row>
    <row r="9" spans="1:21" x14ac:dyDescent="0.25">
      <c r="A9" t="s">
        <v>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9C8C-284B-47BB-85AF-10191ACB7361}">
  <dimension ref="A1:U9"/>
  <sheetViews>
    <sheetView workbookViewId="0">
      <selection activeCell="A9" sqref="A9"/>
    </sheetView>
  </sheetViews>
  <sheetFormatPr defaultRowHeight="15" x14ac:dyDescent="0.25"/>
  <cols>
    <col min="1" max="1" width="20.5703125" bestFit="1" customWidth="1"/>
    <col min="2" max="2" width="6.7109375" customWidth="1"/>
    <col min="3" max="3" width="5.5703125" bestFit="1" customWidth="1"/>
    <col min="4" max="5" width="7" bestFit="1" customWidth="1"/>
    <col min="6" max="6" width="5.5703125" bestFit="1" customWidth="1"/>
    <col min="7" max="7" width="8.42578125" bestFit="1" customWidth="1"/>
    <col min="8" max="8" width="5.5703125" bestFit="1" customWidth="1"/>
    <col min="9" max="9" width="6.42578125" bestFit="1" customWidth="1"/>
    <col min="10" max="10" width="5.5703125" bestFit="1" customWidth="1"/>
    <col min="11" max="11" width="10.28515625" customWidth="1"/>
    <col min="12" max="12" width="10.85546875" bestFit="1" customWidth="1"/>
    <col min="13" max="13" width="9.5703125" bestFit="1" customWidth="1"/>
    <col min="14" max="14" width="10" bestFit="1" customWidth="1"/>
  </cols>
  <sheetData>
    <row r="1" spans="1:21" x14ac:dyDescent="0.25">
      <c r="A1" t="s">
        <v>59</v>
      </c>
    </row>
    <row r="2" spans="1:21" x14ac:dyDescent="0.25">
      <c r="A2" t="s">
        <v>1</v>
      </c>
      <c r="B2">
        <v>64</v>
      </c>
    </row>
    <row r="3" spans="1:21" x14ac:dyDescent="0.25">
      <c r="A3" t="s">
        <v>4</v>
      </c>
      <c r="B3">
        <v>1</v>
      </c>
    </row>
    <row r="4" spans="1:21" x14ac:dyDescent="0.25">
      <c r="M4" t="s">
        <v>23</v>
      </c>
      <c r="R4" t="s">
        <v>63</v>
      </c>
    </row>
    <row r="5" spans="1:21" x14ac:dyDescent="0.25">
      <c r="B5" t="s">
        <v>15</v>
      </c>
      <c r="E5" t="s">
        <v>5</v>
      </c>
      <c r="G5" t="s">
        <v>21</v>
      </c>
      <c r="I5" t="s">
        <v>22</v>
      </c>
      <c r="M5" t="s">
        <v>15</v>
      </c>
      <c r="N5" t="s">
        <v>5</v>
      </c>
      <c r="O5" t="s">
        <v>21</v>
      </c>
      <c r="P5" t="s">
        <v>22</v>
      </c>
    </row>
    <row r="6" spans="1:21" x14ac:dyDescent="0.25">
      <c r="A6" t="s">
        <v>58</v>
      </c>
      <c r="B6" t="s">
        <v>18</v>
      </c>
      <c r="C6" t="s">
        <v>17</v>
      </c>
      <c r="D6" t="s">
        <v>6</v>
      </c>
      <c r="E6" t="s">
        <v>18</v>
      </c>
      <c r="F6" t="s">
        <v>17</v>
      </c>
      <c r="G6" t="s">
        <v>18</v>
      </c>
      <c r="H6" t="s">
        <v>17</v>
      </c>
      <c r="I6" t="s">
        <v>18</v>
      </c>
      <c r="J6" t="s">
        <v>17</v>
      </c>
      <c r="L6" t="s">
        <v>60</v>
      </c>
      <c r="R6" t="s">
        <v>64</v>
      </c>
      <c r="S6" t="s">
        <v>65</v>
      </c>
      <c r="T6" t="s">
        <v>66</v>
      </c>
      <c r="U6" t="s">
        <v>67</v>
      </c>
    </row>
    <row r="7" spans="1:21" x14ac:dyDescent="0.25">
      <c r="A7" t="s">
        <v>7</v>
      </c>
      <c r="B7">
        <v>1</v>
      </c>
      <c r="C7">
        <v>64</v>
      </c>
      <c r="D7">
        <f>PRODUCT(B7,C7)</f>
        <v>64</v>
      </c>
      <c r="E7">
        <f>PRODUCT(B7,C7)</f>
        <v>64</v>
      </c>
      <c r="F7">
        <f>C7</f>
        <v>64</v>
      </c>
      <c r="G7" t="s">
        <v>69</v>
      </c>
      <c r="H7" t="s">
        <v>69</v>
      </c>
      <c r="I7" t="s">
        <v>69</v>
      </c>
      <c r="J7" t="s">
        <v>69</v>
      </c>
      <c r="M7">
        <v>431</v>
      </c>
      <c r="N7" t="s">
        <v>69</v>
      </c>
      <c r="O7" t="s">
        <v>69</v>
      </c>
      <c r="P7" t="s">
        <v>69</v>
      </c>
      <c r="R7" t="s">
        <v>69</v>
      </c>
      <c r="S7" t="s">
        <v>69</v>
      </c>
      <c r="T7" t="s">
        <v>69</v>
      </c>
      <c r="U7" t="s">
        <v>69</v>
      </c>
    </row>
    <row r="8" spans="1:21" x14ac:dyDescent="0.25">
      <c r="A8" t="s">
        <v>14</v>
      </c>
      <c r="B8" t="s">
        <v>69</v>
      </c>
      <c r="C8">
        <v>64</v>
      </c>
      <c r="D8" t="s">
        <v>69</v>
      </c>
      <c r="E8" t="s">
        <v>69</v>
      </c>
      <c r="F8">
        <v>576</v>
      </c>
      <c r="G8" t="s">
        <v>69</v>
      </c>
      <c r="H8" t="s">
        <v>69</v>
      </c>
      <c r="I8" t="s">
        <v>69</v>
      </c>
      <c r="J8" t="s">
        <v>69</v>
      </c>
      <c r="M8">
        <v>431</v>
      </c>
      <c r="N8">
        <v>259462</v>
      </c>
      <c r="O8" t="s">
        <v>69</v>
      </c>
      <c r="P8" t="s">
        <v>69</v>
      </c>
      <c r="R8" t="s">
        <v>69</v>
      </c>
      <c r="S8" t="s">
        <v>69</v>
      </c>
      <c r="T8" t="s">
        <v>69</v>
      </c>
      <c r="U8" t="s">
        <v>69</v>
      </c>
    </row>
    <row r="9" spans="1:21" x14ac:dyDescent="0.25">
      <c r="A9" t="s">
        <v>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D839-ACFD-4AD2-9D1B-960E83444FD8}">
  <dimension ref="A1:Q9"/>
  <sheetViews>
    <sheetView workbookViewId="0">
      <selection activeCell="A9" sqref="A9"/>
    </sheetView>
  </sheetViews>
  <sheetFormatPr defaultRowHeight="15" x14ac:dyDescent="0.25"/>
  <cols>
    <col min="1" max="1" width="20.5703125" bestFit="1" customWidth="1"/>
    <col min="2" max="2" width="7.5703125" customWidth="1"/>
    <col min="3" max="3" width="7.140625" customWidth="1"/>
  </cols>
  <sheetData>
    <row r="1" spans="1:17" x14ac:dyDescent="0.25">
      <c r="A1" t="s">
        <v>61</v>
      </c>
    </row>
    <row r="2" spans="1:17" x14ac:dyDescent="0.25">
      <c r="A2" t="s">
        <v>1</v>
      </c>
      <c r="B2">
        <v>431</v>
      </c>
    </row>
    <row r="3" spans="1:17" x14ac:dyDescent="0.25">
      <c r="A3" t="s">
        <v>4</v>
      </c>
      <c r="B3">
        <v>1</v>
      </c>
    </row>
    <row r="4" spans="1:17" x14ac:dyDescent="0.25">
      <c r="I4" t="s">
        <v>23</v>
      </c>
      <c r="N4" t="s">
        <v>63</v>
      </c>
    </row>
    <row r="5" spans="1:17" x14ac:dyDescent="0.25">
      <c r="B5" t="s">
        <v>15</v>
      </c>
      <c r="D5" t="s">
        <v>5</v>
      </c>
      <c r="E5" t="s">
        <v>21</v>
      </c>
      <c r="F5" t="s">
        <v>22</v>
      </c>
      <c r="I5" t="s">
        <v>15</v>
      </c>
      <c r="J5" t="s">
        <v>5</v>
      </c>
      <c r="K5" t="s">
        <v>21</v>
      </c>
      <c r="L5" t="s">
        <v>22</v>
      </c>
    </row>
    <row r="6" spans="1:17" x14ac:dyDescent="0.25">
      <c r="A6" t="s">
        <v>62</v>
      </c>
      <c r="B6" t="s">
        <v>17</v>
      </c>
      <c r="C6" t="s">
        <v>6</v>
      </c>
      <c r="D6" t="s">
        <v>17</v>
      </c>
      <c r="E6" t="s">
        <v>17</v>
      </c>
      <c r="F6" t="s">
        <v>17</v>
      </c>
      <c r="H6" t="s">
        <v>61</v>
      </c>
      <c r="N6" t="s">
        <v>64</v>
      </c>
      <c r="O6" t="s">
        <v>65</v>
      </c>
      <c r="P6" t="s">
        <v>66</v>
      </c>
      <c r="Q6" t="s">
        <v>67</v>
      </c>
    </row>
    <row r="7" spans="1:17" x14ac:dyDescent="0.25">
      <c r="A7" t="s">
        <v>7</v>
      </c>
      <c r="B7">
        <v>431</v>
      </c>
      <c r="C7">
        <f>B7</f>
        <v>431</v>
      </c>
      <c r="D7">
        <v>431</v>
      </c>
      <c r="E7" t="s">
        <v>69</v>
      </c>
      <c r="F7" t="s">
        <v>69</v>
      </c>
      <c r="I7">
        <v>431</v>
      </c>
      <c r="J7" t="s">
        <v>69</v>
      </c>
      <c r="K7" t="s">
        <v>69</v>
      </c>
      <c r="L7" t="s">
        <v>69</v>
      </c>
      <c r="N7" t="s">
        <v>69</v>
      </c>
      <c r="O7" t="s">
        <v>69</v>
      </c>
      <c r="P7" t="s">
        <v>69</v>
      </c>
      <c r="Q7" t="s">
        <v>69</v>
      </c>
    </row>
    <row r="8" spans="1:17" x14ac:dyDescent="0.25">
      <c r="A8" t="s">
        <v>14</v>
      </c>
      <c r="B8">
        <v>431</v>
      </c>
      <c r="C8">
        <v>431</v>
      </c>
      <c r="D8">
        <v>432</v>
      </c>
      <c r="E8">
        <v>1</v>
      </c>
      <c r="F8">
        <v>3</v>
      </c>
      <c r="I8">
        <v>431</v>
      </c>
      <c r="J8">
        <v>432</v>
      </c>
      <c r="K8">
        <v>1</v>
      </c>
      <c r="L8">
        <v>3</v>
      </c>
      <c r="N8">
        <v>0</v>
      </c>
      <c r="O8">
        <v>0</v>
      </c>
      <c r="P8">
        <v>113</v>
      </c>
      <c r="Q8">
        <v>177</v>
      </c>
    </row>
    <row r="9" spans="1:17" x14ac:dyDescent="0.25">
      <c r="A9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760C-8D41-4383-8632-7E0750667BAA}">
  <dimension ref="A1:W9"/>
  <sheetViews>
    <sheetView workbookViewId="0">
      <selection activeCell="D23" sqref="D23"/>
    </sheetView>
  </sheetViews>
  <sheetFormatPr defaultRowHeight="15" x14ac:dyDescent="0.25"/>
  <cols>
    <col min="1" max="1" width="20.5703125" bestFit="1" customWidth="1"/>
    <col min="2" max="2" width="5.85546875" bestFit="1" customWidth="1"/>
    <col min="3" max="3" width="7.140625" customWidth="1"/>
    <col min="20" max="20" width="9.5703125" bestFit="1" customWidth="1"/>
  </cols>
  <sheetData>
    <row r="1" spans="1:23" x14ac:dyDescent="0.25">
      <c r="A1" t="s">
        <v>8</v>
      </c>
    </row>
    <row r="2" spans="1:23" x14ac:dyDescent="0.25">
      <c r="A2" t="s">
        <v>1</v>
      </c>
      <c r="B2">
        <v>431</v>
      </c>
      <c r="C2">
        <v>40</v>
      </c>
    </row>
    <row r="3" spans="1:23" x14ac:dyDescent="0.25">
      <c r="A3" t="s">
        <v>4</v>
      </c>
      <c r="B3">
        <v>431</v>
      </c>
      <c r="C3">
        <v>40</v>
      </c>
    </row>
    <row r="4" spans="1:23" x14ac:dyDescent="0.25">
      <c r="T4" t="s">
        <v>63</v>
      </c>
    </row>
    <row r="5" spans="1:23" x14ac:dyDescent="0.25">
      <c r="B5" t="s">
        <v>15</v>
      </c>
      <c r="G5" t="s">
        <v>5</v>
      </c>
      <c r="K5" t="s">
        <v>21</v>
      </c>
      <c r="O5" t="s">
        <v>22</v>
      </c>
    </row>
    <row r="6" spans="1:23" x14ac:dyDescent="0.25">
      <c r="A6" t="s">
        <v>10</v>
      </c>
      <c r="B6" t="s">
        <v>9</v>
      </c>
      <c r="C6" t="s">
        <v>11</v>
      </c>
      <c r="D6" t="s">
        <v>12</v>
      </c>
      <c r="E6" t="s">
        <v>13</v>
      </c>
      <c r="F6" t="s">
        <v>6</v>
      </c>
      <c r="G6" t="s">
        <v>9</v>
      </c>
      <c r="H6" t="s">
        <v>11</v>
      </c>
      <c r="I6" t="s">
        <v>12</v>
      </c>
      <c r="J6" t="s">
        <v>13</v>
      </c>
      <c r="K6" t="s">
        <v>9</v>
      </c>
      <c r="L6" t="s">
        <v>11</v>
      </c>
      <c r="M6" t="s">
        <v>12</v>
      </c>
      <c r="N6" t="s">
        <v>13</v>
      </c>
      <c r="O6" t="s">
        <v>9</v>
      </c>
      <c r="P6" t="s">
        <v>11</v>
      </c>
      <c r="Q6" t="s">
        <v>12</v>
      </c>
      <c r="R6" t="s">
        <v>13</v>
      </c>
      <c r="T6" t="s">
        <v>64</v>
      </c>
      <c r="U6" t="s">
        <v>65</v>
      </c>
      <c r="V6" t="s">
        <v>66</v>
      </c>
      <c r="W6" t="s">
        <v>67</v>
      </c>
    </row>
    <row r="7" spans="1:23" x14ac:dyDescent="0.25">
      <c r="A7" t="s">
        <v>7</v>
      </c>
      <c r="B7">
        <v>42</v>
      </c>
      <c r="C7">
        <v>430</v>
      </c>
      <c r="D7">
        <v>40</v>
      </c>
      <c r="E7">
        <v>42</v>
      </c>
      <c r="F7">
        <f>PRODUCT(C7,D7)+B7+E7</f>
        <v>17284</v>
      </c>
      <c r="G7">
        <v>42</v>
      </c>
      <c r="H7">
        <f>PRODUCT(C7,D7)</f>
        <v>17200</v>
      </c>
      <c r="I7">
        <v>40</v>
      </c>
      <c r="J7">
        <v>42</v>
      </c>
      <c r="K7" t="s">
        <v>69</v>
      </c>
      <c r="L7" t="s">
        <v>69</v>
      </c>
      <c r="M7" t="s">
        <v>69</v>
      </c>
      <c r="N7" t="s">
        <v>69</v>
      </c>
      <c r="O7" t="s">
        <v>69</v>
      </c>
      <c r="P7" t="s">
        <v>69</v>
      </c>
      <c r="Q7" t="s">
        <v>69</v>
      </c>
      <c r="R7" t="s">
        <v>69</v>
      </c>
      <c r="T7" t="s">
        <v>69</v>
      </c>
      <c r="U7" t="s">
        <v>69</v>
      </c>
      <c r="V7" t="s">
        <v>69</v>
      </c>
      <c r="W7" t="s">
        <v>69</v>
      </c>
    </row>
    <row r="8" spans="1:23" x14ac:dyDescent="0.25">
      <c r="A8" t="s">
        <v>14</v>
      </c>
      <c r="B8">
        <v>41</v>
      </c>
      <c r="C8">
        <v>431</v>
      </c>
      <c r="D8">
        <v>40</v>
      </c>
      <c r="E8">
        <v>41</v>
      </c>
      <c r="F8">
        <f>PRODUCT(C8,D8)+B8+E8</f>
        <v>17322</v>
      </c>
      <c r="G8">
        <v>41</v>
      </c>
      <c r="H8">
        <v>19395</v>
      </c>
      <c r="I8">
        <v>40</v>
      </c>
      <c r="J8">
        <v>41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2</v>
      </c>
      <c r="R8">
        <v>1</v>
      </c>
      <c r="T8">
        <v>0</v>
      </c>
      <c r="U8">
        <v>0</v>
      </c>
      <c r="V8">
        <v>37</v>
      </c>
      <c r="W8">
        <v>250</v>
      </c>
    </row>
    <row r="9" spans="1:23" x14ac:dyDescent="0.25">
      <c r="A9" t="s">
        <v>71</v>
      </c>
      <c r="B9">
        <v>41</v>
      </c>
      <c r="C9">
        <v>431</v>
      </c>
      <c r="D9">
        <v>40</v>
      </c>
      <c r="E9">
        <v>41</v>
      </c>
      <c r="F9">
        <f>PRODUCT(C9,D9)+B9+E9</f>
        <v>17322</v>
      </c>
      <c r="G9">
        <v>41</v>
      </c>
      <c r="H9">
        <v>19395</v>
      </c>
      <c r="I9">
        <v>40</v>
      </c>
      <c r="J9">
        <v>41</v>
      </c>
      <c r="K9">
        <v>1</v>
      </c>
      <c r="L9">
        <v>0</v>
      </c>
      <c r="M9">
        <v>1</v>
      </c>
      <c r="N9">
        <v>1</v>
      </c>
      <c r="O9">
        <v>1</v>
      </c>
      <c r="P9">
        <v>0</v>
      </c>
      <c r="Q9">
        <v>2</v>
      </c>
      <c r="R9">
        <v>1</v>
      </c>
      <c r="T9">
        <v>0</v>
      </c>
      <c r="U9">
        <v>0</v>
      </c>
      <c r="V9">
        <v>37</v>
      </c>
      <c r="W9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1CF6-6FE3-47EC-9D00-A278A4489B86}">
  <dimension ref="A1:AC9"/>
  <sheetViews>
    <sheetView workbookViewId="0">
      <selection activeCell="D15" sqref="D15"/>
    </sheetView>
  </sheetViews>
  <sheetFormatPr defaultRowHeight="15" x14ac:dyDescent="0.25"/>
  <cols>
    <col min="1" max="1" width="20.5703125" bestFit="1" customWidth="1"/>
    <col min="2" max="2" width="5.85546875" bestFit="1" customWidth="1"/>
    <col min="3" max="3" width="7.140625" customWidth="1"/>
    <col min="20" max="20" width="10.42578125" bestFit="1" customWidth="1"/>
    <col min="21" max="21" width="9.5703125" bestFit="1" customWidth="1"/>
  </cols>
  <sheetData>
    <row r="1" spans="1:29" x14ac:dyDescent="0.25">
      <c r="A1" t="s">
        <v>35</v>
      </c>
    </row>
    <row r="2" spans="1:29" x14ac:dyDescent="0.25">
      <c r="A2" t="s">
        <v>1</v>
      </c>
      <c r="B2">
        <v>433</v>
      </c>
      <c r="C2">
        <v>42</v>
      </c>
    </row>
    <row r="3" spans="1:29" x14ac:dyDescent="0.25">
      <c r="A3" t="s">
        <v>4</v>
      </c>
      <c r="B3">
        <v>433</v>
      </c>
      <c r="C3">
        <v>42</v>
      </c>
    </row>
    <row r="4" spans="1:29" x14ac:dyDescent="0.25">
      <c r="U4" t="s">
        <v>23</v>
      </c>
      <c r="Z4" t="s">
        <v>63</v>
      </c>
    </row>
    <row r="5" spans="1:29" x14ac:dyDescent="0.25">
      <c r="B5" t="s">
        <v>15</v>
      </c>
      <c r="G5" t="s">
        <v>5</v>
      </c>
      <c r="K5" t="s">
        <v>21</v>
      </c>
      <c r="O5" t="s">
        <v>22</v>
      </c>
      <c r="U5" t="s">
        <v>15</v>
      </c>
      <c r="V5" t="s">
        <v>5</v>
      </c>
      <c r="W5" t="s">
        <v>21</v>
      </c>
      <c r="X5" t="s">
        <v>22</v>
      </c>
    </row>
    <row r="6" spans="1:29" x14ac:dyDescent="0.25">
      <c r="A6" t="s">
        <v>16</v>
      </c>
      <c r="B6" t="s">
        <v>17</v>
      </c>
      <c r="C6" t="s">
        <v>18</v>
      </c>
      <c r="D6" t="s">
        <v>19</v>
      </c>
      <c r="E6" t="s">
        <v>20</v>
      </c>
      <c r="F6" t="s">
        <v>6</v>
      </c>
      <c r="G6" t="s">
        <v>17</v>
      </c>
      <c r="H6" t="s">
        <v>18</v>
      </c>
      <c r="I6" t="s">
        <v>19</v>
      </c>
      <c r="J6" t="s">
        <v>20</v>
      </c>
      <c r="K6" t="s">
        <v>17</v>
      </c>
      <c r="L6" t="s">
        <v>18</v>
      </c>
      <c r="M6" t="s">
        <v>19</v>
      </c>
      <c r="N6" t="s">
        <v>20</v>
      </c>
      <c r="O6" t="s">
        <v>17</v>
      </c>
      <c r="P6" t="s">
        <v>18</v>
      </c>
      <c r="Q6" t="s">
        <v>19</v>
      </c>
      <c r="R6" t="s">
        <v>20</v>
      </c>
      <c r="T6" t="s">
        <v>24</v>
      </c>
      <c r="U6" t="s">
        <v>28</v>
      </c>
      <c r="V6" t="s">
        <v>28</v>
      </c>
      <c r="W6" t="s">
        <v>28</v>
      </c>
      <c r="X6" t="s">
        <v>28</v>
      </c>
      <c r="Z6" t="s">
        <v>64</v>
      </c>
      <c r="AA6" t="s">
        <v>65</v>
      </c>
      <c r="AB6" t="s">
        <v>66</v>
      </c>
      <c r="AC6" t="s">
        <v>67</v>
      </c>
    </row>
    <row r="7" spans="1:29" x14ac:dyDescent="0.25">
      <c r="A7" t="s">
        <v>7</v>
      </c>
      <c r="B7">
        <v>430</v>
      </c>
      <c r="C7">
        <v>40</v>
      </c>
      <c r="D7">
        <v>3</v>
      </c>
      <c r="E7">
        <v>3</v>
      </c>
      <c r="F7">
        <f>PRODUCT(B7,C7,D7,E7)</f>
        <v>154800</v>
      </c>
      <c r="G7">
        <f>F7</f>
        <v>154800</v>
      </c>
      <c r="H7">
        <f>PRODUCT(C7,D7, E7)</f>
        <v>360</v>
      </c>
      <c r="I7">
        <f>PRODUCT(D7,E7)</f>
        <v>9</v>
      </c>
      <c r="J7">
        <f>E7</f>
        <v>3</v>
      </c>
      <c r="K7" t="s">
        <v>69</v>
      </c>
      <c r="L7" t="s">
        <v>69</v>
      </c>
      <c r="M7" t="s">
        <v>69</v>
      </c>
      <c r="N7" t="s">
        <v>69</v>
      </c>
      <c r="O7" t="s">
        <v>69</v>
      </c>
      <c r="P7" t="s">
        <v>69</v>
      </c>
      <c r="Q7" t="s">
        <v>69</v>
      </c>
      <c r="R7" t="s">
        <v>69</v>
      </c>
      <c r="U7">
        <v>64</v>
      </c>
      <c r="V7">
        <f>PRODUCT(F7,U7)</f>
        <v>9907200</v>
      </c>
      <c r="W7" t="s">
        <v>69</v>
      </c>
      <c r="X7" t="s">
        <v>69</v>
      </c>
      <c r="Z7" t="s">
        <v>69</v>
      </c>
      <c r="AA7" t="s">
        <v>69</v>
      </c>
      <c r="AB7" t="s">
        <v>69</v>
      </c>
      <c r="AC7" t="s">
        <v>69</v>
      </c>
    </row>
    <row r="8" spans="1:29" x14ac:dyDescent="0.25">
      <c r="A8" t="s">
        <v>14</v>
      </c>
      <c r="B8" t="s">
        <v>69</v>
      </c>
      <c r="C8" t="s">
        <v>69</v>
      </c>
      <c r="D8" t="s">
        <v>69</v>
      </c>
      <c r="E8" t="s">
        <v>69</v>
      </c>
      <c r="F8">
        <v>17240</v>
      </c>
      <c r="G8">
        <v>17281</v>
      </c>
      <c r="H8" t="s">
        <v>69</v>
      </c>
      <c r="I8" t="s">
        <v>69</v>
      </c>
      <c r="J8" t="s">
        <v>69</v>
      </c>
      <c r="K8">
        <v>1</v>
      </c>
      <c r="L8" t="s">
        <v>69</v>
      </c>
      <c r="M8" t="s">
        <v>69</v>
      </c>
      <c r="N8" t="s">
        <v>69</v>
      </c>
      <c r="O8">
        <v>43</v>
      </c>
      <c r="P8" t="s">
        <v>69</v>
      </c>
      <c r="Q8" t="s">
        <v>69</v>
      </c>
      <c r="R8" t="s">
        <v>69</v>
      </c>
      <c r="U8">
        <v>64</v>
      </c>
      <c r="V8">
        <v>1106432</v>
      </c>
      <c r="W8" t="s">
        <v>69</v>
      </c>
      <c r="X8" t="s">
        <v>69</v>
      </c>
      <c r="Z8">
        <v>9</v>
      </c>
      <c r="AA8">
        <v>1</v>
      </c>
      <c r="AB8">
        <v>1978</v>
      </c>
      <c r="AC8">
        <v>2924</v>
      </c>
    </row>
    <row r="9" spans="1:29" x14ac:dyDescent="0.25">
      <c r="A9" t="s">
        <v>71</v>
      </c>
      <c r="B9" t="s">
        <v>69</v>
      </c>
      <c r="C9" t="s">
        <v>69</v>
      </c>
      <c r="D9" t="s">
        <v>69</v>
      </c>
      <c r="E9" t="s">
        <v>69</v>
      </c>
      <c r="F9">
        <v>17240</v>
      </c>
      <c r="G9">
        <v>17281</v>
      </c>
      <c r="H9" t="s">
        <v>69</v>
      </c>
      <c r="I9" t="s">
        <v>69</v>
      </c>
      <c r="J9" t="s">
        <v>69</v>
      </c>
      <c r="K9">
        <v>1</v>
      </c>
      <c r="L9" t="s">
        <v>69</v>
      </c>
      <c r="M9" t="s">
        <v>69</v>
      </c>
      <c r="N9" t="s">
        <v>69</v>
      </c>
      <c r="O9">
        <v>43</v>
      </c>
      <c r="P9" t="s">
        <v>69</v>
      </c>
      <c r="Q9" t="s">
        <v>69</v>
      </c>
      <c r="R9" t="s">
        <v>69</v>
      </c>
      <c r="U9">
        <v>64</v>
      </c>
      <c r="V9">
        <v>1106432</v>
      </c>
      <c r="W9" t="s">
        <v>69</v>
      </c>
      <c r="X9" t="s">
        <v>69</v>
      </c>
      <c r="Z9">
        <v>9</v>
      </c>
      <c r="AA9">
        <v>1</v>
      </c>
      <c r="AB9">
        <v>1978</v>
      </c>
      <c r="AC9">
        <v>2924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0088-7B5A-4C26-B905-E238A58EC9C8}">
  <dimension ref="A1:U9"/>
  <sheetViews>
    <sheetView workbookViewId="0">
      <selection activeCell="E17" sqref="E17"/>
    </sheetView>
  </sheetViews>
  <sheetFormatPr defaultRowHeight="15" x14ac:dyDescent="0.25"/>
  <cols>
    <col min="1" max="1" width="20.5703125" bestFit="1" customWidth="1"/>
    <col min="2" max="2" width="5.85546875" bestFit="1" customWidth="1"/>
    <col min="3" max="3" width="7.140625" customWidth="1"/>
    <col min="12" max="12" width="12" bestFit="1" customWidth="1"/>
    <col min="13" max="13" width="9.5703125" bestFit="1" customWidth="1"/>
  </cols>
  <sheetData>
    <row r="1" spans="1:21" x14ac:dyDescent="0.25">
      <c r="A1" t="s">
        <v>34</v>
      </c>
    </row>
    <row r="2" spans="1:21" x14ac:dyDescent="0.25">
      <c r="A2" t="s">
        <v>1</v>
      </c>
      <c r="B2">
        <v>433</v>
      </c>
      <c r="C2">
        <v>42</v>
      </c>
    </row>
    <row r="3" spans="1:21" x14ac:dyDescent="0.25">
      <c r="A3" t="s">
        <v>4</v>
      </c>
      <c r="B3">
        <v>433</v>
      </c>
      <c r="C3">
        <v>42</v>
      </c>
    </row>
    <row r="4" spans="1:21" x14ac:dyDescent="0.25">
      <c r="M4" t="s">
        <v>23</v>
      </c>
      <c r="R4" t="s">
        <v>63</v>
      </c>
    </row>
    <row r="5" spans="1:21" x14ac:dyDescent="0.25">
      <c r="B5" t="s">
        <v>15</v>
      </c>
      <c r="E5" t="s">
        <v>5</v>
      </c>
      <c r="G5" t="s">
        <v>21</v>
      </c>
      <c r="I5" t="s">
        <v>22</v>
      </c>
      <c r="M5" t="s">
        <v>15</v>
      </c>
      <c r="N5" t="s">
        <v>5</v>
      </c>
      <c r="O5" t="s">
        <v>21</v>
      </c>
      <c r="P5" t="s">
        <v>22</v>
      </c>
    </row>
    <row r="6" spans="1:21" x14ac:dyDescent="0.25">
      <c r="A6" t="s">
        <v>26</v>
      </c>
      <c r="B6" t="s">
        <v>17</v>
      </c>
      <c r="C6" t="s">
        <v>18</v>
      </c>
      <c r="D6" t="s">
        <v>6</v>
      </c>
      <c r="E6" t="s">
        <v>17</v>
      </c>
      <c r="F6" t="s">
        <v>18</v>
      </c>
      <c r="G6" t="s">
        <v>17</v>
      </c>
      <c r="H6" t="s">
        <v>18</v>
      </c>
      <c r="I6" t="s">
        <v>17</v>
      </c>
      <c r="J6" t="s">
        <v>18</v>
      </c>
      <c r="L6" t="s">
        <v>25</v>
      </c>
      <c r="M6" t="s">
        <v>28</v>
      </c>
      <c r="N6" t="s">
        <v>28</v>
      </c>
      <c r="O6" t="s">
        <v>28</v>
      </c>
      <c r="P6" t="s">
        <v>28</v>
      </c>
      <c r="R6" t="s">
        <v>64</v>
      </c>
      <c r="S6" t="s">
        <v>65</v>
      </c>
      <c r="T6" t="s">
        <v>66</v>
      </c>
      <c r="U6" t="s">
        <v>67</v>
      </c>
    </row>
    <row r="7" spans="1:21" x14ac:dyDescent="0.25">
      <c r="A7" t="s">
        <v>7</v>
      </c>
      <c r="B7">
        <v>430</v>
      </c>
      <c r="C7">
        <v>40</v>
      </c>
      <c r="D7">
        <f>PRODUCT(B7,C7)</f>
        <v>17200</v>
      </c>
      <c r="E7">
        <f>D7</f>
        <v>17200</v>
      </c>
      <c r="F7">
        <f>C7</f>
        <v>40</v>
      </c>
      <c r="G7" t="s">
        <v>69</v>
      </c>
      <c r="H7" t="s">
        <v>69</v>
      </c>
      <c r="I7" t="s">
        <v>69</v>
      </c>
      <c r="J7" t="s">
        <v>69</v>
      </c>
      <c r="M7">
        <v>64</v>
      </c>
      <c r="N7">
        <f>PRODUCT(D7,M7)</f>
        <v>1100800</v>
      </c>
      <c r="O7" t="s">
        <v>69</v>
      </c>
      <c r="P7" t="s">
        <v>69</v>
      </c>
      <c r="R7" t="s">
        <v>69</v>
      </c>
      <c r="S7" t="s">
        <v>69</v>
      </c>
      <c r="T7" t="s">
        <v>69</v>
      </c>
      <c r="U7" t="s">
        <v>69</v>
      </c>
    </row>
    <row r="8" spans="1:21" x14ac:dyDescent="0.25">
      <c r="A8" t="s">
        <v>14</v>
      </c>
      <c r="B8" t="s">
        <v>69</v>
      </c>
      <c r="C8" t="s">
        <v>69</v>
      </c>
      <c r="D8">
        <v>17240</v>
      </c>
      <c r="E8">
        <v>17282</v>
      </c>
      <c r="F8" t="s">
        <v>69</v>
      </c>
      <c r="G8">
        <v>1</v>
      </c>
      <c r="I8">
        <v>44</v>
      </c>
      <c r="J8" t="s">
        <v>69</v>
      </c>
      <c r="M8">
        <v>64</v>
      </c>
      <c r="N8">
        <v>1108160</v>
      </c>
      <c r="O8" t="s">
        <v>69</v>
      </c>
      <c r="P8" t="s">
        <v>69</v>
      </c>
      <c r="R8">
        <v>0</v>
      </c>
      <c r="S8">
        <v>2</v>
      </c>
      <c r="T8">
        <v>720</v>
      </c>
      <c r="U8">
        <v>353</v>
      </c>
    </row>
    <row r="9" spans="1:21" x14ac:dyDescent="0.25">
      <c r="A9" t="s">
        <v>71</v>
      </c>
      <c r="B9" t="s">
        <v>69</v>
      </c>
      <c r="C9" t="s">
        <v>69</v>
      </c>
      <c r="D9">
        <v>17240</v>
      </c>
      <c r="E9">
        <v>17282</v>
      </c>
      <c r="F9" t="s">
        <v>69</v>
      </c>
      <c r="G9">
        <v>1</v>
      </c>
      <c r="I9">
        <v>44</v>
      </c>
      <c r="J9" t="s">
        <v>69</v>
      </c>
      <c r="M9">
        <v>64</v>
      </c>
      <c r="N9">
        <v>1108160</v>
      </c>
      <c r="O9" t="s">
        <v>69</v>
      </c>
      <c r="P9" t="s">
        <v>69</v>
      </c>
      <c r="R9">
        <v>0</v>
      </c>
      <c r="S9">
        <v>2</v>
      </c>
      <c r="T9">
        <v>720</v>
      </c>
      <c r="U9">
        <v>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9582-67FE-4217-8ADF-C8C533DF69AD}">
  <dimension ref="A1:AG9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5.85546875" bestFit="1" customWidth="1"/>
    <col min="3" max="3" width="7.140625" customWidth="1"/>
    <col min="20" max="20" width="10.42578125" bestFit="1" customWidth="1"/>
    <col min="21" max="21" width="9.5703125" bestFit="1" customWidth="1"/>
    <col min="22" max="22" width="9.5703125" customWidth="1"/>
    <col min="23" max="23" width="10" bestFit="1" customWidth="1"/>
    <col min="24" max="24" width="12" customWidth="1"/>
  </cols>
  <sheetData>
    <row r="1" spans="1:33" x14ac:dyDescent="0.25">
      <c r="A1" t="s">
        <v>33</v>
      </c>
    </row>
    <row r="2" spans="1:33" x14ac:dyDescent="0.25">
      <c r="A2" t="s">
        <v>1</v>
      </c>
      <c r="B2">
        <v>433</v>
      </c>
      <c r="C2">
        <v>42</v>
      </c>
    </row>
    <row r="3" spans="1:33" x14ac:dyDescent="0.25">
      <c r="A3" t="s">
        <v>4</v>
      </c>
      <c r="B3">
        <v>433</v>
      </c>
      <c r="C3">
        <v>42</v>
      </c>
    </row>
    <row r="4" spans="1:33" x14ac:dyDescent="0.25">
      <c r="U4" t="s">
        <v>23</v>
      </c>
      <c r="AD4" t="s">
        <v>63</v>
      </c>
    </row>
    <row r="5" spans="1:33" x14ac:dyDescent="0.25">
      <c r="B5" t="s">
        <v>15</v>
      </c>
      <c r="G5" t="s">
        <v>5</v>
      </c>
      <c r="K5" t="s">
        <v>21</v>
      </c>
      <c r="O5" t="s">
        <v>22</v>
      </c>
      <c r="U5" t="s">
        <v>15</v>
      </c>
      <c r="W5" t="s">
        <v>5</v>
      </c>
      <c r="Y5" t="s">
        <v>21</v>
      </c>
      <c r="AA5" t="s">
        <v>22</v>
      </c>
    </row>
    <row r="6" spans="1:33" x14ac:dyDescent="0.25">
      <c r="A6" t="s">
        <v>30</v>
      </c>
      <c r="B6" t="s">
        <v>17</v>
      </c>
      <c r="C6" t="s">
        <v>18</v>
      </c>
      <c r="D6" t="s">
        <v>19</v>
      </c>
      <c r="E6" t="s">
        <v>20</v>
      </c>
      <c r="F6" t="s">
        <v>6</v>
      </c>
      <c r="G6" t="s">
        <v>17</v>
      </c>
      <c r="H6" t="s">
        <v>18</v>
      </c>
      <c r="I6" t="s">
        <v>19</v>
      </c>
      <c r="J6" t="s">
        <v>20</v>
      </c>
      <c r="K6" t="s">
        <v>17</v>
      </c>
      <c r="L6" t="s">
        <v>18</v>
      </c>
      <c r="M6" t="s">
        <v>19</v>
      </c>
      <c r="N6" t="s">
        <v>20</v>
      </c>
      <c r="O6" t="s">
        <v>17</v>
      </c>
      <c r="P6" t="s">
        <v>18</v>
      </c>
      <c r="Q6" t="s">
        <v>19</v>
      </c>
      <c r="R6" t="s">
        <v>20</v>
      </c>
      <c r="T6" t="s">
        <v>27</v>
      </c>
      <c r="U6" t="s">
        <v>29</v>
      </c>
      <c r="V6" t="s">
        <v>28</v>
      </c>
      <c r="W6" t="s">
        <v>29</v>
      </c>
      <c r="X6" t="s">
        <v>28</v>
      </c>
      <c r="Y6" t="s">
        <v>29</v>
      </c>
      <c r="Z6" t="s">
        <v>28</v>
      </c>
      <c r="AA6" t="s">
        <v>29</v>
      </c>
      <c r="AB6" t="s">
        <v>28</v>
      </c>
      <c r="AD6" t="s">
        <v>64</v>
      </c>
      <c r="AE6" t="s">
        <v>65</v>
      </c>
      <c r="AF6" t="s">
        <v>66</v>
      </c>
      <c r="AG6" t="s">
        <v>67</v>
      </c>
    </row>
    <row r="7" spans="1:33" x14ac:dyDescent="0.25">
      <c r="A7" t="s">
        <v>7</v>
      </c>
      <c r="B7">
        <v>430</v>
      </c>
      <c r="C7">
        <v>40</v>
      </c>
      <c r="D7">
        <v>3</v>
      </c>
      <c r="E7">
        <v>3</v>
      </c>
      <c r="F7">
        <f>PRODUCT(B7,C7,D7,E7)</f>
        <v>154800</v>
      </c>
      <c r="G7">
        <f>F7</f>
        <v>154800</v>
      </c>
      <c r="H7">
        <f>PRODUCT(C7,D7, E7)</f>
        <v>360</v>
      </c>
      <c r="I7">
        <f>PRODUCT(D7,E7)</f>
        <v>9</v>
      </c>
      <c r="J7">
        <f>E7</f>
        <v>3</v>
      </c>
      <c r="K7" t="s">
        <v>69</v>
      </c>
      <c r="L7" t="s">
        <v>69</v>
      </c>
      <c r="M7" t="s">
        <v>69</v>
      </c>
      <c r="N7" t="s">
        <v>69</v>
      </c>
      <c r="O7" t="s">
        <v>69</v>
      </c>
      <c r="P7" t="s">
        <v>69</v>
      </c>
      <c r="Q7" t="s">
        <v>69</v>
      </c>
      <c r="R7" t="s">
        <v>69</v>
      </c>
      <c r="U7">
        <v>64</v>
      </c>
      <c r="V7">
        <v>64</v>
      </c>
      <c r="W7">
        <f>PRODUCT(F7,U7,V7)</f>
        <v>634060800</v>
      </c>
      <c r="X7">
        <f>PRODUCT(F7,V7)</f>
        <v>9907200</v>
      </c>
      <c r="Y7" t="s">
        <v>69</v>
      </c>
      <c r="Z7" t="s">
        <v>69</v>
      </c>
      <c r="AA7" t="s">
        <v>69</v>
      </c>
      <c r="AB7" t="s">
        <v>69</v>
      </c>
      <c r="AD7" t="s">
        <v>69</v>
      </c>
      <c r="AE7" t="s">
        <v>69</v>
      </c>
      <c r="AF7" t="s">
        <v>69</v>
      </c>
      <c r="AG7" t="s">
        <v>69</v>
      </c>
    </row>
    <row r="8" spans="1:33" x14ac:dyDescent="0.25">
      <c r="A8" t="s">
        <v>14</v>
      </c>
      <c r="B8" t="s">
        <v>69</v>
      </c>
      <c r="C8" t="s">
        <v>69</v>
      </c>
      <c r="D8" t="s">
        <v>69</v>
      </c>
      <c r="E8" t="s">
        <v>69</v>
      </c>
      <c r="F8">
        <v>17240</v>
      </c>
      <c r="G8">
        <v>17281</v>
      </c>
      <c r="H8" t="s">
        <v>69</v>
      </c>
      <c r="I8" t="s">
        <v>69</v>
      </c>
      <c r="J8" t="s">
        <v>69</v>
      </c>
      <c r="K8">
        <v>1</v>
      </c>
      <c r="L8" t="s">
        <v>69</v>
      </c>
      <c r="M8" t="s">
        <v>69</v>
      </c>
      <c r="N8" t="s">
        <v>69</v>
      </c>
      <c r="O8">
        <v>48</v>
      </c>
      <c r="P8" t="s">
        <v>69</v>
      </c>
      <c r="Q8" t="s">
        <v>69</v>
      </c>
      <c r="R8" t="s">
        <v>69</v>
      </c>
      <c r="U8">
        <v>64</v>
      </c>
      <c r="W8">
        <v>70621248</v>
      </c>
      <c r="X8" t="s">
        <v>69</v>
      </c>
      <c r="Y8" t="s">
        <v>69</v>
      </c>
      <c r="Z8" t="s">
        <v>69</v>
      </c>
      <c r="AA8" t="s">
        <v>69</v>
      </c>
      <c r="AB8" t="s">
        <v>69</v>
      </c>
      <c r="AD8">
        <v>0</v>
      </c>
      <c r="AE8">
        <v>7</v>
      </c>
      <c r="AF8">
        <v>4315</v>
      </c>
      <c r="AG8">
        <v>11912</v>
      </c>
    </row>
    <row r="9" spans="1:33" x14ac:dyDescent="0.25">
      <c r="A9" t="s">
        <v>71</v>
      </c>
      <c r="B9" t="s">
        <v>69</v>
      </c>
      <c r="C9" t="s">
        <v>69</v>
      </c>
      <c r="D9" t="s">
        <v>69</v>
      </c>
      <c r="E9" t="s">
        <v>69</v>
      </c>
      <c r="F9">
        <v>17240</v>
      </c>
      <c r="G9">
        <v>17281</v>
      </c>
      <c r="H9" t="s">
        <v>69</v>
      </c>
      <c r="I9" t="s">
        <v>69</v>
      </c>
      <c r="J9" t="s">
        <v>69</v>
      </c>
      <c r="K9">
        <v>1</v>
      </c>
      <c r="L9" t="s">
        <v>69</v>
      </c>
      <c r="M9" t="s">
        <v>69</v>
      </c>
      <c r="N9" t="s">
        <v>69</v>
      </c>
      <c r="O9">
        <v>48</v>
      </c>
      <c r="P9" t="s">
        <v>69</v>
      </c>
      <c r="Q9" t="s">
        <v>69</v>
      </c>
      <c r="R9" t="s">
        <v>69</v>
      </c>
      <c r="U9">
        <v>64</v>
      </c>
      <c r="W9">
        <v>70621248</v>
      </c>
      <c r="X9" t="s">
        <v>69</v>
      </c>
      <c r="Y9" t="s">
        <v>69</v>
      </c>
      <c r="Z9" t="s">
        <v>69</v>
      </c>
      <c r="AA9" t="s">
        <v>69</v>
      </c>
      <c r="AB9" t="s">
        <v>69</v>
      </c>
      <c r="AD9">
        <v>0</v>
      </c>
      <c r="AE9">
        <v>7</v>
      </c>
      <c r="AF9">
        <v>4315</v>
      </c>
      <c r="AG9">
        <v>11912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D4F00-6636-4FBD-A21D-02274E2377D8}">
  <dimension ref="A1:U9"/>
  <sheetViews>
    <sheetView workbookViewId="0">
      <selection activeCell="B9" sqref="B9:U9"/>
    </sheetView>
  </sheetViews>
  <sheetFormatPr defaultRowHeight="15" x14ac:dyDescent="0.25"/>
  <cols>
    <col min="1" max="1" width="20.5703125" bestFit="1" customWidth="1"/>
    <col min="2" max="2" width="5.85546875" bestFit="1" customWidth="1"/>
    <col min="3" max="3" width="7.140625" customWidth="1"/>
    <col min="12" max="12" width="12" bestFit="1" customWidth="1"/>
    <col min="13" max="13" width="9.5703125" bestFit="1" customWidth="1"/>
  </cols>
  <sheetData>
    <row r="1" spans="1:21" x14ac:dyDescent="0.25">
      <c r="A1" t="s">
        <v>32</v>
      </c>
    </row>
    <row r="2" spans="1:21" x14ac:dyDescent="0.25">
      <c r="A2" t="s">
        <v>1</v>
      </c>
      <c r="B2">
        <v>433</v>
      </c>
      <c r="C2">
        <v>42</v>
      </c>
    </row>
    <row r="3" spans="1:21" x14ac:dyDescent="0.25">
      <c r="A3" t="s">
        <v>4</v>
      </c>
      <c r="B3">
        <v>433</v>
      </c>
      <c r="C3">
        <v>42</v>
      </c>
    </row>
    <row r="4" spans="1:21" x14ac:dyDescent="0.25">
      <c r="M4" t="s">
        <v>23</v>
      </c>
      <c r="R4" t="s">
        <v>63</v>
      </c>
    </row>
    <row r="5" spans="1:21" x14ac:dyDescent="0.25">
      <c r="B5" t="s">
        <v>15</v>
      </c>
      <c r="E5" t="s">
        <v>5</v>
      </c>
      <c r="G5" t="s">
        <v>21</v>
      </c>
      <c r="I5" t="s">
        <v>22</v>
      </c>
      <c r="M5" t="s">
        <v>15</v>
      </c>
      <c r="N5" t="s">
        <v>5</v>
      </c>
      <c r="O5" t="s">
        <v>21</v>
      </c>
      <c r="P5" t="s">
        <v>22</v>
      </c>
    </row>
    <row r="6" spans="1:21" x14ac:dyDescent="0.25">
      <c r="A6" t="s">
        <v>26</v>
      </c>
      <c r="B6" t="s">
        <v>17</v>
      </c>
      <c r="C6" t="s">
        <v>18</v>
      </c>
      <c r="D6" t="s">
        <v>6</v>
      </c>
      <c r="E6" t="s">
        <v>17</v>
      </c>
      <c r="F6" t="s">
        <v>18</v>
      </c>
      <c r="G6" t="s">
        <v>17</v>
      </c>
      <c r="H6" t="s">
        <v>18</v>
      </c>
      <c r="I6" t="s">
        <v>17</v>
      </c>
      <c r="J6" t="s">
        <v>18</v>
      </c>
      <c r="L6" t="s">
        <v>31</v>
      </c>
      <c r="M6" t="s">
        <v>28</v>
      </c>
      <c r="N6" t="s">
        <v>28</v>
      </c>
      <c r="O6" t="s">
        <v>28</v>
      </c>
      <c r="P6" t="s">
        <v>28</v>
      </c>
      <c r="R6" t="s">
        <v>64</v>
      </c>
      <c r="S6" t="s">
        <v>65</v>
      </c>
      <c r="T6" t="s">
        <v>66</v>
      </c>
      <c r="U6" t="s">
        <v>67</v>
      </c>
    </row>
    <row r="7" spans="1:21" x14ac:dyDescent="0.25">
      <c r="A7" t="s">
        <v>7</v>
      </c>
      <c r="B7">
        <v>430</v>
      </c>
      <c r="C7">
        <v>40</v>
      </c>
      <c r="D7">
        <f>PRODUCT(B7,C7)</f>
        <v>17200</v>
      </c>
      <c r="E7">
        <f>D7</f>
        <v>17200</v>
      </c>
      <c r="F7">
        <f>C7</f>
        <v>40</v>
      </c>
      <c r="G7" t="s">
        <v>69</v>
      </c>
      <c r="H7" t="s">
        <v>69</v>
      </c>
      <c r="I7" t="s">
        <v>69</v>
      </c>
      <c r="J7" t="s">
        <v>69</v>
      </c>
      <c r="M7">
        <v>64</v>
      </c>
      <c r="N7">
        <f>PRODUCT(D7,M7)</f>
        <v>1100800</v>
      </c>
      <c r="O7" t="s">
        <v>69</v>
      </c>
      <c r="P7" t="s">
        <v>69</v>
      </c>
      <c r="R7" t="s">
        <v>69</v>
      </c>
      <c r="S7" t="s">
        <v>69</v>
      </c>
      <c r="T7" t="s">
        <v>69</v>
      </c>
      <c r="U7" t="s">
        <v>69</v>
      </c>
    </row>
    <row r="8" spans="1:21" x14ac:dyDescent="0.25">
      <c r="A8" t="s">
        <v>14</v>
      </c>
      <c r="B8" t="s">
        <v>69</v>
      </c>
      <c r="C8" t="s">
        <v>69</v>
      </c>
      <c r="D8">
        <v>17240</v>
      </c>
      <c r="E8">
        <v>17282</v>
      </c>
      <c r="F8" t="s">
        <v>69</v>
      </c>
      <c r="G8">
        <v>1</v>
      </c>
      <c r="H8" t="s">
        <v>69</v>
      </c>
      <c r="I8">
        <v>44</v>
      </c>
      <c r="J8" t="s">
        <v>69</v>
      </c>
      <c r="M8">
        <v>64</v>
      </c>
      <c r="N8">
        <v>1108160</v>
      </c>
      <c r="O8" t="s">
        <v>69</v>
      </c>
      <c r="P8" t="s">
        <v>69</v>
      </c>
      <c r="R8">
        <v>0</v>
      </c>
      <c r="S8">
        <v>2</v>
      </c>
      <c r="T8">
        <v>720</v>
      </c>
      <c r="U8">
        <v>353</v>
      </c>
    </row>
    <row r="9" spans="1:21" x14ac:dyDescent="0.25">
      <c r="A9" t="s">
        <v>71</v>
      </c>
      <c r="B9" t="s">
        <v>69</v>
      </c>
      <c r="C9" t="s">
        <v>69</v>
      </c>
      <c r="D9">
        <v>17240</v>
      </c>
      <c r="E9">
        <v>17282</v>
      </c>
      <c r="F9" t="s">
        <v>69</v>
      </c>
      <c r="G9">
        <v>1</v>
      </c>
      <c r="H9" t="s">
        <v>69</v>
      </c>
      <c r="I9">
        <v>44</v>
      </c>
      <c r="J9" t="s">
        <v>69</v>
      </c>
      <c r="M9">
        <v>64</v>
      </c>
      <c r="N9">
        <v>1108160</v>
      </c>
      <c r="O9" t="s">
        <v>69</v>
      </c>
      <c r="P9" t="s">
        <v>69</v>
      </c>
      <c r="R9">
        <v>0</v>
      </c>
      <c r="S9">
        <v>2</v>
      </c>
      <c r="T9">
        <v>720</v>
      </c>
      <c r="U9">
        <v>353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D06A-FC2B-47FD-9A2A-E639A7686E88}">
  <dimension ref="A1:U9"/>
  <sheetViews>
    <sheetView workbookViewId="0">
      <selection activeCell="F16" sqref="F16"/>
    </sheetView>
  </sheetViews>
  <sheetFormatPr defaultRowHeight="15" x14ac:dyDescent="0.25"/>
  <cols>
    <col min="1" max="1" width="16.140625" bestFit="1" customWidth="1"/>
    <col min="2" max="2" width="5.85546875" bestFit="1" customWidth="1"/>
    <col min="3" max="3" width="7.140625" customWidth="1"/>
    <col min="12" max="12" width="14.28515625" bestFit="1" customWidth="1"/>
    <col min="13" max="13" width="9.5703125" bestFit="1" customWidth="1"/>
    <col min="14" max="16" width="8.85546875" bestFit="1" customWidth="1"/>
  </cols>
  <sheetData>
    <row r="1" spans="1:21" x14ac:dyDescent="0.25">
      <c r="A1" t="s">
        <v>36</v>
      </c>
    </row>
    <row r="2" spans="1:21" x14ac:dyDescent="0.25">
      <c r="A2" t="s">
        <v>1</v>
      </c>
      <c r="B2">
        <v>433</v>
      </c>
      <c r="C2">
        <v>42</v>
      </c>
    </row>
    <row r="3" spans="1:21" x14ac:dyDescent="0.25">
      <c r="A3" t="s">
        <v>4</v>
      </c>
      <c r="B3">
        <v>433</v>
      </c>
      <c r="C3">
        <v>22</v>
      </c>
    </row>
    <row r="4" spans="1:21" x14ac:dyDescent="0.25">
      <c r="M4" t="s">
        <v>23</v>
      </c>
      <c r="R4" t="s">
        <v>63</v>
      </c>
    </row>
    <row r="5" spans="1:21" x14ac:dyDescent="0.25">
      <c r="B5" t="s">
        <v>15</v>
      </c>
      <c r="E5" t="s">
        <v>5</v>
      </c>
      <c r="G5" t="s">
        <v>21</v>
      </c>
      <c r="I5" t="s">
        <v>22</v>
      </c>
      <c r="M5" t="s">
        <v>15</v>
      </c>
      <c r="N5" t="s">
        <v>5</v>
      </c>
      <c r="O5" t="s">
        <v>21</v>
      </c>
      <c r="P5" t="s">
        <v>22</v>
      </c>
    </row>
    <row r="6" spans="1:21" x14ac:dyDescent="0.25">
      <c r="A6" t="s">
        <v>41</v>
      </c>
      <c r="B6" t="s">
        <v>17</v>
      </c>
      <c r="C6" t="s">
        <v>18</v>
      </c>
      <c r="D6" t="s">
        <v>6</v>
      </c>
      <c r="E6" t="s">
        <v>17</v>
      </c>
      <c r="F6" t="s">
        <v>18</v>
      </c>
      <c r="G6" t="s">
        <v>17</v>
      </c>
      <c r="H6" t="s">
        <v>18</v>
      </c>
      <c r="I6" t="s">
        <v>17</v>
      </c>
      <c r="J6" t="s">
        <v>18</v>
      </c>
      <c r="L6" t="s">
        <v>37</v>
      </c>
      <c r="M6" t="s">
        <v>28</v>
      </c>
      <c r="N6" t="s">
        <v>28</v>
      </c>
      <c r="O6" t="s">
        <v>28</v>
      </c>
      <c r="P6" t="s">
        <v>28</v>
      </c>
      <c r="R6" t="s">
        <v>64</v>
      </c>
      <c r="S6" t="s">
        <v>65</v>
      </c>
      <c r="T6" t="s">
        <v>66</v>
      </c>
      <c r="U6" t="s">
        <v>67</v>
      </c>
    </row>
    <row r="7" spans="1:21" x14ac:dyDescent="0.25">
      <c r="A7" t="s">
        <v>7</v>
      </c>
      <c r="B7">
        <v>430</v>
      </c>
      <c r="C7">
        <v>20</v>
      </c>
      <c r="D7">
        <f>PRODUCT(B7,C7)</f>
        <v>8600</v>
      </c>
      <c r="E7">
        <f>D7</f>
        <v>8600</v>
      </c>
      <c r="F7">
        <f>PRODUCT(C7)</f>
        <v>20</v>
      </c>
      <c r="G7" t="s">
        <v>69</v>
      </c>
      <c r="H7" t="s">
        <v>69</v>
      </c>
      <c r="I7" t="s">
        <v>69</v>
      </c>
      <c r="J7" t="s">
        <v>69</v>
      </c>
      <c r="M7">
        <v>64</v>
      </c>
      <c r="N7">
        <f>PRODUCT(D7,M7)</f>
        <v>550400</v>
      </c>
      <c r="O7" t="s">
        <v>69</v>
      </c>
      <c r="P7" t="s">
        <v>69</v>
      </c>
      <c r="R7" t="s">
        <v>69</v>
      </c>
      <c r="S7" t="s">
        <v>69</v>
      </c>
      <c r="T7" t="s">
        <v>69</v>
      </c>
      <c r="U7" t="s">
        <v>69</v>
      </c>
    </row>
    <row r="8" spans="1:21" x14ac:dyDescent="0.25">
      <c r="A8" t="s">
        <v>14</v>
      </c>
      <c r="B8" t="s">
        <v>69</v>
      </c>
      <c r="C8" t="s">
        <v>69</v>
      </c>
      <c r="D8">
        <v>17240</v>
      </c>
      <c r="E8">
        <v>172812</v>
      </c>
      <c r="F8" t="s">
        <v>69</v>
      </c>
      <c r="G8">
        <v>1</v>
      </c>
      <c r="H8" t="s">
        <v>69</v>
      </c>
      <c r="I8">
        <v>44</v>
      </c>
      <c r="J8" t="s">
        <v>69</v>
      </c>
      <c r="M8" t="s">
        <v>69</v>
      </c>
      <c r="N8">
        <v>551684</v>
      </c>
      <c r="O8">
        <v>1</v>
      </c>
      <c r="P8">
        <v>7</v>
      </c>
      <c r="R8">
        <v>0</v>
      </c>
      <c r="S8">
        <v>2</v>
      </c>
      <c r="T8">
        <v>494</v>
      </c>
      <c r="U8">
        <v>1483</v>
      </c>
    </row>
    <row r="9" spans="1:21" x14ac:dyDescent="0.25">
      <c r="A9" t="s">
        <v>71</v>
      </c>
      <c r="B9" t="s">
        <v>69</v>
      </c>
      <c r="C9" t="s">
        <v>69</v>
      </c>
      <c r="D9">
        <v>17240</v>
      </c>
      <c r="E9">
        <v>172812</v>
      </c>
      <c r="F9" t="s">
        <v>69</v>
      </c>
      <c r="G9">
        <v>1</v>
      </c>
      <c r="H9" t="s">
        <v>69</v>
      </c>
      <c r="I9">
        <v>44</v>
      </c>
      <c r="J9" t="s">
        <v>69</v>
      </c>
      <c r="M9" t="s">
        <v>69</v>
      </c>
      <c r="N9">
        <v>551684</v>
      </c>
      <c r="O9">
        <v>1</v>
      </c>
      <c r="P9">
        <v>7</v>
      </c>
      <c r="R9">
        <v>0</v>
      </c>
      <c r="S9">
        <v>2</v>
      </c>
      <c r="T9">
        <v>494</v>
      </c>
      <c r="U9">
        <v>1483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6AB4-838F-4FAE-BEE2-C5A09D866610}">
  <dimension ref="A1:S9"/>
  <sheetViews>
    <sheetView workbookViewId="0">
      <selection activeCell="M12" sqref="M12"/>
    </sheetView>
  </sheetViews>
  <sheetFormatPr defaultRowHeight="15" x14ac:dyDescent="0.25"/>
  <cols>
    <col min="1" max="1" width="20.5703125" bestFit="1" customWidth="1"/>
    <col min="2" max="2" width="7.5703125" customWidth="1"/>
    <col min="3" max="4" width="7.140625" customWidth="1"/>
  </cols>
  <sheetData>
    <row r="1" spans="1:19" x14ac:dyDescent="0.25">
      <c r="A1" t="s">
        <v>38</v>
      </c>
    </row>
    <row r="2" spans="1:19" x14ac:dyDescent="0.25">
      <c r="A2" t="s">
        <v>1</v>
      </c>
      <c r="B2">
        <v>431</v>
      </c>
      <c r="C2">
        <v>5</v>
      </c>
      <c r="D2" t="s">
        <v>39</v>
      </c>
    </row>
    <row r="3" spans="1:19" x14ac:dyDescent="0.25">
      <c r="A3" t="s">
        <v>4</v>
      </c>
      <c r="B3">
        <v>431</v>
      </c>
      <c r="C3">
        <v>64</v>
      </c>
    </row>
    <row r="4" spans="1:19" x14ac:dyDescent="0.25">
      <c r="P4" t="s">
        <v>63</v>
      </c>
    </row>
    <row r="5" spans="1:19" x14ac:dyDescent="0.25">
      <c r="B5" t="s">
        <v>15</v>
      </c>
      <c r="F5" t="s">
        <v>5</v>
      </c>
      <c r="I5" t="s">
        <v>21</v>
      </c>
      <c r="L5" t="s">
        <v>22</v>
      </c>
    </row>
    <row r="6" spans="1:19" x14ac:dyDescent="0.25">
      <c r="A6" t="s">
        <v>42</v>
      </c>
      <c r="B6" t="s">
        <v>40</v>
      </c>
      <c r="C6" t="s">
        <v>17</v>
      </c>
      <c r="D6" t="s">
        <v>18</v>
      </c>
      <c r="E6" t="s">
        <v>6</v>
      </c>
      <c r="F6" t="s">
        <v>40</v>
      </c>
      <c r="G6" t="s">
        <v>17</v>
      </c>
      <c r="H6" t="s">
        <v>18</v>
      </c>
      <c r="I6" t="s">
        <v>40</v>
      </c>
      <c r="J6" t="s">
        <v>17</v>
      </c>
      <c r="K6" t="s">
        <v>18</v>
      </c>
      <c r="L6" t="s">
        <v>40</v>
      </c>
      <c r="M6" t="s">
        <v>17</v>
      </c>
      <c r="N6" t="s">
        <v>18</v>
      </c>
      <c r="P6" t="s">
        <v>64</v>
      </c>
      <c r="Q6" t="s">
        <v>65</v>
      </c>
      <c r="R6" t="s">
        <v>66</v>
      </c>
      <c r="S6" t="s">
        <v>67</v>
      </c>
    </row>
    <row r="7" spans="1:19" x14ac:dyDescent="0.25">
      <c r="A7" t="s">
        <v>7</v>
      </c>
      <c r="B7">
        <v>64</v>
      </c>
      <c r="C7">
        <v>431</v>
      </c>
      <c r="D7">
        <v>5</v>
      </c>
      <c r="E7">
        <f>PRODUCT(B7,C7,D5)</f>
        <v>27584</v>
      </c>
      <c r="F7">
        <f>E7</f>
        <v>27584</v>
      </c>
      <c r="G7">
        <f>PRODUCT(C7,D7)</f>
        <v>2155</v>
      </c>
      <c r="H7">
        <f>D7</f>
        <v>5</v>
      </c>
      <c r="I7" t="s">
        <v>69</v>
      </c>
      <c r="J7" t="s">
        <v>69</v>
      </c>
      <c r="K7" t="s">
        <v>69</v>
      </c>
      <c r="L7" t="s">
        <v>69</v>
      </c>
      <c r="M7" t="s">
        <v>69</v>
      </c>
      <c r="N7" t="s">
        <v>69</v>
      </c>
      <c r="P7" t="s">
        <v>69</v>
      </c>
      <c r="Q7" t="s">
        <v>69</v>
      </c>
      <c r="R7" t="s">
        <v>69</v>
      </c>
      <c r="S7" t="s">
        <v>69</v>
      </c>
    </row>
    <row r="8" spans="1:19" x14ac:dyDescent="0.25">
      <c r="A8" t="s">
        <v>14</v>
      </c>
      <c r="B8" t="s">
        <v>69</v>
      </c>
      <c r="C8" t="s">
        <v>69</v>
      </c>
      <c r="D8" t="s">
        <v>69</v>
      </c>
      <c r="E8">
        <v>27584</v>
      </c>
      <c r="F8">
        <v>27600</v>
      </c>
      <c r="G8" t="s">
        <v>69</v>
      </c>
      <c r="H8" t="s">
        <v>69</v>
      </c>
      <c r="I8">
        <v>1</v>
      </c>
      <c r="J8" t="s">
        <v>69</v>
      </c>
      <c r="K8" t="s">
        <v>69</v>
      </c>
      <c r="L8">
        <v>18</v>
      </c>
      <c r="M8" t="s">
        <v>69</v>
      </c>
      <c r="N8" t="s">
        <v>69</v>
      </c>
      <c r="P8">
        <v>0</v>
      </c>
      <c r="Q8">
        <v>1</v>
      </c>
      <c r="R8">
        <v>1216</v>
      </c>
      <c r="S8">
        <v>1423</v>
      </c>
    </row>
    <row r="9" spans="1:19" x14ac:dyDescent="0.25">
      <c r="A9" t="s">
        <v>71</v>
      </c>
      <c r="B9" t="s">
        <v>69</v>
      </c>
      <c r="C9" t="s">
        <v>69</v>
      </c>
      <c r="D9" t="s">
        <v>69</v>
      </c>
      <c r="E9">
        <v>27584</v>
      </c>
      <c r="F9">
        <v>27600</v>
      </c>
      <c r="G9" t="s">
        <v>69</v>
      </c>
      <c r="H9" t="s">
        <v>69</v>
      </c>
      <c r="I9">
        <v>1</v>
      </c>
      <c r="J9" t="s">
        <v>69</v>
      </c>
      <c r="K9" t="s">
        <v>69</v>
      </c>
      <c r="L9">
        <v>18</v>
      </c>
      <c r="M9" t="s">
        <v>69</v>
      </c>
      <c r="N9" t="s">
        <v>69</v>
      </c>
      <c r="P9">
        <v>0</v>
      </c>
      <c r="Q9">
        <v>1</v>
      </c>
      <c r="R9">
        <v>1216</v>
      </c>
      <c r="S9">
        <v>1423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BD37-21DD-4C99-A239-30AFD4E9BE66}">
  <dimension ref="A1:AO9"/>
  <sheetViews>
    <sheetView workbookViewId="0">
      <selection activeCell="O23" sqref="O23"/>
    </sheetView>
  </sheetViews>
  <sheetFormatPr defaultRowHeight="15" x14ac:dyDescent="0.25"/>
  <cols>
    <col min="1" max="1" width="20.28515625" customWidth="1"/>
    <col min="2" max="2" width="6.7109375" customWidth="1"/>
    <col min="3" max="3" width="5.5703125" bestFit="1" customWidth="1"/>
    <col min="4" max="4" width="6.5703125" bestFit="1" customWidth="1"/>
    <col min="5" max="5" width="10.140625" bestFit="1" customWidth="1"/>
    <col min="6" max="6" width="9.28515625" bestFit="1" customWidth="1"/>
    <col min="7" max="7" width="10.28515625" bestFit="1" customWidth="1"/>
    <col min="8" max="9" width="7" bestFit="1" customWidth="1"/>
    <col min="10" max="10" width="5.5703125" bestFit="1" customWidth="1"/>
    <col min="11" max="11" width="6.5703125" bestFit="1" customWidth="1"/>
    <col min="12" max="12" width="10.140625" bestFit="1" customWidth="1"/>
    <col min="13" max="13" width="9.28515625" bestFit="1" customWidth="1"/>
    <col min="14" max="14" width="10.28515625" bestFit="1" customWidth="1"/>
    <col min="15" max="15" width="8.42578125" bestFit="1" customWidth="1"/>
    <col min="16" max="16" width="5.5703125" bestFit="1" customWidth="1"/>
    <col min="17" max="17" width="6.5703125" bestFit="1" customWidth="1"/>
    <col min="18" max="18" width="10.140625" bestFit="1" customWidth="1"/>
    <col min="19" max="19" width="9.28515625" bestFit="1" customWidth="1"/>
    <col min="20" max="20" width="10.28515625" bestFit="1" customWidth="1"/>
    <col min="21" max="21" width="6.42578125" bestFit="1" customWidth="1"/>
    <col min="22" max="22" width="5.5703125" bestFit="1" customWidth="1"/>
    <col min="23" max="23" width="6.5703125" bestFit="1" customWidth="1"/>
    <col min="24" max="24" width="10.140625" bestFit="1" customWidth="1"/>
    <col min="25" max="25" width="9.28515625" bestFit="1" customWidth="1"/>
    <col min="26" max="26" width="10.28515625" bestFit="1" customWidth="1"/>
    <col min="27" max="27" width="10.28515625" customWidth="1"/>
    <col min="28" max="28" width="15" bestFit="1" customWidth="1"/>
    <col min="29" max="29" width="9.5703125" bestFit="1" customWidth="1"/>
    <col min="30" max="30" width="9.5703125" customWidth="1"/>
  </cols>
  <sheetData>
    <row r="1" spans="1:41" x14ac:dyDescent="0.25">
      <c r="A1" t="s">
        <v>50</v>
      </c>
    </row>
    <row r="2" spans="1:41" x14ac:dyDescent="0.25">
      <c r="A2" t="s">
        <v>1</v>
      </c>
      <c r="B2">
        <v>64</v>
      </c>
    </row>
    <row r="3" spans="1:41" x14ac:dyDescent="0.25">
      <c r="A3" t="s">
        <v>4</v>
      </c>
      <c r="B3">
        <v>128</v>
      </c>
    </row>
    <row r="4" spans="1:41" x14ac:dyDescent="0.25">
      <c r="AC4" t="s">
        <v>23</v>
      </c>
      <c r="AL4" t="s">
        <v>63</v>
      </c>
      <c r="AM4" t="s">
        <v>68</v>
      </c>
    </row>
    <row r="5" spans="1:41" x14ac:dyDescent="0.25">
      <c r="B5" t="s">
        <v>15</v>
      </c>
      <c r="I5" t="s">
        <v>5</v>
      </c>
      <c r="O5" t="s">
        <v>21</v>
      </c>
      <c r="U5" t="s">
        <v>22</v>
      </c>
      <c r="AC5" t="s">
        <v>15</v>
      </c>
      <c r="AE5" t="s">
        <v>5</v>
      </c>
      <c r="AG5" t="s">
        <v>21</v>
      </c>
      <c r="AI5" t="s">
        <v>22</v>
      </c>
    </row>
    <row r="6" spans="1:41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48</v>
      </c>
      <c r="G6" t="s">
        <v>49</v>
      </c>
      <c r="H6" t="s">
        <v>6</v>
      </c>
      <c r="I6" t="s">
        <v>44</v>
      </c>
      <c r="J6" t="s">
        <v>45</v>
      </c>
      <c r="K6" t="s">
        <v>46</v>
      </c>
      <c r="L6" t="s">
        <v>47</v>
      </c>
      <c r="M6" t="s">
        <v>48</v>
      </c>
      <c r="N6" t="s">
        <v>49</v>
      </c>
      <c r="O6" t="s">
        <v>44</v>
      </c>
      <c r="P6" t="s">
        <v>45</v>
      </c>
      <c r="Q6" t="s">
        <v>46</v>
      </c>
      <c r="R6" t="s">
        <v>47</v>
      </c>
      <c r="S6" t="s">
        <v>48</v>
      </c>
      <c r="T6" t="s">
        <v>49</v>
      </c>
      <c r="U6" t="s">
        <v>44</v>
      </c>
      <c r="V6" t="s">
        <v>45</v>
      </c>
      <c r="W6" t="s">
        <v>46</v>
      </c>
      <c r="X6" t="s">
        <v>47</v>
      </c>
      <c r="Y6" t="s">
        <v>48</v>
      </c>
      <c r="Z6" t="s">
        <v>49</v>
      </c>
      <c r="AB6" t="s">
        <v>51</v>
      </c>
      <c r="AC6" t="s">
        <v>2</v>
      </c>
      <c r="AD6" t="s">
        <v>3</v>
      </c>
      <c r="AE6" t="s">
        <v>2</v>
      </c>
      <c r="AF6" t="s">
        <v>3</v>
      </c>
      <c r="AG6" t="s">
        <v>2</v>
      </c>
      <c r="AH6" t="s">
        <v>3</v>
      </c>
      <c r="AI6" t="s">
        <v>2</v>
      </c>
      <c r="AJ6" t="s">
        <v>3</v>
      </c>
      <c r="AL6" t="s">
        <v>64</v>
      </c>
      <c r="AM6" t="s">
        <v>65</v>
      </c>
      <c r="AN6" t="s">
        <v>66</v>
      </c>
      <c r="AO6" t="s">
        <v>67</v>
      </c>
    </row>
    <row r="7" spans="1:41" x14ac:dyDescent="0.25">
      <c r="A7" t="s">
        <v>7</v>
      </c>
      <c r="B7">
        <v>3</v>
      </c>
      <c r="C7">
        <v>64</v>
      </c>
      <c r="D7">
        <v>3</v>
      </c>
      <c r="E7">
        <v>3</v>
      </c>
      <c r="F7">
        <v>64</v>
      </c>
      <c r="G7">
        <v>3</v>
      </c>
      <c r="H7">
        <f>PRODUCT(B7,C7)+D7+PRODUCT(E7,F7)+G7</f>
        <v>390</v>
      </c>
      <c r="I7">
        <f>PRODUCT(B7,C7)</f>
        <v>192</v>
      </c>
      <c r="J7">
        <f>C7</f>
        <v>64</v>
      </c>
      <c r="K7">
        <f>D7</f>
        <v>3</v>
      </c>
      <c r="L7">
        <f>PRODUCT(E7,F7)</f>
        <v>192</v>
      </c>
      <c r="M7">
        <f>F7</f>
        <v>64</v>
      </c>
      <c r="N7">
        <f>G7</f>
        <v>3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C7">
        <v>431</v>
      </c>
      <c r="AD7">
        <v>64</v>
      </c>
      <c r="AE7">
        <f>PRODUCT(H7,AC7,AD7)</f>
        <v>10757760</v>
      </c>
      <c r="AF7">
        <f>PRODUCT(H7,AD7)</f>
        <v>24960</v>
      </c>
      <c r="AG7" t="s">
        <v>69</v>
      </c>
      <c r="AH7" t="s">
        <v>69</v>
      </c>
      <c r="AI7" t="s">
        <v>69</v>
      </c>
      <c r="AJ7" t="s">
        <v>69</v>
      </c>
      <c r="AL7" t="s">
        <v>69</v>
      </c>
      <c r="AM7" t="s">
        <v>69</v>
      </c>
      <c r="AN7" t="s">
        <v>69</v>
      </c>
      <c r="AO7" t="s">
        <v>69</v>
      </c>
    </row>
    <row r="8" spans="1:41" x14ac:dyDescent="0.25">
      <c r="A8" t="s">
        <v>14</v>
      </c>
      <c r="B8">
        <v>3</v>
      </c>
      <c r="C8">
        <v>64</v>
      </c>
      <c r="D8">
        <v>3</v>
      </c>
      <c r="E8">
        <v>3</v>
      </c>
      <c r="F8">
        <v>64</v>
      </c>
      <c r="G8">
        <v>3</v>
      </c>
      <c r="H8">
        <v>2152</v>
      </c>
      <c r="I8">
        <v>1734</v>
      </c>
      <c r="J8">
        <v>576</v>
      </c>
      <c r="K8">
        <v>18</v>
      </c>
      <c r="L8">
        <v>262</v>
      </c>
      <c r="M8" t="s">
        <v>69</v>
      </c>
      <c r="N8">
        <v>18</v>
      </c>
      <c r="O8" t="s">
        <v>69</v>
      </c>
      <c r="P8" t="s">
        <v>69</v>
      </c>
      <c r="Q8" t="s">
        <v>69</v>
      </c>
      <c r="R8">
        <v>1</v>
      </c>
      <c r="S8" t="s">
        <v>69</v>
      </c>
      <c r="T8" t="s">
        <v>69</v>
      </c>
      <c r="U8" t="s">
        <v>69</v>
      </c>
      <c r="V8" t="s">
        <v>69</v>
      </c>
      <c r="W8" t="s">
        <v>69</v>
      </c>
      <c r="X8">
        <v>261</v>
      </c>
      <c r="Y8" t="s">
        <v>69</v>
      </c>
      <c r="Z8" t="s">
        <v>69</v>
      </c>
      <c r="AC8">
        <v>431</v>
      </c>
      <c r="AD8">
        <v>64</v>
      </c>
      <c r="AE8">
        <v>59445675</v>
      </c>
      <c r="AF8">
        <v>137856</v>
      </c>
      <c r="AG8" t="s">
        <v>69</v>
      </c>
      <c r="AH8" t="s">
        <v>69</v>
      </c>
      <c r="AI8" t="s">
        <v>69</v>
      </c>
      <c r="AJ8" t="s">
        <v>69</v>
      </c>
      <c r="AL8">
        <v>6</v>
      </c>
      <c r="AM8">
        <v>335</v>
      </c>
      <c r="AN8">
        <v>36645</v>
      </c>
      <c r="AO8">
        <v>32676</v>
      </c>
    </row>
    <row r="9" spans="1:41" x14ac:dyDescent="0.25">
      <c r="A9" t="s">
        <v>71</v>
      </c>
      <c r="B9">
        <v>3</v>
      </c>
      <c r="C9">
        <v>64</v>
      </c>
      <c r="D9">
        <v>3</v>
      </c>
      <c r="E9">
        <v>3</v>
      </c>
      <c r="F9">
        <v>64</v>
      </c>
      <c r="G9">
        <v>3</v>
      </c>
      <c r="H9">
        <v>1336</v>
      </c>
      <c r="I9">
        <v>1336</v>
      </c>
      <c r="J9">
        <v>197</v>
      </c>
      <c r="K9">
        <v>15</v>
      </c>
      <c r="L9">
        <v>606</v>
      </c>
      <c r="M9">
        <v>197</v>
      </c>
      <c r="N9">
        <v>15</v>
      </c>
      <c r="O9">
        <v>3</v>
      </c>
      <c r="P9">
        <v>3</v>
      </c>
      <c r="Q9">
        <v>5</v>
      </c>
      <c r="R9">
        <v>3</v>
      </c>
      <c r="S9">
        <v>3</v>
      </c>
      <c r="T9">
        <v>5</v>
      </c>
      <c r="U9">
        <v>3</v>
      </c>
      <c r="V9">
        <v>9</v>
      </c>
      <c r="W9">
        <v>6</v>
      </c>
      <c r="X9">
        <v>3</v>
      </c>
      <c r="Y9">
        <v>9</v>
      </c>
      <c r="Z9">
        <v>6</v>
      </c>
      <c r="AC9">
        <v>431</v>
      </c>
      <c r="AD9">
        <v>64</v>
      </c>
      <c r="AE9">
        <v>36881963</v>
      </c>
      <c r="AF9">
        <v>85504</v>
      </c>
      <c r="AG9" t="s">
        <v>69</v>
      </c>
      <c r="AH9" t="s">
        <v>69</v>
      </c>
      <c r="AI9" t="s">
        <v>69</v>
      </c>
      <c r="AJ9" t="s">
        <v>69</v>
      </c>
      <c r="AL9">
        <v>6</v>
      </c>
      <c r="AM9">
        <v>40</v>
      </c>
      <c r="AN9">
        <v>5051</v>
      </c>
      <c r="AO9">
        <v>9183</v>
      </c>
    </row>
  </sheetData>
  <pageMargins left="0.7" right="0.7" top="0.75" bottom="0.75" header="0.3" footer="0.3"/>
  <ignoredErrors>
    <ignoredError sqref="L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Stats</vt:lpstr>
      <vt:lpstr>input_preconv2d</vt:lpstr>
      <vt:lpstr>CONV_0</vt:lpstr>
      <vt:lpstr>BNORM_0</vt:lpstr>
      <vt:lpstr>CONV_1</vt:lpstr>
      <vt:lpstr>BNORM_1</vt:lpstr>
      <vt:lpstr>MAXPOOL_0</vt:lpstr>
      <vt:lpstr>RMAX_0</vt:lpstr>
      <vt:lpstr>GRU_0</vt:lpstr>
      <vt:lpstr>GRU_1_F</vt:lpstr>
      <vt:lpstr>GRU_1_B</vt:lpstr>
      <vt:lpstr>TDIST_0</vt:lpstr>
      <vt:lpstr>TDIST_1</vt:lpstr>
      <vt:lpstr>RMAX_1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PiniponSelvagem</dc:creator>
  <cp:lastModifiedBy>PiniponSelvagem</cp:lastModifiedBy>
  <dcterms:created xsi:type="dcterms:W3CDTF">2023-07-07T18:38:17Z</dcterms:created>
  <dcterms:modified xsi:type="dcterms:W3CDTF">2023-07-08T16:56:46Z</dcterms:modified>
</cp:coreProperties>
</file>