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366F0A3-A001-42E1-8B61-A917B7EEC6F8}" xr6:coauthVersionLast="47" xr6:coauthVersionMax="47" xr10:uidLastSave="{00000000-0000-0000-0000-000000000000}"/>
  <bookViews>
    <workbookView xWindow="-108" yWindow="-108" windowWidth="23256" windowHeight="13176" xr2:uid="{5444394E-CFDE-4AEC-BAE2-07096B917DD6}"/>
  </bookViews>
  <sheets>
    <sheet name="Questions on discrete and conti" sheetId="6" r:id="rId1"/>
    <sheet name="Questions on Discrete Distribut" sheetId="7" r:id="rId2"/>
    <sheet name="Confidence Interval Problems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6" l="1"/>
  <c r="D5" i="6"/>
  <c r="G16" i="8"/>
  <c r="G14" i="8"/>
  <c r="C84" i="8"/>
  <c r="F38" i="8"/>
  <c r="F36" i="8"/>
  <c r="F37" i="8" s="1"/>
  <c r="F35" i="8"/>
  <c r="C33" i="8"/>
  <c r="C38" i="8"/>
  <c r="C37" i="8"/>
  <c r="G15" i="8" l="1"/>
  <c r="C56" i="6" l="1"/>
  <c r="D81" i="7"/>
  <c r="D75" i="7"/>
  <c r="C79" i="7"/>
  <c r="C58" i="7"/>
  <c r="H39" i="7"/>
  <c r="H41" i="7"/>
  <c r="H37" i="7"/>
  <c r="H36" i="7"/>
  <c r="C25" i="7"/>
  <c r="A19" i="7"/>
  <c r="D14" i="7"/>
  <c r="F115" i="6"/>
  <c r="C116" i="6"/>
  <c r="E78" i="6"/>
  <c r="D78" i="6"/>
  <c r="C80" i="6"/>
  <c r="E94" i="6" l="1"/>
  <c r="F91" i="6"/>
  <c r="F88" i="6"/>
  <c r="C69" i="6"/>
  <c r="D54" i="6"/>
  <c r="D42" i="6"/>
  <c r="C33" i="6"/>
  <c r="C31" i="6"/>
  <c r="C30" i="6"/>
  <c r="C29" i="6"/>
  <c r="C21" i="6"/>
  <c r="E8" i="6"/>
  <c r="B14" i="6"/>
</calcChain>
</file>

<file path=xl/sharedStrings.xml><?xml version="1.0" encoding="utf-8"?>
<sst xmlns="http://schemas.openxmlformats.org/spreadsheetml/2006/main" count="230" uniqueCount="214">
  <si>
    <t>Mean</t>
  </si>
  <si>
    <t>mean</t>
  </si>
  <si>
    <t>Total</t>
  </si>
  <si>
    <t>Q--2</t>
  </si>
  <si>
    <t>Q---1</t>
  </si>
  <si>
    <t>Q--3</t>
  </si>
  <si>
    <t xml:space="preserve"> </t>
  </si>
  <si>
    <t>Q---2</t>
  </si>
  <si>
    <t>Q---3</t>
  </si>
  <si>
    <t>Q---4</t>
  </si>
  <si>
    <t>Discrete Random Variable</t>
  </si>
  <si>
    <t>1. Problem: A fair six-sided die is rolled 100 times. What is the probability of rolling</t>
  </si>
  <si>
    <t>exactly five 3's?</t>
  </si>
  <si>
    <t>Data: Number of rolls (n) = 100</t>
  </si>
  <si>
    <t>outcomes</t>
  </si>
  <si>
    <t>2. Problem: In a deck of 52 playing cards, five cards are randomly drawn without</t>
  </si>
  <si>
    <t>replacement. What is the probability of getting two hearts?</t>
  </si>
  <si>
    <t>Data: Number of hearts in the deck (N) = 13, Number of cards drawn (n) = 5</t>
  </si>
  <si>
    <t>binomial destribution</t>
  </si>
  <si>
    <t>hypergematric</t>
  </si>
  <si>
    <t>Problem: A multiple-choice test consists of 10 questions, each with four possible</t>
  </si>
  <si>
    <t>answers. If a student randomly guesses on each question, what is the probability of</t>
  </si>
  <si>
    <t>getting at least 8 questions correct?</t>
  </si>
  <si>
    <t>Data: Number of questions (n) = 10, Number of possible answers per question (k) = 4</t>
  </si>
  <si>
    <t>X1</t>
  </si>
  <si>
    <t>X2</t>
  </si>
  <si>
    <t>X3</t>
  </si>
  <si>
    <t>Problem: A bag contains 30 red balls, 20 blue balls, and 10 green balls. Three balls</t>
  </si>
  <si>
    <t>are drawn without replacement. What is the probability that all three balls are blue?</t>
  </si>
  <si>
    <t>Data: Number of blue balls in the bag (N) = 20, Number of balls drawn (n) = 3</t>
  </si>
  <si>
    <t>Sample_size</t>
  </si>
  <si>
    <t>Number_Sample</t>
  </si>
  <si>
    <t>Population_s</t>
  </si>
  <si>
    <t>Number_pop</t>
  </si>
  <si>
    <t>Cumulative</t>
  </si>
  <si>
    <t>Hypergeometric</t>
  </si>
  <si>
    <t>Q--5</t>
  </si>
  <si>
    <t>5. Problem: In a football match, a player scores a goal with a 0.3 probability per shot. If</t>
  </si>
  <si>
    <t>the player takes 10 shots, what is the probability of scoring exactly three goals?</t>
  </si>
  <si>
    <t>Data: Number of shots (n) = 10, Probability of scoring per shot (p) = 0.</t>
  </si>
  <si>
    <t>number_s</t>
  </si>
  <si>
    <t>trials</t>
  </si>
  <si>
    <t>probability</t>
  </si>
  <si>
    <t>cumulative</t>
  </si>
  <si>
    <t>Flase</t>
  </si>
  <si>
    <t>Bionomial Distibustion</t>
  </si>
  <si>
    <t>Continuous Random Variable</t>
  </si>
  <si>
    <t>Q--1</t>
  </si>
  <si>
    <t>1. Problem: The heights of students in a class are normally distributed with a mean of</t>
  </si>
  <si>
    <t>165 cm and a standard deviation of 10 cm. What is the probability that a randomly</t>
  </si>
  <si>
    <t>selected student is taller than 180 cm?</t>
  </si>
  <si>
    <t>Data: Mean height (μ) = 165 cm, Standard deviation (σ) = 10 cm, Height threshold (x)</t>
  </si>
  <si>
    <t>= 180 cm</t>
  </si>
  <si>
    <t>2. Problem: The waiting times at a coffee shop are exponentially distributed with a mean</t>
  </si>
  <si>
    <t>of 5 minutes. What is the probability that a customer waits less than 3 minutes?</t>
  </si>
  <si>
    <t>Data: Mean waiting time (μ) = 5 minutes, Waiting time threshold (x) = 3 minutes</t>
  </si>
  <si>
    <t>3. Problem: The lifetimes of a certain brand of light bulbs are normally distributed with a</t>
  </si>
  <si>
    <t>mean of 1000 hours and a standard deviation of 100 hours. What is the probability that</t>
  </si>
  <si>
    <t>a randomly selected light bulb lasts between 900 and 1100 hours?</t>
  </si>
  <si>
    <t>Normal distribution</t>
  </si>
  <si>
    <t>Exponential Distribution</t>
  </si>
  <si>
    <t>x1</t>
  </si>
  <si>
    <t>Stander division</t>
  </si>
  <si>
    <t>Normal Distribution</t>
  </si>
  <si>
    <t>X1=900</t>
  </si>
  <si>
    <t>X2=1100</t>
  </si>
  <si>
    <t>Between</t>
  </si>
  <si>
    <t>1100-900</t>
  </si>
  <si>
    <t>4. Problem: The weights of apples in a basket follow a uniform distribution between 100</t>
  </si>
  <si>
    <t>grams and 200 grams. What is the probability that a randomly selected apple weighs</t>
  </si>
  <si>
    <t>between 150 and 170 grams?</t>
  </si>
  <si>
    <t>Data: Weight range (lower limit x1, upper limit x2)</t>
  </si>
  <si>
    <t>5. Problem: The time taken to complete a task is exponentially distributed with a mean</t>
  </si>
  <si>
    <t>of 20 minutes. What is the probability that the task is completed in less than 15</t>
  </si>
  <si>
    <t>minutes?</t>
  </si>
  <si>
    <t>Data: Mean time (μ) = 20 minutes, Time threshold (x) = 15 minut</t>
  </si>
  <si>
    <t>=</t>
  </si>
  <si>
    <t>lamda</t>
  </si>
  <si>
    <t>X</t>
  </si>
  <si>
    <t>Expontion distribution</t>
  </si>
  <si>
    <t>Discrete Distribution</t>
  </si>
  <si>
    <t>:</t>
  </si>
  <si>
    <t>1. Problem: A company sells smartphones, and the number of defects per batch follows</t>
  </si>
  <si>
    <t>a Poisson distribution with a mean of 2 defects. What is the probability of having exactly</t>
  </si>
  <si>
    <t>3 defects in a randomly selected batch?</t>
  </si>
  <si>
    <t>Data: Mean number of defects (λ) = 2, Number of defects (x) = 3</t>
  </si>
  <si>
    <t>Explanation: The problem involves a discrete distribution (Poisson) because we are</t>
  </si>
  <si>
    <t>dealing with the count of defects in a batch of smartphones. The Poisson distribution</t>
  </si>
  <si>
    <t>models the probability of a given number of events occurring within a fixed interval of</t>
  </si>
  <si>
    <t>time or space</t>
  </si>
  <si>
    <t>poisson Distribution</t>
  </si>
  <si>
    <t>2. Problem: In a game, a player has a 0.3 probability of winning each round. If the</t>
  </si>
  <si>
    <t>player plays 10 rounds, what is the probability of winning exactly 3 rounds?</t>
  </si>
  <si>
    <t>Data: Probability of winning (p) = 0.3, Number of rounds (n) = 10, Number of wins (x)</t>
  </si>
  <si>
    <t>Explanation: This problem also involves a discrete distribution (Binomial) because we</t>
  </si>
  <si>
    <t>are dealing with a fixed number of independent trials (rounds) with a probability of</t>
  </si>
  <si>
    <t>success (winning) in each trial. The Binomial distribution models the probability of</t>
  </si>
  <si>
    <t>achieving a certain number of successes in a fixed number of trials</t>
  </si>
  <si>
    <t>Binomial Distribution</t>
  </si>
  <si>
    <t>3. Problem: A six-sided fair die is rolled three times. What is the probability of obtaining</t>
  </si>
  <si>
    <t>at least one 6?</t>
  </si>
  <si>
    <t>Data: Number of rolls (n) = 3</t>
  </si>
  <si>
    <t>Explanation: Here, we have a discrete distribution (Geometric) since we are interested</t>
  </si>
  <si>
    <t>in the number of trials required to achieve the first success (rolling a 6) in a sequence of</t>
  </si>
  <si>
    <t>independent trials. The Geometric distribution models the probability of achieving the</t>
  </si>
  <si>
    <t>first success on a specific trial.</t>
  </si>
  <si>
    <t>Geometric Distribution</t>
  </si>
  <si>
    <t>p</t>
  </si>
  <si>
    <t>q</t>
  </si>
  <si>
    <t>k</t>
  </si>
  <si>
    <t>(1-p)K-1p</t>
  </si>
  <si>
    <t>Continuous Distribution:</t>
  </si>
  <si>
    <t>1. Problem: The weights of apples in a basket follow a normal distribution with a mean</t>
  </si>
  <si>
    <t>of 150 grams and a standard deviation of 10 grams. What is the probability that a</t>
  </si>
  <si>
    <t>randomly selected apple weighs between 140 and 160 grams?</t>
  </si>
  <si>
    <t>Data: Mean weight (μ) = 150 grams, Standard deviation (σ) = 10 grams, Weight range</t>
  </si>
  <si>
    <t>(lower limit x1, upper limit x2)</t>
  </si>
  <si>
    <t>Explanation: This problem involves a continuous distribution (Normal) since we are</t>
  </si>
  <si>
    <t>dealing with the weights of apples, which can take on any value within a range. The</t>
  </si>
  <si>
    <t>Normal distribution is commonly used to model continuous variables with a symmetric</t>
  </si>
  <si>
    <t>bell-shaped distribution.</t>
  </si>
  <si>
    <t>2. Problem: The lifetimes of a certain brand of light bulbs are exponentially distributed</t>
  </si>
  <si>
    <t>with a mean of 1000 hours. What is the probability that a randomly selected light bulb</t>
  </si>
  <si>
    <t>lasts more than 900 hours?</t>
  </si>
  <si>
    <t>Data: Mean lifetime (μ) = 1000 hours, Lifetime threshold (x) = 900 hours</t>
  </si>
  <si>
    <t>Explanation: Here, we have a continuous distribution (Exponential) since we are</t>
  </si>
  <si>
    <t>interested in the time until an event (light bulb failure) occurs. The Exponential</t>
  </si>
  <si>
    <t>distribution models the probability of waiting a certain amount of time before the event</t>
  </si>
  <si>
    <t>happens.</t>
  </si>
  <si>
    <t xml:space="preserve">normal Distribution </t>
  </si>
  <si>
    <t>Exponentially Distributed</t>
  </si>
  <si>
    <t>1-0.59343</t>
  </si>
  <si>
    <t>Failure</t>
  </si>
  <si>
    <t>Success</t>
  </si>
  <si>
    <t>Confidence Interval Problems:</t>
  </si>
  <si>
    <t>1. Problem: A study is conducted to estimate the mean height of a population. A random</t>
  </si>
  <si>
    <t>sample of 100 individuals is selected, and their heights are measured. Calculate a 95%</t>
  </si>
  <si>
    <t>confidence interval for the population mean height, given that the sample mean height is</t>
  </si>
  <si>
    <t>170 cm and the sample standard deviation is 8 cm.</t>
  </si>
  <si>
    <t>Data: Sample size (n) = 100, Sample mean (x̄) = 170 cm, Sample standard deviation</t>
  </si>
  <si>
    <t>(s) = 8 cm, Confidence level = 95%</t>
  </si>
  <si>
    <t>Explanation: In this problem, we use a sample to estimate the population mean height.</t>
  </si>
  <si>
    <t>By calculating a confidence interval, we provide a range of plausible values for the</t>
  </si>
  <si>
    <t>population mean. The 95% confidence level indicates that we are 95% confident that</t>
  </si>
  <si>
    <t>the true population mean height falls within the calculated interval.</t>
  </si>
  <si>
    <t>2. Problem: A survey is conducted to estimate the proportion of people in a city who</t>
  </si>
  <si>
    <t>support a particular policy. A random sample of 500 individuals is surveyed, and 320 of</t>
  </si>
  <si>
    <t>them express support for the policy. Calculate a 90% confidence interval for the</t>
  </si>
  <si>
    <t>population proportion, given the sample proportion.</t>
  </si>
  <si>
    <t>Data: Sample size (n) = 500, Number of successes (x) = 320, Confidence level = 90%</t>
  </si>
  <si>
    <t>Explanation: In this problem, we aim to estimate the population proportion based on the</t>
  </si>
  <si>
    <t>sample proportion. By constructing a confidence interval, we provide a range of</t>
  </si>
  <si>
    <t>plausible values for the population proportion. The 90% confidence level indicates that</t>
  </si>
  <si>
    <t>we are 90% confident that the true population proportion falls within the calculated</t>
  </si>
  <si>
    <t>interval.</t>
  </si>
  <si>
    <t>Hypothesis Testing Problems:</t>
  </si>
  <si>
    <t>3. Problem: A researcher wants to test whether a new teaching method improves</t>
  </si>
  <si>
    <t>student performance. A random sample of 50 students is divided into two groups: one</t>
  </si>
  <si>
    <t>group taught using the new method and the other using the traditional method. The</t>
  </si>
  <si>
    <t>average test scores of the two groups are compared. State the null and alternative</t>
  </si>
  <si>
    <t>hypotheses for this study.</t>
  </si>
  <si>
    <t>Data: Sample size (n) = 50, Test scores of the two groups</t>
  </si>
  <si>
    <t>Explanation: In this problem, we are interested in comparing the means of two groups</t>
  </si>
  <si>
    <t>(new method vs. traditional method). The null hypothesis (H0) states that there is no</t>
  </si>
  <si>
    <t>significant difference between the means, while the alternative hypothesis (Ha)</t>
  </si>
  <si>
    <t>suggests that there is a significant difference</t>
  </si>
  <si>
    <t>4. Problem: A manufacturing company claims that the average weight of its product is</t>
  </si>
  <si>
    <t>500 grams. To test this claim, a random sample of 25 products is selected, and their</t>
  </si>
  <si>
    <t>weights are measured. The sample mean weight is found to be 510 grams with a</t>
  </si>
  <si>
    <t>sample standard deviation of 20 grams. Perform a hypothesis test to determine if there</t>
  </si>
  <si>
    <t>is evidence to support the company's claim.</t>
  </si>
  <si>
    <t>Data: Sample size (n) = 25, Sample mean (x̄) = 510 grams, Sample standard</t>
  </si>
  <si>
    <t>deviation (s) = 20 grams, Population mean (μ) = 500 grams</t>
  </si>
  <si>
    <t>Explanation: In this problem, we are conducting a hypothesis test to assess whether the</t>
  </si>
  <si>
    <t>sample mean weight provides evidence to support the company's claim about the</t>
  </si>
  <si>
    <t>population mean weight. The null hypothesis (H0) assumes that the population mean</t>
  </si>
  <si>
    <t>weight is equal to the claimed value, while the alternative hypothesis (Ha) suggests</t>
  </si>
  <si>
    <t>otherwise</t>
  </si>
  <si>
    <t>binomial Distribution</t>
  </si>
  <si>
    <t xml:space="preserve">Smaple Mean </t>
  </si>
  <si>
    <t>Std</t>
  </si>
  <si>
    <t>Sample size</t>
  </si>
  <si>
    <t>Confident value</t>
  </si>
  <si>
    <t>Margin Error</t>
  </si>
  <si>
    <t>Lower limit</t>
  </si>
  <si>
    <t>Upeer Limit</t>
  </si>
  <si>
    <t>The 95% confidence interval for the population mean height is approximately 168.432 cm to 171.568 cm.</t>
  </si>
  <si>
    <t>Number of success</t>
  </si>
  <si>
    <t>Sample Size</t>
  </si>
  <si>
    <t>Propotion of success(P)</t>
  </si>
  <si>
    <t>Z value</t>
  </si>
  <si>
    <t>alpha</t>
  </si>
  <si>
    <t>The 90% confidence interval for the population proportion of people in the city who support the particular policy is approximately 0.60468 to 0.67532.</t>
  </si>
  <si>
    <t>Using Z test</t>
  </si>
  <si>
    <t>Sample Mean</t>
  </si>
  <si>
    <t>Sample Standerd</t>
  </si>
  <si>
    <t>Population Mean</t>
  </si>
  <si>
    <t>&lt;=30 so using t test</t>
  </si>
  <si>
    <t>Step =1</t>
  </si>
  <si>
    <t>Step=2</t>
  </si>
  <si>
    <t>Null hypothesis H0 mean is 500 that is normal Population is 500</t>
  </si>
  <si>
    <t>Alternative hypothesis H1 mean is not 500 that is not normal population is not 500</t>
  </si>
  <si>
    <t>t = (x̄ - μ) / (s / √n)</t>
  </si>
  <si>
    <t>Step=3</t>
  </si>
  <si>
    <t xml:space="preserve">Calculate the t-statistic: </t>
  </si>
  <si>
    <t>Step 4</t>
  </si>
  <si>
    <t>significant lavel is 0.05</t>
  </si>
  <si>
    <t>Degree of fredom</t>
  </si>
  <si>
    <t>n-1</t>
  </si>
  <si>
    <t>Z=tab</t>
  </si>
  <si>
    <t>Step 5: Compare the t-statistic with the critical t-value: Since the absolute value of the t-statistic (|2.5| = 2.5) is greater than the critical t-value (2.064) at the 5% significance level, we can reject the null hypothesis (H0).</t>
  </si>
  <si>
    <t>P(150 ≤ X ≤ 170) = (170 - 150) / (200 - 100)</t>
  </si>
  <si>
    <t xml:space="preserve">                 = 20 / 100</t>
  </si>
  <si>
    <t xml:space="preserve">                 =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</si>
</sst>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3" tint="-0.49998474074526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9" fontId="0" fillId="0" borderId="0" xfId="0" applyNumberFormat="1"/>
    <xf numFmtId="0" fontId="6" fillId="2" borderId="0" xfId="0" applyFont="1" applyFill="1"/>
    <xf numFmtId="9" fontId="0" fillId="2" borderId="0" xfId="0" applyNumberFormat="1" applyFill="1"/>
    <xf numFmtId="0" fontId="0" fillId="2" borderId="0" xfId="0" applyFill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BA7A-61DE-4866-AE0D-32C50D6DD2FE}">
  <dimension ref="A1:F116"/>
  <sheetViews>
    <sheetView tabSelected="1" workbookViewId="0">
      <selection activeCell="D11" sqref="D11"/>
    </sheetView>
  </sheetViews>
  <sheetFormatPr defaultRowHeight="14.4" x14ac:dyDescent="0.3"/>
  <cols>
    <col min="3" max="3" width="15.5546875" customWidth="1"/>
    <col min="4" max="4" width="12" bestFit="1" customWidth="1"/>
  </cols>
  <sheetData>
    <row r="1" spans="1:5" ht="23.4" x14ac:dyDescent="0.45">
      <c r="A1" s="2" t="s">
        <v>10</v>
      </c>
    </row>
    <row r="2" spans="1:5" x14ac:dyDescent="0.3">
      <c r="A2" t="s">
        <v>4</v>
      </c>
    </row>
    <row r="3" spans="1:5" x14ac:dyDescent="0.3">
      <c r="A3" t="s">
        <v>11</v>
      </c>
    </row>
    <row r="4" spans="1:5" x14ac:dyDescent="0.3">
      <c r="A4" t="s">
        <v>12</v>
      </c>
    </row>
    <row r="5" spans="1:5" x14ac:dyDescent="0.3">
      <c r="A5" t="s">
        <v>13</v>
      </c>
      <c r="D5">
        <f>1/6</f>
        <v>0.16666666666666666</v>
      </c>
    </row>
    <row r="7" spans="1:5" x14ac:dyDescent="0.3">
      <c r="A7" t="s">
        <v>14</v>
      </c>
    </row>
    <row r="8" spans="1:5" x14ac:dyDescent="0.3">
      <c r="A8">
        <v>1</v>
      </c>
      <c r="B8">
        <v>21</v>
      </c>
      <c r="D8" t="s">
        <v>18</v>
      </c>
      <c r="E8">
        <f>_xlfn.BINOM.DIST(3,5,1/6,FALSE)</f>
        <v>3.2150205761316865E-2</v>
      </c>
    </row>
    <row r="9" spans="1:5" x14ac:dyDescent="0.3">
      <c r="A9">
        <v>2</v>
      </c>
      <c r="B9">
        <v>9</v>
      </c>
    </row>
    <row r="10" spans="1:5" x14ac:dyDescent="0.3">
      <c r="A10">
        <v>3</v>
      </c>
      <c r="B10">
        <v>14</v>
      </c>
    </row>
    <row r="11" spans="1:5" x14ac:dyDescent="0.3">
      <c r="A11">
        <v>4</v>
      </c>
      <c r="B11">
        <v>23</v>
      </c>
      <c r="D11">
        <f>B12/B14</f>
        <v>0.18</v>
      </c>
    </row>
    <row r="12" spans="1:5" x14ac:dyDescent="0.3">
      <c r="A12">
        <v>5</v>
      </c>
      <c r="B12">
        <v>18</v>
      </c>
    </row>
    <row r="13" spans="1:5" x14ac:dyDescent="0.3">
      <c r="A13">
        <v>6</v>
      </c>
      <c r="B13">
        <v>15</v>
      </c>
    </row>
    <row r="14" spans="1:5" x14ac:dyDescent="0.3">
      <c r="A14" t="s">
        <v>2</v>
      </c>
      <c r="B14">
        <f>SUM(B8:B13)</f>
        <v>100</v>
      </c>
    </row>
    <row r="16" spans="1:5" x14ac:dyDescent="0.3">
      <c r="A16" t="s">
        <v>7</v>
      </c>
    </row>
    <row r="17" spans="1:3" x14ac:dyDescent="0.3">
      <c r="A17" t="s">
        <v>15</v>
      </c>
    </row>
    <row r="18" spans="1:3" x14ac:dyDescent="0.3">
      <c r="A18" t="s">
        <v>16</v>
      </c>
    </row>
    <row r="19" spans="1:3" x14ac:dyDescent="0.3">
      <c r="A19" t="s">
        <v>17</v>
      </c>
    </row>
    <row r="21" spans="1:3" x14ac:dyDescent="0.3">
      <c r="B21" t="s">
        <v>19</v>
      </c>
      <c r="C21">
        <f>_xlfn.HYPGEOM.DIST(2,5,13,53,FALSE)</f>
        <v>0.26854515391062089</v>
      </c>
    </row>
    <row r="23" spans="1:3" x14ac:dyDescent="0.3">
      <c r="A23" t="s">
        <v>8</v>
      </c>
    </row>
    <row r="24" spans="1:3" x14ac:dyDescent="0.3">
      <c r="A24" t="s">
        <v>20</v>
      </c>
    </row>
    <row r="25" spans="1:3" x14ac:dyDescent="0.3">
      <c r="A25" t="s">
        <v>21</v>
      </c>
    </row>
    <row r="26" spans="1:3" x14ac:dyDescent="0.3">
      <c r="A26" t="s">
        <v>22</v>
      </c>
    </row>
    <row r="27" spans="1:3" x14ac:dyDescent="0.3">
      <c r="A27" t="s">
        <v>23</v>
      </c>
    </row>
    <row r="29" spans="1:3" x14ac:dyDescent="0.3">
      <c r="A29" t="s">
        <v>24</v>
      </c>
      <c r="B29">
        <v>8</v>
      </c>
      <c r="C29">
        <f>_xlfn.BINOM.DIST(8,10,1/4,FALSE)</f>
        <v>3.862380981445312E-4</v>
      </c>
    </row>
    <row r="30" spans="1:3" x14ac:dyDescent="0.3">
      <c r="A30" t="s">
        <v>25</v>
      </c>
      <c r="B30">
        <v>9</v>
      </c>
      <c r="C30">
        <f>_xlfn.BINOM.DIST(9,10,1/4,FALSE)</f>
        <v>2.861022949218752E-5</v>
      </c>
    </row>
    <row r="31" spans="1:3" x14ac:dyDescent="0.3">
      <c r="A31" t="s">
        <v>26</v>
      </c>
      <c r="B31">
        <v>10</v>
      </c>
      <c r="C31">
        <f>_xlfn.BINOM.DIST(10,10,1/4,FALSE)</f>
        <v>9.5367431640625E-7</v>
      </c>
    </row>
    <row r="33" spans="1:4" x14ac:dyDescent="0.3">
      <c r="B33" t="s">
        <v>178</v>
      </c>
      <c r="C33">
        <f>SUM(C29:C31)</f>
        <v>4.1580200195312495E-4</v>
      </c>
    </row>
    <row r="36" spans="1:4" x14ac:dyDescent="0.3">
      <c r="A36" t="s">
        <v>9</v>
      </c>
    </row>
    <row r="37" spans="1:4" x14ac:dyDescent="0.3">
      <c r="A37" t="s">
        <v>27</v>
      </c>
    </row>
    <row r="38" spans="1:4" x14ac:dyDescent="0.3">
      <c r="A38" t="s">
        <v>28</v>
      </c>
    </row>
    <row r="39" spans="1:4" x14ac:dyDescent="0.3">
      <c r="A39" t="s">
        <v>29</v>
      </c>
    </row>
    <row r="41" spans="1:4" x14ac:dyDescent="0.3">
      <c r="A41" t="s">
        <v>30</v>
      </c>
      <c r="B41">
        <v>3</v>
      </c>
    </row>
    <row r="42" spans="1:4" x14ac:dyDescent="0.3">
      <c r="A42" t="s">
        <v>31</v>
      </c>
      <c r="B42">
        <v>3</v>
      </c>
      <c r="C42" t="s">
        <v>35</v>
      </c>
      <c r="D42">
        <f>_xlfn.HYPGEOM.DIST(3,3,20,50,FALSE)</f>
        <v>5.8163265306122473E-2</v>
      </c>
    </row>
    <row r="43" spans="1:4" x14ac:dyDescent="0.3">
      <c r="A43" t="s">
        <v>32</v>
      </c>
      <c r="B43">
        <v>20</v>
      </c>
    </row>
    <row r="44" spans="1:4" x14ac:dyDescent="0.3">
      <c r="A44" t="s">
        <v>33</v>
      </c>
      <c r="B44">
        <v>50</v>
      </c>
    </row>
    <row r="45" spans="1:4" x14ac:dyDescent="0.3">
      <c r="A45" t="s">
        <v>34</v>
      </c>
    </row>
    <row r="47" spans="1:4" x14ac:dyDescent="0.3">
      <c r="A47" t="s">
        <v>36</v>
      </c>
    </row>
    <row r="50" spans="1:4" x14ac:dyDescent="0.3">
      <c r="A50" t="s">
        <v>37</v>
      </c>
    </row>
    <row r="51" spans="1:4" x14ac:dyDescent="0.3">
      <c r="A51" t="s">
        <v>38</v>
      </c>
    </row>
    <row r="52" spans="1:4" x14ac:dyDescent="0.3">
      <c r="A52" t="s">
        <v>39</v>
      </c>
    </row>
    <row r="54" spans="1:4" x14ac:dyDescent="0.3">
      <c r="A54" t="s">
        <v>40</v>
      </c>
      <c r="B54">
        <v>3</v>
      </c>
      <c r="C54" t="s">
        <v>45</v>
      </c>
      <c r="D54">
        <f>_xlfn.BINOM.DIST(3,10,0.3,FALSE)</f>
        <v>0.26682793200000005</v>
      </c>
    </row>
    <row r="55" spans="1:4" x14ac:dyDescent="0.3">
      <c r="A55" t="s">
        <v>41</v>
      </c>
      <c r="B55">
        <v>10</v>
      </c>
    </row>
    <row r="56" spans="1:4" x14ac:dyDescent="0.3">
      <c r="A56" t="s">
        <v>42</v>
      </c>
      <c r="B56">
        <v>0.3</v>
      </c>
      <c r="C56">
        <f>_xlfn.BINOM.DIST(3,10,0.3,FALSE)</f>
        <v>0.26682793200000005</v>
      </c>
    </row>
    <row r="57" spans="1:4" x14ac:dyDescent="0.3">
      <c r="A57" t="s">
        <v>43</v>
      </c>
      <c r="B57" t="s">
        <v>44</v>
      </c>
    </row>
    <row r="60" spans="1:4" ht="43.8" x14ac:dyDescent="0.8">
      <c r="A60" s="3" t="s">
        <v>46</v>
      </c>
    </row>
    <row r="62" spans="1:4" x14ac:dyDescent="0.3">
      <c r="A62" t="s">
        <v>47</v>
      </c>
    </row>
    <row r="63" spans="1:4" x14ac:dyDescent="0.3">
      <c r="A63" t="s">
        <v>48</v>
      </c>
    </row>
    <row r="64" spans="1:4" x14ac:dyDescent="0.3">
      <c r="A64" t="s">
        <v>49</v>
      </c>
    </row>
    <row r="65" spans="1:5" x14ac:dyDescent="0.3">
      <c r="A65" t="s">
        <v>50</v>
      </c>
    </row>
    <row r="66" spans="1:5" x14ac:dyDescent="0.3">
      <c r="A66" t="s">
        <v>51</v>
      </c>
    </row>
    <row r="67" spans="1:5" x14ac:dyDescent="0.3">
      <c r="A67" t="s">
        <v>52</v>
      </c>
    </row>
    <row r="69" spans="1:5" x14ac:dyDescent="0.3">
      <c r="B69" t="s">
        <v>59</v>
      </c>
      <c r="C69">
        <f>_xlfn.NORM.DIST(180,165,10,FALSE)</f>
        <v>1.2951759566589173E-2</v>
      </c>
    </row>
    <row r="73" spans="1:5" x14ac:dyDescent="0.3">
      <c r="A73" t="s">
        <v>3</v>
      </c>
    </row>
    <row r="74" spans="1:5" x14ac:dyDescent="0.3">
      <c r="A74" t="s">
        <v>53</v>
      </c>
    </row>
    <row r="75" spans="1:5" x14ac:dyDescent="0.3">
      <c r="A75" t="s">
        <v>54</v>
      </c>
    </row>
    <row r="76" spans="1:5" x14ac:dyDescent="0.3">
      <c r="A76" t="s">
        <v>55</v>
      </c>
    </row>
    <row r="78" spans="1:5" x14ac:dyDescent="0.3">
      <c r="B78" t="s">
        <v>60</v>
      </c>
      <c r="D78">
        <f>EXPONDIST(3,C80,TRUE)</f>
        <v>0.45118836390597356</v>
      </c>
      <c r="E78">
        <f>_xlfn.EXPON.DIST(3,C80,TRUE)</f>
        <v>0.45118836390597356</v>
      </c>
    </row>
    <row r="80" spans="1:5" x14ac:dyDescent="0.3">
      <c r="B80" t="s">
        <v>77</v>
      </c>
      <c r="C80">
        <f>1/5</f>
        <v>0.2</v>
      </c>
    </row>
    <row r="82" spans="1:6" x14ac:dyDescent="0.3">
      <c r="A82" t="s">
        <v>8</v>
      </c>
    </row>
    <row r="83" spans="1:6" x14ac:dyDescent="0.3">
      <c r="A83" t="s">
        <v>56</v>
      </c>
    </row>
    <row r="84" spans="1:6" x14ac:dyDescent="0.3">
      <c r="A84" t="s">
        <v>57</v>
      </c>
    </row>
    <row r="85" spans="1:6" x14ac:dyDescent="0.3">
      <c r="A85" t="s">
        <v>58</v>
      </c>
    </row>
    <row r="87" spans="1:6" x14ac:dyDescent="0.3">
      <c r="A87" t="s">
        <v>61</v>
      </c>
      <c r="B87">
        <v>900</v>
      </c>
      <c r="D87" t="s">
        <v>64</v>
      </c>
    </row>
    <row r="88" spans="1:6" x14ac:dyDescent="0.3">
      <c r="A88" t="s">
        <v>25</v>
      </c>
      <c r="B88">
        <v>1100</v>
      </c>
      <c r="D88" t="s">
        <v>63</v>
      </c>
      <c r="F88">
        <f>_xlfn.NORM.DIST(900,1000,100,TRUE)</f>
        <v>0.15865525393145699</v>
      </c>
    </row>
    <row r="89" spans="1:6" x14ac:dyDescent="0.3">
      <c r="A89" t="s">
        <v>1</v>
      </c>
      <c r="B89">
        <v>1000</v>
      </c>
    </row>
    <row r="90" spans="1:6" x14ac:dyDescent="0.3">
      <c r="A90" t="s">
        <v>62</v>
      </c>
      <c r="B90">
        <v>100</v>
      </c>
      <c r="D90" t="s">
        <v>65</v>
      </c>
    </row>
    <row r="91" spans="1:6" x14ac:dyDescent="0.3">
      <c r="D91" t="s">
        <v>63</v>
      </c>
      <c r="F91">
        <f>_xlfn.NORM.DIST(1100,1000,100,TRUE)</f>
        <v>0.84134474606854304</v>
      </c>
    </row>
    <row r="93" spans="1:6" x14ac:dyDescent="0.3">
      <c r="E93" t="s">
        <v>67</v>
      </c>
    </row>
    <row r="94" spans="1:6" x14ac:dyDescent="0.3">
      <c r="D94" t="s">
        <v>66</v>
      </c>
      <c r="E94">
        <f>F91-F88</f>
        <v>0.68268949213708607</v>
      </c>
    </row>
    <row r="96" spans="1:6" x14ac:dyDescent="0.3">
      <c r="A96" t="s">
        <v>9</v>
      </c>
    </row>
    <row r="98" spans="1:4" x14ac:dyDescent="0.3">
      <c r="A98" t="s">
        <v>68</v>
      </c>
    </row>
    <row r="99" spans="1:4" x14ac:dyDescent="0.3">
      <c r="A99" t="s">
        <v>69</v>
      </c>
    </row>
    <row r="100" spans="1:4" x14ac:dyDescent="0.3">
      <c r="A100" t="s">
        <v>70</v>
      </c>
    </row>
    <row r="101" spans="1:4" x14ac:dyDescent="0.3">
      <c r="A101" t="s">
        <v>71</v>
      </c>
    </row>
    <row r="103" spans="1:4" x14ac:dyDescent="0.3">
      <c r="A103" t="s">
        <v>24</v>
      </c>
      <c r="B103">
        <v>150</v>
      </c>
      <c r="D103" t="s">
        <v>211</v>
      </c>
    </row>
    <row r="104" spans="1:4" x14ac:dyDescent="0.3">
      <c r="A104" t="s">
        <v>25</v>
      </c>
      <c r="B104">
        <v>170</v>
      </c>
      <c r="D104" t="s">
        <v>212</v>
      </c>
    </row>
    <row r="105" spans="1:4" x14ac:dyDescent="0.3">
      <c r="A105" t="s">
        <v>76</v>
      </c>
      <c r="D105" t="s">
        <v>213</v>
      </c>
    </row>
    <row r="109" spans="1:4" x14ac:dyDescent="0.3">
      <c r="A109" t="s">
        <v>72</v>
      </c>
    </row>
    <row r="110" spans="1:4" x14ac:dyDescent="0.3">
      <c r="A110" t="s">
        <v>73</v>
      </c>
    </row>
    <row r="111" spans="1:4" x14ac:dyDescent="0.3">
      <c r="A111" t="s">
        <v>74</v>
      </c>
    </row>
    <row r="112" spans="1:4" x14ac:dyDescent="0.3">
      <c r="A112" t="s">
        <v>75</v>
      </c>
    </row>
    <row r="114" spans="2:6" x14ac:dyDescent="0.3">
      <c r="B114" t="s">
        <v>1</v>
      </c>
      <c r="C114">
        <v>20</v>
      </c>
    </row>
    <row r="115" spans="2:6" x14ac:dyDescent="0.3">
      <c r="B115" t="s">
        <v>78</v>
      </c>
      <c r="C115">
        <v>15</v>
      </c>
      <c r="D115" t="s">
        <v>79</v>
      </c>
      <c r="F115">
        <f>_xlfn.EXPON.DIST(15,C116,TRUE)</f>
        <v>0.52763344725898531</v>
      </c>
    </row>
    <row r="116" spans="2:6" x14ac:dyDescent="0.3">
      <c r="B116" t="s">
        <v>77</v>
      </c>
      <c r="C116">
        <f>1/20</f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6D0F-C48A-4B49-94B9-266EA51B3634}">
  <dimension ref="A1:H81"/>
  <sheetViews>
    <sheetView topLeftCell="A72" workbookViewId="0">
      <selection activeCell="F81" sqref="F81"/>
    </sheetView>
  </sheetViews>
  <sheetFormatPr defaultRowHeight="14.4" x14ac:dyDescent="0.3"/>
  <sheetData>
    <row r="1" spans="1:4" ht="25.8" x14ac:dyDescent="0.5">
      <c r="A1" s="4" t="s">
        <v>80</v>
      </c>
    </row>
    <row r="3" spans="1:4" x14ac:dyDescent="0.3">
      <c r="A3" t="s">
        <v>4</v>
      </c>
    </row>
    <row r="4" spans="1:4" x14ac:dyDescent="0.3">
      <c r="A4" t="s">
        <v>81</v>
      </c>
    </row>
    <row r="5" spans="1:4" x14ac:dyDescent="0.3">
      <c r="A5" t="s">
        <v>82</v>
      </c>
    </row>
    <row r="6" spans="1:4" x14ac:dyDescent="0.3">
      <c r="A6" t="s">
        <v>83</v>
      </c>
    </row>
    <row r="7" spans="1:4" x14ac:dyDescent="0.3">
      <c r="A7" t="s">
        <v>84</v>
      </c>
    </row>
    <row r="8" spans="1:4" x14ac:dyDescent="0.3">
      <c r="A8" t="s">
        <v>85</v>
      </c>
    </row>
    <row r="9" spans="1:4" x14ac:dyDescent="0.3">
      <c r="A9" t="s">
        <v>86</v>
      </c>
    </row>
    <row r="10" spans="1:4" x14ac:dyDescent="0.3">
      <c r="A10" t="s">
        <v>87</v>
      </c>
    </row>
    <row r="11" spans="1:4" x14ac:dyDescent="0.3">
      <c r="A11" t="s">
        <v>88</v>
      </c>
    </row>
    <row r="12" spans="1:4" x14ac:dyDescent="0.3">
      <c r="A12" t="s">
        <v>89</v>
      </c>
    </row>
    <row r="14" spans="1:4" x14ac:dyDescent="0.3">
      <c r="C14" t="s">
        <v>90</v>
      </c>
      <c r="D14">
        <f>_xlfn.POISSON.DIST(3,2,FALSE)</f>
        <v>0.18044704431548364</v>
      </c>
    </row>
    <row r="16" spans="1:4" x14ac:dyDescent="0.3">
      <c r="A16" t="s">
        <v>91</v>
      </c>
    </row>
    <row r="17" spans="1:3" x14ac:dyDescent="0.3">
      <c r="A17" t="s">
        <v>92</v>
      </c>
    </row>
    <row r="18" spans="1:3" x14ac:dyDescent="0.3">
      <c r="A18" t="s">
        <v>93</v>
      </c>
    </row>
    <row r="19" spans="1:3" x14ac:dyDescent="0.3">
      <c r="A19">
        <f xml:space="preserve"> 3</f>
        <v>3</v>
      </c>
    </row>
    <row r="20" spans="1:3" x14ac:dyDescent="0.3">
      <c r="A20" t="s">
        <v>94</v>
      </c>
    </row>
    <row r="21" spans="1:3" x14ac:dyDescent="0.3">
      <c r="A21" t="s">
        <v>95</v>
      </c>
    </row>
    <row r="22" spans="1:3" x14ac:dyDescent="0.3">
      <c r="A22" t="s">
        <v>96</v>
      </c>
    </row>
    <row r="23" spans="1:3" x14ac:dyDescent="0.3">
      <c r="A23" t="s">
        <v>97</v>
      </c>
    </row>
    <row r="25" spans="1:3" x14ac:dyDescent="0.3">
      <c r="A25" t="s">
        <v>98</v>
      </c>
      <c r="C25">
        <f>_xlfn.BINOM.DIST(3,10,0.3,FALSE)</f>
        <v>0.26682793200000005</v>
      </c>
    </row>
    <row r="27" spans="1:3" x14ac:dyDescent="0.3">
      <c r="A27" t="s">
        <v>5</v>
      </c>
    </row>
    <row r="28" spans="1:3" x14ac:dyDescent="0.3">
      <c r="A28" t="s">
        <v>99</v>
      </c>
    </row>
    <row r="29" spans="1:3" x14ac:dyDescent="0.3">
      <c r="A29" t="s">
        <v>100</v>
      </c>
    </row>
    <row r="30" spans="1:3" x14ac:dyDescent="0.3">
      <c r="A30" t="s">
        <v>101</v>
      </c>
    </row>
    <row r="31" spans="1:3" x14ac:dyDescent="0.3">
      <c r="A31" t="s">
        <v>102</v>
      </c>
    </row>
    <row r="32" spans="1:3" x14ac:dyDescent="0.3">
      <c r="A32" t="s">
        <v>103</v>
      </c>
    </row>
    <row r="33" spans="1:8" x14ac:dyDescent="0.3">
      <c r="A33" t="s">
        <v>104</v>
      </c>
    </row>
    <row r="34" spans="1:8" x14ac:dyDescent="0.3">
      <c r="A34" t="s">
        <v>105</v>
      </c>
    </row>
    <row r="36" spans="1:8" x14ac:dyDescent="0.3">
      <c r="A36" t="s">
        <v>106</v>
      </c>
      <c r="G36" t="s">
        <v>107</v>
      </c>
      <c r="H36">
        <f>1/6</f>
        <v>0.16666666666666666</v>
      </c>
    </row>
    <row r="37" spans="1:8" x14ac:dyDescent="0.3">
      <c r="G37" t="s">
        <v>108</v>
      </c>
      <c r="H37">
        <f>1-H36</f>
        <v>0.83333333333333337</v>
      </c>
    </row>
    <row r="38" spans="1:8" x14ac:dyDescent="0.3">
      <c r="G38" t="s">
        <v>109</v>
      </c>
      <c r="H38">
        <v>3</v>
      </c>
    </row>
    <row r="39" spans="1:8" x14ac:dyDescent="0.3">
      <c r="G39" t="s">
        <v>110</v>
      </c>
      <c r="H39">
        <f>H37^(3-1)*H36</f>
        <v>0.11574074074074076</v>
      </c>
    </row>
    <row r="41" spans="1:8" x14ac:dyDescent="0.3">
      <c r="H41">
        <f>_xlfn.BINOM.DIST(1,3,H36,FALSE)/6</f>
        <v>5.7870370370370385E-2</v>
      </c>
    </row>
    <row r="45" spans="1:8" ht="25.8" x14ac:dyDescent="0.5">
      <c r="A45" s="4" t="s">
        <v>111</v>
      </c>
    </row>
    <row r="48" spans="1:8" x14ac:dyDescent="0.3">
      <c r="A48" t="s">
        <v>112</v>
      </c>
    </row>
    <row r="49" spans="1:3" x14ac:dyDescent="0.3">
      <c r="A49" t="s">
        <v>113</v>
      </c>
    </row>
    <row r="50" spans="1:3" x14ac:dyDescent="0.3">
      <c r="A50" t="s">
        <v>114</v>
      </c>
    </row>
    <row r="51" spans="1:3" x14ac:dyDescent="0.3">
      <c r="A51" t="s">
        <v>115</v>
      </c>
    </row>
    <row r="52" spans="1:3" x14ac:dyDescent="0.3">
      <c r="A52" t="s">
        <v>116</v>
      </c>
    </row>
    <row r="53" spans="1:3" x14ac:dyDescent="0.3">
      <c r="A53" t="s">
        <v>117</v>
      </c>
    </row>
    <row r="54" spans="1:3" x14ac:dyDescent="0.3">
      <c r="A54" t="s">
        <v>118</v>
      </c>
    </row>
    <row r="55" spans="1:3" x14ac:dyDescent="0.3">
      <c r="A55" t="s">
        <v>119</v>
      </c>
    </row>
    <row r="56" spans="1:3" x14ac:dyDescent="0.3">
      <c r="A56" t="s">
        <v>120</v>
      </c>
    </row>
    <row r="58" spans="1:3" x14ac:dyDescent="0.3">
      <c r="A58" t="s">
        <v>129</v>
      </c>
      <c r="C58">
        <f>_xlfn.NORM.DIST(160,150,10,1)-_xlfn.NORM.DIST(140,150,10,1)</f>
        <v>0.68268949213708607</v>
      </c>
    </row>
    <row r="65" spans="1:5" x14ac:dyDescent="0.3">
      <c r="A65" t="s">
        <v>121</v>
      </c>
    </row>
    <row r="66" spans="1:5" x14ac:dyDescent="0.3">
      <c r="A66" t="s">
        <v>122</v>
      </c>
    </row>
    <row r="67" spans="1:5" x14ac:dyDescent="0.3">
      <c r="A67" t="s">
        <v>123</v>
      </c>
    </row>
    <row r="68" spans="1:5" x14ac:dyDescent="0.3">
      <c r="A68" t="s">
        <v>124</v>
      </c>
    </row>
    <row r="69" spans="1:5" x14ac:dyDescent="0.3">
      <c r="A69" t="s">
        <v>125</v>
      </c>
    </row>
    <row r="70" spans="1:5" x14ac:dyDescent="0.3">
      <c r="A70" t="s">
        <v>126</v>
      </c>
    </row>
    <row r="71" spans="1:5" x14ac:dyDescent="0.3">
      <c r="A71" t="s">
        <v>127</v>
      </c>
    </row>
    <row r="72" spans="1:5" x14ac:dyDescent="0.3">
      <c r="A72" t="s">
        <v>128</v>
      </c>
    </row>
    <row r="75" spans="1:5" x14ac:dyDescent="0.3">
      <c r="A75" t="s">
        <v>130</v>
      </c>
      <c r="D75">
        <f>_xlfn.EXPON.DIST(900,0.001,TRUE)</f>
        <v>0.59343034025940089</v>
      </c>
      <c r="E75" t="s">
        <v>133</v>
      </c>
    </row>
    <row r="77" spans="1:5" x14ac:dyDescent="0.3">
      <c r="B77" t="s">
        <v>0</v>
      </c>
      <c r="C77">
        <v>1000</v>
      </c>
    </row>
    <row r="78" spans="1:5" x14ac:dyDescent="0.3">
      <c r="B78" t="s">
        <v>78</v>
      </c>
      <c r="C78">
        <v>900</v>
      </c>
    </row>
    <row r="79" spans="1:5" x14ac:dyDescent="0.3">
      <c r="B79" t="s">
        <v>77</v>
      </c>
      <c r="C79">
        <f>1/1000</f>
        <v>1E-3</v>
      </c>
    </row>
    <row r="81" spans="2:4" x14ac:dyDescent="0.3">
      <c r="B81" t="s">
        <v>132</v>
      </c>
      <c r="C81" t="s">
        <v>131</v>
      </c>
      <c r="D81">
        <f>1-D75</f>
        <v>0.40656965974059911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2715-10A5-42BF-BA12-C373E2549D6B}">
  <dimension ref="A2:W91"/>
  <sheetViews>
    <sheetView topLeftCell="A74" zoomScale="106" zoomScaleNormal="115" workbookViewId="0">
      <selection activeCell="G16" sqref="G16"/>
    </sheetView>
  </sheetViews>
  <sheetFormatPr defaultRowHeight="14.4" x14ac:dyDescent="0.3"/>
  <sheetData>
    <row r="2" spans="1:7" ht="31.2" x14ac:dyDescent="0.6">
      <c r="A2" s="5" t="s">
        <v>134</v>
      </c>
    </row>
    <row r="3" spans="1:7" x14ac:dyDescent="0.3">
      <c r="A3" t="s">
        <v>135</v>
      </c>
    </row>
    <row r="4" spans="1:7" x14ac:dyDescent="0.3">
      <c r="A4" t="s">
        <v>136</v>
      </c>
    </row>
    <row r="5" spans="1:7" x14ac:dyDescent="0.3">
      <c r="A5" t="s">
        <v>137</v>
      </c>
    </row>
    <row r="6" spans="1:7" x14ac:dyDescent="0.3">
      <c r="A6" t="s">
        <v>138</v>
      </c>
    </row>
    <row r="7" spans="1:7" x14ac:dyDescent="0.3">
      <c r="A7" t="s">
        <v>139</v>
      </c>
    </row>
    <row r="8" spans="1:7" x14ac:dyDescent="0.3">
      <c r="A8" t="s">
        <v>140</v>
      </c>
    </row>
    <row r="9" spans="1:7" x14ac:dyDescent="0.3">
      <c r="A9" t="s">
        <v>141</v>
      </c>
    </row>
    <row r="10" spans="1:7" x14ac:dyDescent="0.3">
      <c r="A10" t="s">
        <v>142</v>
      </c>
    </row>
    <row r="11" spans="1:7" x14ac:dyDescent="0.3">
      <c r="A11" t="s">
        <v>143</v>
      </c>
    </row>
    <row r="12" spans="1:7" x14ac:dyDescent="0.3">
      <c r="A12" t="s">
        <v>144</v>
      </c>
    </row>
    <row r="14" spans="1:7" x14ac:dyDescent="0.3">
      <c r="A14" t="s">
        <v>179</v>
      </c>
      <c r="C14">
        <v>170</v>
      </c>
      <c r="E14" t="s">
        <v>183</v>
      </c>
      <c r="G14">
        <f>_xlfn.CONFIDENCE.T(1-C17,C15,C16)</f>
        <v>1.5873735612691333</v>
      </c>
    </row>
    <row r="15" spans="1:7" x14ac:dyDescent="0.3">
      <c r="A15" t="s">
        <v>180</v>
      </c>
      <c r="C15">
        <v>8</v>
      </c>
      <c r="E15" t="s">
        <v>184</v>
      </c>
      <c r="G15">
        <f>C14-G14</f>
        <v>168.41262643873085</v>
      </c>
    </row>
    <row r="16" spans="1:7" x14ac:dyDescent="0.3">
      <c r="A16" t="s">
        <v>181</v>
      </c>
      <c r="C16">
        <v>100</v>
      </c>
      <c r="E16" t="s">
        <v>185</v>
      </c>
      <c r="G16">
        <f>C14+G14</f>
        <v>171.58737356126915</v>
      </c>
    </row>
    <row r="17" spans="1:13" x14ac:dyDescent="0.3">
      <c r="A17" t="s">
        <v>182</v>
      </c>
      <c r="C17" s="6">
        <v>0.95</v>
      </c>
    </row>
    <row r="18" spans="1:13" x14ac:dyDescent="0.3">
      <c r="C18" s="6"/>
    </row>
    <row r="19" spans="1:13" ht="19.2" x14ac:dyDescent="0.45">
      <c r="B19" s="7" t="s">
        <v>186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3">
      <c r="C20" s="6"/>
    </row>
    <row r="21" spans="1:13" x14ac:dyDescent="0.3">
      <c r="C21" s="6"/>
    </row>
    <row r="23" spans="1:13" x14ac:dyDescent="0.3">
      <c r="A23" t="s">
        <v>145</v>
      </c>
    </row>
    <row r="24" spans="1:13" x14ac:dyDescent="0.3">
      <c r="A24" t="s">
        <v>146</v>
      </c>
    </row>
    <row r="25" spans="1:13" x14ac:dyDescent="0.3">
      <c r="A25" t="s">
        <v>147</v>
      </c>
    </row>
    <row r="26" spans="1:13" x14ac:dyDescent="0.3">
      <c r="A26" t="s">
        <v>148</v>
      </c>
    </row>
    <row r="27" spans="1:13" x14ac:dyDescent="0.3">
      <c r="A27" t="s">
        <v>149</v>
      </c>
    </row>
    <row r="28" spans="1:13" x14ac:dyDescent="0.3">
      <c r="A28" t="s">
        <v>150</v>
      </c>
    </row>
    <row r="29" spans="1:13" x14ac:dyDescent="0.3">
      <c r="A29" t="s">
        <v>151</v>
      </c>
    </row>
    <row r="30" spans="1:13" x14ac:dyDescent="0.3">
      <c r="A30" t="s">
        <v>152</v>
      </c>
    </row>
    <row r="31" spans="1:13" x14ac:dyDescent="0.3">
      <c r="A31" t="s">
        <v>153</v>
      </c>
    </row>
    <row r="32" spans="1:13" x14ac:dyDescent="0.3">
      <c r="A32" t="s">
        <v>154</v>
      </c>
    </row>
    <row r="33" spans="1:23" x14ac:dyDescent="0.3">
      <c r="A33" t="s">
        <v>191</v>
      </c>
      <c r="C33">
        <f>1-0.9</f>
        <v>9.9999999999999978E-2</v>
      </c>
    </row>
    <row r="34" spans="1:23" x14ac:dyDescent="0.3">
      <c r="A34" t="s">
        <v>187</v>
      </c>
      <c r="C34">
        <v>320</v>
      </c>
    </row>
    <row r="35" spans="1:23" x14ac:dyDescent="0.3">
      <c r="A35" t="s">
        <v>188</v>
      </c>
      <c r="C35">
        <v>500</v>
      </c>
      <c r="E35" t="s">
        <v>190</v>
      </c>
      <c r="F35">
        <f>-_xlfn.NORM.INV(0.1/2,0,1)</f>
        <v>1.6448536269514726</v>
      </c>
    </row>
    <row r="36" spans="1:23" ht="19.2" x14ac:dyDescent="0.45">
      <c r="E36" t="s">
        <v>183</v>
      </c>
      <c r="F36">
        <f>F35*SQRT(C37*C38/500)</f>
        <v>3.5308843419845498E-2</v>
      </c>
      <c r="H36" s="7" t="s">
        <v>192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x14ac:dyDescent="0.3">
      <c r="A37" t="s">
        <v>189</v>
      </c>
      <c r="C37">
        <f>320/500</f>
        <v>0.64</v>
      </c>
      <c r="E37" t="s">
        <v>184</v>
      </c>
      <c r="F37">
        <f>C37-F36</f>
        <v>0.60469115658015449</v>
      </c>
    </row>
    <row r="38" spans="1:23" x14ac:dyDescent="0.3">
      <c r="A38" t="s">
        <v>189</v>
      </c>
      <c r="C38">
        <f>1-C37</f>
        <v>0.36</v>
      </c>
      <c r="E38" t="s">
        <v>185</v>
      </c>
      <c r="F38">
        <f>C37+F36</f>
        <v>0.67530884341984554</v>
      </c>
      <c r="N38" s="1"/>
    </row>
    <row r="41" spans="1:23" ht="31.2" x14ac:dyDescent="0.6">
      <c r="A41" s="5" t="s">
        <v>155</v>
      </c>
    </row>
    <row r="42" spans="1:23" x14ac:dyDescent="0.3">
      <c r="A42" t="s">
        <v>156</v>
      </c>
    </row>
    <row r="43" spans="1:23" x14ac:dyDescent="0.3">
      <c r="A43" t="s">
        <v>157</v>
      </c>
    </row>
    <row r="44" spans="1:23" x14ac:dyDescent="0.3">
      <c r="A44" t="s">
        <v>158</v>
      </c>
    </row>
    <row r="45" spans="1:23" x14ac:dyDescent="0.3">
      <c r="A45" t="s">
        <v>159</v>
      </c>
    </row>
    <row r="46" spans="1:23" x14ac:dyDescent="0.3">
      <c r="A46" t="s">
        <v>160</v>
      </c>
    </row>
    <row r="47" spans="1:23" x14ac:dyDescent="0.3">
      <c r="A47" t="s">
        <v>161</v>
      </c>
    </row>
    <row r="48" spans="1:23" x14ac:dyDescent="0.3">
      <c r="A48" t="s">
        <v>162</v>
      </c>
    </row>
    <row r="49" spans="1:12" x14ac:dyDescent="0.3">
      <c r="A49" t="s">
        <v>163</v>
      </c>
    </row>
    <row r="50" spans="1:12" x14ac:dyDescent="0.3">
      <c r="A50" t="s">
        <v>164</v>
      </c>
    </row>
    <row r="51" spans="1:12" x14ac:dyDescent="0.3">
      <c r="A51" t="s">
        <v>165</v>
      </c>
      <c r="L51" t="s">
        <v>6</v>
      </c>
    </row>
    <row r="53" spans="1:12" x14ac:dyDescent="0.3">
      <c r="B53" t="s">
        <v>193</v>
      </c>
    </row>
    <row r="60" spans="1:12" x14ac:dyDescent="0.3">
      <c r="A60" t="s">
        <v>166</v>
      </c>
    </row>
    <row r="61" spans="1:12" x14ac:dyDescent="0.3">
      <c r="A61" t="s">
        <v>167</v>
      </c>
    </row>
    <row r="62" spans="1:12" x14ac:dyDescent="0.3">
      <c r="A62" t="s">
        <v>168</v>
      </c>
    </row>
    <row r="63" spans="1:12" x14ac:dyDescent="0.3">
      <c r="A63" t="s">
        <v>169</v>
      </c>
    </row>
    <row r="64" spans="1:12" x14ac:dyDescent="0.3">
      <c r="A64" t="s">
        <v>170</v>
      </c>
    </row>
    <row r="65" spans="1:6" x14ac:dyDescent="0.3">
      <c r="A65" t="s">
        <v>171</v>
      </c>
    </row>
    <row r="66" spans="1:6" x14ac:dyDescent="0.3">
      <c r="A66" t="s">
        <v>172</v>
      </c>
    </row>
    <row r="67" spans="1:6" x14ac:dyDescent="0.3">
      <c r="A67" t="s">
        <v>173</v>
      </c>
    </row>
    <row r="68" spans="1:6" x14ac:dyDescent="0.3">
      <c r="A68" t="s">
        <v>174</v>
      </c>
    </row>
    <row r="69" spans="1:6" x14ac:dyDescent="0.3">
      <c r="A69" t="s">
        <v>175</v>
      </c>
    </row>
    <row r="70" spans="1:6" x14ac:dyDescent="0.3">
      <c r="A70" t="s">
        <v>176</v>
      </c>
    </row>
    <row r="71" spans="1:6" x14ac:dyDescent="0.3">
      <c r="A71" t="s">
        <v>177</v>
      </c>
    </row>
    <row r="72" spans="1:6" x14ac:dyDescent="0.3">
      <c r="F72" t="s">
        <v>197</v>
      </c>
    </row>
    <row r="73" spans="1:6" x14ac:dyDescent="0.3">
      <c r="A73" t="s">
        <v>188</v>
      </c>
      <c r="C73">
        <v>25</v>
      </c>
    </row>
    <row r="74" spans="1:6" x14ac:dyDescent="0.3">
      <c r="A74" t="s">
        <v>194</v>
      </c>
      <c r="C74">
        <v>510</v>
      </c>
    </row>
    <row r="75" spans="1:6" x14ac:dyDescent="0.3">
      <c r="A75" t="s">
        <v>195</v>
      </c>
      <c r="C75">
        <v>20</v>
      </c>
    </row>
    <row r="76" spans="1:6" x14ac:dyDescent="0.3">
      <c r="A76" t="s">
        <v>196</v>
      </c>
      <c r="C76">
        <v>500</v>
      </c>
    </row>
    <row r="78" spans="1:6" x14ac:dyDescent="0.3">
      <c r="A78" t="s">
        <v>198</v>
      </c>
      <c r="B78" t="s">
        <v>200</v>
      </c>
    </row>
    <row r="79" spans="1:6" x14ac:dyDescent="0.3">
      <c r="A79" t="s">
        <v>199</v>
      </c>
      <c r="B79" t="s">
        <v>201</v>
      </c>
    </row>
    <row r="82" spans="1:4" ht="19.2" x14ac:dyDescent="0.3">
      <c r="C82" s="11" t="s">
        <v>202</v>
      </c>
    </row>
    <row r="83" spans="1:4" ht="19.2" x14ac:dyDescent="0.45">
      <c r="A83" t="s">
        <v>203</v>
      </c>
      <c r="B83" s="10" t="s">
        <v>204</v>
      </c>
    </row>
    <row r="84" spans="1:4" x14ac:dyDescent="0.3">
      <c r="C84">
        <f>(510-500)/(20/SQRT(25))</f>
        <v>2.5</v>
      </c>
    </row>
    <row r="86" spans="1:4" x14ac:dyDescent="0.3">
      <c r="A86" t="s">
        <v>205</v>
      </c>
      <c r="B86" t="s">
        <v>206</v>
      </c>
    </row>
    <row r="87" spans="1:4" x14ac:dyDescent="0.3">
      <c r="B87" t="s">
        <v>207</v>
      </c>
      <c r="C87" t="s">
        <v>208</v>
      </c>
      <c r="D87">
        <v>24</v>
      </c>
    </row>
    <row r="89" spans="1:4" x14ac:dyDescent="0.3">
      <c r="B89" t="s">
        <v>209</v>
      </c>
      <c r="D89">
        <v>2.093</v>
      </c>
    </row>
    <row r="91" spans="1:4" ht="19.2" x14ac:dyDescent="0.3">
      <c r="A91" s="11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 on discrete and conti</vt:lpstr>
      <vt:lpstr>Questions on Discrete Distribut</vt:lpstr>
      <vt:lpstr>Confidence Interval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Pinju Patel</cp:lastModifiedBy>
  <dcterms:created xsi:type="dcterms:W3CDTF">2023-06-28T10:06:27Z</dcterms:created>
  <dcterms:modified xsi:type="dcterms:W3CDTF">2023-09-23T05:11:56Z</dcterms:modified>
</cp:coreProperties>
</file>