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4e\Documents\GitHub\University\6semestr\IAD\"/>
    </mc:Choice>
  </mc:AlternateContent>
  <bookViews>
    <workbookView xWindow="0" yWindow="0" windowWidth="20490" windowHeight="7815" activeTab="1"/>
  </bookViews>
  <sheets>
    <sheet name="Лист1" sheetId="1" r:id="rId1"/>
    <sheet name="Лист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2" i="4"/>
  <c r="F10" i="4"/>
  <c r="F9" i="4"/>
  <c r="F8" i="4"/>
  <c r="F7" i="4"/>
  <c r="F6" i="4"/>
  <c r="F5" i="4"/>
  <c r="F4" i="4"/>
  <c r="F3" i="4"/>
  <c r="F2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<sst xmlns="http://schemas.openxmlformats.org/spreadsheetml/2006/main" count="68" uniqueCount="68">
  <si>
    <t>Тюменская область</t>
  </si>
  <si>
    <t>Самарская область</t>
  </si>
  <si>
    <t>Мурманская область</t>
  </si>
  <si>
    <t>Республика Татарстан</t>
  </si>
  <si>
    <t>Республика Коми</t>
  </si>
  <si>
    <t>Магаданская область</t>
  </si>
  <si>
    <t>Белгородская область</t>
  </si>
  <si>
    <t>Липецкая область</t>
  </si>
  <si>
    <t>Московская область</t>
  </si>
  <si>
    <t>Нижегородская область</t>
  </si>
  <si>
    <t>Красноярский край</t>
  </si>
  <si>
    <t>Ярославская область</t>
  </si>
  <si>
    <t>Томская область</t>
  </si>
  <si>
    <t>Иркутская область</t>
  </si>
  <si>
    <t>Вологодская область</t>
  </si>
  <si>
    <t>Кемеровская область</t>
  </si>
  <si>
    <t>Ростовская область</t>
  </si>
  <si>
    <t>Тульская область</t>
  </si>
  <si>
    <t>Челябинская область</t>
  </si>
  <si>
    <t>Свердловская область</t>
  </si>
  <si>
    <t>Курская область</t>
  </si>
  <si>
    <t>Калужская область</t>
  </si>
  <si>
    <t>Омская область</t>
  </si>
  <si>
    <t>Оренбургская область</t>
  </si>
  <si>
    <t>Новгородская область</t>
  </si>
  <si>
    <t>Краснодарский край</t>
  </si>
  <si>
    <t>Удмуртская Республика</t>
  </si>
  <si>
    <t>Волгоградская область</t>
  </si>
  <si>
    <t>Сахалинская область</t>
  </si>
  <si>
    <t>Смоленская область</t>
  </si>
  <si>
    <t>Тамбовская область</t>
  </si>
  <si>
    <t>Тверская область</t>
  </si>
  <si>
    <t>Калининградская область</t>
  </si>
  <si>
    <t>Архангельская область</t>
  </si>
  <si>
    <t>Ленинградская область</t>
  </si>
  <si>
    <t>Астраханская область</t>
  </si>
  <si>
    <t>Новосибирская область</t>
  </si>
  <si>
    <t>Индекс качества жизни</t>
  </si>
  <si>
    <t>Покупательная способность</t>
  </si>
  <si>
    <t>Стоимость жизни</t>
  </si>
  <si>
    <t>Окружающая среда</t>
  </si>
  <si>
    <t>Климат</t>
  </si>
  <si>
    <t>Здоровье</t>
  </si>
  <si>
    <t>г. Москва</t>
  </si>
  <si>
    <t>г. Санкт-Петербург</t>
  </si>
  <si>
    <t>Ненецкий автономный округ</t>
  </si>
  <si>
    <t>Регион</t>
  </si>
  <si>
    <t>Ямало-ненецкий автономный округ</t>
  </si>
  <si>
    <t>Республика Северная Осетия - Алания</t>
  </si>
  <si>
    <t>Республика Башкортостан</t>
  </si>
  <si>
    <t>Республика Дагестан</t>
  </si>
  <si>
    <t>Чукотский автономный округ</t>
  </si>
  <si>
    <t>Пензенская область</t>
  </si>
  <si>
    <t>Пермский край</t>
  </si>
  <si>
    <t>Республика Саха (Якутия)</t>
  </si>
  <si>
    <t>Республика Мордовия</t>
  </si>
  <si>
    <t>Чувашская Республика</t>
  </si>
  <si>
    <t>Республика Адыгея</t>
  </si>
  <si>
    <t>Ханты-Мансийский автономный округ Югра</t>
  </si>
  <si>
    <t>Карачаево-Черкесская Республика</t>
  </si>
  <si>
    <t>Псковская область</t>
  </si>
  <si>
    <t>Кластеры</t>
  </si>
  <si>
    <r>
      <t>D</t>
    </r>
    <r>
      <rPr>
        <b/>
        <vertAlign val="subscript"/>
        <sz val="14"/>
        <color rgb="FF000000"/>
        <rFont val="Times New Roman"/>
        <family val="1"/>
        <charset val="204"/>
      </rPr>
      <t>ii</t>
    </r>
  </si>
  <si>
    <t>m</t>
  </si>
  <si>
    <r>
      <t>D</t>
    </r>
    <r>
      <rPr>
        <b/>
        <vertAlign val="subscript"/>
        <sz val="14"/>
        <color rgb="FF000000"/>
        <rFont val="Times New Roman"/>
        <family val="1"/>
        <charset val="204"/>
      </rPr>
      <t>ij</t>
    </r>
  </si>
  <si>
    <r>
      <t>J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</si>
  <si>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>J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</si>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</sst>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Численная</a:t>
            </a:r>
            <a:r>
              <a:rPr lang="ru-RU" baseline="0"/>
              <a:t> мера качества классификации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Лист4!$G$2:$G$10</c:f>
              <c:numCache>
                <c:formatCode>General</c:formatCode>
                <c:ptCount val="9"/>
                <c:pt idx="0">
                  <c:v>1.8769389083859418</c:v>
                </c:pt>
                <c:pt idx="1">
                  <c:v>2.964764066938582</c:v>
                </c:pt>
                <c:pt idx="2">
                  <c:v>3.7357772996248069</c:v>
                </c:pt>
                <c:pt idx="3">
                  <c:v>4.3437890165676336</c:v>
                </c:pt>
                <c:pt idx="4">
                  <c:v>4.8280760516460877</c:v>
                </c:pt>
                <c:pt idx="5">
                  <c:v>5.249163306048616</c:v>
                </c:pt>
                <c:pt idx="6">
                  <c:v>5.6082181597313925</c:v>
                </c:pt>
                <c:pt idx="7">
                  <c:v>5.9331097452563384</c:v>
                </c:pt>
                <c:pt idx="8">
                  <c:v>6.2107884265048554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18656"/>
        <c:axId val="340419048"/>
      </c:scatterChart>
      <c:valAx>
        <c:axId val="3404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кластеров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19048"/>
        <c:crosses val="autoZero"/>
        <c:crossBetween val="midCat"/>
      </c:valAx>
      <c:valAx>
        <c:axId val="3404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показателя </a:t>
                </a:r>
                <a:r>
                  <a:rPr lang="en-US"/>
                  <a:t>J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233361</xdr:rowOff>
    </xdr:from>
    <xdr:to>
      <xdr:col>17</xdr:col>
      <xdr:colOff>561974</xdr:colOff>
      <xdr:row>19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16" sqref="B16"/>
    </sheetView>
  </sheetViews>
  <sheetFormatPr defaultRowHeight="15" x14ac:dyDescent="0.25"/>
  <cols>
    <col min="1" max="1" width="40.85546875" customWidth="1"/>
    <col min="2" max="2" width="30.140625" bestFit="1" customWidth="1"/>
    <col min="3" max="3" width="19" bestFit="1" customWidth="1"/>
    <col min="4" max="4" width="20.28515625" bestFit="1" customWidth="1"/>
    <col min="5" max="5" width="8.5703125" bestFit="1" customWidth="1"/>
    <col min="6" max="6" width="10.140625" bestFit="1" customWidth="1"/>
    <col min="7" max="7" width="25.140625" bestFit="1" customWidth="1"/>
  </cols>
  <sheetData>
    <row r="1" spans="1:7" ht="15.75" thickBot="1" x14ac:dyDescent="0.3">
      <c r="A1" s="8" t="s">
        <v>46</v>
      </c>
      <c r="B1" s="11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3" t="s">
        <v>37</v>
      </c>
    </row>
    <row r="2" spans="1:7" x14ac:dyDescent="0.25">
      <c r="A2" s="7" t="s">
        <v>43</v>
      </c>
      <c r="B2" s="9">
        <v>89.88</v>
      </c>
      <c r="C2" s="9">
        <v>72.150000000000006</v>
      </c>
      <c r="D2" s="9">
        <v>21.78</v>
      </c>
      <c r="E2" s="9">
        <v>80.36</v>
      </c>
      <c r="F2" s="9">
        <v>79.459999999999994</v>
      </c>
      <c r="G2" s="10">
        <v>187.82</v>
      </c>
    </row>
    <row r="3" spans="1:7" x14ac:dyDescent="0.25">
      <c r="A3" s="1" t="s">
        <v>47</v>
      </c>
      <c r="B3" s="2">
        <v>98.04</v>
      </c>
      <c r="C3" s="2">
        <v>75.22</v>
      </c>
      <c r="D3" s="2">
        <v>27.34</v>
      </c>
      <c r="E3" s="2">
        <v>87.56</v>
      </c>
      <c r="F3" s="2">
        <v>79.459999999999994</v>
      </c>
      <c r="G3" s="3">
        <v>186.41</v>
      </c>
    </row>
    <row r="4" spans="1:7" x14ac:dyDescent="0.25">
      <c r="A4" s="1" t="s">
        <v>44</v>
      </c>
      <c r="B4" s="2">
        <v>111.99</v>
      </c>
      <c r="C4" s="2">
        <v>66.569999999999993</v>
      </c>
      <c r="D4" s="2">
        <v>28.42</v>
      </c>
      <c r="E4" s="2">
        <v>82.8</v>
      </c>
      <c r="F4" s="2">
        <v>73.58</v>
      </c>
      <c r="G4" s="3">
        <v>184.3</v>
      </c>
    </row>
    <row r="5" spans="1:7" x14ac:dyDescent="0.25">
      <c r="A5" s="1" t="s">
        <v>45</v>
      </c>
      <c r="B5" s="2">
        <v>97.59</v>
      </c>
      <c r="C5" s="2">
        <v>73.010000000000005</v>
      </c>
      <c r="D5" s="2">
        <v>23.49</v>
      </c>
      <c r="E5" s="2">
        <v>95.46</v>
      </c>
      <c r="F5" s="2">
        <v>73.709999999999994</v>
      </c>
      <c r="G5" s="3">
        <v>183.07</v>
      </c>
    </row>
    <row r="6" spans="1:7" ht="15" customHeight="1" x14ac:dyDescent="0.25">
      <c r="A6" s="1" t="s">
        <v>58</v>
      </c>
      <c r="B6" s="2">
        <v>112.75</v>
      </c>
      <c r="C6" s="2">
        <v>70.11</v>
      </c>
      <c r="D6" s="2">
        <v>17.45</v>
      </c>
      <c r="E6" s="2">
        <v>73.58</v>
      </c>
      <c r="F6" s="2">
        <v>69.41</v>
      </c>
      <c r="G6" s="3">
        <v>180.52</v>
      </c>
    </row>
    <row r="7" spans="1:7" x14ac:dyDescent="0.25">
      <c r="A7" s="1" t="s">
        <v>3</v>
      </c>
      <c r="B7" s="2">
        <v>98</v>
      </c>
      <c r="C7" s="2">
        <v>94.49</v>
      </c>
      <c r="D7" s="2">
        <v>20.29</v>
      </c>
      <c r="E7" s="2">
        <v>71.37</v>
      </c>
      <c r="F7" s="2">
        <v>74.36</v>
      </c>
      <c r="G7" s="3">
        <v>179.78</v>
      </c>
    </row>
    <row r="8" spans="1:7" x14ac:dyDescent="0.25">
      <c r="A8" s="4" t="s">
        <v>48</v>
      </c>
      <c r="B8" s="2">
        <v>76.75</v>
      </c>
      <c r="C8" s="2">
        <v>50.99</v>
      </c>
      <c r="D8" s="2">
        <v>19.88</v>
      </c>
      <c r="E8" s="2">
        <v>64.28</v>
      </c>
      <c r="F8" s="2">
        <v>68.489999999999995</v>
      </c>
      <c r="G8" s="3">
        <v>178.27</v>
      </c>
    </row>
    <row r="9" spans="1:7" x14ac:dyDescent="0.25">
      <c r="A9" s="1" t="s">
        <v>49</v>
      </c>
      <c r="B9" s="2">
        <v>119.1</v>
      </c>
      <c r="C9" s="2">
        <v>70.95</v>
      </c>
      <c r="D9" s="2">
        <v>35.74</v>
      </c>
      <c r="E9" s="2">
        <v>76.75</v>
      </c>
      <c r="F9" s="2">
        <v>69.23</v>
      </c>
      <c r="G9" s="3">
        <v>176.77</v>
      </c>
    </row>
    <row r="10" spans="1:7" x14ac:dyDescent="0.25">
      <c r="A10" s="1" t="s">
        <v>0</v>
      </c>
      <c r="B10" s="2">
        <v>97.57</v>
      </c>
      <c r="C10" s="2">
        <v>85.52</v>
      </c>
      <c r="D10" s="2">
        <v>36.78</v>
      </c>
      <c r="E10" s="2">
        <v>85.26</v>
      </c>
      <c r="F10" s="2">
        <v>80.48</v>
      </c>
      <c r="G10" s="3">
        <v>176.46</v>
      </c>
    </row>
    <row r="11" spans="1:7" x14ac:dyDescent="0.25">
      <c r="A11" s="1" t="s">
        <v>6</v>
      </c>
      <c r="B11" s="2">
        <v>79.81</v>
      </c>
      <c r="C11" s="2">
        <v>54.74</v>
      </c>
      <c r="D11" s="2">
        <v>39.159999999999997</v>
      </c>
      <c r="E11" s="2">
        <v>94.55</v>
      </c>
      <c r="F11" s="2">
        <v>78.42</v>
      </c>
      <c r="G11" s="3">
        <v>173.56</v>
      </c>
    </row>
    <row r="12" spans="1:7" x14ac:dyDescent="0.25">
      <c r="A12" s="1" t="s">
        <v>7</v>
      </c>
      <c r="B12" s="2">
        <v>68.239999999999995</v>
      </c>
      <c r="C12" s="2">
        <v>54.17</v>
      </c>
      <c r="D12" s="2">
        <v>23.21</v>
      </c>
      <c r="E12" s="2">
        <v>76.11</v>
      </c>
      <c r="F12" s="2">
        <v>63.75</v>
      </c>
      <c r="G12" s="3">
        <v>172.32</v>
      </c>
    </row>
    <row r="13" spans="1:7" x14ac:dyDescent="0.25">
      <c r="A13" s="1" t="s">
        <v>8</v>
      </c>
      <c r="B13" s="2">
        <v>105.01</v>
      </c>
      <c r="C13" s="2">
        <v>68.16</v>
      </c>
      <c r="D13" s="2">
        <v>27.66</v>
      </c>
      <c r="E13" s="2">
        <v>55.79</v>
      </c>
      <c r="F13" s="2">
        <v>71.27</v>
      </c>
      <c r="G13" s="3">
        <v>169.42</v>
      </c>
    </row>
    <row r="14" spans="1:7" x14ac:dyDescent="0.25">
      <c r="A14" s="1" t="s">
        <v>19</v>
      </c>
      <c r="B14" s="2">
        <v>100.46</v>
      </c>
      <c r="C14" s="2">
        <v>65.33</v>
      </c>
      <c r="D14" s="2">
        <v>40.630000000000003</v>
      </c>
      <c r="E14" s="2">
        <v>87.71</v>
      </c>
      <c r="F14" s="2">
        <v>74.88</v>
      </c>
      <c r="G14" s="3">
        <v>166.73</v>
      </c>
    </row>
    <row r="15" spans="1:7" x14ac:dyDescent="0.25">
      <c r="A15" s="1" t="s">
        <v>18</v>
      </c>
      <c r="B15" s="2">
        <v>57.23</v>
      </c>
      <c r="C15" s="2">
        <v>50.05</v>
      </c>
      <c r="D15" s="2">
        <v>29.06</v>
      </c>
      <c r="E15" s="2">
        <v>89.05</v>
      </c>
      <c r="F15" s="2">
        <v>65.599999999999994</v>
      </c>
      <c r="G15" s="3">
        <v>164.69</v>
      </c>
    </row>
    <row r="16" spans="1:7" x14ac:dyDescent="0.25">
      <c r="A16" s="1" t="s">
        <v>50</v>
      </c>
      <c r="B16" s="2">
        <v>53.61</v>
      </c>
      <c r="C16" s="2">
        <v>50.77</v>
      </c>
      <c r="D16" s="2">
        <v>30.65</v>
      </c>
      <c r="E16" s="2">
        <v>97.55</v>
      </c>
      <c r="F16" s="2">
        <v>71.64</v>
      </c>
      <c r="G16" s="3">
        <v>164.41</v>
      </c>
    </row>
    <row r="17" spans="1:7" x14ac:dyDescent="0.25">
      <c r="A17" s="1" t="s">
        <v>51</v>
      </c>
      <c r="B17" s="2">
        <v>119.33</v>
      </c>
      <c r="C17" s="2">
        <v>62.22</v>
      </c>
      <c r="D17" s="2">
        <v>61.62</v>
      </c>
      <c r="E17" s="2">
        <v>36.03</v>
      </c>
      <c r="F17" s="2">
        <v>73.17</v>
      </c>
      <c r="G17" s="3">
        <v>164.29</v>
      </c>
    </row>
    <row r="18" spans="1:7" x14ac:dyDescent="0.25">
      <c r="A18" s="1" t="s">
        <v>21</v>
      </c>
      <c r="B18" s="2">
        <v>93.17</v>
      </c>
      <c r="C18" s="2">
        <v>73.13</v>
      </c>
      <c r="D18" s="2">
        <v>50.48</v>
      </c>
      <c r="E18" s="2">
        <v>85.99</v>
      </c>
      <c r="F18" s="2">
        <v>78.3</v>
      </c>
      <c r="G18" s="3">
        <v>160.81</v>
      </c>
    </row>
    <row r="19" spans="1:7" x14ac:dyDescent="0.25">
      <c r="A19" s="1" t="s">
        <v>33</v>
      </c>
      <c r="B19" s="2">
        <v>71.19</v>
      </c>
      <c r="C19" s="2">
        <v>45.7</v>
      </c>
      <c r="D19" s="2">
        <v>40.090000000000003</v>
      </c>
      <c r="E19" s="2">
        <v>77.13</v>
      </c>
      <c r="F19" s="2">
        <v>74.47</v>
      </c>
      <c r="G19" s="3">
        <v>160.37</v>
      </c>
    </row>
    <row r="20" spans="1:7" x14ac:dyDescent="0.25">
      <c r="A20" s="1" t="s">
        <v>1</v>
      </c>
      <c r="B20" s="2">
        <v>60.44</v>
      </c>
      <c r="C20" s="2">
        <v>45.41</v>
      </c>
      <c r="D20" s="2">
        <v>29.84</v>
      </c>
      <c r="E20" s="2">
        <v>69.86</v>
      </c>
      <c r="F20" s="2">
        <v>68.790000000000006</v>
      </c>
      <c r="G20" s="3">
        <v>158.97999999999999</v>
      </c>
    </row>
    <row r="21" spans="1:7" x14ac:dyDescent="0.25">
      <c r="A21" s="1" t="s">
        <v>32</v>
      </c>
      <c r="B21" s="2">
        <v>90.8</v>
      </c>
      <c r="C21" s="2">
        <v>76.33</v>
      </c>
      <c r="D21" s="2">
        <v>33.020000000000003</v>
      </c>
      <c r="E21" s="2">
        <v>88.59</v>
      </c>
      <c r="F21" s="2">
        <v>51.44</v>
      </c>
      <c r="G21" s="3">
        <v>158.34</v>
      </c>
    </row>
    <row r="22" spans="1:7" x14ac:dyDescent="0.25">
      <c r="A22" s="1" t="s">
        <v>22</v>
      </c>
      <c r="B22" s="2">
        <v>100.53</v>
      </c>
      <c r="C22" s="2">
        <v>63.58</v>
      </c>
      <c r="D22" s="2">
        <v>52.99</v>
      </c>
      <c r="E22" s="2">
        <v>45.23</v>
      </c>
      <c r="F22" s="2">
        <v>66.13</v>
      </c>
      <c r="G22" s="3">
        <v>158.32</v>
      </c>
    </row>
    <row r="23" spans="1:7" x14ac:dyDescent="0.25">
      <c r="A23" s="1" t="s">
        <v>15</v>
      </c>
      <c r="B23" s="2">
        <v>87.7</v>
      </c>
      <c r="C23" s="2">
        <v>74.62</v>
      </c>
      <c r="D23" s="2">
        <v>42.91</v>
      </c>
      <c r="E23" s="2">
        <v>89.76</v>
      </c>
      <c r="F23" s="2">
        <v>78.34</v>
      </c>
      <c r="G23" s="3">
        <v>156.1</v>
      </c>
    </row>
    <row r="24" spans="1:7" x14ac:dyDescent="0.25">
      <c r="A24" s="1" t="s">
        <v>30</v>
      </c>
      <c r="B24" s="2">
        <v>61.83</v>
      </c>
      <c r="C24" s="2">
        <v>44.65</v>
      </c>
      <c r="D24" s="2">
        <v>40.64</v>
      </c>
      <c r="E24" s="2">
        <v>78.13</v>
      </c>
      <c r="F24" s="2">
        <v>60.46</v>
      </c>
      <c r="G24" s="3">
        <v>154.53</v>
      </c>
    </row>
    <row r="25" spans="1:7" x14ac:dyDescent="0.25">
      <c r="A25" s="1" t="s">
        <v>2</v>
      </c>
      <c r="B25" s="2">
        <v>56.55</v>
      </c>
      <c r="C25" s="2">
        <v>49.55</v>
      </c>
      <c r="D25" s="2">
        <v>32.869999999999997</v>
      </c>
      <c r="E25" s="2">
        <v>74.7</v>
      </c>
      <c r="F25" s="2">
        <v>63.73</v>
      </c>
      <c r="G25" s="3">
        <v>153.59</v>
      </c>
    </row>
    <row r="26" spans="1:7" x14ac:dyDescent="0.25">
      <c r="A26" s="1" t="s">
        <v>35</v>
      </c>
      <c r="B26" s="2">
        <v>67.28</v>
      </c>
      <c r="C26" s="2">
        <v>58.39</v>
      </c>
      <c r="D26" s="2">
        <v>54.17</v>
      </c>
      <c r="E26" s="2">
        <v>90.87</v>
      </c>
      <c r="F26" s="2">
        <v>52.06</v>
      </c>
      <c r="G26" s="3">
        <v>152.72</v>
      </c>
    </row>
    <row r="27" spans="1:7" x14ac:dyDescent="0.25">
      <c r="A27" s="1" t="s">
        <v>28</v>
      </c>
      <c r="B27" s="2">
        <v>85.96</v>
      </c>
      <c r="C27" s="2">
        <v>79.540000000000006</v>
      </c>
      <c r="D27" s="2">
        <v>56.93</v>
      </c>
      <c r="E27" s="2">
        <v>93.8</v>
      </c>
      <c r="F27" s="2">
        <v>72.97</v>
      </c>
      <c r="G27" s="3">
        <v>152.34</v>
      </c>
    </row>
    <row r="28" spans="1:7" x14ac:dyDescent="0.25">
      <c r="A28" s="1" t="s">
        <v>52</v>
      </c>
      <c r="B28" s="2">
        <v>110.93</v>
      </c>
      <c r="C28" s="2">
        <v>48.71</v>
      </c>
      <c r="D28" s="2">
        <v>66.069999999999993</v>
      </c>
      <c r="E28" s="2">
        <v>41.42</v>
      </c>
      <c r="F28" s="2">
        <v>60.04</v>
      </c>
      <c r="G28" s="3">
        <v>151.75</v>
      </c>
    </row>
    <row r="29" spans="1:7" x14ac:dyDescent="0.25">
      <c r="A29" s="1" t="s">
        <v>9</v>
      </c>
      <c r="B29" s="2">
        <v>99.13</v>
      </c>
      <c r="C29" s="2">
        <v>75.16</v>
      </c>
      <c r="D29" s="2">
        <v>54.8</v>
      </c>
      <c r="E29" s="2">
        <v>68.39</v>
      </c>
      <c r="F29" s="2">
        <v>83.59</v>
      </c>
      <c r="G29" s="3">
        <v>151.19</v>
      </c>
    </row>
    <row r="30" spans="1:7" x14ac:dyDescent="0.25">
      <c r="A30" s="1" t="s">
        <v>53</v>
      </c>
      <c r="B30" s="2">
        <v>74.16</v>
      </c>
      <c r="C30" s="2">
        <v>58.77</v>
      </c>
      <c r="D30" s="2">
        <v>64.2</v>
      </c>
      <c r="E30" s="2">
        <v>84.38</v>
      </c>
      <c r="F30" s="2">
        <v>86.89</v>
      </c>
      <c r="G30" s="3">
        <v>146.59</v>
      </c>
    </row>
    <row r="31" spans="1:7" x14ac:dyDescent="0.25">
      <c r="A31" s="1" t="s">
        <v>26</v>
      </c>
      <c r="B31" s="2">
        <v>88.84</v>
      </c>
      <c r="C31" s="2">
        <v>80.23</v>
      </c>
      <c r="D31" s="2">
        <v>32.06</v>
      </c>
      <c r="E31" s="2">
        <v>57.45</v>
      </c>
      <c r="F31" s="2">
        <v>71.069999999999993</v>
      </c>
      <c r="G31" s="3">
        <v>146.09</v>
      </c>
    </row>
    <row r="32" spans="1:7" x14ac:dyDescent="0.25">
      <c r="A32" s="1" t="s">
        <v>36</v>
      </c>
      <c r="B32" s="2">
        <v>66.06</v>
      </c>
      <c r="C32" s="2">
        <v>39.380000000000003</v>
      </c>
      <c r="D32" s="2">
        <v>52.88</v>
      </c>
      <c r="E32" s="2">
        <v>75.849999999999994</v>
      </c>
      <c r="F32" s="2">
        <v>62.52</v>
      </c>
      <c r="G32" s="3">
        <v>145.9</v>
      </c>
    </row>
    <row r="33" spans="1:7" x14ac:dyDescent="0.25">
      <c r="A33" s="1" t="s">
        <v>31</v>
      </c>
      <c r="B33" s="2">
        <v>73.430000000000007</v>
      </c>
      <c r="C33" s="2">
        <v>69.02</v>
      </c>
      <c r="D33" s="2">
        <v>54.97</v>
      </c>
      <c r="E33" s="2">
        <v>91.26</v>
      </c>
      <c r="F33" s="2">
        <v>66.56</v>
      </c>
      <c r="G33" s="3">
        <v>143.81</v>
      </c>
    </row>
    <row r="34" spans="1:7" x14ac:dyDescent="0.25">
      <c r="A34" s="1" t="s">
        <v>54</v>
      </c>
      <c r="B34" s="2">
        <v>42.92</v>
      </c>
      <c r="C34" s="2">
        <v>33.020000000000003</v>
      </c>
      <c r="D34" s="2">
        <v>43.75</v>
      </c>
      <c r="E34" s="2">
        <v>64.37</v>
      </c>
      <c r="F34" s="2">
        <v>58.87</v>
      </c>
      <c r="G34" s="3">
        <v>137.86000000000001</v>
      </c>
    </row>
    <row r="35" spans="1:7" x14ac:dyDescent="0.25">
      <c r="A35" s="1" t="s">
        <v>10</v>
      </c>
      <c r="B35" s="2">
        <v>81.3</v>
      </c>
      <c r="C35" s="2">
        <v>43.74</v>
      </c>
      <c r="D35" s="2">
        <v>56.2</v>
      </c>
      <c r="E35" s="2">
        <v>95.97</v>
      </c>
      <c r="F35" s="2">
        <v>63.27</v>
      </c>
      <c r="G35" s="3">
        <v>135.75</v>
      </c>
    </row>
    <row r="36" spans="1:7" x14ac:dyDescent="0.25">
      <c r="A36" s="1" t="s">
        <v>55</v>
      </c>
      <c r="B36" s="2">
        <v>54.2</v>
      </c>
      <c r="C36" s="2">
        <v>36.07</v>
      </c>
      <c r="D36" s="2">
        <v>56.55</v>
      </c>
      <c r="E36" s="2">
        <v>77.62</v>
      </c>
      <c r="F36" s="2">
        <v>54.99</v>
      </c>
      <c r="G36" s="3">
        <v>135.71</v>
      </c>
    </row>
    <row r="37" spans="1:7" x14ac:dyDescent="0.25">
      <c r="A37" s="1" t="s">
        <v>27</v>
      </c>
      <c r="B37" s="2">
        <v>48.46</v>
      </c>
      <c r="C37" s="2">
        <v>56.72</v>
      </c>
      <c r="D37" s="2">
        <v>52.48</v>
      </c>
      <c r="E37" s="2">
        <v>92.93</v>
      </c>
      <c r="F37" s="2">
        <v>55.48</v>
      </c>
      <c r="G37" s="3">
        <v>135.61000000000001</v>
      </c>
    </row>
    <row r="38" spans="1:7" x14ac:dyDescent="0.25">
      <c r="A38" s="1" t="s">
        <v>20</v>
      </c>
      <c r="B38" s="2">
        <v>53.78</v>
      </c>
      <c r="C38" s="2">
        <v>41.7</v>
      </c>
      <c r="D38" s="2">
        <v>47.57</v>
      </c>
      <c r="E38" s="2">
        <v>79.48</v>
      </c>
      <c r="F38" s="2">
        <v>47.62</v>
      </c>
      <c r="G38" s="3">
        <v>133.06</v>
      </c>
    </row>
    <row r="39" spans="1:7" x14ac:dyDescent="0.25">
      <c r="A39" s="1" t="s">
        <v>34</v>
      </c>
      <c r="B39" s="2">
        <v>51</v>
      </c>
      <c r="C39" s="2">
        <v>37.369999999999997</v>
      </c>
      <c r="D39" s="2">
        <v>63.57</v>
      </c>
      <c r="E39" s="2">
        <v>81.22</v>
      </c>
      <c r="F39" s="2">
        <v>55.07</v>
      </c>
      <c r="G39" s="3">
        <v>130.25</v>
      </c>
    </row>
    <row r="40" spans="1:7" x14ac:dyDescent="0.25">
      <c r="A40" s="1" t="s">
        <v>23</v>
      </c>
      <c r="B40" s="2">
        <v>40.840000000000003</v>
      </c>
      <c r="C40" s="2">
        <v>41.99</v>
      </c>
      <c r="D40" s="2">
        <v>56.57</v>
      </c>
      <c r="E40" s="2">
        <v>92.59</v>
      </c>
      <c r="F40" s="2">
        <v>70.81</v>
      </c>
      <c r="G40" s="3">
        <v>128.06</v>
      </c>
    </row>
    <row r="41" spans="1:7" x14ac:dyDescent="0.25">
      <c r="A41" s="1" t="s">
        <v>17</v>
      </c>
      <c r="B41" s="2">
        <v>39.82</v>
      </c>
      <c r="C41" s="2">
        <v>54.91</v>
      </c>
      <c r="D41" s="2">
        <v>45.56</v>
      </c>
      <c r="E41" s="2">
        <v>98.04</v>
      </c>
      <c r="F41" s="2">
        <v>66.150000000000006</v>
      </c>
      <c r="G41" s="3">
        <v>127.01</v>
      </c>
    </row>
    <row r="42" spans="1:7" x14ac:dyDescent="0.25">
      <c r="A42" s="1" t="s">
        <v>59</v>
      </c>
      <c r="B42" s="2">
        <v>44.44</v>
      </c>
      <c r="C42" s="2">
        <v>35.659999999999997</v>
      </c>
      <c r="D42" s="2">
        <v>68.63</v>
      </c>
      <c r="E42" s="2">
        <v>93.26</v>
      </c>
      <c r="F42" s="2">
        <v>69.900000000000006</v>
      </c>
      <c r="G42" s="3">
        <v>126.46</v>
      </c>
    </row>
    <row r="43" spans="1:7" x14ac:dyDescent="0.25">
      <c r="A43" s="1" t="s">
        <v>25</v>
      </c>
      <c r="B43" s="2">
        <v>51.43</v>
      </c>
      <c r="C43" s="2">
        <v>49.15</v>
      </c>
      <c r="D43" s="2">
        <v>65.099999999999994</v>
      </c>
      <c r="E43" s="2">
        <v>90.21</v>
      </c>
      <c r="F43" s="2">
        <v>65.22</v>
      </c>
      <c r="G43" s="3">
        <v>123.8</v>
      </c>
    </row>
    <row r="44" spans="1:7" x14ac:dyDescent="0.25">
      <c r="A44" s="1" t="s">
        <v>29</v>
      </c>
      <c r="B44" s="2">
        <v>46.52</v>
      </c>
      <c r="C44" s="2">
        <v>36.19</v>
      </c>
      <c r="D44" s="2">
        <v>63.53</v>
      </c>
      <c r="E44" s="2">
        <v>80.48</v>
      </c>
      <c r="F44" s="2">
        <v>52.35</v>
      </c>
      <c r="G44" s="3">
        <v>122.56</v>
      </c>
    </row>
    <row r="45" spans="1:7" x14ac:dyDescent="0.25">
      <c r="A45" s="1" t="s">
        <v>14</v>
      </c>
      <c r="B45" s="2">
        <v>47.05</v>
      </c>
      <c r="C45" s="2">
        <v>34.29</v>
      </c>
      <c r="D45" s="2">
        <v>66.88</v>
      </c>
      <c r="E45" s="2">
        <v>87.55</v>
      </c>
      <c r="F45" s="2">
        <v>69.400000000000006</v>
      </c>
      <c r="G45" s="3">
        <v>122.44</v>
      </c>
    </row>
    <row r="46" spans="1:7" x14ac:dyDescent="0.25">
      <c r="A46" s="1" t="s">
        <v>4</v>
      </c>
      <c r="B46" s="2">
        <v>52.01</v>
      </c>
      <c r="C46" s="2">
        <v>38.72</v>
      </c>
      <c r="D46" s="2">
        <v>51.89</v>
      </c>
      <c r="E46" s="2">
        <v>98.28</v>
      </c>
      <c r="F46" s="2">
        <v>69.81</v>
      </c>
      <c r="G46" s="3">
        <v>121.02</v>
      </c>
    </row>
    <row r="47" spans="1:7" x14ac:dyDescent="0.25">
      <c r="A47" s="1" t="s">
        <v>56</v>
      </c>
      <c r="B47" s="2">
        <v>70.349999999999994</v>
      </c>
      <c r="C47" s="2">
        <v>39.46</v>
      </c>
      <c r="D47" s="2">
        <v>62.92</v>
      </c>
      <c r="E47" s="2">
        <v>57.92</v>
      </c>
      <c r="F47" s="2">
        <v>67.8</v>
      </c>
      <c r="G47" s="3">
        <v>120.39</v>
      </c>
    </row>
    <row r="48" spans="1:7" x14ac:dyDescent="0.25">
      <c r="A48" s="1" t="s">
        <v>12</v>
      </c>
      <c r="B48" s="2">
        <v>70.349999999999994</v>
      </c>
      <c r="C48" s="2">
        <v>27.78</v>
      </c>
      <c r="D48" s="2">
        <v>71.55</v>
      </c>
      <c r="E48" s="2">
        <v>84.2</v>
      </c>
      <c r="F48" s="2">
        <v>51.73</v>
      </c>
      <c r="G48" s="3">
        <v>118.42</v>
      </c>
    </row>
    <row r="49" spans="1:7" x14ac:dyDescent="0.25">
      <c r="A49" s="1" t="s">
        <v>24</v>
      </c>
      <c r="B49" s="2">
        <v>70.349999999999994</v>
      </c>
      <c r="C49" s="2">
        <v>36.299999999999997</v>
      </c>
      <c r="D49" s="2">
        <v>58.6</v>
      </c>
      <c r="E49" s="2">
        <v>83.23</v>
      </c>
      <c r="F49" s="2">
        <v>52.01</v>
      </c>
      <c r="G49" s="3">
        <v>117.7</v>
      </c>
    </row>
    <row r="50" spans="1:7" x14ac:dyDescent="0.25">
      <c r="A50" s="1" t="s">
        <v>5</v>
      </c>
      <c r="B50" s="2">
        <v>70.349999999999994</v>
      </c>
      <c r="C50" s="2">
        <v>25.14</v>
      </c>
      <c r="D50" s="2">
        <v>75.55</v>
      </c>
      <c r="E50" s="2">
        <v>65.77</v>
      </c>
      <c r="F50" s="2">
        <v>68.209999999999994</v>
      </c>
      <c r="G50" s="3">
        <v>115.41</v>
      </c>
    </row>
    <row r="51" spans="1:7" x14ac:dyDescent="0.25">
      <c r="A51" s="1" t="s">
        <v>11</v>
      </c>
      <c r="B51" s="2">
        <v>37.340000000000003</v>
      </c>
      <c r="C51" s="2">
        <v>55.36</v>
      </c>
      <c r="D51" s="2">
        <v>78.95</v>
      </c>
      <c r="E51" s="2">
        <v>89.05</v>
      </c>
      <c r="F51" s="2">
        <v>65.44</v>
      </c>
      <c r="G51" s="3">
        <v>110.71</v>
      </c>
    </row>
    <row r="52" spans="1:7" x14ac:dyDescent="0.25">
      <c r="A52" s="1" t="s">
        <v>16</v>
      </c>
      <c r="B52" s="2">
        <v>40.159999999999997</v>
      </c>
      <c r="C52" s="2">
        <v>32.270000000000003</v>
      </c>
      <c r="D52" s="2">
        <v>80.12</v>
      </c>
      <c r="E52" s="2">
        <v>76.3</v>
      </c>
      <c r="F52" s="2">
        <v>57.33</v>
      </c>
      <c r="G52" s="3">
        <v>110.42</v>
      </c>
    </row>
    <row r="53" spans="1:7" x14ac:dyDescent="0.25">
      <c r="A53" s="1" t="s">
        <v>13</v>
      </c>
      <c r="B53" s="2">
        <v>50.7</v>
      </c>
      <c r="C53" s="2">
        <v>59.74</v>
      </c>
      <c r="D53" s="2">
        <v>87.65</v>
      </c>
      <c r="E53" s="2">
        <v>94.74</v>
      </c>
      <c r="F53" s="2">
        <v>64.66</v>
      </c>
      <c r="G53" s="3">
        <v>110.07</v>
      </c>
    </row>
    <row r="54" spans="1:7" x14ac:dyDescent="0.25">
      <c r="A54" s="6" t="s">
        <v>57</v>
      </c>
      <c r="B54" s="2">
        <v>38.96</v>
      </c>
      <c r="C54" s="2">
        <v>52.98</v>
      </c>
      <c r="D54" s="2">
        <v>63.97</v>
      </c>
      <c r="E54" s="2">
        <v>67.84</v>
      </c>
      <c r="F54" s="2">
        <v>59.86</v>
      </c>
      <c r="G54" s="3">
        <v>110.04</v>
      </c>
    </row>
    <row r="55" spans="1:7" x14ac:dyDescent="0.25">
      <c r="A55" s="1" t="s">
        <v>60</v>
      </c>
      <c r="B55" s="5">
        <v>34.549999999999997</v>
      </c>
      <c r="C55" s="2">
        <v>30.25</v>
      </c>
      <c r="D55" s="2">
        <v>62.57</v>
      </c>
      <c r="E55" s="2">
        <v>96.69</v>
      </c>
      <c r="F55" s="2">
        <v>67.63</v>
      </c>
      <c r="G55" s="3">
        <v>109.94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11.5703125" bestFit="1" customWidth="1"/>
    <col min="4" max="4" width="11.5703125" bestFit="1" customWidth="1"/>
    <col min="6" max="6" width="9.85546875" bestFit="1" customWidth="1"/>
  </cols>
  <sheetData>
    <row r="1" spans="1:7" ht="21" thickBot="1" x14ac:dyDescent="0.3">
      <c r="A1" s="14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</row>
    <row r="2" spans="1:7" ht="19.5" thickBot="1" x14ac:dyDescent="0.3">
      <c r="A2" s="16">
        <v>2</v>
      </c>
      <c r="B2" s="17">
        <v>52019.39</v>
      </c>
      <c r="C2" s="16">
        <v>2</v>
      </c>
      <c r="D2" s="17">
        <v>55430.03</v>
      </c>
      <c r="E2" s="17">
        <f>(2/C2*(C2-1))*B2</f>
        <v>52019.39</v>
      </c>
      <c r="F2" s="17">
        <f>1/C2*D2</f>
        <v>27715.014999999999</v>
      </c>
      <c r="G2" s="17">
        <f>E2/F2</f>
        <v>1.8769389083859418</v>
      </c>
    </row>
    <row r="3" spans="1:7" ht="19.5" thickBot="1" x14ac:dyDescent="0.3">
      <c r="A3" s="16">
        <v>3</v>
      </c>
      <c r="B3" s="17">
        <v>39458.85</v>
      </c>
      <c r="C3" s="16">
        <v>3</v>
      </c>
      <c r="D3" s="17">
        <v>67990.570000000007</v>
      </c>
      <c r="E3" s="17">
        <f>(2/C3*(C3-1))*(B3+B2)</f>
        <v>121970.98666666665</v>
      </c>
      <c r="F3" s="17">
        <f>1/C3*(D3+D2)</f>
        <v>41140.199999999997</v>
      </c>
      <c r="G3" s="17">
        <f t="shared" ref="G3:G10" si="0">E3/F3</f>
        <v>2.964764066938582</v>
      </c>
    </row>
    <row r="4" spans="1:7" ht="19.5" thickBot="1" x14ac:dyDescent="0.3">
      <c r="A4" s="16">
        <v>4</v>
      </c>
      <c r="B4" s="17">
        <v>32212.07</v>
      </c>
      <c r="C4" s="16">
        <v>4</v>
      </c>
      <c r="D4" s="17">
        <v>75237.350000000006</v>
      </c>
      <c r="E4" s="17">
        <f>(2/C4*(C4-1))*(B4+B3+B2)</f>
        <v>185535.465</v>
      </c>
      <c r="F4" s="17">
        <f>1/C4*(D4+D3+D2)</f>
        <v>49664.487500000003</v>
      </c>
      <c r="G4" s="17">
        <f t="shared" si="0"/>
        <v>3.7357772996248069</v>
      </c>
    </row>
    <row r="5" spans="1:7" ht="19.5" thickBot="1" x14ac:dyDescent="0.3">
      <c r="A5" s="16">
        <v>5</v>
      </c>
      <c r="B5" s="17">
        <v>27555.83</v>
      </c>
      <c r="C5" s="16">
        <v>5</v>
      </c>
      <c r="D5" s="17">
        <v>79893.59</v>
      </c>
      <c r="E5" s="17">
        <f>(2/C5*(C5-1))*(B5+B4+B3+B2)</f>
        <v>241993.82400000002</v>
      </c>
      <c r="F5" s="17">
        <f>1/C5*(D5+D4+D3+D2)</f>
        <v>55710.308000000012</v>
      </c>
      <c r="G5" s="17">
        <f t="shared" si="0"/>
        <v>4.3437890165676336</v>
      </c>
    </row>
    <row r="6" spans="1:7" ht="19.5" thickBot="1" x14ac:dyDescent="0.3">
      <c r="A6" s="16">
        <v>6</v>
      </c>
      <c r="B6" s="17">
        <v>23683.49</v>
      </c>
      <c r="C6" s="16">
        <v>6</v>
      </c>
      <c r="D6" s="17">
        <v>83765.929999999993</v>
      </c>
      <c r="E6" s="17">
        <f>(2/C6*(C6-1))*(B6+B5+B4+B3+B2)</f>
        <v>291549.3833333333</v>
      </c>
      <c r="F6" s="17">
        <f>1/C6*(D6+D5+D4+D3+D2)</f>
        <v>60386.244999999995</v>
      </c>
      <c r="G6" s="17">
        <f t="shared" si="0"/>
        <v>4.8280760516460877</v>
      </c>
    </row>
    <row r="7" spans="1:7" ht="19.5" thickBot="1" x14ac:dyDescent="0.3">
      <c r="A7" s="16">
        <v>7</v>
      </c>
      <c r="B7" s="17">
        <v>21260.6</v>
      </c>
      <c r="C7" s="16">
        <v>7</v>
      </c>
      <c r="D7" s="17">
        <v>86188.82</v>
      </c>
      <c r="E7" s="17">
        <f>(2/C7*(C7-1))*(B7+B6+B5+B4+B3+B2)</f>
        <v>336326.10857142851</v>
      </c>
      <c r="F7" s="17">
        <f>1/C7*(D7+D6+D5+D4+D3+D2)</f>
        <v>64072.327142857146</v>
      </c>
      <c r="G7" s="17">
        <f t="shared" si="0"/>
        <v>5.249163306048616</v>
      </c>
    </row>
    <row r="8" spans="1:7" ht="19.5" thickBot="1" x14ac:dyDescent="0.3">
      <c r="A8" s="16">
        <v>8</v>
      </c>
      <c r="B8" s="17">
        <v>18933.78</v>
      </c>
      <c r="C8" s="16">
        <v>8</v>
      </c>
      <c r="D8" s="17">
        <v>88515.64</v>
      </c>
      <c r="E8" s="17">
        <f>(2/C8*(C8-1))*(B8+B7+B6+B5+B4+B3+B2)</f>
        <v>376467.01750000002</v>
      </c>
      <c r="F8" s="17">
        <f>1/C8*(D8+D7+D6+D5+D4+D3+D2)</f>
        <v>67127.741249999992</v>
      </c>
      <c r="G8" s="17">
        <f t="shared" si="0"/>
        <v>5.6082181597313925</v>
      </c>
    </row>
    <row r="9" spans="1:7" ht="19.5" thickBot="1" x14ac:dyDescent="0.3">
      <c r="A9" s="16">
        <v>9</v>
      </c>
      <c r="B9" s="17">
        <v>17404.509999999998</v>
      </c>
      <c r="C9" s="16">
        <v>9</v>
      </c>
      <c r="D9" s="17">
        <v>90044.9</v>
      </c>
      <c r="E9" s="17">
        <f>(2/C9*(C9-1))*(B9+B8+B7+B6+B5+B4+B3+B2)</f>
        <v>413384.03555555554</v>
      </c>
      <c r="F9" s="17">
        <f>1/C9*(D9+D8+D7+D6+D5+D4+D3+D2)</f>
        <v>69674.092222222229</v>
      </c>
      <c r="G9" s="17">
        <f t="shared" si="0"/>
        <v>5.9331097452563384</v>
      </c>
    </row>
    <row r="10" spans="1:7" ht="19.5" thickBot="1" x14ac:dyDescent="0.3">
      <c r="A10" s="16">
        <v>10</v>
      </c>
      <c r="B10" s="17">
        <v>15547.27</v>
      </c>
      <c r="C10" s="16">
        <v>10</v>
      </c>
      <c r="D10" s="17">
        <v>91902.15</v>
      </c>
      <c r="E10" s="17">
        <f>(2/C10*(C10-1))*(B10+B9+B8+B7+B6+B5+B4+B3+B2)</f>
        <v>446536.42200000008</v>
      </c>
      <c r="F10" s="17">
        <f>1/C10*(D10+D9+D8+D7+D6+D5+D4+D3+D2)</f>
        <v>71896.898000000001</v>
      </c>
      <c r="G10" s="17">
        <f t="shared" si="0"/>
        <v>6.2107884265048554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</dc:creator>
  <cp:lastModifiedBy>Nikit Chern</cp:lastModifiedBy>
  <dcterms:created xsi:type="dcterms:W3CDTF">2017-02-19T11:34:31Z</dcterms:created>
  <dcterms:modified xsi:type="dcterms:W3CDTF">2020-08-03T13:45:32Z</dcterms:modified>
</cp:coreProperties>
</file>