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Sensitivity Analysis\Reference Case\"/>
    </mc:Choice>
  </mc:AlternateContent>
  <xr:revisionPtr revIDLastSave="0" documentId="13_ncr:1_{801C34E0-DFD1-4592-81D8-D5DF1DBBB392}" xr6:coauthVersionLast="47" xr6:coauthVersionMax="47" xr10:uidLastSave="{00000000-0000-0000-0000-000000000000}"/>
  <bookViews>
    <workbookView xWindow="-28905" yWindow="0" windowWidth="14610" windowHeight="15585" activeTab="1" xr2:uid="{00000000-000D-0000-FFFF-FFFF00000000}"/>
  </bookViews>
  <sheets>
    <sheet name="Values" sheetId="1" r:id="rId1"/>
    <sheet name="Perc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7" i="2" l="1"/>
  <c r="D17" i="2"/>
  <c r="E17" i="2"/>
  <c r="F17" i="2"/>
  <c r="G17" i="2"/>
  <c r="H17" i="2"/>
  <c r="I17" i="2"/>
  <c r="J17" i="2"/>
  <c r="K17" i="2"/>
  <c r="L17" i="2"/>
  <c r="M17" i="2"/>
  <c r="B17" i="2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H26" i="1"/>
  <c r="K26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K27" i="1"/>
  <c r="H27" i="1"/>
  <c r="E27" i="1"/>
  <c r="B27" i="1"/>
  <c r="E26" i="1"/>
  <c r="B26" i="1"/>
  <c r="E25" i="1"/>
  <c r="B25" i="1"/>
  <c r="E24" i="1"/>
  <c r="B24" i="1"/>
  <c r="E23" i="1"/>
  <c r="B23" i="1"/>
  <c r="E22" i="1"/>
  <c r="B22" i="1"/>
  <c r="E21" i="1"/>
  <c r="B21" i="1"/>
  <c r="E20" i="1"/>
  <c r="B20" i="1"/>
  <c r="E19" i="1"/>
  <c r="B19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P11" i="2"/>
  <c r="P4" i="2"/>
  <c r="P5" i="2"/>
  <c r="P6" i="2"/>
  <c r="P7" i="2"/>
  <c r="P8" i="2"/>
  <c r="P9" i="2"/>
  <c r="P10" i="2"/>
  <c r="P3" i="2"/>
  <c r="O4" i="2"/>
  <c r="O5" i="2"/>
  <c r="O6" i="2"/>
  <c r="O7" i="2"/>
  <c r="O8" i="2"/>
  <c r="O9" i="2"/>
  <c r="O10" i="2"/>
  <c r="O11" i="2"/>
  <c r="O3" i="2"/>
  <c r="B27" i="2"/>
  <c r="E27" i="2"/>
  <c r="H27" i="2"/>
  <c r="K27" i="2"/>
  <c r="B20" i="2"/>
  <c r="E20" i="2"/>
  <c r="H20" i="2"/>
  <c r="K20" i="2"/>
  <c r="B21" i="2"/>
  <c r="E21" i="2"/>
  <c r="H21" i="2"/>
  <c r="K21" i="2"/>
  <c r="B22" i="2"/>
  <c r="E22" i="2"/>
  <c r="H22" i="2"/>
  <c r="K22" i="2"/>
  <c r="B23" i="2"/>
  <c r="E23" i="2"/>
  <c r="H23" i="2"/>
  <c r="K23" i="2"/>
  <c r="B24" i="2"/>
  <c r="E24" i="2"/>
  <c r="H24" i="2"/>
  <c r="K24" i="2"/>
  <c r="B25" i="2"/>
  <c r="E25" i="2"/>
  <c r="H25" i="2"/>
  <c r="K25" i="2"/>
  <c r="B26" i="2"/>
  <c r="E26" i="2"/>
  <c r="H26" i="2"/>
  <c r="K26" i="2"/>
  <c r="K19" i="2"/>
  <c r="H19" i="2"/>
  <c r="E19" i="2"/>
  <c r="B19" i="2"/>
  <c r="C16" i="2"/>
  <c r="D16" i="2"/>
  <c r="E16" i="2"/>
  <c r="F16" i="2"/>
  <c r="G16" i="2"/>
  <c r="H16" i="2"/>
  <c r="I16" i="2"/>
  <c r="J16" i="2"/>
  <c r="K16" i="2"/>
  <c r="L16" i="2"/>
  <c r="M16" i="2"/>
  <c r="B16" i="2"/>
  <c r="C15" i="2"/>
  <c r="D15" i="2"/>
  <c r="E15" i="2"/>
  <c r="F15" i="2"/>
  <c r="G15" i="2"/>
  <c r="H15" i="2"/>
  <c r="I15" i="2"/>
  <c r="J15" i="2"/>
  <c r="K15" i="2"/>
  <c r="L15" i="2"/>
  <c r="M15" i="2"/>
  <c r="B15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M3" i="2"/>
  <c r="C3" i="2"/>
  <c r="D3" i="2"/>
  <c r="E3" i="2"/>
  <c r="F3" i="2"/>
  <c r="G3" i="2"/>
  <c r="H3" i="2"/>
  <c r="I3" i="2"/>
  <c r="J3" i="2"/>
  <c r="K3" i="2"/>
  <c r="L3" i="2"/>
  <c r="B3" i="2"/>
</calcChain>
</file>

<file path=xl/sharedStrings.xml><?xml version="1.0" encoding="utf-8"?>
<sst xmlns="http://schemas.openxmlformats.org/spreadsheetml/2006/main" count="63" uniqueCount="22">
  <si>
    <t>Wind</t>
  </si>
  <si>
    <t>Solar</t>
  </si>
  <si>
    <t>Elec</t>
  </si>
  <si>
    <t>Desal</t>
  </si>
  <si>
    <t>Conversion</t>
  </si>
  <si>
    <t>Storage</t>
  </si>
  <si>
    <t>FPSO</t>
  </si>
  <si>
    <t>Transport</t>
  </si>
  <si>
    <t>Cost Component</t>
  </si>
  <si>
    <t>j=1</t>
  </si>
  <si>
    <t>j=2</t>
  </si>
  <si>
    <t>j=3</t>
  </si>
  <si>
    <t>j=4</t>
  </si>
  <si>
    <t>Total</t>
  </si>
  <si>
    <t>Max</t>
  </si>
  <si>
    <t>Min</t>
  </si>
  <si>
    <t>Conclusions</t>
  </si>
  <si>
    <t>Conv</t>
  </si>
  <si>
    <t>LH2 is expected to see the biggest decrease in total yearly cost</t>
  </si>
  <si>
    <t>Wind is the biggest cost component for every configuration in every year</t>
  </si>
  <si>
    <t>Desal is smallest in j1, solar in j2, conv and storage in j3, storage in j4</t>
  </si>
  <si>
    <t>2nd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</si>
</sst>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11" fontId="0" fillId="0" borderId="0" xfId="0" applyNumberForma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Values!$A$3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Values!$B$3:$M$3</c:f>
              <c:numCache>
                <c:formatCode>0.00E+00</c:formatCode>
                <c:ptCount val="12"/>
                <c:pt idx="0">
                  <c:v>303435854.32100803</c:v>
                </c:pt>
                <c:pt idx="1">
                  <c:v>220633662.86130819</c:v>
                </c:pt>
                <c:pt idx="2">
                  <c:v>202465731.81957319</c:v>
                </c:pt>
                <c:pt idx="3">
                  <c:v>328722175.51442528</c:v>
                </c:pt>
                <c:pt idx="4">
                  <c:v>239019801.43308389</c:v>
                </c:pt>
                <c:pt idx="5">
                  <c:v>219337876.13787091</c:v>
                </c:pt>
                <c:pt idx="6">
                  <c:v>293953483.87347639</c:v>
                </c:pt>
                <c:pt idx="7">
                  <c:v>213738860.89689231</c:v>
                </c:pt>
                <c:pt idx="8">
                  <c:v>196138677.7002115</c:v>
                </c:pt>
                <c:pt idx="9">
                  <c:v>328722175.51442528</c:v>
                </c:pt>
                <c:pt idx="10">
                  <c:v>239019801.43308389</c:v>
                </c:pt>
                <c:pt idx="11">
                  <c:v>219337876.13787091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9-4E11-B80D-68D5E876DA57}"/>
            </c:ext>
          </c:extLst>
        </c:ser>
        <c:ser>
          <c:idx val="1"/>
          <c:order val="1"/>
          <c:tx>
            <c:strRef>
              <c:f>Values!$A$4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Values!$B$4:$M$4</c:f>
              <c:numCache>
                <c:formatCode>0.00E+00</c:formatCode>
                <c:ptCount val="12"/>
                <c:pt idx="0">
                  <c:v>2444774.1254610182</c:v>
                </c:pt>
                <c:pt idx="1">
                  <c:v>1608130.101643265</c:v>
                </c:pt>
                <c:pt idx="2">
                  <c:v>1241484.515672981</c:v>
                </c:pt>
                <c:pt idx="3">
                  <c:v>431430.72802253271</c:v>
                </c:pt>
                <c:pt idx="4">
                  <c:v>283787.6649958702</c:v>
                </c:pt>
                <c:pt idx="5">
                  <c:v>219085.5027658201</c:v>
                </c:pt>
                <c:pt idx="6">
                  <c:v>790956.33470797644</c:v>
                </c:pt>
                <c:pt idx="7">
                  <c:v>520277.38582576212</c:v>
                </c:pt>
                <c:pt idx="8">
                  <c:v>401656.75507067022</c:v>
                </c:pt>
                <c:pt idx="9">
                  <c:v>503335.84935962141</c:v>
                </c:pt>
                <c:pt idx="10">
                  <c:v>331085.60916184861</c:v>
                </c:pt>
                <c:pt idx="11">
                  <c:v>255599.75322679011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9-4E11-B80D-68D5E876DA57}"/>
            </c:ext>
          </c:extLst>
        </c:ser>
        <c:ser>
          <c:idx val="2"/>
          <c:order val="2"/>
          <c:tx>
            <c:strRef>
              <c:f>Values!$A$5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Values!$B$5:$M$5</c:f>
              <c:numCache>
                <c:formatCode>0.00E+00</c:formatCode>
                <c:ptCount val="12"/>
                <c:pt idx="0">
                  <c:v>150339317.6321812</c:v>
                </c:pt>
                <c:pt idx="1">
                  <c:v>83219214.462182373</c:v>
                </c:pt>
                <c:pt idx="2">
                  <c:v>56866530.464711577</c:v>
                </c:pt>
                <c:pt idx="3">
                  <c:v>144666135.8347404</c:v>
                </c:pt>
                <c:pt idx="4">
                  <c:v>80078866.746628329</c:v>
                </c:pt>
                <c:pt idx="5">
                  <c:v>54720623.65472246</c:v>
                </c:pt>
                <c:pt idx="6">
                  <c:v>156012499.42962199</c:v>
                </c:pt>
                <c:pt idx="7">
                  <c:v>86359562.177736431</c:v>
                </c:pt>
                <c:pt idx="8">
                  <c:v>59012437.274700686</c:v>
                </c:pt>
                <c:pt idx="9">
                  <c:v>161685681.22706279</c:v>
                </c:pt>
                <c:pt idx="10">
                  <c:v>89499909.89329049</c:v>
                </c:pt>
                <c:pt idx="11">
                  <c:v>61158344.084689803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9-4E11-B80D-68D5E876DA57}"/>
            </c:ext>
          </c:extLst>
        </c:ser>
        <c:ser>
          <c:idx val="3"/>
          <c:order val="3"/>
          <c:tx>
            <c:strRef>
              <c:f>Values!$A$6</c:f>
              <c:strCache>
                <c:ptCount val="1"/>
                <c:pt idx="0">
                  <c:v>Desal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Values!$B$6:$M$6</c:f>
              <c:numCache>
                <c:formatCode>0.00E+00</c:formatCode>
                <c:ptCount val="12"/>
                <c:pt idx="0">
                  <c:v>629714.48979990999</c:v>
                </c:pt>
                <c:pt idx="1">
                  <c:v>629714.48979990999</c:v>
                </c:pt>
                <c:pt idx="2">
                  <c:v>629714.48979990999</c:v>
                </c:pt>
                <c:pt idx="3">
                  <c:v>605019.80392540363</c:v>
                </c:pt>
                <c:pt idx="4">
                  <c:v>605019.80392540363</c:v>
                </c:pt>
                <c:pt idx="5">
                  <c:v>605019.80392540363</c:v>
                </c:pt>
                <c:pt idx="6">
                  <c:v>654409.17567441624</c:v>
                </c:pt>
                <c:pt idx="7">
                  <c:v>654409.17567441624</c:v>
                </c:pt>
                <c:pt idx="8">
                  <c:v>654409.17567441624</c:v>
                </c:pt>
                <c:pt idx="9">
                  <c:v>679103.86154892249</c:v>
                </c:pt>
                <c:pt idx="10">
                  <c:v>679103.86154892249</c:v>
                </c:pt>
                <c:pt idx="11">
                  <c:v>679103.86154892249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9-4E11-B80D-68D5E876DA57}"/>
            </c:ext>
          </c:extLst>
        </c:ser>
        <c:ser>
          <c:idx val="4"/>
          <c:order val="4"/>
          <c:tx>
            <c:strRef>
              <c:f>Values!$A$7</c:f>
              <c:strCache>
                <c:ptCount val="1"/>
                <c:pt idx="0">
                  <c:v>Conversion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Values!$B$7:$M$7</c:f>
              <c:numCache>
                <c:formatCode>0.00E+00</c:formatCode>
                <c:ptCount val="12"/>
                <c:pt idx="0">
                  <c:v>164715456.34710601</c:v>
                </c:pt>
                <c:pt idx="1">
                  <c:v>164715456.34710601</c:v>
                </c:pt>
                <c:pt idx="2">
                  <c:v>164715456.34710601</c:v>
                </c:pt>
                <c:pt idx="3">
                  <c:v>163740768.92439729</c:v>
                </c:pt>
                <c:pt idx="4">
                  <c:v>139998357.4303596</c:v>
                </c:pt>
                <c:pt idx="5">
                  <c:v>117893353.62556601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164715456.34710601</c:v>
                </c:pt>
                <c:pt idx="10">
                  <c:v>164715456.34710601</c:v>
                </c:pt>
                <c:pt idx="11">
                  <c:v>164715456.34710601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9-4E11-B80D-68D5E876DA57}"/>
            </c:ext>
          </c:extLst>
        </c:ser>
        <c:ser>
          <c:idx val="5"/>
          <c:order val="5"/>
          <c:tx>
            <c:strRef>
              <c:f>Values!$A$8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Values!$B$8:$M$8</c:f>
              <c:numCache>
                <c:formatCode>0.00E+00</c:formatCode>
                <c:ptCount val="12"/>
                <c:pt idx="0">
                  <c:v>7785733.4539738977</c:v>
                </c:pt>
                <c:pt idx="1">
                  <c:v>6131265.0950044543</c:v>
                </c:pt>
                <c:pt idx="2">
                  <c:v>3503580.0542882588</c:v>
                </c:pt>
                <c:pt idx="3">
                  <c:v>122142882.82008789</c:v>
                </c:pt>
                <c:pt idx="4">
                  <c:v>96187520.220819771</c:v>
                </c:pt>
                <c:pt idx="5">
                  <c:v>54964297.269040354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89-4E11-B80D-68D5E876DA57}"/>
            </c:ext>
          </c:extLst>
        </c:ser>
        <c:ser>
          <c:idx val="6"/>
          <c:order val="6"/>
          <c:tx>
            <c:strRef>
              <c:f>Values!$A$9</c:f>
              <c:strCache>
                <c:ptCount val="1"/>
                <c:pt idx="0">
                  <c:v>FPSO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Values!$B$9:$M$9</c:f>
              <c:numCache>
                <c:formatCode>0.00E+00</c:formatCode>
                <c:ptCount val="12"/>
                <c:pt idx="0">
                  <c:v>86523850.574066937</c:v>
                </c:pt>
                <c:pt idx="1">
                  <c:v>86523850.574066937</c:v>
                </c:pt>
                <c:pt idx="2">
                  <c:v>86523850.574066937</c:v>
                </c:pt>
                <c:pt idx="3">
                  <c:v>102541712.61970749</c:v>
                </c:pt>
                <c:pt idx="4">
                  <c:v>102541712.61970749</c:v>
                </c:pt>
                <c:pt idx="5">
                  <c:v>102541712.61970749</c:v>
                </c:pt>
                <c:pt idx="6">
                  <c:v>110584199.8839982</c:v>
                </c:pt>
                <c:pt idx="7">
                  <c:v>110584199.8839982</c:v>
                </c:pt>
                <c:pt idx="8">
                  <c:v>110584199.8839982</c:v>
                </c:pt>
                <c:pt idx="9">
                  <c:v>93053952.5041852</c:v>
                </c:pt>
                <c:pt idx="10">
                  <c:v>93053952.5041852</c:v>
                </c:pt>
                <c:pt idx="11">
                  <c:v>93053952.5041852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89-4E11-B80D-68D5E876DA57}"/>
            </c:ext>
          </c:extLst>
        </c:ser>
        <c:ser>
          <c:idx val="7"/>
          <c:order val="7"/>
          <c:tx>
            <c:strRef>
              <c:f>Values!$A$10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Values!$B$10:$M$10</c:f>
              <c:numCache>
                <c:formatCode>0.00E+00</c:formatCode>
                <c:ptCount val="12"/>
                <c:pt idx="0">
                  <c:v>19581957.001563732</c:v>
                </c:pt>
                <c:pt idx="1">
                  <c:v>19581957.001563732</c:v>
                </c:pt>
                <c:pt idx="2">
                  <c:v>19581957.001563732</c:v>
                </c:pt>
                <c:pt idx="3">
                  <c:v>96495924.950965181</c:v>
                </c:pt>
                <c:pt idx="4">
                  <c:v>75990540.89888531</c:v>
                </c:pt>
                <c:pt idx="5">
                  <c:v>43423166.227934852</c:v>
                </c:pt>
                <c:pt idx="6">
                  <c:v>21548789.915848799</c:v>
                </c:pt>
                <c:pt idx="7">
                  <c:v>21548789.915848799</c:v>
                </c:pt>
                <c:pt idx="8">
                  <c:v>21548789.915848799</c:v>
                </c:pt>
                <c:pt idx="9">
                  <c:v>16823444.226069879</c:v>
                </c:pt>
                <c:pt idx="10">
                  <c:v>16823444.226069879</c:v>
                </c:pt>
                <c:pt idx="11">
                  <c:v>16823444.226069879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89-4E11-B80D-68D5E876D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529407"/>
        <c:axId val="1286535167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Values!$A$11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Values!$B$1:$M$2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2020</c:v>
                        </c:pt>
                        <c:pt idx="1">
                          <c:v>2035</c:v>
                        </c:pt>
                        <c:pt idx="2">
                          <c:v>2050</c:v>
                        </c:pt>
                        <c:pt idx="3">
                          <c:v>2020</c:v>
                        </c:pt>
                        <c:pt idx="4">
                          <c:v>2035</c:v>
                        </c:pt>
                        <c:pt idx="5">
                          <c:v>2050</c:v>
                        </c:pt>
                        <c:pt idx="6">
                          <c:v>2020</c:v>
                        </c:pt>
                        <c:pt idx="7">
                          <c:v>2035</c:v>
                        </c:pt>
                        <c:pt idx="8">
                          <c:v>2050</c:v>
                        </c:pt>
                        <c:pt idx="9">
                          <c:v>2020</c:v>
                        </c:pt>
                        <c:pt idx="10">
                          <c:v>2035</c:v>
                        </c:pt>
                        <c:pt idx="11">
                          <c:v>2050</c:v>
                        </c:pt>
                      </c:lvl>
                      <c:lvl>
                        <c:pt idx="0">
                          <c:v>j=1</c:v>
                        </c:pt>
                        <c:pt idx="3">
                          <c:v>j=2</c:v>
                        </c:pt>
                        <c:pt idx="6">
                          <c:v>j=3</c:v>
                        </c:pt>
                        <c:pt idx="9">
                          <c:v>j=4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Values!$B$11:$M$11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735456657.94516063</c:v>
                      </c:pt>
                      <c:pt idx="1">
                        <c:v>583043250.93267488</c:v>
                      </c:pt>
                      <c:pt idx="2">
                        <c:v>535528305.26678252</c:v>
                      </c:pt>
                      <c:pt idx="3">
                        <c:v>913498635.8974402</c:v>
                      </c:pt>
                      <c:pt idx="4">
                        <c:v>712600603.01361203</c:v>
                      </c:pt>
                      <c:pt idx="5">
                        <c:v>593705134.84153342</c:v>
                      </c:pt>
                      <c:pt idx="6">
                        <c:v>583544338.61332786</c:v>
                      </c:pt>
                      <c:pt idx="7">
                        <c:v>433406099.43597603</c:v>
                      </c:pt>
                      <c:pt idx="8">
                        <c:v>388340170.7055043</c:v>
                      </c:pt>
                      <c:pt idx="9">
                        <c:v>766183149.52975762</c:v>
                      </c:pt>
                      <c:pt idx="10">
                        <c:v>604122753.87444615</c:v>
                      </c:pt>
                      <c:pt idx="11">
                        <c:v>556023776.91469765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F89-4E11-B80D-68D5E876DA57}"/>
                  </c:ext>
                </c:extLst>
              </c15:ser>
            </c15:filteredBarSeries>
          </c:ext>
        </c:extLst>
      </c:barChart>
      <c:catAx>
        <c:axId val="12865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35167"/>
        <c:crosses val="autoZero"/>
        <c:auto val="1"/>
        <c:lblAlgn val="ctr"/>
        <c:lblOffset val="100"/>
        <c:noMultiLvlLbl val="0"/>
      </c:catAx>
      <c:valAx>
        <c:axId val="1286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Yearly</a:t>
            </a:r>
            <a:r>
              <a:rPr lang="en-US" baseline="0"/>
              <a:t> </a:t>
            </a:r>
            <a:r>
              <a:rPr lang="en-US"/>
              <a:t>Cost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Values!$A$3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Values!$B$3:$M$3</c:f>
              <c:numCache>
                <c:formatCode>0.00E+00</c:formatCode>
                <c:ptCount val="12"/>
                <c:pt idx="0">
                  <c:v>303435854.32100803</c:v>
                </c:pt>
                <c:pt idx="1">
                  <c:v>220633662.86130819</c:v>
                </c:pt>
                <c:pt idx="2">
                  <c:v>202465731.81957319</c:v>
                </c:pt>
                <c:pt idx="3">
                  <c:v>328722175.51442528</c:v>
                </c:pt>
                <c:pt idx="4">
                  <c:v>239019801.43308389</c:v>
                </c:pt>
                <c:pt idx="5">
                  <c:v>219337876.13787091</c:v>
                </c:pt>
                <c:pt idx="6">
                  <c:v>293953483.87347639</c:v>
                </c:pt>
                <c:pt idx="7">
                  <c:v>213738860.89689231</c:v>
                </c:pt>
                <c:pt idx="8">
                  <c:v>196138677.7002115</c:v>
                </c:pt>
                <c:pt idx="9">
                  <c:v>328722175.51442528</c:v>
                </c:pt>
                <c:pt idx="10">
                  <c:v>239019801.43308389</c:v>
                </c:pt>
                <c:pt idx="11">
                  <c:v>219337876.13787091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D-4421-B80B-9AC3369D9101}"/>
            </c:ext>
          </c:extLst>
        </c:ser>
        <c:ser>
          <c:idx val="1"/>
          <c:order val="1"/>
          <c:tx>
            <c:strRef>
              <c:f>Values!$A$4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Values!$B$4:$M$4</c:f>
              <c:numCache>
                <c:formatCode>0.00E+00</c:formatCode>
                <c:ptCount val="12"/>
                <c:pt idx="0">
                  <c:v>2444774.1254610182</c:v>
                </c:pt>
                <c:pt idx="1">
                  <c:v>1608130.101643265</c:v>
                </c:pt>
                <c:pt idx="2">
                  <c:v>1241484.515672981</c:v>
                </c:pt>
                <c:pt idx="3">
                  <c:v>431430.72802253271</c:v>
                </c:pt>
                <c:pt idx="4">
                  <c:v>283787.6649958702</c:v>
                </c:pt>
                <c:pt idx="5">
                  <c:v>219085.5027658201</c:v>
                </c:pt>
                <c:pt idx="6">
                  <c:v>790956.33470797644</c:v>
                </c:pt>
                <c:pt idx="7">
                  <c:v>520277.38582576212</c:v>
                </c:pt>
                <c:pt idx="8">
                  <c:v>401656.75507067022</c:v>
                </c:pt>
                <c:pt idx="9">
                  <c:v>503335.84935962141</c:v>
                </c:pt>
                <c:pt idx="10">
                  <c:v>331085.60916184861</c:v>
                </c:pt>
                <c:pt idx="11">
                  <c:v>255599.75322679011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D-4421-B80B-9AC3369D9101}"/>
            </c:ext>
          </c:extLst>
        </c:ser>
        <c:ser>
          <c:idx val="2"/>
          <c:order val="2"/>
          <c:tx>
            <c:strRef>
              <c:f>Values!$A$5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Values!$B$5:$M$5</c:f>
              <c:numCache>
                <c:formatCode>0.00E+00</c:formatCode>
                <c:ptCount val="12"/>
                <c:pt idx="0">
                  <c:v>150339317.6321812</c:v>
                </c:pt>
                <c:pt idx="1">
                  <c:v>83219214.462182373</c:v>
                </c:pt>
                <c:pt idx="2">
                  <c:v>56866530.464711577</c:v>
                </c:pt>
                <c:pt idx="3">
                  <c:v>144666135.8347404</c:v>
                </c:pt>
                <c:pt idx="4">
                  <c:v>80078866.746628329</c:v>
                </c:pt>
                <c:pt idx="5">
                  <c:v>54720623.65472246</c:v>
                </c:pt>
                <c:pt idx="6">
                  <c:v>156012499.42962199</c:v>
                </c:pt>
                <c:pt idx="7">
                  <c:v>86359562.177736431</c:v>
                </c:pt>
                <c:pt idx="8">
                  <c:v>59012437.274700686</c:v>
                </c:pt>
                <c:pt idx="9">
                  <c:v>161685681.22706279</c:v>
                </c:pt>
                <c:pt idx="10">
                  <c:v>89499909.89329049</c:v>
                </c:pt>
                <c:pt idx="11">
                  <c:v>61158344.084689803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D-4421-B80B-9AC3369D9101}"/>
            </c:ext>
          </c:extLst>
        </c:ser>
        <c:ser>
          <c:idx val="3"/>
          <c:order val="3"/>
          <c:tx>
            <c:strRef>
              <c:f>Values!$A$6</c:f>
              <c:strCache>
                <c:ptCount val="1"/>
                <c:pt idx="0">
                  <c:v>Desal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Values!$B$6:$M$6</c:f>
              <c:numCache>
                <c:formatCode>0.00E+00</c:formatCode>
                <c:ptCount val="12"/>
                <c:pt idx="0">
                  <c:v>629714.48979990999</c:v>
                </c:pt>
                <c:pt idx="1">
                  <c:v>629714.48979990999</c:v>
                </c:pt>
                <c:pt idx="2">
                  <c:v>629714.48979990999</c:v>
                </c:pt>
                <c:pt idx="3">
                  <c:v>605019.80392540363</c:v>
                </c:pt>
                <c:pt idx="4">
                  <c:v>605019.80392540363</c:v>
                </c:pt>
                <c:pt idx="5">
                  <c:v>605019.80392540363</c:v>
                </c:pt>
                <c:pt idx="6">
                  <c:v>654409.17567441624</c:v>
                </c:pt>
                <c:pt idx="7">
                  <c:v>654409.17567441624</c:v>
                </c:pt>
                <c:pt idx="8">
                  <c:v>654409.17567441624</c:v>
                </c:pt>
                <c:pt idx="9">
                  <c:v>679103.86154892249</c:v>
                </c:pt>
                <c:pt idx="10">
                  <c:v>679103.86154892249</c:v>
                </c:pt>
                <c:pt idx="11">
                  <c:v>679103.86154892249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D-4421-B80B-9AC3369D9101}"/>
            </c:ext>
          </c:extLst>
        </c:ser>
        <c:ser>
          <c:idx val="4"/>
          <c:order val="4"/>
          <c:tx>
            <c:strRef>
              <c:f>Values!$A$7</c:f>
              <c:strCache>
                <c:ptCount val="1"/>
                <c:pt idx="0">
                  <c:v>Conversion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Values!$B$7:$M$7</c:f>
              <c:numCache>
                <c:formatCode>0.00E+00</c:formatCode>
                <c:ptCount val="12"/>
                <c:pt idx="0">
                  <c:v>164715456.34710601</c:v>
                </c:pt>
                <c:pt idx="1">
                  <c:v>164715456.34710601</c:v>
                </c:pt>
                <c:pt idx="2">
                  <c:v>164715456.34710601</c:v>
                </c:pt>
                <c:pt idx="3">
                  <c:v>163740768.92439729</c:v>
                </c:pt>
                <c:pt idx="4">
                  <c:v>139998357.4303596</c:v>
                </c:pt>
                <c:pt idx="5">
                  <c:v>117893353.62556601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164715456.34710601</c:v>
                </c:pt>
                <c:pt idx="10">
                  <c:v>164715456.34710601</c:v>
                </c:pt>
                <c:pt idx="11">
                  <c:v>164715456.34710601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D-4421-B80B-9AC3369D9101}"/>
            </c:ext>
          </c:extLst>
        </c:ser>
        <c:ser>
          <c:idx val="5"/>
          <c:order val="5"/>
          <c:tx>
            <c:strRef>
              <c:f>Values!$A$8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Values!$B$8:$M$8</c:f>
              <c:numCache>
                <c:formatCode>0.00E+00</c:formatCode>
                <c:ptCount val="12"/>
                <c:pt idx="0">
                  <c:v>7785733.4539738977</c:v>
                </c:pt>
                <c:pt idx="1">
                  <c:v>6131265.0950044543</c:v>
                </c:pt>
                <c:pt idx="2">
                  <c:v>3503580.0542882588</c:v>
                </c:pt>
                <c:pt idx="3">
                  <c:v>122142882.82008789</c:v>
                </c:pt>
                <c:pt idx="4">
                  <c:v>96187520.220819771</c:v>
                </c:pt>
                <c:pt idx="5">
                  <c:v>54964297.269040354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CD-4421-B80B-9AC3369D9101}"/>
            </c:ext>
          </c:extLst>
        </c:ser>
        <c:ser>
          <c:idx val="6"/>
          <c:order val="6"/>
          <c:tx>
            <c:strRef>
              <c:f>Values!$A$9</c:f>
              <c:strCache>
                <c:ptCount val="1"/>
                <c:pt idx="0">
                  <c:v>FPSO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Values!$B$9:$M$9</c:f>
              <c:numCache>
                <c:formatCode>0.00E+00</c:formatCode>
                <c:ptCount val="12"/>
                <c:pt idx="0">
                  <c:v>86523850.574066937</c:v>
                </c:pt>
                <c:pt idx="1">
                  <c:v>86523850.574066937</c:v>
                </c:pt>
                <c:pt idx="2">
                  <c:v>86523850.574066937</c:v>
                </c:pt>
                <c:pt idx="3">
                  <c:v>102541712.61970749</c:v>
                </c:pt>
                <c:pt idx="4">
                  <c:v>102541712.61970749</c:v>
                </c:pt>
                <c:pt idx="5">
                  <c:v>102541712.61970749</c:v>
                </c:pt>
                <c:pt idx="6">
                  <c:v>110584199.8839982</c:v>
                </c:pt>
                <c:pt idx="7">
                  <c:v>110584199.8839982</c:v>
                </c:pt>
                <c:pt idx="8">
                  <c:v>110584199.8839982</c:v>
                </c:pt>
                <c:pt idx="9">
                  <c:v>93053952.5041852</c:v>
                </c:pt>
                <c:pt idx="10">
                  <c:v>93053952.5041852</c:v>
                </c:pt>
                <c:pt idx="11">
                  <c:v>93053952.5041852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CD-4421-B80B-9AC3369D9101}"/>
            </c:ext>
          </c:extLst>
        </c:ser>
        <c:ser>
          <c:idx val="7"/>
          <c:order val="7"/>
          <c:tx>
            <c:strRef>
              <c:f>Values!$A$10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Values!$B$1:$M$2</c:f>
              <c:multiLvlStrCache>
                <c:ptCount val="12"/>
                <c:lvl>
                  <c:pt idx="0">
                    <c:v>2020</c:v>
                  </c:pt>
                  <c:pt idx="1">
                    <c:v>2035</c:v>
                  </c:pt>
                  <c:pt idx="2">
                    <c:v>2050</c:v>
                  </c:pt>
                  <c:pt idx="3">
                    <c:v>2020</c:v>
                  </c:pt>
                  <c:pt idx="4">
                    <c:v>2035</c:v>
                  </c:pt>
                  <c:pt idx="5">
                    <c:v>2050</c:v>
                  </c:pt>
                  <c:pt idx="6">
                    <c:v>2020</c:v>
                  </c:pt>
                  <c:pt idx="7">
                    <c:v>2035</c:v>
                  </c:pt>
                  <c:pt idx="8">
                    <c:v>2050</c:v>
                  </c:pt>
                  <c:pt idx="9">
                    <c:v>2020</c:v>
                  </c:pt>
                  <c:pt idx="10">
                    <c:v>2035</c:v>
                  </c:pt>
                  <c:pt idx="11">
                    <c:v>2050</c:v>
                  </c:pt>
                </c:lvl>
                <c:lvl>
                  <c:pt idx="0">
                    <c:v>j=1</c:v>
                  </c:pt>
                  <c:pt idx="3">
                    <c:v>j=2</c:v>
                  </c:pt>
                  <c:pt idx="6">
                    <c:v>j=3</c:v>
                  </c:pt>
                  <c:pt idx="9">
                    <c:v>j=4</c:v>
                  </c:pt>
                </c:lvl>
              </c:multiLvlStrCache>
            </c:multiLvlStrRef>
          </c:cat>
          <c:val>
            <c:numRef>
              <c:f>Values!$B$10:$M$10</c:f>
              <c:numCache>
                <c:formatCode>0.00E+00</c:formatCode>
                <c:ptCount val="12"/>
                <c:pt idx="0">
                  <c:v>19581957.001563732</c:v>
                </c:pt>
                <c:pt idx="1">
                  <c:v>19581957.001563732</c:v>
                </c:pt>
                <c:pt idx="2">
                  <c:v>19581957.001563732</c:v>
                </c:pt>
                <c:pt idx="3">
                  <c:v>96495924.950965181</c:v>
                </c:pt>
                <c:pt idx="4">
                  <c:v>75990540.89888531</c:v>
                </c:pt>
                <c:pt idx="5">
                  <c:v>43423166.227934852</c:v>
                </c:pt>
                <c:pt idx="6">
                  <c:v>21548789.915848799</c:v>
                </c:pt>
                <c:pt idx="7">
                  <c:v>21548789.915848799</c:v>
                </c:pt>
                <c:pt idx="8">
                  <c:v>21548789.915848799</c:v>
                </c:pt>
                <c:pt idx="9">
                  <c:v>16823444.226069879</c:v>
                </c:pt>
                <c:pt idx="10">
                  <c:v>16823444.226069879</c:v>
                </c:pt>
                <c:pt idx="11">
                  <c:v>16823444.226069879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CD-4421-B80B-9AC3369D910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529407"/>
        <c:axId val="1286535167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Values!$A$11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Values!$B$1:$M$2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2020</c:v>
                        </c:pt>
                        <c:pt idx="1">
                          <c:v>2035</c:v>
                        </c:pt>
                        <c:pt idx="2">
                          <c:v>2050</c:v>
                        </c:pt>
                        <c:pt idx="3">
                          <c:v>2020</c:v>
                        </c:pt>
                        <c:pt idx="4">
                          <c:v>2035</c:v>
                        </c:pt>
                        <c:pt idx="5">
                          <c:v>2050</c:v>
                        </c:pt>
                        <c:pt idx="6">
                          <c:v>2020</c:v>
                        </c:pt>
                        <c:pt idx="7">
                          <c:v>2035</c:v>
                        </c:pt>
                        <c:pt idx="8">
                          <c:v>2050</c:v>
                        </c:pt>
                        <c:pt idx="9">
                          <c:v>2020</c:v>
                        </c:pt>
                        <c:pt idx="10">
                          <c:v>2035</c:v>
                        </c:pt>
                        <c:pt idx="11">
                          <c:v>2050</c:v>
                        </c:pt>
                      </c:lvl>
                      <c:lvl>
                        <c:pt idx="0">
                          <c:v>j=1</c:v>
                        </c:pt>
                        <c:pt idx="3">
                          <c:v>j=2</c:v>
                        </c:pt>
                        <c:pt idx="6">
                          <c:v>j=3</c:v>
                        </c:pt>
                        <c:pt idx="9">
                          <c:v>j=4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Values!$B$11:$M$11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735456657.94516063</c:v>
                      </c:pt>
                      <c:pt idx="1">
                        <c:v>583043250.93267488</c:v>
                      </c:pt>
                      <c:pt idx="2">
                        <c:v>535528305.26678252</c:v>
                      </c:pt>
                      <c:pt idx="3">
                        <c:v>913498635.8974402</c:v>
                      </c:pt>
                      <c:pt idx="4">
                        <c:v>712600603.01361203</c:v>
                      </c:pt>
                      <c:pt idx="5">
                        <c:v>593705134.84153342</c:v>
                      </c:pt>
                      <c:pt idx="6">
                        <c:v>583544338.61332786</c:v>
                      </c:pt>
                      <c:pt idx="7">
                        <c:v>433406099.43597603</c:v>
                      </c:pt>
                      <c:pt idx="8">
                        <c:v>388340170.7055043</c:v>
                      </c:pt>
                      <c:pt idx="9">
                        <c:v>766183149.52975762</c:v>
                      </c:pt>
                      <c:pt idx="10">
                        <c:v>604122753.87444615</c:v>
                      </c:pt>
                      <c:pt idx="11">
                        <c:v>556023776.91469765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47CD-4421-B80B-9AC3369D9101}"/>
                  </c:ext>
                </c:extLst>
              </c15:ser>
            </c15:filteredBarSeries>
          </c:ext>
        </c:extLst>
      </c:barChart>
      <c:catAx>
        <c:axId val="128652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  <a:p>
                <a:pPr>
                  <a:defRPr/>
                </a:pPr>
                <a:r>
                  <a:rPr lang="en-US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35167"/>
        <c:crosses val="autoZero"/>
        <c:auto val="1"/>
        <c:lblAlgn val="ctr"/>
        <c:lblOffset val="100"/>
        <c:noMultiLvlLbl val="0"/>
      </c:catAx>
      <c:valAx>
        <c:axId val="1286535167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[M€]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29407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273050</xdr:colOff>
      <xdr:row>19</xdr:row>
      <xdr:rowOff>131762</xdr:rowOff>
    </xdr:from>
    <xdr:to>
      <xdr:col>25</xdr:col>
      <xdr:colOff>577850</xdr:colOff>
      <xdr:row>34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2C72B-1136-BEA6-81EE-FA85979F1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296334</xdr:colOff>
      <xdr:row>4</xdr:row>
      <xdr:rowOff>114492</xdr:rowOff>
    </xdr:from>
    <xdr:to>
      <xdr:col>25</xdr:col>
      <xdr:colOff>604022</xdr:colOff>
      <xdr:row>19</xdr:row>
      <xdr:rowOff>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6045C1-6213-4486-98D4-1EF3D0701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22</xdr:row>
      <xdr:rowOff>0</xdr:rowOff>
    </xdr:from>
    <xdr:to>
      <xdr:col>26</xdr:col>
      <xdr:colOff>304799</xdr:colOff>
      <xdr:row>36</xdr:row>
      <xdr:rowOff>76200</xdr:rowOff>
    </xdr:to>
    <xdr:pic>
      <xdr:nvPicPr>
        <xdr:cNvPr id="4" name="chart">
          <a:extLst>
            <a:ext uri="{FF2B5EF4-FFF2-40B4-BE49-F238E27FC236}">
              <a16:creationId xmlns:a16="http://schemas.microsoft.com/office/drawing/2014/main" id="{08A94524-D9F2-7D71-E405-23774F3BF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07333" y="4191000"/>
          <a:ext cx="4601633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zoomScale="92" zoomScaleNormal="155" workbookViewId="0">
      <selection sqref="A1:M11"/>
    </sheetView>
  </sheetViews>
  <sheetFormatPr defaultRowHeight="15" x14ac:dyDescent="0.25"/>
  <cols>
    <col min="1" max="1" width="15.85546875" bestFit="1" customWidth="1"/>
  </cols>
  <sheetData>
    <row r="1" spans="1:16" x14ac:dyDescent="0.25">
      <c r="B1" t="s">
        <v>9</v>
      </c>
      <c r="E1" t="s">
        <v>10</v>
      </c>
      <c r="H1" t="s">
        <v>11</v>
      </c>
      <c r="K1" t="s">
        <v>12</v>
      </c>
    </row>
    <row r="2" spans="1:16" x14ac:dyDescent="0.25">
      <c r="A2" t="s">
        <v>8</v>
      </c>
      <c r="B2">
        <v>2020</v>
      </c>
      <c r="C2">
        <v>2035</v>
      </c>
      <c r="D2">
        <v>2050</v>
      </c>
      <c r="E2">
        <v>2020</v>
      </c>
      <c r="F2">
        <v>2035</v>
      </c>
      <c r="G2">
        <v>2050</v>
      </c>
      <c r="H2">
        <v>2020</v>
      </c>
      <c r="I2">
        <v>2035</v>
      </c>
      <c r="J2">
        <v>2050</v>
      </c>
      <c r="K2">
        <v>2020</v>
      </c>
      <c r="L2">
        <v>2035</v>
      </c>
      <c r="M2">
        <v>2050</v>
      </c>
    </row>
    <row r="3" spans="1:16" x14ac:dyDescent="0.25">
      <c r="A3" t="s">
        <v>0</v>
      </c>
      <c r="B3" s="3">
        <v>303435854.32100803</v>
      </c>
      <c r="C3" s="3">
        <v>220633662.86130819</v>
      </c>
      <c r="D3" s="3">
        <v>202465731.81957319</v>
      </c>
      <c r="E3" s="3">
        <v>328722175.51442528</v>
      </c>
      <c r="F3" s="3">
        <v>239019801.43308389</v>
      </c>
      <c r="G3" s="3">
        <v>219337876.13787091</v>
      </c>
      <c r="H3" s="3">
        <v>293953483.87347639</v>
      </c>
      <c r="I3" s="3">
        <v>213738860.89689231</v>
      </c>
      <c r="J3" s="3">
        <v>196138677.7002115</v>
      </c>
      <c r="K3" s="3">
        <v>328722175.51442528</v>
      </c>
      <c r="L3" s="3">
        <v>239019801.43308389</v>
      </c>
      <c r="M3" s="3">
        <v>219337876.13787091</v>
      </c>
      <c r="O3" t="str">
        <f>INDEX($B$1:$M$1, MATCH(MAX(B3:M3), B3:M3, 0))</f>
        <v>j=2</v>
      </c>
      <c r="P3">
        <f>INDEX($B$2:$M$2, MATCH(MAX(B3:M3), B3:M3, 0))</f>
        <v>2020</v>
      </c>
    </row>
    <row r="4" spans="1:16" x14ac:dyDescent="0.25">
      <c r="A4" t="s">
        <v>1</v>
      </c>
      <c r="B4" s="3">
        <v>2444774.1254610182</v>
      </c>
      <c r="C4" s="3">
        <v>1608130.101643265</v>
      </c>
      <c r="D4" s="3">
        <v>1241484.515672981</v>
      </c>
      <c r="E4" s="3">
        <v>431430.72802253271</v>
      </c>
      <c r="F4" s="3">
        <v>283787.6649958702</v>
      </c>
      <c r="G4" s="3">
        <v>219085.5027658201</v>
      </c>
      <c r="H4" s="3">
        <v>790956.33470797644</v>
      </c>
      <c r="I4" s="3">
        <v>520277.38582576212</v>
      </c>
      <c r="J4" s="3">
        <v>401656.75507067022</v>
      </c>
      <c r="K4" s="3">
        <v>503335.84935962141</v>
      </c>
      <c r="L4" s="3">
        <v>331085.60916184861</v>
      </c>
      <c r="M4" s="3">
        <v>255599.75322679011</v>
      </c>
      <c r="O4" t="str">
        <f t="shared" ref="O4:O11" si="0">INDEX($B$1:$M$1, MATCH(MAX(B4:M4), B4:M4, 0))</f>
        <v>j=1</v>
      </c>
      <c r="P4">
        <f t="shared" ref="P4:P10" si="1">INDEX($B$2:$M$2, MATCH(MAX(B4:M4), B4:M4, 0))</f>
        <v>2020</v>
      </c>
    </row>
    <row r="5" spans="1:16" x14ac:dyDescent="0.25">
      <c r="A5" t="s">
        <v>2</v>
      </c>
      <c r="B5" s="3">
        <v>150339317.6321812</v>
      </c>
      <c r="C5" s="3">
        <v>83219214.462182373</v>
      </c>
      <c r="D5" s="3">
        <v>56866530.464711577</v>
      </c>
      <c r="E5" s="3">
        <v>144666135.8347404</v>
      </c>
      <c r="F5" s="3">
        <v>80078866.746628329</v>
      </c>
      <c r="G5" s="3">
        <v>54720623.65472246</v>
      </c>
      <c r="H5" s="3">
        <v>156012499.42962199</v>
      </c>
      <c r="I5" s="3">
        <v>86359562.177736431</v>
      </c>
      <c r="J5" s="3">
        <v>59012437.274700686</v>
      </c>
      <c r="K5" s="3">
        <v>161685681.22706279</v>
      </c>
      <c r="L5" s="3">
        <v>89499909.89329049</v>
      </c>
      <c r="M5" s="3">
        <v>61158344.084689803</v>
      </c>
      <c r="O5" t="str">
        <f t="shared" si="0"/>
        <v>j=4</v>
      </c>
      <c r="P5">
        <f t="shared" si="1"/>
        <v>2020</v>
      </c>
    </row>
    <row r="6" spans="1:16" x14ac:dyDescent="0.25">
      <c r="A6" t="s">
        <v>3</v>
      </c>
      <c r="B6" s="3">
        <v>629714.48979990999</v>
      </c>
      <c r="C6" s="3">
        <v>629714.48979990999</v>
      </c>
      <c r="D6" s="3">
        <v>629714.48979990999</v>
      </c>
      <c r="E6" s="3">
        <v>605019.80392540363</v>
      </c>
      <c r="F6" s="3">
        <v>605019.80392540363</v>
      </c>
      <c r="G6" s="3">
        <v>605019.80392540363</v>
      </c>
      <c r="H6" s="3">
        <v>654409.17567441624</v>
      </c>
      <c r="I6" s="3">
        <v>654409.17567441624</v>
      </c>
      <c r="J6" s="3">
        <v>654409.17567441624</v>
      </c>
      <c r="K6" s="3">
        <v>679103.86154892249</v>
      </c>
      <c r="L6" s="3">
        <v>679103.86154892249</v>
      </c>
      <c r="M6" s="3">
        <v>679103.86154892249</v>
      </c>
      <c r="O6" t="str">
        <f t="shared" si="0"/>
        <v>j=4</v>
      </c>
      <c r="P6">
        <f t="shared" si="1"/>
        <v>2020</v>
      </c>
    </row>
    <row r="7" spans="1:16" x14ac:dyDescent="0.25">
      <c r="A7" t="s">
        <v>4</v>
      </c>
      <c r="B7" s="3">
        <v>164715456.34710601</v>
      </c>
      <c r="C7" s="3">
        <v>164715456.34710601</v>
      </c>
      <c r="D7" s="3">
        <v>164715456.34710601</v>
      </c>
      <c r="E7" s="3">
        <v>163740768.92439729</v>
      </c>
      <c r="F7" s="3">
        <v>139998357.4303596</v>
      </c>
      <c r="G7" s="3">
        <v>117893353.62556601</v>
      </c>
      <c r="H7" s="3">
        <v>0</v>
      </c>
      <c r="I7" s="3">
        <v>0</v>
      </c>
      <c r="J7" s="3">
        <v>0</v>
      </c>
      <c r="K7" s="3">
        <v>164715456.34710601</v>
      </c>
      <c r="L7" s="3">
        <v>164715456.34710601</v>
      </c>
      <c r="M7" s="3">
        <v>164715456.34710601</v>
      </c>
      <c r="O7" t="str">
        <f t="shared" si="0"/>
        <v>j=1</v>
      </c>
      <c r="P7">
        <f t="shared" si="1"/>
        <v>2020</v>
      </c>
    </row>
    <row r="8" spans="1:16" x14ac:dyDescent="0.25">
      <c r="A8" t="s">
        <v>5</v>
      </c>
      <c r="B8" s="3">
        <v>7785733.4539738977</v>
      </c>
      <c r="C8" s="3">
        <v>6131265.0950044543</v>
      </c>
      <c r="D8" s="3">
        <v>3503580.0542882588</v>
      </c>
      <c r="E8" s="3">
        <v>122142882.82008789</v>
      </c>
      <c r="F8" s="3">
        <v>96187520.220819771</v>
      </c>
      <c r="G8" s="3">
        <v>54964297.269040354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O8" t="str">
        <f t="shared" si="0"/>
        <v>j=2</v>
      </c>
      <c r="P8">
        <f t="shared" si="1"/>
        <v>2020</v>
      </c>
    </row>
    <row r="9" spans="1:16" x14ac:dyDescent="0.25">
      <c r="A9" t="s">
        <v>6</v>
      </c>
      <c r="B9" s="3">
        <v>86523850.574066937</v>
      </c>
      <c r="C9" s="3">
        <v>86523850.574066937</v>
      </c>
      <c r="D9" s="3">
        <v>86523850.574066937</v>
      </c>
      <c r="E9" s="3">
        <v>102541712.61970749</v>
      </c>
      <c r="F9" s="3">
        <v>102541712.61970749</v>
      </c>
      <c r="G9" s="3">
        <v>102541712.61970749</v>
      </c>
      <c r="H9" s="3">
        <v>110584199.8839982</v>
      </c>
      <c r="I9" s="3">
        <v>110584199.8839982</v>
      </c>
      <c r="J9" s="3">
        <v>110584199.8839982</v>
      </c>
      <c r="K9" s="3">
        <v>93053952.5041852</v>
      </c>
      <c r="L9" s="3">
        <v>93053952.5041852</v>
      </c>
      <c r="M9" s="3">
        <v>93053952.5041852</v>
      </c>
      <c r="O9" t="str">
        <f t="shared" si="0"/>
        <v>j=3</v>
      </c>
      <c r="P9">
        <f t="shared" si="1"/>
        <v>2020</v>
      </c>
    </row>
    <row r="10" spans="1:16" x14ac:dyDescent="0.25">
      <c r="A10" t="s">
        <v>7</v>
      </c>
      <c r="B10" s="3">
        <v>19581957.001563732</v>
      </c>
      <c r="C10" s="3">
        <v>19581957.001563732</v>
      </c>
      <c r="D10" s="3">
        <v>19581957.001563732</v>
      </c>
      <c r="E10" s="3">
        <v>96495924.950965181</v>
      </c>
      <c r="F10" s="3">
        <v>75990540.89888531</v>
      </c>
      <c r="G10" s="3">
        <v>43423166.227934852</v>
      </c>
      <c r="H10" s="3">
        <v>21548789.915848799</v>
      </c>
      <c r="I10" s="3">
        <v>21548789.915848799</v>
      </c>
      <c r="J10" s="3">
        <v>21548789.915848799</v>
      </c>
      <c r="K10" s="3">
        <v>16823444.226069879</v>
      </c>
      <c r="L10" s="3">
        <v>16823444.226069879</v>
      </c>
      <c r="M10" s="3">
        <v>16823444.226069879</v>
      </c>
      <c r="O10" t="str">
        <f t="shared" si="0"/>
        <v>j=2</v>
      </c>
      <c r="P10">
        <f t="shared" si="1"/>
        <v>2020</v>
      </c>
    </row>
    <row r="11" spans="1:16" x14ac:dyDescent="0.25">
      <c r="A11" t="s">
        <v>13</v>
      </c>
      <c r="B11" s="3">
        <v>735456657.94516063</v>
      </c>
      <c r="C11" s="3">
        <v>583043250.93267488</v>
      </c>
      <c r="D11" s="3">
        <v>535528305.26678252</v>
      </c>
      <c r="E11" s="3">
        <v>913498635.8974402</v>
      </c>
      <c r="F11" s="3">
        <v>712600603.01361203</v>
      </c>
      <c r="G11" s="3">
        <v>593705134.84153342</v>
      </c>
      <c r="H11" s="3">
        <v>583544338.61332786</v>
      </c>
      <c r="I11" s="3">
        <v>433406099.43597603</v>
      </c>
      <c r="J11" s="3">
        <v>388340170.7055043</v>
      </c>
      <c r="K11" s="3">
        <v>766183149.52975762</v>
      </c>
      <c r="L11" s="3">
        <v>604122753.87444615</v>
      </c>
      <c r="M11" s="3">
        <v>556023776.91469765</v>
      </c>
      <c r="O11" t="str">
        <f t="shared" si="0"/>
        <v>j=2</v>
      </c>
      <c r="P11">
        <f>INDEX($B$2:$M$2, MATCH(MAX(B11:M11), B11:M11, 0))</f>
        <v>2020</v>
      </c>
    </row>
    <row r="12" spans="1:16" x14ac:dyDescent="0.25">
      <c r="B12" s="3">
        <f>B11-B3</f>
        <v>432020803.6241526</v>
      </c>
    </row>
    <row r="13" spans="1:16" x14ac:dyDescent="0.25">
      <c r="B13" s="2"/>
    </row>
    <row r="15" spans="1:16" x14ac:dyDescent="0.25">
      <c r="A15" t="s">
        <v>14</v>
      </c>
      <c r="B15" t="str">
        <f>INDEX($A$3:$A$10, MATCH(MAX(B3:B10), B3:B10, 0))</f>
        <v>Wind</v>
      </c>
      <c r="C15" t="str">
        <f t="shared" ref="C15:M15" si="2">INDEX($A$3:$A$10, MATCH(MAX(C3:C10), C3:C10, 0))</f>
        <v>Wind</v>
      </c>
      <c r="D15" t="str">
        <f t="shared" si="2"/>
        <v>Wind</v>
      </c>
      <c r="E15" t="str">
        <f t="shared" si="2"/>
        <v>Wind</v>
      </c>
      <c r="F15" t="str">
        <f t="shared" si="2"/>
        <v>Wind</v>
      </c>
      <c r="G15" t="str">
        <f t="shared" si="2"/>
        <v>Wind</v>
      </c>
      <c r="H15" t="str">
        <f t="shared" si="2"/>
        <v>Wind</v>
      </c>
      <c r="I15" t="str">
        <f t="shared" si="2"/>
        <v>Wind</v>
      </c>
      <c r="J15" t="str">
        <f t="shared" si="2"/>
        <v>Wind</v>
      </c>
      <c r="K15" t="str">
        <f t="shared" si="2"/>
        <v>Wind</v>
      </c>
      <c r="L15" t="str">
        <f t="shared" si="2"/>
        <v>Wind</v>
      </c>
      <c r="M15" t="str">
        <f t="shared" si="2"/>
        <v>Wind</v>
      </c>
    </row>
    <row r="16" spans="1:16" x14ac:dyDescent="0.25">
      <c r="A16" t="s">
        <v>15</v>
      </c>
      <c r="B16" t="str">
        <f>INDEX($A$3:$A$10, MATCH(MIN(B3:B10), B3:B10, 0))</f>
        <v>Desal</v>
      </c>
      <c r="C16" t="str">
        <f t="shared" ref="C16:M16" si="3">INDEX($A$3:$A$10, MATCH(MIN(C3:C10), C3:C10, 0))</f>
        <v>Desal</v>
      </c>
      <c r="D16" t="str">
        <f t="shared" si="3"/>
        <v>Desal</v>
      </c>
      <c r="E16" t="str">
        <f t="shared" si="3"/>
        <v>Solar</v>
      </c>
      <c r="F16" t="str">
        <f t="shared" si="3"/>
        <v>Solar</v>
      </c>
      <c r="G16" t="str">
        <f t="shared" si="3"/>
        <v>Solar</v>
      </c>
      <c r="H16" t="str">
        <f t="shared" si="3"/>
        <v>Conversion</v>
      </c>
      <c r="I16" t="str">
        <f t="shared" si="3"/>
        <v>Conversion</v>
      </c>
      <c r="J16" t="str">
        <f t="shared" si="3"/>
        <v>Conversion</v>
      </c>
      <c r="K16" t="str">
        <f t="shared" si="3"/>
        <v>Storage</v>
      </c>
      <c r="L16" t="str">
        <f t="shared" si="3"/>
        <v>Storage</v>
      </c>
      <c r="M16" t="str">
        <f t="shared" si="3"/>
        <v>Storage</v>
      </c>
    </row>
    <row r="19" spans="1:11" x14ac:dyDescent="0.25">
      <c r="A19" t="s">
        <v>0</v>
      </c>
      <c r="B19" s="3">
        <f>B3-D3</f>
        <v>100970122.50143483</v>
      </c>
      <c r="C19" s="3"/>
      <c r="D19" s="3"/>
      <c r="E19" s="3">
        <f>E3-G3</f>
        <v>109384299.37655437</v>
      </c>
      <c r="F19" s="3"/>
      <c r="G19" s="3"/>
      <c r="H19" s="3">
        <f>H3-J3</f>
        <v>97814806.173264891</v>
      </c>
      <c r="I19" s="3"/>
      <c r="J19" s="3"/>
      <c r="K19" s="3">
        <f>K3-M3</f>
        <v>109384299.37655437</v>
      </c>
    </row>
    <row r="20" spans="1:11" x14ac:dyDescent="0.25">
      <c r="A20" t="s">
        <v>1</v>
      </c>
      <c r="B20" s="3">
        <f t="shared" ref="B20:B26" si="4">B4-D4</f>
        <v>1203289.6097880371</v>
      </c>
      <c r="C20" s="3"/>
      <c r="D20" s="3"/>
      <c r="E20" s="3">
        <f t="shared" ref="E20:E26" si="5">E4-G4</f>
        <v>212345.22525671261</v>
      </c>
      <c r="F20" s="3"/>
      <c r="G20" s="3"/>
      <c r="H20" s="3">
        <f t="shared" ref="H20:H26" si="6">H4-J4</f>
        <v>389299.57963730622</v>
      </c>
      <c r="I20" s="3"/>
      <c r="J20" s="3"/>
      <c r="K20" s="3">
        <f t="shared" ref="K20:K26" si="7">K4-M4</f>
        <v>247736.0961328313</v>
      </c>
    </row>
    <row r="21" spans="1:11" x14ac:dyDescent="0.25">
      <c r="A21" t="s">
        <v>2</v>
      </c>
      <c r="B21" s="3">
        <f t="shared" si="4"/>
        <v>93472787.167469621</v>
      </c>
      <c r="C21" s="3"/>
      <c r="D21" s="3"/>
      <c r="E21" s="3">
        <f t="shared" si="5"/>
        <v>89945512.180017948</v>
      </c>
      <c r="F21" s="3"/>
      <c r="G21" s="3"/>
      <c r="H21" s="3">
        <f t="shared" si="6"/>
        <v>97000062.154921308</v>
      </c>
      <c r="I21" s="3"/>
      <c r="J21" s="3"/>
      <c r="K21" s="3">
        <f t="shared" si="7"/>
        <v>100527337.142373</v>
      </c>
    </row>
    <row r="22" spans="1:11" x14ac:dyDescent="0.25">
      <c r="A22" t="s">
        <v>3</v>
      </c>
      <c r="B22" s="3">
        <f t="shared" si="4"/>
        <v>0</v>
      </c>
      <c r="C22" s="3"/>
      <c r="D22" s="3"/>
      <c r="E22" s="3">
        <f t="shared" si="5"/>
        <v>0</v>
      </c>
      <c r="F22" s="3"/>
      <c r="G22" s="3"/>
      <c r="H22" s="3">
        <f t="shared" si="6"/>
        <v>0</v>
      </c>
      <c r="I22" s="3"/>
      <c r="J22" s="3"/>
      <c r="K22" s="3">
        <f t="shared" si="7"/>
        <v>0</v>
      </c>
    </row>
    <row r="23" spans="1:11" x14ac:dyDescent="0.25">
      <c r="A23" t="s">
        <v>17</v>
      </c>
      <c r="B23" s="3">
        <f t="shared" si="4"/>
        <v>0</v>
      </c>
      <c r="C23" s="3"/>
      <c r="D23" s="3"/>
      <c r="E23" s="3">
        <f t="shared" si="5"/>
        <v>45847415.298831284</v>
      </c>
      <c r="F23" s="3"/>
      <c r="G23" s="3"/>
      <c r="H23" s="3">
        <f t="shared" si="6"/>
        <v>0</v>
      </c>
      <c r="I23" s="3"/>
      <c r="J23" s="3"/>
      <c r="K23" s="3">
        <f t="shared" si="7"/>
        <v>0</v>
      </c>
    </row>
    <row r="24" spans="1:11" x14ac:dyDescent="0.25">
      <c r="A24" t="s">
        <v>5</v>
      </c>
      <c r="B24" s="3">
        <f t="shared" si="4"/>
        <v>4282153.399685639</v>
      </c>
      <c r="C24" s="3"/>
      <c r="D24" s="3"/>
      <c r="E24" s="3">
        <f t="shared" si="5"/>
        <v>67178585.551047534</v>
      </c>
      <c r="F24" s="3"/>
      <c r="G24" s="3"/>
      <c r="H24" s="3">
        <f t="shared" si="6"/>
        <v>0</v>
      </c>
      <c r="I24" s="3"/>
      <c r="J24" s="3"/>
      <c r="K24" s="3">
        <f t="shared" si="7"/>
        <v>0</v>
      </c>
    </row>
    <row r="25" spans="1:11" x14ac:dyDescent="0.25">
      <c r="A25" t="s">
        <v>6</v>
      </c>
      <c r="B25" s="3">
        <f t="shared" si="4"/>
        <v>0</v>
      </c>
      <c r="C25" s="3"/>
      <c r="D25" s="3"/>
      <c r="E25" s="3">
        <f t="shared" si="5"/>
        <v>0</v>
      </c>
      <c r="F25" s="3"/>
      <c r="G25" s="3"/>
      <c r="H25" s="3">
        <f t="shared" si="6"/>
        <v>0</v>
      </c>
      <c r="I25" s="3"/>
      <c r="J25" s="3"/>
      <c r="K25" s="3">
        <f t="shared" si="7"/>
        <v>0</v>
      </c>
    </row>
    <row r="26" spans="1:11" x14ac:dyDescent="0.25">
      <c r="A26" t="s">
        <v>7</v>
      </c>
      <c r="B26" s="3">
        <f t="shared" si="4"/>
        <v>0</v>
      </c>
      <c r="C26" s="3"/>
      <c r="D26" s="3"/>
      <c r="E26" s="3">
        <f t="shared" si="5"/>
        <v>53072758.723030329</v>
      </c>
      <c r="F26" s="3"/>
      <c r="G26" s="3"/>
      <c r="H26" s="3">
        <f t="shared" si="6"/>
        <v>0</v>
      </c>
      <c r="I26" s="3"/>
      <c r="J26" s="3"/>
      <c r="K26" s="3">
        <f t="shared" si="7"/>
        <v>0</v>
      </c>
    </row>
    <row r="27" spans="1:11" x14ac:dyDescent="0.25">
      <c r="A27" t="s">
        <v>13</v>
      </c>
      <c r="B27" s="3">
        <f>B11-D11</f>
        <v>199928352.67837811</v>
      </c>
      <c r="C27" s="3"/>
      <c r="D27" s="3"/>
      <c r="E27" s="3">
        <f>E11-G11</f>
        <v>319793501.05590677</v>
      </c>
      <c r="F27" s="3"/>
      <c r="G27" s="3"/>
      <c r="H27" s="3">
        <f>H11-J11</f>
        <v>195204167.90782356</v>
      </c>
      <c r="I27" s="3"/>
      <c r="J27" s="3"/>
      <c r="K27" s="3">
        <f>K11-M11</f>
        <v>210159372.61505997</v>
      </c>
    </row>
  </sheetData>
  <conditionalFormatting sqref="B19:B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B5A5-D81E-43BA-9DA2-A54369F71479}">
  <dimension ref="A1:Q27"/>
  <sheetViews>
    <sheetView tabSelected="1" topLeftCell="G1" workbookViewId="0">
      <selection sqref="A1:M11"/>
    </sheetView>
  </sheetViews>
  <sheetFormatPr defaultRowHeight="15" x14ac:dyDescent="0.25"/>
  <cols>
    <col min="2" max="2" width="13.7109375" bestFit="1" customWidth="1"/>
    <col min="5" max="5" width="13.7109375" bestFit="1" customWidth="1"/>
    <col min="8" max="8" width="13.7109375" bestFit="1" customWidth="1"/>
    <col min="11" max="11" width="13.7109375" bestFit="1" customWidth="1"/>
  </cols>
  <sheetData>
    <row r="1" spans="1:16" x14ac:dyDescent="0.25">
      <c r="B1" t="s">
        <v>9</v>
      </c>
      <c r="C1" t="s">
        <v>9</v>
      </c>
      <c r="D1" t="s">
        <v>9</v>
      </c>
      <c r="E1" t="s">
        <v>10</v>
      </c>
      <c r="F1" t="s">
        <v>10</v>
      </c>
      <c r="G1" t="s">
        <v>10</v>
      </c>
      <c r="H1" t="s">
        <v>11</v>
      </c>
      <c r="I1" t="s">
        <v>11</v>
      </c>
      <c r="J1" t="s">
        <v>11</v>
      </c>
      <c r="K1" t="s">
        <v>12</v>
      </c>
      <c r="L1" t="s">
        <v>12</v>
      </c>
      <c r="M1" t="s">
        <v>12</v>
      </c>
    </row>
    <row r="2" spans="1:16" x14ac:dyDescent="0.25">
      <c r="A2" t="s">
        <v>8</v>
      </c>
      <c r="B2">
        <v>2020</v>
      </c>
      <c r="C2">
        <v>2035</v>
      </c>
      <c r="D2">
        <v>2050</v>
      </c>
      <c r="E2">
        <v>2020</v>
      </c>
      <c r="F2">
        <v>2035</v>
      </c>
      <c r="G2">
        <v>2050</v>
      </c>
      <c r="H2">
        <v>2020</v>
      </c>
      <c r="I2">
        <v>2035</v>
      </c>
      <c r="J2">
        <v>2050</v>
      </c>
      <c r="K2">
        <v>2020</v>
      </c>
      <c r="L2">
        <v>2035</v>
      </c>
      <c r="M2">
        <v>2050</v>
      </c>
    </row>
    <row r="3" spans="1:16" x14ac:dyDescent="0.25">
      <c r="A3" t="s">
        <v>0</v>
      </c>
      <c r="B3" s="1">
        <f>Values!B3/B$11</f>
        <v>0.41258155874038432</v>
      </c>
      <c r="C3" s="1">
        <f>Values!C3/C$11</f>
        <v>0.37841731725453964</v>
      </c>
      <c r="D3" s="1">
        <f>Values!D3/D$11</f>
        <v>0.37806728389213984</v>
      </c>
      <c r="E3" s="1">
        <f>Values!E3/E$11</f>
        <v>0.35984966216340514</v>
      </c>
      <c r="F3" s="1">
        <f>Values!F3/F$11</f>
        <v>0.33541902774465959</v>
      </c>
      <c r="G3" s="1">
        <f>Values!G3/G$11</f>
        <v>0.36943907550406258</v>
      </c>
      <c r="H3" s="1">
        <f>Values!H3/H$11</f>
        <v>0.50373804426240498</v>
      </c>
      <c r="I3" s="1">
        <f>Values!I3/I$11</f>
        <v>0.49316071272427126</v>
      </c>
      <c r="J3" s="1">
        <f>Values!J3/J$11</f>
        <v>0.50506924726299363</v>
      </c>
      <c r="K3" s="1">
        <f>Values!K3/K$11</f>
        <v>0.42903863875912363</v>
      </c>
      <c r="L3" s="1">
        <f>Values!L3/L$11</f>
        <v>0.3956477386427974</v>
      </c>
      <c r="M3" s="1">
        <f>Values!M3/M$11</f>
        <v>0.39447571352964034</v>
      </c>
      <c r="O3" t="str">
        <f>INDEX($B$1:$M$1, MATCH(MAX(B3:M3), B3:M3, 0))</f>
        <v>j=3</v>
      </c>
      <c r="P3">
        <f>INDEX($B$2:$M$2, MATCH(MAX(B3:M3), B3:M3, 0))</f>
        <v>2050</v>
      </c>
    </row>
    <row r="4" spans="1:16" x14ac:dyDescent="0.25">
      <c r="A4" t="s">
        <v>1</v>
      </c>
      <c r="B4" s="1">
        <f>Values!B4/B$11</f>
        <v>3.3241579895294292E-3</v>
      </c>
      <c r="C4" s="1">
        <f>Values!C4/C$11</f>
        <v>2.7581660521252801E-3</v>
      </c>
      <c r="D4" s="1">
        <f>Values!D4/D$11</f>
        <v>2.3182425717992896E-3</v>
      </c>
      <c r="E4" s="1">
        <f>Values!E4/E$11</f>
        <v>4.7228393242063917E-4</v>
      </c>
      <c r="F4" s="1">
        <f>Values!F4/F$11</f>
        <v>3.9824224649224625E-4</v>
      </c>
      <c r="G4" s="1">
        <f>Values!G4/G$11</f>
        <v>3.6901399349408774E-4</v>
      </c>
      <c r="H4" s="1">
        <f>Values!H4/H$11</f>
        <v>1.3554348527954536E-3</v>
      </c>
      <c r="I4" s="1">
        <f>Values!I4/I$11</f>
        <v>1.2004385413653344E-3</v>
      </c>
      <c r="J4" s="1">
        <f>Values!J4/J$11</f>
        <v>1.0342910297973383E-3</v>
      </c>
      <c r="K4" s="1">
        <f>Values!K4/K$11</f>
        <v>6.5693933580834049E-4</v>
      </c>
      <c r="L4" s="1">
        <f>Values!L4/L$11</f>
        <v>5.4804360047437911E-4</v>
      </c>
      <c r="M4" s="1">
        <f>Values!M4/M$11</f>
        <v>4.596921279968985E-4</v>
      </c>
      <c r="O4" t="str">
        <f t="shared" ref="O4:P11" si="0">INDEX($B$1:$M$1, MATCH(MAX(B4:M4), B4:M4, 0))</f>
        <v>j=1</v>
      </c>
      <c r="P4">
        <f t="shared" ref="P4:P10" si="1">INDEX($B$2:$M$2, MATCH(MAX(B4:M4), B4:M4, 0))</f>
        <v>2020</v>
      </c>
    </row>
    <row r="5" spans="1:16" x14ac:dyDescent="0.25">
      <c r="A5" t="s">
        <v>2</v>
      </c>
      <c r="B5" s="1">
        <f>Values!B5/B$11</f>
        <v>0.20441628477771054</v>
      </c>
      <c r="C5" s="1">
        <f>Values!C5/C$11</f>
        <v>0.14273248910618444</v>
      </c>
      <c r="D5" s="1">
        <f>Values!D5/D$11</f>
        <v>0.106187721368682</v>
      </c>
      <c r="E5" s="1">
        <f>Values!E5/E$11</f>
        <v>0.15836491719839008</v>
      </c>
      <c r="F5" s="1">
        <f>Values!F5/F$11</f>
        <v>0.1123755248142818</v>
      </c>
      <c r="G5" s="1">
        <f>Values!G5/G$11</f>
        <v>9.2168014799683368E-2</v>
      </c>
      <c r="H5" s="1">
        <f>Values!H5/H$11</f>
        <v>0.26735329109755973</v>
      </c>
      <c r="I5" s="1">
        <f>Values!I5/I$11</f>
        <v>0.19925783760339927</v>
      </c>
      <c r="J5" s="1">
        <f>Values!J5/J$11</f>
        <v>0.15196068222221712</v>
      </c>
      <c r="K5" s="1">
        <f>Values!K5/K$11</f>
        <v>0.21102745645906837</v>
      </c>
      <c r="L5" s="1">
        <f>Values!L5/L$11</f>
        <v>0.14814854980928446</v>
      </c>
      <c r="M5" s="1">
        <f>Values!M5/M$11</f>
        <v>0.1099923179977111</v>
      </c>
      <c r="O5" t="str">
        <f t="shared" si="0"/>
        <v>j=3</v>
      </c>
      <c r="P5">
        <f t="shared" si="1"/>
        <v>2020</v>
      </c>
    </row>
    <row r="6" spans="1:16" x14ac:dyDescent="0.25">
      <c r="A6" t="s">
        <v>3</v>
      </c>
      <c r="B6" s="1">
        <f>Values!B6/B$11</f>
        <v>8.5622243404432502E-4</v>
      </c>
      <c r="C6" s="1">
        <f>Values!C6/C$11</f>
        <v>1.0800476444801936E-3</v>
      </c>
      <c r="D6" s="1">
        <f>Values!D6/D$11</f>
        <v>1.175875268602669E-3</v>
      </c>
      <c r="E6" s="1">
        <f>Values!E6/E$11</f>
        <v>6.623105718499727E-4</v>
      </c>
      <c r="F6" s="1">
        <f>Values!F6/F$11</f>
        <v>8.4903072122975254E-4</v>
      </c>
      <c r="G6" s="1">
        <f>Values!G6/G$11</f>
        <v>1.0190577248197293E-3</v>
      </c>
      <c r="H6" s="1">
        <f>Values!H6/H$11</f>
        <v>1.1214386506250475E-3</v>
      </c>
      <c r="I6" s="1">
        <f>Values!I6/I$11</f>
        <v>1.5099214720929127E-3</v>
      </c>
      <c r="J6" s="1">
        <f>Values!J6/J$11</f>
        <v>1.6851441726606336E-3</v>
      </c>
      <c r="K6" s="1">
        <f>Values!K6/K$11</f>
        <v>8.8634664174710737E-4</v>
      </c>
      <c r="L6" s="1">
        <f>Values!L6/L$11</f>
        <v>1.1241156821086391E-3</v>
      </c>
      <c r="M6" s="1">
        <f>Values!M6/M$11</f>
        <v>1.221357592506529E-3</v>
      </c>
      <c r="O6" t="str">
        <f t="shared" si="0"/>
        <v>j=3</v>
      </c>
      <c r="P6">
        <f t="shared" si="1"/>
        <v>2050</v>
      </c>
    </row>
    <row r="7" spans="1:16" x14ac:dyDescent="0.25">
      <c r="A7" t="s">
        <v>4</v>
      </c>
      <c r="B7" s="1">
        <f>Values!B7/B$11</f>
        <v>0.22396351242140503</v>
      </c>
      <c r="C7" s="1">
        <f>Values!C7/C$11</f>
        <v>0.28250984139446977</v>
      </c>
      <c r="D7" s="1">
        <f>Values!D7/D$11</f>
        <v>0.30757563088107959</v>
      </c>
      <c r="E7" s="1">
        <f>Values!E7/E$11</f>
        <v>0.17924577277943599</v>
      </c>
      <c r="F7" s="1">
        <f>Values!F7/F$11</f>
        <v>0.19646118293796247</v>
      </c>
      <c r="G7" s="1">
        <f>Values!G7/G$11</f>
        <v>0.19857223174772282</v>
      </c>
      <c r="H7" s="1">
        <f>Values!H7/H$11</f>
        <v>0</v>
      </c>
      <c r="I7" s="1">
        <f>Values!I7/I$11</f>
        <v>0</v>
      </c>
      <c r="J7" s="1">
        <f>Values!J7/J$11</f>
        <v>0</v>
      </c>
      <c r="K7" s="1">
        <f>Values!K7/K$11</f>
        <v>0.21498183097370333</v>
      </c>
      <c r="L7" s="1">
        <f>Values!L7/L$11</f>
        <v>0.27265229672401736</v>
      </c>
      <c r="M7" s="1">
        <f>Values!M7/M$11</f>
        <v>0.2962381523701923</v>
      </c>
      <c r="O7" t="str">
        <f t="shared" si="0"/>
        <v>j=1</v>
      </c>
      <c r="P7">
        <f t="shared" si="1"/>
        <v>2050</v>
      </c>
    </row>
    <row r="8" spans="1:16" x14ac:dyDescent="0.25">
      <c r="A8" t="s">
        <v>5</v>
      </c>
      <c r="B8" s="1">
        <f>Values!B8/B$11</f>
        <v>1.0586257354344927E-2</v>
      </c>
      <c r="C8" s="1">
        <f>Values!C8/C$11</f>
        <v>1.0515969587498824E-2</v>
      </c>
      <c r="D8" s="1">
        <f>Values!D8/D$11</f>
        <v>6.5422873447238067E-3</v>
      </c>
      <c r="E8" s="1">
        <f>Values!E8/E$11</f>
        <v>0.13370888364829595</v>
      </c>
      <c r="F8" s="1">
        <f>Values!F8/F$11</f>
        <v>0.13498096944352769</v>
      </c>
      <c r="G8" s="1">
        <f>Values!G8/G$11</f>
        <v>9.2578443478867581E-2</v>
      </c>
      <c r="H8" s="1">
        <f>Values!H8/H$11</f>
        <v>0</v>
      </c>
      <c r="I8" s="1">
        <f>Values!I8/I$11</f>
        <v>0</v>
      </c>
      <c r="J8" s="1">
        <f>Values!J8/J$11</f>
        <v>0</v>
      </c>
      <c r="K8" s="1">
        <f>Values!K8/K$11</f>
        <v>0</v>
      </c>
      <c r="L8" s="1">
        <f>Values!L8/L$11</f>
        <v>0</v>
      </c>
      <c r="M8" s="1">
        <f>Values!M8/M$11</f>
        <v>0</v>
      </c>
      <c r="O8" t="str">
        <f t="shared" si="0"/>
        <v>j=2</v>
      </c>
      <c r="P8">
        <f t="shared" si="1"/>
        <v>2035</v>
      </c>
    </row>
    <row r="9" spans="1:16" x14ac:dyDescent="0.25">
      <c r="A9" t="s">
        <v>6</v>
      </c>
      <c r="B9" s="1">
        <f>Values!B9/B$11</f>
        <v>0.11764643047193489</v>
      </c>
      <c r="C9" s="1">
        <f>Values!C9/C$11</f>
        <v>0.14840039814483336</v>
      </c>
      <c r="D9" s="1">
        <f>Values!D9/D$11</f>
        <v>0.16156727800029844</v>
      </c>
      <c r="E9" s="1">
        <f>Values!E9/E$11</f>
        <v>0.11225163190196596</v>
      </c>
      <c r="F9" s="1">
        <f>Values!F9/F$11</f>
        <v>0.14389787517166716</v>
      </c>
      <c r="G9" s="1">
        <f>Values!G9/G$11</f>
        <v>0.17271488252679004</v>
      </c>
      <c r="H9" s="1">
        <f>Values!H9/H$11</f>
        <v>0.18950436593520661</v>
      </c>
      <c r="I9" s="1">
        <f>Values!I9/I$11</f>
        <v>0.2551514619381447</v>
      </c>
      <c r="J9" s="1">
        <f>Values!J9/J$11</f>
        <v>0.28476116617834818</v>
      </c>
      <c r="K9" s="1">
        <f>Values!K9/K$11</f>
        <v>0.12145131690940575</v>
      </c>
      <c r="L9" s="1">
        <f>Values!L9/L$11</f>
        <v>0.15403153069040743</v>
      </c>
      <c r="M9" s="1">
        <f>Values!M9/M$11</f>
        <v>0.16735606707419828</v>
      </c>
      <c r="O9" t="str">
        <f t="shared" si="0"/>
        <v>j=3</v>
      </c>
      <c r="P9">
        <f t="shared" si="1"/>
        <v>2050</v>
      </c>
    </row>
    <row r="10" spans="1:16" x14ac:dyDescent="0.25">
      <c r="A10" t="s">
        <v>7</v>
      </c>
      <c r="B10" s="1">
        <f>Values!B10/B$11</f>
        <v>2.6625575810646698E-2</v>
      </c>
      <c r="C10" s="1">
        <f>Values!C10/C$11</f>
        <v>3.3585770815868506E-2</v>
      </c>
      <c r="D10" s="1">
        <f>Values!D10/D$11</f>
        <v>3.6565680672674523E-2</v>
      </c>
      <c r="E10" s="1">
        <f>Values!E10/E$11</f>
        <v>0.10563335418247841</v>
      </c>
      <c r="F10" s="1">
        <f>Values!F10/F$11</f>
        <v>0.1066383336998576</v>
      </c>
      <c r="G10" s="1">
        <f>Values!G10/G$11</f>
        <v>7.3139280224559594E-2</v>
      </c>
      <c r="H10" s="1">
        <f>Values!H10/H$11</f>
        <v>3.6927425201408057E-2</v>
      </c>
      <c r="I10" s="1">
        <f>Values!I10/I$11</f>
        <v>4.9719627720726266E-2</v>
      </c>
      <c r="J10" s="1">
        <f>Values!J10/J$11</f>
        <v>5.5489469133983074E-2</v>
      </c>
      <c r="K10" s="1">
        <f>Values!K10/K$11</f>
        <v>2.1957470921143609E-2</v>
      </c>
      <c r="L10" s="1">
        <f>Values!L10/L$11</f>
        <v>2.7847724850910461E-2</v>
      </c>
      <c r="M10" s="1">
        <f>Values!M10/M$11</f>
        <v>3.0256699307754327E-2</v>
      </c>
      <c r="O10" t="str">
        <f t="shared" si="0"/>
        <v>j=2</v>
      </c>
      <c r="P10">
        <f t="shared" si="1"/>
        <v>2035</v>
      </c>
    </row>
    <row r="11" spans="1:16" x14ac:dyDescent="0.25">
      <c r="A11" t="s">
        <v>13</v>
      </c>
      <c r="B11">
        <v>735456657.94516063</v>
      </c>
      <c r="C11">
        <v>583043250.93267488</v>
      </c>
      <c r="D11">
        <v>535528305.26678252</v>
      </c>
      <c r="E11">
        <v>913498635.8974402</v>
      </c>
      <c r="F11">
        <v>712600603.01361203</v>
      </c>
      <c r="G11">
        <v>593705134.84153342</v>
      </c>
      <c r="H11">
        <v>583544338.61332786</v>
      </c>
      <c r="I11">
        <v>433406099.43597603</v>
      </c>
      <c r="J11">
        <v>388340170.7055043</v>
      </c>
      <c r="K11">
        <v>766183149.52975762</v>
      </c>
      <c r="L11">
        <v>604122753.87444615</v>
      </c>
      <c r="M11">
        <v>556023776.91469765</v>
      </c>
      <c r="O11" t="str">
        <f t="shared" si="0"/>
        <v>j=2</v>
      </c>
      <c r="P11">
        <f>INDEX($B$2:$M$2, MATCH(MAX(B11:M11), B11:M11, 0))</f>
        <v>2020</v>
      </c>
    </row>
    <row r="13" spans="1:16" x14ac:dyDescent="0.25">
      <c r="B13" s="2"/>
    </row>
    <row r="15" spans="1:16" x14ac:dyDescent="0.25">
      <c r="A15" t="s">
        <v>14</v>
      </c>
      <c r="B15" t="str">
        <f>INDEX($A$3:$A$10, MATCH(MAX(B3:B10), B3:B10, 0))</f>
        <v>Wind</v>
      </c>
      <c r="C15" t="str">
        <f t="shared" ref="C15:M15" si="2">INDEX($A$3:$A$10, MATCH(MAX(C3:C10), C3:C10, 0))</f>
        <v>Wind</v>
      </c>
      <c r="D15" t="str">
        <f t="shared" si="2"/>
        <v>Wind</v>
      </c>
      <c r="E15" t="str">
        <f t="shared" si="2"/>
        <v>Wind</v>
      </c>
      <c r="F15" t="str">
        <f t="shared" si="2"/>
        <v>Wind</v>
      </c>
      <c r="G15" t="str">
        <f t="shared" si="2"/>
        <v>Wind</v>
      </c>
      <c r="H15" t="str">
        <f t="shared" si="2"/>
        <v>Wind</v>
      </c>
      <c r="I15" t="str">
        <f t="shared" si="2"/>
        <v>Wind</v>
      </c>
      <c r="J15" t="str">
        <f t="shared" si="2"/>
        <v>Wind</v>
      </c>
      <c r="K15" t="str">
        <f t="shared" si="2"/>
        <v>Wind</v>
      </c>
      <c r="L15" t="str">
        <f t="shared" si="2"/>
        <v>Wind</v>
      </c>
      <c r="M15" t="str">
        <f t="shared" si="2"/>
        <v>Wind</v>
      </c>
    </row>
    <row r="16" spans="1:16" x14ac:dyDescent="0.25">
      <c r="A16" t="s">
        <v>15</v>
      </c>
      <c r="B16" t="str">
        <f>INDEX($A$3:$A$10, MATCH(MIN(B3:B10), B3:B10, 0))</f>
        <v>Desal</v>
      </c>
      <c r="C16" t="str">
        <f t="shared" ref="C16:M16" si="3">INDEX($A$3:$A$10, MATCH(MIN(C3:C10), C3:C10, 0))</f>
        <v>Desal</v>
      </c>
      <c r="D16" t="str">
        <f t="shared" si="3"/>
        <v>Desal</v>
      </c>
      <c r="E16" t="str">
        <f t="shared" si="3"/>
        <v>Solar</v>
      </c>
      <c r="F16" t="str">
        <f t="shared" si="3"/>
        <v>Solar</v>
      </c>
      <c r="G16" t="str">
        <f t="shared" si="3"/>
        <v>Solar</v>
      </c>
      <c r="H16" t="str">
        <f t="shared" si="3"/>
        <v>Conversion</v>
      </c>
      <c r="I16" t="str">
        <f t="shared" si="3"/>
        <v>Conversion</v>
      </c>
      <c r="J16" t="str">
        <f t="shared" si="3"/>
        <v>Conversion</v>
      </c>
      <c r="K16" t="str">
        <f t="shared" si="3"/>
        <v>Storage</v>
      </c>
      <c r="L16" t="str">
        <f t="shared" si="3"/>
        <v>Storage</v>
      </c>
      <c r="M16" t="str">
        <f t="shared" si="3"/>
        <v>Storage</v>
      </c>
    </row>
    <row r="17" spans="1:17" x14ac:dyDescent="0.25">
      <c r="A17" t="s">
        <v>21</v>
      </c>
      <c r="B17" t="str">
        <f>INDEX($A$4:$A$10, MATCH(MAX(B4:B10), B4:B10, 0))</f>
        <v>Conversion</v>
      </c>
      <c r="C17" t="str">
        <f t="shared" ref="C17:M17" si="4">INDEX($A$4:$A$10, MATCH(MAX(C4:C10), C4:C10, 0))</f>
        <v>Conversion</v>
      </c>
      <c r="D17" t="str">
        <f t="shared" si="4"/>
        <v>Conversion</v>
      </c>
      <c r="E17" t="str">
        <f t="shared" si="4"/>
        <v>Conversion</v>
      </c>
      <c r="F17" t="str">
        <f t="shared" si="4"/>
        <v>Conversion</v>
      </c>
      <c r="G17" t="str">
        <f t="shared" si="4"/>
        <v>Conversion</v>
      </c>
      <c r="H17" t="str">
        <f t="shared" si="4"/>
        <v>Elec</v>
      </c>
      <c r="I17" t="str">
        <f t="shared" si="4"/>
        <v>FPSO</v>
      </c>
      <c r="J17" t="str">
        <f t="shared" si="4"/>
        <v>FPSO</v>
      </c>
      <c r="K17" t="str">
        <f t="shared" si="4"/>
        <v>Conversion</v>
      </c>
      <c r="L17" t="str">
        <f t="shared" si="4"/>
        <v>Conversion</v>
      </c>
      <c r="M17" t="str">
        <f t="shared" si="4"/>
        <v>Conversion</v>
      </c>
    </row>
    <row r="19" spans="1:17" x14ac:dyDescent="0.25">
      <c r="A19" t="s">
        <v>0</v>
      </c>
      <c r="B19" s="2">
        <f>B3-D3</f>
        <v>3.4514274848244486E-2</v>
      </c>
      <c r="E19" s="2">
        <f>E3-G3</f>
        <v>-9.5894133406574378E-3</v>
      </c>
      <c r="H19" s="2">
        <f>H3-J3</f>
        <v>-1.3312030005886433E-3</v>
      </c>
      <c r="K19" s="2">
        <f>K3-M3</f>
        <v>3.4562925229483288E-2</v>
      </c>
      <c r="Q19" s="4" t="s">
        <v>16</v>
      </c>
    </row>
    <row r="20" spans="1:17" x14ac:dyDescent="0.25">
      <c r="A20" t="s">
        <v>1</v>
      </c>
      <c r="B20" s="2">
        <f t="shared" ref="B20:B26" si="5">B4-D4</f>
        <v>1.0059154177301396E-3</v>
      </c>
      <c r="E20" s="2">
        <f t="shared" ref="E20:E26" si="6">E4-G4</f>
        <v>1.0326993892655143E-4</v>
      </c>
      <c r="H20" s="2">
        <f t="shared" ref="H20:H26" si="7">H4-J4</f>
        <v>3.2114382299811527E-4</v>
      </c>
      <c r="K20" s="2">
        <f t="shared" ref="K20:K26" si="8">K4-M4</f>
        <v>1.97247207811442E-4</v>
      </c>
      <c r="Q20" t="s">
        <v>19</v>
      </c>
    </row>
    <row r="21" spans="1:17" x14ac:dyDescent="0.25">
      <c r="A21" t="s">
        <v>2</v>
      </c>
      <c r="B21" s="2">
        <f t="shared" si="5"/>
        <v>9.8228563409028538E-2</v>
      </c>
      <c r="E21" s="2">
        <f t="shared" si="6"/>
        <v>6.6196902398706708E-2</v>
      </c>
      <c r="H21" s="2">
        <f t="shared" si="7"/>
        <v>0.11539260887534261</v>
      </c>
      <c r="K21" s="2">
        <f t="shared" si="8"/>
        <v>0.10103513846135727</v>
      </c>
      <c r="Q21" t="s">
        <v>20</v>
      </c>
    </row>
    <row r="22" spans="1:17" x14ac:dyDescent="0.25">
      <c r="A22" t="s">
        <v>3</v>
      </c>
      <c r="B22" s="2">
        <f t="shared" si="5"/>
        <v>-3.19652834558344E-4</v>
      </c>
      <c r="E22" s="2">
        <f t="shared" si="6"/>
        <v>-3.5674715296975658E-4</v>
      </c>
      <c r="H22" s="2">
        <f t="shared" si="7"/>
        <v>-5.6370552203558605E-4</v>
      </c>
      <c r="K22" s="2">
        <f t="shared" si="8"/>
        <v>-3.3501095075942166E-4</v>
      </c>
    </row>
    <row r="23" spans="1:17" x14ac:dyDescent="0.25">
      <c r="A23" t="s">
        <v>17</v>
      </c>
      <c r="B23" s="2">
        <f t="shared" si="5"/>
        <v>-8.3612118459674561E-2</v>
      </c>
      <c r="E23" s="2">
        <f t="shared" si="6"/>
        <v>-1.932645896828683E-2</v>
      </c>
      <c r="H23" s="2">
        <f t="shared" si="7"/>
        <v>0</v>
      </c>
      <c r="K23" s="2">
        <f t="shared" si="8"/>
        <v>-8.1256321396488973E-2</v>
      </c>
      <c r="Q23" t="s">
        <v>18</v>
      </c>
    </row>
    <row r="24" spans="1:17" x14ac:dyDescent="0.25">
      <c r="A24" t="s">
        <v>5</v>
      </c>
      <c r="B24" s="2">
        <f t="shared" si="5"/>
        <v>4.0439700096211199E-3</v>
      </c>
      <c r="E24" s="2">
        <f t="shared" si="6"/>
        <v>4.1130440169428364E-2</v>
      </c>
      <c r="H24" s="2">
        <f t="shared" si="7"/>
        <v>0</v>
      </c>
      <c r="K24" s="2">
        <f t="shared" si="8"/>
        <v>0</v>
      </c>
    </row>
    <row r="25" spans="1:17" x14ac:dyDescent="0.25">
      <c r="A25" t="s">
        <v>6</v>
      </c>
      <c r="B25" s="2">
        <f t="shared" si="5"/>
        <v>-4.3920847528363546E-2</v>
      </c>
      <c r="E25" s="2">
        <f t="shared" si="6"/>
        <v>-6.0463250624824078E-2</v>
      </c>
      <c r="H25" s="2">
        <f t="shared" si="7"/>
        <v>-9.5256800243141565E-2</v>
      </c>
      <c r="K25" s="2">
        <f t="shared" si="8"/>
        <v>-4.5904750164792535E-2</v>
      </c>
    </row>
    <row r="26" spans="1:17" x14ac:dyDescent="0.25">
      <c r="A26" t="s">
        <v>7</v>
      </c>
      <c r="B26" s="2">
        <f t="shared" si="5"/>
        <v>-9.9401048620278258E-3</v>
      </c>
      <c r="E26" s="2">
        <f t="shared" si="6"/>
        <v>3.2494073957918812E-2</v>
      </c>
      <c r="H26" s="2">
        <f t="shared" si="7"/>
        <v>-1.8562043932575018E-2</v>
      </c>
      <c r="K26" s="2">
        <f t="shared" si="8"/>
        <v>-8.2992283866107179E-3</v>
      </c>
    </row>
    <row r="27" spans="1:17" x14ac:dyDescent="0.25">
      <c r="A27" t="s">
        <v>13</v>
      </c>
      <c r="B27" s="3">
        <f>B11-D11</f>
        <v>199928352.67837811</v>
      </c>
      <c r="C27" s="3"/>
      <c r="D27" s="3"/>
      <c r="E27" s="3">
        <f>E11-G11</f>
        <v>319793501.05590677</v>
      </c>
      <c r="F27" s="3"/>
      <c r="G27" s="3"/>
      <c r="H27" s="3">
        <f>H11-J11</f>
        <v>195204167.90782356</v>
      </c>
      <c r="I27" s="3"/>
      <c r="J27" s="3"/>
      <c r="K27" s="3">
        <f>K11-M11</f>
        <v>210159372.61505997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2015-06-05T18:19:34Z</dcterms:created>
  <dcterms:modified xsi:type="dcterms:W3CDTF">2024-10-23T19:36:53Z</dcterms:modified>
</cp:coreProperties>
</file>