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5\"/>
    </mc:Choice>
  </mc:AlternateContent>
  <xr:revisionPtr revIDLastSave="0" documentId="13_ncr:1_{1700B3BB-7FB1-4012-BD1D-412DEB9CF6F4}" xr6:coauthVersionLast="47" xr6:coauthVersionMax="47" xr10:uidLastSave="{00000000-0000-0000-0000-000000000000}"/>
  <bookViews>
    <workbookView xWindow="14295" yWindow="0" windowWidth="14610" windowHeight="15585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Optimal Location" sheetId="13" r:id="rId13"/>
    <sheet name="Optimal in EEZ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3" l="1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9" i="13"/>
  <c r="K9" i="13"/>
  <c r="J9" i="13"/>
  <c r="I9" i="13"/>
  <c r="H9" i="13"/>
  <c r="G9" i="13"/>
  <c r="F9" i="13"/>
  <c r="E9" i="13"/>
  <c r="D9" i="13"/>
  <c r="C9" i="13"/>
  <c r="B9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L4" i="13"/>
  <c r="K4" i="13"/>
  <c r="J4" i="13"/>
  <c r="I4" i="13"/>
  <c r="H4" i="13"/>
  <c r="G4" i="13"/>
  <c r="F4" i="13"/>
  <c r="E4" i="13"/>
  <c r="D4" i="13"/>
  <c r="C4" i="13"/>
  <c r="B4" i="13"/>
  <c r="L3" i="13"/>
  <c r="K3" i="13"/>
  <c r="J3" i="13"/>
  <c r="I3" i="13"/>
  <c r="H3" i="13"/>
  <c r="G3" i="13"/>
  <c r="F3" i="13"/>
  <c r="E3" i="13"/>
  <c r="D3" i="13"/>
  <c r="C3" i="13"/>
  <c r="B3" i="13"/>
  <c r="D17" i="13"/>
  <c r="E17" i="13"/>
  <c r="F17" i="13"/>
  <c r="G17" i="13"/>
  <c r="H17" i="13"/>
  <c r="I17" i="13"/>
  <c r="J17" i="13"/>
  <c r="K17" i="13"/>
  <c r="L17" i="13"/>
  <c r="M17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21" i="13"/>
  <c r="E21" i="13"/>
  <c r="F21" i="13"/>
  <c r="G21" i="13"/>
  <c r="H21" i="13"/>
  <c r="I21" i="13"/>
  <c r="J21" i="13"/>
  <c r="K21" i="13"/>
  <c r="L21" i="13"/>
  <c r="M21" i="13"/>
  <c r="N21" i="13"/>
  <c r="D22" i="13"/>
  <c r="E22" i="13"/>
  <c r="F22" i="13"/>
  <c r="G22" i="13"/>
  <c r="H22" i="13"/>
  <c r="I22" i="13"/>
  <c r="J22" i="13"/>
  <c r="K22" i="13"/>
  <c r="L22" i="13"/>
  <c r="M22" i="13"/>
  <c r="N22" i="13"/>
  <c r="D23" i="13"/>
  <c r="E23" i="13"/>
  <c r="F23" i="13"/>
  <c r="G23" i="13"/>
  <c r="H23" i="13"/>
  <c r="I23" i="13"/>
  <c r="J23" i="13"/>
  <c r="K23" i="13"/>
  <c r="L23" i="13"/>
  <c r="M23" i="13"/>
  <c r="N23" i="13"/>
  <c r="D24" i="13"/>
  <c r="E24" i="13"/>
  <c r="F24" i="13"/>
  <c r="G24" i="13"/>
  <c r="H24" i="13"/>
  <c r="I24" i="13"/>
  <c r="J24" i="13"/>
  <c r="K24" i="13"/>
  <c r="L24" i="13"/>
  <c r="M24" i="13"/>
  <c r="N24" i="13"/>
  <c r="D25" i="13"/>
  <c r="E25" i="13"/>
  <c r="F25" i="13"/>
  <c r="G25" i="13"/>
  <c r="H25" i="13"/>
  <c r="I25" i="13"/>
  <c r="J25" i="13"/>
  <c r="K25" i="13"/>
  <c r="L25" i="13"/>
  <c r="M25" i="13"/>
  <c r="N25" i="13"/>
  <c r="D26" i="13"/>
  <c r="E26" i="13"/>
  <c r="F26" i="13"/>
  <c r="G26" i="13"/>
  <c r="H26" i="13"/>
  <c r="I26" i="13"/>
  <c r="J26" i="13"/>
  <c r="K26" i="13"/>
  <c r="L26" i="13"/>
  <c r="M26" i="13"/>
  <c r="N26" i="13"/>
  <c r="D27" i="13"/>
  <c r="E27" i="13"/>
  <c r="F27" i="13"/>
  <c r="G27" i="13"/>
  <c r="H27" i="13"/>
  <c r="I27" i="13"/>
  <c r="J27" i="13"/>
  <c r="K27" i="13"/>
  <c r="L27" i="13"/>
  <c r="M27" i="13"/>
  <c r="N27" i="13"/>
  <c r="C27" i="13"/>
  <c r="C26" i="13"/>
  <c r="C25" i="13"/>
  <c r="C24" i="13"/>
  <c r="C23" i="13"/>
  <c r="C22" i="13"/>
  <c r="C21" i="13"/>
  <c r="C20" i="13"/>
  <c r="C19" i="13"/>
  <c r="C18" i="13"/>
  <c r="C17" i="13"/>
  <c r="Q13" i="11"/>
  <c r="P13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AA6" i="12"/>
  <c r="Z6" i="12"/>
  <c r="Y6" i="12"/>
  <c r="X6" i="12"/>
  <c r="W6" i="12"/>
  <c r="V6" i="12"/>
  <c r="U6" i="12"/>
  <c r="T6" i="12"/>
  <c r="T7" i="12" s="1"/>
  <c r="S6" i="12"/>
  <c r="S7" i="12" s="1"/>
  <c r="R6" i="12"/>
  <c r="Q6" i="12"/>
  <c r="Q7" i="12" s="1"/>
  <c r="AA5" i="12"/>
  <c r="Z5" i="12"/>
  <c r="Y5" i="12"/>
  <c r="X5" i="12"/>
  <c r="W5" i="12"/>
  <c r="V5" i="12"/>
  <c r="U5" i="12"/>
  <c r="T5" i="12"/>
  <c r="S5" i="12"/>
  <c r="R5" i="12"/>
  <c r="Q5" i="12"/>
  <c r="X60" i="12"/>
  <c r="R62" i="12"/>
  <c r="AC62" i="12" s="1"/>
  <c r="V66" i="12"/>
  <c r="AG66" i="12" s="1"/>
  <c r="P68" i="12"/>
  <c r="AA68" i="12" s="1"/>
  <c r="U69" i="12"/>
  <c r="AF69" i="12" s="1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S59" i="12" s="1"/>
  <c r="U7" i="12" l="1"/>
  <c r="AD59" i="12"/>
  <c r="W7" i="12"/>
  <c r="AI60" i="12"/>
  <c r="V7" i="12"/>
  <c r="O42" i="12"/>
  <c r="Z42" i="12" s="1"/>
  <c r="T43" i="12"/>
  <c r="AE43" i="12" s="1"/>
  <c r="Y44" i="12"/>
  <c r="AJ44" i="12" s="1"/>
  <c r="S46" i="12"/>
  <c r="AD46" i="12" s="1"/>
  <c r="X47" i="12"/>
  <c r="AI47" i="12" s="1"/>
  <c r="R49" i="12"/>
  <c r="AC49" i="12" s="1"/>
  <c r="W50" i="12"/>
  <c r="AH50" i="12" s="1"/>
  <c r="Q52" i="12"/>
  <c r="AB52" i="12" s="1"/>
  <c r="V53" i="12"/>
  <c r="AG53" i="12" s="1"/>
  <c r="P55" i="12"/>
  <c r="AA55" i="12" s="1"/>
  <c r="U56" i="12"/>
  <c r="AF56" i="12" s="1"/>
  <c r="O58" i="12"/>
  <c r="Z58" i="12" s="1"/>
  <c r="T59" i="12"/>
  <c r="AE59" i="12" s="1"/>
  <c r="Y60" i="12"/>
  <c r="AJ60" i="12" s="1"/>
  <c r="S62" i="12"/>
  <c r="AD62" i="12" s="1"/>
  <c r="X63" i="12"/>
  <c r="AI63" i="12" s="1"/>
  <c r="R65" i="12"/>
  <c r="AC65" i="12" s="1"/>
  <c r="W66" i="12"/>
  <c r="AH66" i="12" s="1"/>
  <c r="Q68" i="12"/>
  <c r="AB68" i="12" s="1"/>
  <c r="V69" i="12"/>
  <c r="AG69" i="12" s="1"/>
  <c r="P71" i="12"/>
  <c r="AA71" i="12" s="1"/>
  <c r="U72" i="12"/>
  <c r="AF72" i="12" s="1"/>
  <c r="O74" i="12"/>
  <c r="Z74" i="12" s="1"/>
  <c r="T75" i="12"/>
  <c r="AE75" i="12" s="1"/>
  <c r="Y76" i="12"/>
  <c r="AJ76" i="12" s="1"/>
  <c r="Y59" i="12"/>
  <c r="AJ59" i="12" s="1"/>
  <c r="V68" i="12"/>
  <c r="AG68" i="12" s="1"/>
  <c r="U71" i="12"/>
  <c r="AF71" i="12" s="1"/>
  <c r="T41" i="12"/>
  <c r="AE41" i="12" s="1"/>
  <c r="O49" i="12"/>
  <c r="Z49" i="12" s="1"/>
  <c r="U63" i="12"/>
  <c r="AF63" i="12" s="1"/>
  <c r="Q75" i="12"/>
  <c r="AB75" i="12" s="1"/>
  <c r="U50" i="12"/>
  <c r="AF50" i="12" s="1"/>
  <c r="V63" i="12"/>
  <c r="AG63" i="12" s="1"/>
  <c r="R75" i="12"/>
  <c r="AC75" i="12" s="1"/>
  <c r="W47" i="12"/>
  <c r="AH47" i="12" s="1"/>
  <c r="P42" i="12"/>
  <c r="AA42" i="12" s="1"/>
  <c r="U43" i="12"/>
  <c r="AF43" i="12" s="1"/>
  <c r="O45" i="12"/>
  <c r="Z45" i="12" s="1"/>
  <c r="T46" i="12"/>
  <c r="AE46" i="12" s="1"/>
  <c r="Y47" i="12"/>
  <c r="AJ47" i="12" s="1"/>
  <c r="S49" i="12"/>
  <c r="AD49" i="12" s="1"/>
  <c r="X50" i="12"/>
  <c r="AI50" i="12" s="1"/>
  <c r="R52" i="12"/>
  <c r="AC52" i="12" s="1"/>
  <c r="W53" i="12"/>
  <c r="AH53" i="12" s="1"/>
  <c r="Q55" i="12"/>
  <c r="AB55" i="12" s="1"/>
  <c r="V56" i="12"/>
  <c r="AG56" i="12" s="1"/>
  <c r="P58" i="12"/>
  <c r="AA58" i="12" s="1"/>
  <c r="U59" i="12"/>
  <c r="AF59" i="12" s="1"/>
  <c r="O61" i="12"/>
  <c r="Z61" i="12" s="1"/>
  <c r="T62" i="12"/>
  <c r="AE62" i="12" s="1"/>
  <c r="Y63" i="12"/>
  <c r="AJ63" i="12" s="1"/>
  <c r="S65" i="12"/>
  <c r="AD65" i="12" s="1"/>
  <c r="X66" i="12"/>
  <c r="AI66" i="12" s="1"/>
  <c r="R68" i="12"/>
  <c r="AC68" i="12" s="1"/>
  <c r="W69" i="12"/>
  <c r="AH69" i="12" s="1"/>
  <c r="Q71" i="12"/>
  <c r="AB71" i="12" s="1"/>
  <c r="V72" i="12"/>
  <c r="AG72" i="12" s="1"/>
  <c r="P74" i="12"/>
  <c r="AA74" i="12" s="1"/>
  <c r="U75" i="12"/>
  <c r="AF75" i="12" s="1"/>
  <c r="P41" i="12"/>
  <c r="AA41" i="12" s="1"/>
  <c r="Q67" i="12"/>
  <c r="AB67" i="12" s="1"/>
  <c r="T74" i="12"/>
  <c r="AE74" i="12" s="1"/>
  <c r="V60" i="12"/>
  <c r="AG60" i="12" s="1"/>
  <c r="Q46" i="12"/>
  <c r="AB46" i="12" s="1"/>
  <c r="P65" i="12"/>
  <c r="AA65" i="12" s="1"/>
  <c r="T56" i="12"/>
  <c r="AE56" i="12" s="1"/>
  <c r="Q42" i="12"/>
  <c r="AB42" i="12" s="1"/>
  <c r="V43" i="12"/>
  <c r="AG43" i="12" s="1"/>
  <c r="P45" i="12"/>
  <c r="AA45" i="12" s="1"/>
  <c r="U46" i="12"/>
  <c r="AF46" i="12" s="1"/>
  <c r="O48" i="12"/>
  <c r="Z48" i="12" s="1"/>
  <c r="T49" i="12"/>
  <c r="AE49" i="12" s="1"/>
  <c r="Y50" i="12"/>
  <c r="AJ50" i="12" s="1"/>
  <c r="S52" i="12"/>
  <c r="AD52" i="12" s="1"/>
  <c r="X53" i="12"/>
  <c r="AI53" i="12" s="1"/>
  <c r="R55" i="12"/>
  <c r="AC55" i="12" s="1"/>
  <c r="W56" i="12"/>
  <c r="AH56" i="12" s="1"/>
  <c r="Q58" i="12"/>
  <c r="AB58" i="12" s="1"/>
  <c r="V59" i="12"/>
  <c r="AG59" i="12" s="1"/>
  <c r="P61" i="12"/>
  <c r="AA61" i="12" s="1"/>
  <c r="U62" i="12"/>
  <c r="AF62" i="12" s="1"/>
  <c r="O64" i="12"/>
  <c r="Z64" i="12" s="1"/>
  <c r="T65" i="12"/>
  <c r="AE65" i="12" s="1"/>
  <c r="Y66" i="12"/>
  <c r="AJ66" i="12" s="1"/>
  <c r="S68" i="12"/>
  <c r="AD68" i="12" s="1"/>
  <c r="X69" i="12"/>
  <c r="AI69" i="12" s="1"/>
  <c r="R71" i="12"/>
  <c r="AC71" i="12" s="1"/>
  <c r="W72" i="12"/>
  <c r="AH72" i="12" s="1"/>
  <c r="Q74" i="12"/>
  <c r="AB74" i="12" s="1"/>
  <c r="V75" i="12"/>
  <c r="AG75" i="12" s="1"/>
  <c r="Q41" i="12"/>
  <c r="AB41" i="12" s="1"/>
  <c r="X62" i="12"/>
  <c r="AI62" i="12" s="1"/>
  <c r="O73" i="12"/>
  <c r="Z73" i="12" s="1"/>
  <c r="S69" i="12"/>
  <c r="AD69" i="12" s="1"/>
  <c r="P49" i="12"/>
  <c r="AA49" i="12" s="1"/>
  <c r="X73" i="12"/>
  <c r="AI73" i="12" s="1"/>
  <c r="Q49" i="12"/>
  <c r="AB49" i="12" s="1"/>
  <c r="R42" i="12"/>
  <c r="AC42" i="12" s="1"/>
  <c r="W43" i="12"/>
  <c r="AH43" i="12" s="1"/>
  <c r="Q45" i="12"/>
  <c r="AB45" i="12" s="1"/>
  <c r="V46" i="12"/>
  <c r="AG46" i="12" s="1"/>
  <c r="P48" i="12"/>
  <c r="AA48" i="12" s="1"/>
  <c r="U49" i="12"/>
  <c r="AF49" i="12" s="1"/>
  <c r="O51" i="12"/>
  <c r="Z51" i="12" s="1"/>
  <c r="T52" i="12"/>
  <c r="AE52" i="12" s="1"/>
  <c r="Y53" i="12"/>
  <c r="AJ53" i="12" s="1"/>
  <c r="S55" i="12"/>
  <c r="AD55" i="12" s="1"/>
  <c r="X56" i="12"/>
  <c r="AI56" i="12" s="1"/>
  <c r="R58" i="12"/>
  <c r="AC58" i="12" s="1"/>
  <c r="W59" i="12"/>
  <c r="AH59" i="12" s="1"/>
  <c r="Q61" i="12"/>
  <c r="AB61" i="12" s="1"/>
  <c r="V62" i="12"/>
  <c r="AG62" i="12" s="1"/>
  <c r="P64" i="12"/>
  <c r="AA64" i="12" s="1"/>
  <c r="U65" i="12"/>
  <c r="AF65" i="12" s="1"/>
  <c r="O67" i="12"/>
  <c r="Z67" i="12" s="1"/>
  <c r="T68" i="12"/>
  <c r="AE68" i="12" s="1"/>
  <c r="Y69" i="12"/>
  <c r="AJ69" i="12" s="1"/>
  <c r="S71" i="12"/>
  <c r="AD71" i="12" s="1"/>
  <c r="X72" i="12"/>
  <c r="AI72" i="12" s="1"/>
  <c r="R74" i="12"/>
  <c r="AC74" i="12" s="1"/>
  <c r="W75" i="12"/>
  <c r="AH75" i="12" s="1"/>
  <c r="R41" i="12"/>
  <c r="AC41" i="12" s="1"/>
  <c r="W65" i="12"/>
  <c r="AH65" i="12" s="1"/>
  <c r="P70" i="12"/>
  <c r="AA70" i="12" s="1"/>
  <c r="Y75" i="12"/>
  <c r="AJ75" i="12" s="1"/>
  <c r="S53" i="12"/>
  <c r="AD53" i="12" s="1"/>
  <c r="Y67" i="12"/>
  <c r="AJ67" i="12" s="1"/>
  <c r="V76" i="12"/>
  <c r="AG76" i="12" s="1"/>
  <c r="W44" i="12"/>
  <c r="AH44" i="12" s="1"/>
  <c r="X57" i="12"/>
  <c r="AI57" i="12" s="1"/>
  <c r="U66" i="12"/>
  <c r="AF66" i="12" s="1"/>
  <c r="X44" i="12"/>
  <c r="AI44" i="12" s="1"/>
  <c r="O55" i="12"/>
  <c r="Z55" i="12" s="1"/>
  <c r="Q65" i="12"/>
  <c r="AB65" i="12" s="1"/>
  <c r="S42" i="12"/>
  <c r="AD42" i="12" s="1"/>
  <c r="X43" i="12"/>
  <c r="AI43" i="12" s="1"/>
  <c r="R45" i="12"/>
  <c r="AC45" i="12" s="1"/>
  <c r="W46" i="12"/>
  <c r="AH46" i="12" s="1"/>
  <c r="Q48" i="12"/>
  <c r="AB48" i="12" s="1"/>
  <c r="V49" i="12"/>
  <c r="AG49" i="12" s="1"/>
  <c r="P51" i="12"/>
  <c r="AA51" i="12" s="1"/>
  <c r="U52" i="12"/>
  <c r="AF52" i="12" s="1"/>
  <c r="O54" i="12"/>
  <c r="Z54" i="12" s="1"/>
  <c r="T55" i="12"/>
  <c r="AE55" i="12" s="1"/>
  <c r="Y56" i="12"/>
  <c r="AJ56" i="12" s="1"/>
  <c r="S58" i="12"/>
  <c r="AD58" i="12" s="1"/>
  <c r="X59" i="12"/>
  <c r="AI59" i="12" s="1"/>
  <c r="R61" i="12"/>
  <c r="AC61" i="12" s="1"/>
  <c r="W62" i="12"/>
  <c r="AH62" i="12" s="1"/>
  <c r="Q64" i="12"/>
  <c r="AB64" i="12" s="1"/>
  <c r="V65" i="12"/>
  <c r="AG65" i="12" s="1"/>
  <c r="P67" i="12"/>
  <c r="AA67" i="12" s="1"/>
  <c r="U68" i="12"/>
  <c r="AF68" i="12" s="1"/>
  <c r="O70" i="12"/>
  <c r="Z70" i="12" s="1"/>
  <c r="T71" i="12"/>
  <c r="AE71" i="12" s="1"/>
  <c r="Y72" i="12"/>
  <c r="AJ72" i="12" s="1"/>
  <c r="S74" i="12"/>
  <c r="AD74" i="12" s="1"/>
  <c r="X75" i="12"/>
  <c r="AI75" i="12" s="1"/>
  <c r="S41" i="12"/>
  <c r="AD41" i="12" s="1"/>
  <c r="T42" i="12"/>
  <c r="AE42" i="12" s="1"/>
  <c r="Y43" i="12"/>
  <c r="AJ43" i="12" s="1"/>
  <c r="S45" i="12"/>
  <c r="AD45" i="12" s="1"/>
  <c r="X46" i="12"/>
  <c r="AI46" i="12" s="1"/>
  <c r="R48" i="12"/>
  <c r="AC48" i="12" s="1"/>
  <c r="W49" i="12"/>
  <c r="AH49" i="12" s="1"/>
  <c r="Q51" i="12"/>
  <c r="AB51" i="12" s="1"/>
  <c r="V52" i="12"/>
  <c r="AG52" i="12" s="1"/>
  <c r="P54" i="12"/>
  <c r="AA54" i="12" s="1"/>
  <c r="U55" i="12"/>
  <c r="AF55" i="12" s="1"/>
  <c r="O57" i="12"/>
  <c r="Z57" i="12" s="1"/>
  <c r="T58" i="12"/>
  <c r="AE58" i="12" s="1"/>
  <c r="S61" i="12"/>
  <c r="AD61" i="12" s="1"/>
  <c r="R64" i="12"/>
  <c r="AC64" i="12" s="1"/>
  <c r="U42" i="12"/>
  <c r="AF42" i="12" s="1"/>
  <c r="O44" i="12"/>
  <c r="Z44" i="12" s="1"/>
  <c r="T45" i="12"/>
  <c r="AE45" i="12" s="1"/>
  <c r="Y46" i="12"/>
  <c r="AJ46" i="12" s="1"/>
  <c r="S48" i="12"/>
  <c r="AD48" i="12" s="1"/>
  <c r="X49" i="12"/>
  <c r="AI49" i="12" s="1"/>
  <c r="R51" i="12"/>
  <c r="AC51" i="12" s="1"/>
  <c r="W52" i="12"/>
  <c r="AH52" i="12" s="1"/>
  <c r="Q54" i="12"/>
  <c r="AB54" i="12" s="1"/>
  <c r="V55" i="12"/>
  <c r="AG55" i="12" s="1"/>
  <c r="P57" i="12"/>
  <c r="AA57" i="12" s="1"/>
  <c r="U58" i="12"/>
  <c r="AF58" i="12" s="1"/>
  <c r="O60" i="12"/>
  <c r="Z60" i="12" s="1"/>
  <c r="T61" i="12"/>
  <c r="AE61" i="12" s="1"/>
  <c r="Y62" i="12"/>
  <c r="AJ62" i="12" s="1"/>
  <c r="S64" i="12"/>
  <c r="AD64" i="12" s="1"/>
  <c r="X65" i="12"/>
  <c r="AI65" i="12" s="1"/>
  <c r="R67" i="12"/>
  <c r="AC67" i="12" s="1"/>
  <c r="W68" i="12"/>
  <c r="AH68" i="12" s="1"/>
  <c r="Q70" i="12"/>
  <c r="AB70" i="12" s="1"/>
  <c r="V71" i="12"/>
  <c r="AG71" i="12" s="1"/>
  <c r="P73" i="12"/>
  <c r="AA73" i="12" s="1"/>
  <c r="U74" i="12"/>
  <c r="AF74" i="12" s="1"/>
  <c r="O76" i="12"/>
  <c r="Z76" i="12" s="1"/>
  <c r="U41" i="12"/>
  <c r="AF41" i="12" s="1"/>
  <c r="O59" i="12"/>
  <c r="Z59" i="12" s="1"/>
  <c r="R66" i="12"/>
  <c r="AC66" i="12" s="1"/>
  <c r="U73" i="12"/>
  <c r="AF73" i="12" s="1"/>
  <c r="X54" i="12"/>
  <c r="AI54" i="12" s="1"/>
  <c r="S56" i="12"/>
  <c r="AD56" i="12" s="1"/>
  <c r="W76" i="12"/>
  <c r="AH76" i="12" s="1"/>
  <c r="V42" i="12"/>
  <c r="AG42" i="12" s="1"/>
  <c r="P44" i="12"/>
  <c r="AA44" i="12" s="1"/>
  <c r="U45" i="12"/>
  <c r="AF45" i="12" s="1"/>
  <c r="O47" i="12"/>
  <c r="Z47" i="12" s="1"/>
  <c r="T48" i="12"/>
  <c r="AE48" i="12" s="1"/>
  <c r="Y49" i="12"/>
  <c r="AJ49" i="12" s="1"/>
  <c r="S51" i="12"/>
  <c r="AD51" i="12" s="1"/>
  <c r="X52" i="12"/>
  <c r="AI52" i="12" s="1"/>
  <c r="R54" i="12"/>
  <c r="AC54" i="12" s="1"/>
  <c r="W55" i="12"/>
  <c r="AH55" i="12" s="1"/>
  <c r="Q57" i="12"/>
  <c r="AB57" i="12" s="1"/>
  <c r="V58" i="12"/>
  <c r="AG58" i="12" s="1"/>
  <c r="P60" i="12"/>
  <c r="AA60" i="12" s="1"/>
  <c r="U61" i="12"/>
  <c r="AF61" i="12" s="1"/>
  <c r="O63" i="12"/>
  <c r="Z63" i="12" s="1"/>
  <c r="T64" i="12"/>
  <c r="AE64" i="12" s="1"/>
  <c r="Y65" i="12"/>
  <c r="AJ65" i="12" s="1"/>
  <c r="S67" i="12"/>
  <c r="AD67" i="12" s="1"/>
  <c r="X68" i="12"/>
  <c r="AI68" i="12" s="1"/>
  <c r="R70" i="12"/>
  <c r="AC70" i="12" s="1"/>
  <c r="W71" i="12"/>
  <c r="AH71" i="12" s="1"/>
  <c r="Q73" i="12"/>
  <c r="AB73" i="12" s="1"/>
  <c r="V74" i="12"/>
  <c r="AG74" i="12" s="1"/>
  <c r="P76" i="12"/>
  <c r="AA76" i="12" s="1"/>
  <c r="V41" i="12"/>
  <c r="U57" i="12"/>
  <c r="AF57" i="12" s="1"/>
  <c r="X64" i="12"/>
  <c r="AI64" i="12" s="1"/>
  <c r="V70" i="12"/>
  <c r="AG70" i="12" s="1"/>
  <c r="O41" i="12"/>
  <c r="Z41" i="12" s="1"/>
  <c r="R56" i="12"/>
  <c r="AC56" i="12" s="1"/>
  <c r="V47" i="12"/>
  <c r="AG47" i="12" s="1"/>
  <c r="T69" i="12"/>
  <c r="AE69" i="12" s="1"/>
  <c r="R46" i="12"/>
  <c r="AC46" i="12" s="1"/>
  <c r="W42" i="12"/>
  <c r="AH42" i="12" s="1"/>
  <c r="Q44" i="12"/>
  <c r="AB44" i="12" s="1"/>
  <c r="V45" i="12"/>
  <c r="AG45" i="12" s="1"/>
  <c r="P47" i="12"/>
  <c r="AA47" i="12" s="1"/>
  <c r="U48" i="12"/>
  <c r="AF48" i="12" s="1"/>
  <c r="O50" i="12"/>
  <c r="Z50" i="12" s="1"/>
  <c r="T51" i="12"/>
  <c r="AE51" i="12" s="1"/>
  <c r="Y52" i="12"/>
  <c r="AJ52" i="12" s="1"/>
  <c r="S54" i="12"/>
  <c r="AD54" i="12" s="1"/>
  <c r="X55" i="12"/>
  <c r="AI55" i="12" s="1"/>
  <c r="R57" i="12"/>
  <c r="AC57" i="12" s="1"/>
  <c r="W58" i="12"/>
  <c r="AH58" i="12" s="1"/>
  <c r="Q60" i="12"/>
  <c r="AB60" i="12" s="1"/>
  <c r="V61" i="12"/>
  <c r="AG61" i="12" s="1"/>
  <c r="P63" i="12"/>
  <c r="AA63" i="12" s="1"/>
  <c r="U64" i="12"/>
  <c r="AF64" i="12" s="1"/>
  <c r="O66" i="12"/>
  <c r="Z66" i="12" s="1"/>
  <c r="T67" i="12"/>
  <c r="AE67" i="12" s="1"/>
  <c r="Y68" i="12"/>
  <c r="AJ68" i="12" s="1"/>
  <c r="S70" i="12"/>
  <c r="AD70" i="12" s="1"/>
  <c r="X71" i="12"/>
  <c r="AI71" i="12" s="1"/>
  <c r="R73" i="12"/>
  <c r="AC73" i="12" s="1"/>
  <c r="W74" i="12"/>
  <c r="AH74" i="12" s="1"/>
  <c r="Q76" i="12"/>
  <c r="AB76" i="12" s="1"/>
  <c r="W41" i="12"/>
  <c r="AH41" i="12" s="1"/>
  <c r="T60" i="12"/>
  <c r="AE60" i="12" s="1"/>
  <c r="P72" i="12"/>
  <c r="AA72" i="12" s="1"/>
  <c r="X42" i="12"/>
  <c r="AI42" i="12" s="1"/>
  <c r="R44" i="12"/>
  <c r="AC44" i="12" s="1"/>
  <c r="W45" i="12"/>
  <c r="AH45" i="12" s="1"/>
  <c r="Q47" i="12"/>
  <c r="AB47" i="12" s="1"/>
  <c r="V48" i="12"/>
  <c r="AG48" i="12" s="1"/>
  <c r="P50" i="12"/>
  <c r="AA50" i="12" s="1"/>
  <c r="U51" i="12"/>
  <c r="AF51" i="12" s="1"/>
  <c r="O53" i="12"/>
  <c r="Z53" i="12" s="1"/>
  <c r="T54" i="12"/>
  <c r="AE54" i="12" s="1"/>
  <c r="Y55" i="12"/>
  <c r="AJ55" i="12" s="1"/>
  <c r="S57" i="12"/>
  <c r="AD57" i="12" s="1"/>
  <c r="X58" i="12"/>
  <c r="AI58" i="12" s="1"/>
  <c r="R60" i="12"/>
  <c r="AC60" i="12" s="1"/>
  <c r="W61" i="12"/>
  <c r="AH61" i="12" s="1"/>
  <c r="Q63" i="12"/>
  <c r="AB63" i="12" s="1"/>
  <c r="V64" i="12"/>
  <c r="AG64" i="12" s="1"/>
  <c r="P66" i="12"/>
  <c r="AA66" i="12" s="1"/>
  <c r="U67" i="12"/>
  <c r="AF67" i="12" s="1"/>
  <c r="O69" i="12"/>
  <c r="Z69" i="12" s="1"/>
  <c r="T70" i="12"/>
  <c r="AE70" i="12" s="1"/>
  <c r="Y71" i="12"/>
  <c r="AJ71" i="12" s="1"/>
  <c r="S73" i="12"/>
  <c r="AD73" i="12" s="1"/>
  <c r="X74" i="12"/>
  <c r="AI74" i="12" s="1"/>
  <c r="R76" i="12"/>
  <c r="AC76" i="12" s="1"/>
  <c r="X41" i="12"/>
  <c r="AI41" i="12" s="1"/>
  <c r="V54" i="12"/>
  <c r="AG54" i="12" s="1"/>
  <c r="S63" i="12"/>
  <c r="AD63" i="12" s="1"/>
  <c r="Q69" i="12"/>
  <c r="AB69" i="12" s="1"/>
  <c r="O75" i="12"/>
  <c r="Z75" i="12" s="1"/>
  <c r="Q43" i="12"/>
  <c r="AB43" i="12" s="1"/>
  <c r="W57" i="12"/>
  <c r="AH57" i="12" s="1"/>
  <c r="O65" i="12"/>
  <c r="Z65" i="12" s="1"/>
  <c r="R72" i="12"/>
  <c r="AC72" i="12" s="1"/>
  <c r="R43" i="12"/>
  <c r="AC43" i="12" s="1"/>
  <c r="T53" i="12"/>
  <c r="AE53" i="12" s="1"/>
  <c r="W60" i="12"/>
  <c r="AH60" i="12" s="1"/>
  <c r="O68" i="12"/>
  <c r="Z68" i="12" s="1"/>
  <c r="V50" i="12"/>
  <c r="AG50" i="12" s="1"/>
  <c r="Y57" i="12"/>
  <c r="AJ57" i="12" s="1"/>
  <c r="O71" i="12"/>
  <c r="Z71" i="12" s="1"/>
  <c r="Y42" i="12"/>
  <c r="AJ42" i="12" s="1"/>
  <c r="S44" i="12"/>
  <c r="AD44" i="12" s="1"/>
  <c r="X45" i="12"/>
  <c r="AI45" i="12" s="1"/>
  <c r="R47" i="12"/>
  <c r="AC47" i="12" s="1"/>
  <c r="W48" i="12"/>
  <c r="AH48" i="12" s="1"/>
  <c r="Q50" i="12"/>
  <c r="AB50" i="12" s="1"/>
  <c r="V51" i="12"/>
  <c r="AG51" i="12" s="1"/>
  <c r="P53" i="12"/>
  <c r="AA53" i="12" s="1"/>
  <c r="U54" i="12"/>
  <c r="AF54" i="12" s="1"/>
  <c r="O56" i="12"/>
  <c r="Z56" i="12" s="1"/>
  <c r="T57" i="12"/>
  <c r="AE57" i="12" s="1"/>
  <c r="Y58" i="12"/>
  <c r="AJ58" i="12" s="1"/>
  <c r="S60" i="12"/>
  <c r="AD60" i="12" s="1"/>
  <c r="X61" i="12"/>
  <c r="AI61" i="12" s="1"/>
  <c r="R63" i="12"/>
  <c r="AC63" i="12" s="1"/>
  <c r="W64" i="12"/>
  <c r="AH64" i="12" s="1"/>
  <c r="Q66" i="12"/>
  <c r="AB66" i="12" s="1"/>
  <c r="V67" i="12"/>
  <c r="AG67" i="12" s="1"/>
  <c r="P69" i="12"/>
  <c r="AA69" i="12" s="1"/>
  <c r="U70" i="12"/>
  <c r="AF70" i="12" s="1"/>
  <c r="O72" i="12"/>
  <c r="Z72" i="12" s="1"/>
  <c r="T73" i="12"/>
  <c r="AE73" i="12" s="1"/>
  <c r="Y74" i="12"/>
  <c r="AJ74" i="12" s="1"/>
  <c r="S76" i="12"/>
  <c r="AD76" i="12" s="1"/>
  <c r="Y41" i="12"/>
  <c r="AJ41" i="12" s="1"/>
  <c r="P56" i="12"/>
  <c r="AA56" i="12" s="1"/>
  <c r="Y61" i="12"/>
  <c r="AJ61" i="12" s="1"/>
  <c r="W67" i="12"/>
  <c r="AH67" i="12" s="1"/>
  <c r="T76" i="12"/>
  <c r="AE76" i="12" s="1"/>
  <c r="Y51" i="12"/>
  <c r="AJ51" i="12" s="1"/>
  <c r="P62" i="12"/>
  <c r="AA62" i="12" s="1"/>
  <c r="X70" i="12"/>
  <c r="AI70" i="12" s="1"/>
  <c r="R59" i="12"/>
  <c r="AC59" i="12" s="1"/>
  <c r="Y70" i="12"/>
  <c r="AJ70" i="12" s="1"/>
  <c r="S43" i="12"/>
  <c r="AD43" i="12" s="1"/>
  <c r="U53" i="12"/>
  <c r="AF53" i="12" s="1"/>
  <c r="W63" i="12"/>
  <c r="AH63" i="12" s="1"/>
  <c r="O43" i="12"/>
  <c r="Z43" i="12" s="1"/>
  <c r="T44" i="12"/>
  <c r="AE44" i="12" s="1"/>
  <c r="Y45" i="12"/>
  <c r="AJ45" i="12" s="1"/>
  <c r="S47" i="12"/>
  <c r="AD47" i="12" s="1"/>
  <c r="X48" i="12"/>
  <c r="AI48" i="12" s="1"/>
  <c r="R50" i="12"/>
  <c r="AC50" i="12" s="1"/>
  <c r="W51" i="12"/>
  <c r="AH51" i="12" s="1"/>
  <c r="Q53" i="12"/>
  <c r="AB53" i="12" s="1"/>
  <c r="P46" i="12"/>
  <c r="AA46" i="12" s="1"/>
  <c r="Y54" i="12"/>
  <c r="AJ54" i="12" s="1"/>
  <c r="P43" i="12"/>
  <c r="AA43" i="12" s="1"/>
  <c r="U44" i="12"/>
  <c r="AF44" i="12" s="1"/>
  <c r="O46" i="12"/>
  <c r="Z46" i="12" s="1"/>
  <c r="T47" i="12"/>
  <c r="AE47" i="12" s="1"/>
  <c r="Y48" i="12"/>
  <c r="AJ48" i="12" s="1"/>
  <c r="S50" i="12"/>
  <c r="AD50" i="12" s="1"/>
  <c r="X51" i="12"/>
  <c r="AI51" i="12" s="1"/>
  <c r="R53" i="12"/>
  <c r="AC53" i="12" s="1"/>
  <c r="W54" i="12"/>
  <c r="AH54" i="12" s="1"/>
  <c r="Q56" i="12"/>
  <c r="AB56" i="12" s="1"/>
  <c r="V57" i="12"/>
  <c r="AG57" i="12" s="1"/>
  <c r="P59" i="12"/>
  <c r="AA59" i="12" s="1"/>
  <c r="U60" i="12"/>
  <c r="AF60" i="12" s="1"/>
  <c r="O62" i="12"/>
  <c r="Z62" i="12" s="1"/>
  <c r="T63" i="12"/>
  <c r="AE63" i="12" s="1"/>
  <c r="Y64" i="12"/>
  <c r="AJ64" i="12" s="1"/>
  <c r="S66" i="12"/>
  <c r="AD66" i="12" s="1"/>
  <c r="X67" i="12"/>
  <c r="AI67" i="12" s="1"/>
  <c r="R69" i="12"/>
  <c r="AC69" i="12" s="1"/>
  <c r="W70" i="12"/>
  <c r="AH70" i="12" s="1"/>
  <c r="Q72" i="12"/>
  <c r="AB72" i="12" s="1"/>
  <c r="V73" i="12"/>
  <c r="AG73" i="12" s="1"/>
  <c r="P75" i="12"/>
  <c r="AA75" i="12" s="1"/>
  <c r="U76" i="12"/>
  <c r="AF76" i="12" s="1"/>
  <c r="V44" i="12"/>
  <c r="AG44" i="12" s="1"/>
  <c r="U47" i="12"/>
  <c r="AF47" i="12" s="1"/>
  <c r="T50" i="12"/>
  <c r="AE50" i="12" s="1"/>
  <c r="Q59" i="12"/>
  <c r="AB59" i="12" s="1"/>
  <c r="T66" i="12"/>
  <c r="AE66" i="12" s="1"/>
  <c r="W73" i="12"/>
  <c r="AH73" i="12" s="1"/>
  <c r="O52" i="12"/>
  <c r="Z52" i="12" s="1"/>
  <c r="Q62" i="12"/>
  <c r="AB62" i="12" s="1"/>
  <c r="S72" i="12"/>
  <c r="AD72" i="12" s="1"/>
  <c r="P52" i="12"/>
  <c r="AA52" i="12" s="1"/>
  <c r="X76" i="12"/>
  <c r="AI76" i="12" s="1"/>
  <c r="S75" i="12"/>
  <c r="AD75" i="12" s="1"/>
  <c r="Y73" i="12"/>
  <c r="AJ73" i="12" s="1"/>
  <c r="T72" i="12"/>
  <c r="AE72" i="12" s="1"/>
  <c r="X7" i="12"/>
  <c r="Y7" i="12"/>
  <c r="Z7" i="12"/>
  <c r="AA7" i="12"/>
  <c r="AG41" i="12"/>
  <c r="R7" i="12"/>
  <c r="AK69" i="12" l="1"/>
  <c r="AK63" i="12"/>
  <c r="Q8" i="12"/>
  <c r="D2" i="12" s="1"/>
  <c r="G2" i="12" s="1"/>
  <c r="AK66" i="12"/>
  <c r="AK41" i="12"/>
  <c r="AK62" i="12"/>
  <c r="AK64" i="12"/>
  <c r="AK73" i="12"/>
  <c r="AK49" i="12"/>
  <c r="AK52" i="12"/>
  <c r="AK58" i="12"/>
  <c r="AK44" i="12"/>
  <c r="AK56" i="12"/>
  <c r="AK57" i="12"/>
  <c r="AK70" i="12"/>
  <c r="AK54" i="12"/>
  <c r="AK51" i="12"/>
  <c r="AK65" i="12"/>
  <c r="AK59" i="12"/>
  <c r="AK72" i="12"/>
  <c r="AK43" i="12"/>
  <c r="AK68" i="12"/>
  <c r="AK45" i="12"/>
  <c r="AK74" i="12"/>
  <c r="AK75" i="12"/>
  <c r="AK60" i="12"/>
  <c r="AK55" i="12"/>
  <c r="AK48" i="12"/>
  <c r="AK50" i="12"/>
  <c r="AK67" i="12"/>
  <c r="AK61" i="12"/>
  <c r="AK46" i="12"/>
  <c r="AK71" i="12"/>
  <c r="AK76" i="12"/>
  <c r="AK53" i="12"/>
  <c r="AK47" i="12"/>
  <c r="AK42" i="12"/>
</calcChain>
</file>

<file path=xl/sharedStrings.xml><?xml version="1.0" encoding="utf-8"?>
<sst xmlns="http://schemas.openxmlformats.org/spreadsheetml/2006/main" count="596" uniqueCount="35">
  <si>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</si>
  <si>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</si>
  <si>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</si>
  <si>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</si>
  <si>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</si>
  <si>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</si>
  <si>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</si>
  <si>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</si>
  <si>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</si>
  <si>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</si>
  <si>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</si>
  <si>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</si>
  <si>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</si>
  <si>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</si>
  <si>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ship</t>
  </si>
  <si>
    <t>Cost per kg</t>
  </si>
  <si>
    <t>Demand</t>
  </si>
  <si>
    <t>Total yearly cost</t>
  </si>
  <si>
    <t>Present Value Costs</t>
  </si>
  <si>
    <t>NPV</t>
  </si>
  <si>
    <t>NPV H2</t>
  </si>
  <si>
    <t>discount rate</t>
  </si>
  <si>
    <t>Year</t>
  </si>
  <si>
    <t>Discount rate</t>
  </si>
  <si>
    <t>Production (kg)</t>
  </si>
  <si>
    <t>Present value</t>
  </si>
  <si>
    <t>ProdH2 NPV</t>
  </si>
  <si>
    <t>Total Cost</t>
  </si>
  <si>
    <t>NPV Costs</t>
  </si>
  <si>
    <t>LCOH</t>
  </si>
  <si>
    <t>Demand [tH2/yr]</t>
  </si>
  <si>
    <t>Distance sea [km]</t>
  </si>
  <si>
    <t>FPSO volume [m3]</t>
  </si>
  <si>
    <t>Storage volume [m3]</t>
  </si>
  <si>
    <t>Cost per kg [€/kg]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</si>
</sst>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2" borderId="0" xfId="1"/>
    <xf numFmtId="2" fontId="0" fillId="0" borderId="0" xfId="0" applyNumberFormat="1"/>
    <xf numFmtId="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Location'!$A$3</c:f>
              <c:strCache>
                <c:ptCount val="1"/>
                <c:pt idx="0">
                  <c:v>Cost per kg [€/kg]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Location'!$B$2:$L$2</c:f>
              <c:numCache>
                <c:formatCode>General</c:formatCode>
                <c:ptCount val="11"/>
                <c:pt idx="0">
                  <c:v>2020</c:v>
                </c:pt>
                <c:pt idx="1">
                  <c:v>2023</c:v>
                </c:pt>
                <c:pt idx="2">
                  <c:v>2026</c:v>
                </c:pt>
                <c:pt idx="3">
                  <c:v>2029</c:v>
                </c:pt>
                <c:pt idx="4">
                  <c:v>2032</c:v>
                </c:pt>
                <c:pt idx="5">
                  <c:v>2035</c:v>
                </c:pt>
                <c:pt idx="6">
                  <c:v>2038</c:v>
                </c:pt>
                <c:pt idx="7">
                  <c:v>2041</c:v>
                </c:pt>
                <c:pt idx="8">
                  <c:v>2044</c:v>
                </c:pt>
                <c:pt idx="9">
                  <c:v>2047</c:v>
                </c:pt>
                <c:pt idx="10">
                  <c:v>2050</c:v>
                </c:pt>
              </c:numCache>
            </c:numRef>
          </c:cat>
          <c:val>
            <c:numRef>
              <c:f>'Optimal Location'!$B$3:$L$3</c:f>
              <c:numCache>
                <c:formatCode>0.00</c:formatCode>
                <c:ptCount val="11"/>
                <c:pt idx="0">
                  <c:v>6.1024210547120026</c:v>
                </c:pt>
                <c:pt idx="1">
                  <c:v>5.625136127791742</c:v>
                </c:pt>
                <c:pt idx="2">
                  <c:v>5.3465766068052876</c:v>
                </c:pt>
                <c:pt idx="3">
                  <c:v>5.1219904296304843</c:v>
                </c:pt>
                <c:pt idx="4">
                  <c:v>4.9662275427177107</c:v>
                </c:pt>
                <c:pt idx="5">
                  <c:v>4.846817274701432</c:v>
                </c:pt>
                <c:pt idx="6">
                  <c:v>4.7367551500716374</c:v>
                </c:pt>
                <c:pt idx="7">
                  <c:v>4.6440574008449618</c:v>
                </c:pt>
                <c:pt idx="8">
                  <c:v>4.5778596566729428</c:v>
                </c:pt>
                <c:pt idx="9">
                  <c:v>4.5150204141308832</c:v>
                </c:pt>
                <c:pt idx="10">
                  <c:v>4.4553309881404797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5-459D-A7B8-359E7784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645999"/>
        <c:axId val="136648399"/>
      </c:lineChart>
      <c:catAx>
        <c:axId val="1366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8399"/>
        <c:crosses val="autoZero"/>
        <c:auto val="1"/>
        <c:lblAlgn val="ctr"/>
        <c:lblOffset val="100"/>
        <c:noMultiLvlLbl val="0"/>
      </c:catAx>
      <c:valAx>
        <c:axId val="136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3</xdr:row>
      <xdr:rowOff>100012</xdr:rowOff>
    </xdr:from>
    <xdr:to>
      <xdr:col>23</xdr:col>
      <xdr:colOff>542925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2BE9-FA00-E4CB-4172-5CC784CA3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C1" sqref="C1:N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6.5251395664621388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6.4550117988096396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6.44351743410013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6.739930514192336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8.8791618202639562</v>
      </c>
      <c r="D6">
        <v>161</v>
      </c>
      <c r="E6">
        <v>385</v>
      </c>
      <c r="F6">
        <v>76</v>
      </c>
      <c r="G6">
        <v>73</v>
      </c>
      <c r="H6">
        <v>134880.2748487604</v>
      </c>
      <c r="I6">
        <v>20</v>
      </c>
      <c r="J6">
        <v>12.142574257425739</v>
      </c>
      <c r="K6" t="s">
        <v>14</v>
      </c>
      <c r="L6">
        <v>1369211.2378474011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9.1236104713117374</v>
      </c>
      <c r="D7">
        <v>143</v>
      </c>
      <c r="E7">
        <v>1975</v>
      </c>
      <c r="F7">
        <v>70</v>
      </c>
      <c r="G7">
        <v>68</v>
      </c>
      <c r="H7">
        <v>124231.8320975425</v>
      </c>
      <c r="I7">
        <v>20</v>
      </c>
      <c r="J7">
        <v>12.142574257425739</v>
      </c>
      <c r="K7" t="s">
        <v>14</v>
      </c>
      <c r="L7">
        <v>1261115.613806817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6.6222551256132176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6.4920479705189829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6.3548071460426856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6.1973267373311964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6.1059181320783642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6.1024210547120026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6.5979323235506637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6.5571776816079073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6.44352861768047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6.3761587409601761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6.3500305222554436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12.142574257425739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6.376138006277662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6.527974336884184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6.5178373636849152</v>
      </c>
      <c r="D21">
        <v>107</v>
      </c>
      <c r="E21">
        <v>0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6.4652234095937002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6.4388083898419781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6.4386583155349504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6.4648074870868024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6.5298404717719736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6.5186934365258464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6.4889478936010834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6.4634371206728671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6.4607955787494724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6.5053971183610377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6.5086790304166673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6.5452781425613873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6.6179503598863016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7.1403561702325176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7.752498345039748</v>
      </c>
      <c r="D36">
        <v>135</v>
      </c>
      <c r="E36">
        <v>24</v>
      </c>
      <c r="F36">
        <v>70</v>
      </c>
      <c r="G36">
        <v>68</v>
      </c>
      <c r="H36">
        <v>124231.8320975425</v>
      </c>
      <c r="I36">
        <v>20</v>
      </c>
      <c r="J36">
        <v>12.142574257425739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8.8057414002112662</v>
      </c>
      <c r="D37">
        <v>133</v>
      </c>
      <c r="E37">
        <v>2018</v>
      </c>
      <c r="F37">
        <v>68</v>
      </c>
      <c r="G37">
        <v>66</v>
      </c>
      <c r="H37">
        <v>120682.35118046989</v>
      </c>
      <c r="I37">
        <v>20</v>
      </c>
      <c r="J37">
        <v>12.142574257425739</v>
      </c>
      <c r="K37" t="s">
        <v>14</v>
      </c>
      <c r="L37">
        <v>1225083.739126622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>
      <selection activeCell="A13" sqref="A13:F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4.7934388493601174</v>
      </c>
      <c r="D2">
        <v>105</v>
      </c>
      <c r="E2">
        <v>110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4.7469284411399606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4.7407175392290029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4.9346318681653578</v>
      </c>
      <c r="D5">
        <v>110</v>
      </c>
      <c r="E5">
        <v>56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6.2215424748888557</v>
      </c>
      <c r="D6">
        <v>128</v>
      </c>
      <c r="E6">
        <v>2543</v>
      </c>
      <c r="F6">
        <v>68</v>
      </c>
      <c r="G6">
        <v>66</v>
      </c>
      <c r="H6">
        <v>120682.35118046989</v>
      </c>
      <c r="I6">
        <v>20</v>
      </c>
      <c r="J6">
        <v>12.142574257425739</v>
      </c>
      <c r="K6" t="s">
        <v>14</v>
      </c>
      <c r="L6">
        <v>1225083.739126622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6.3002451126373931</v>
      </c>
      <c r="D7">
        <v>124</v>
      </c>
      <c r="E7">
        <v>3168</v>
      </c>
      <c r="F7">
        <v>66</v>
      </c>
      <c r="G7">
        <v>64</v>
      </c>
      <c r="H7">
        <v>117132.8702633972</v>
      </c>
      <c r="I7">
        <v>20</v>
      </c>
      <c r="J7">
        <v>12.142574257425739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4.8538040119933674</v>
      </c>
      <c r="D8">
        <v>107</v>
      </c>
      <c r="E8">
        <v>44</v>
      </c>
      <c r="F8">
        <v>59</v>
      </c>
      <c r="G8">
        <v>57</v>
      </c>
      <c r="H8">
        <v>104709.68705364301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4.7696956986397181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4.6819693727016496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4.5770021638774923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4.5168490295608601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4.5150204141308832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4.8380368688976239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4.8139558552772463</v>
      </c>
      <c r="D15">
        <v>106</v>
      </c>
      <c r="E15">
        <v>54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4.7393383378623568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4.6940714444390732</v>
      </c>
      <c r="D17">
        <v>102</v>
      </c>
      <c r="E17">
        <v>49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4.6750504656954854</v>
      </c>
      <c r="D18">
        <v>101</v>
      </c>
      <c r="E18">
        <v>120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4.6949929996433184</v>
      </c>
      <c r="D19">
        <v>102</v>
      </c>
      <c r="E19">
        <v>52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4.7907019998674292</v>
      </c>
      <c r="D20">
        <v>105</v>
      </c>
      <c r="E20">
        <v>113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4.7837578719828429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4.750527220079837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4.7360084949708501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4.7358584206638232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4.7504253942018586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4.7937258854024574</v>
      </c>
      <c r="D26">
        <v>105</v>
      </c>
      <c r="E26">
        <v>125</v>
      </c>
      <c r="F26">
        <v>57</v>
      </c>
      <c r="G26">
        <v>55</v>
      </c>
      <c r="H26">
        <v>101160.2061365703</v>
      </c>
      <c r="I26">
        <v>20</v>
      </c>
      <c r="J26">
        <v>12.142574257425739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4.7869206801447808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4.7660394677430258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4.7522079283695016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4.7468726043024452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4.7766481324747261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4.7784316006648</v>
      </c>
      <c r="D32">
        <v>105</v>
      </c>
      <c r="E32">
        <v>77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4.8033395855100514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4.8524454520610156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5.1876502354193574</v>
      </c>
      <c r="D35">
        <v>116</v>
      </c>
      <c r="E35">
        <v>321</v>
      </c>
      <c r="F35">
        <v>63</v>
      </c>
      <c r="G35">
        <v>61</v>
      </c>
      <c r="H35">
        <v>111808.64888778829</v>
      </c>
      <c r="I35">
        <v>20</v>
      </c>
      <c r="J35">
        <v>12.142574257425739</v>
      </c>
      <c r="K35" t="s">
        <v>14</v>
      </c>
      <c r="L35">
        <v>1135004.0524261349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5.5428922759072989</v>
      </c>
      <c r="D36">
        <v>114</v>
      </c>
      <c r="E36">
        <v>1642</v>
      </c>
      <c r="F36">
        <v>62</v>
      </c>
      <c r="G36">
        <v>60</v>
      </c>
      <c r="H36">
        <v>110033.9084292519</v>
      </c>
      <c r="I36">
        <v>20</v>
      </c>
      <c r="J36">
        <v>12.142574257425739</v>
      </c>
      <c r="K36" t="s">
        <v>14</v>
      </c>
      <c r="L36">
        <v>1116988.1150860379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6.0994640314482966</v>
      </c>
      <c r="D37">
        <v>119</v>
      </c>
      <c r="E37">
        <v>2981</v>
      </c>
      <c r="F37">
        <v>64</v>
      </c>
      <c r="G37">
        <v>62</v>
      </c>
      <c r="H37">
        <v>113583.38934632461</v>
      </c>
      <c r="I37">
        <v>20</v>
      </c>
      <c r="J37">
        <v>12.142574257425739</v>
      </c>
      <c r="K37" t="s">
        <v>14</v>
      </c>
      <c r="L37">
        <v>1153019.989766232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7"/>
  <sheetViews>
    <sheetView workbookViewId="0">
      <selection activeCell="Q14" sqref="Q14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25">
      <c r="A2">
        <v>2.78</v>
      </c>
      <c r="B2">
        <v>58.35</v>
      </c>
      <c r="C2">
        <v>4.7278824351126483</v>
      </c>
      <c r="D2">
        <v>105</v>
      </c>
      <c r="E2">
        <v>110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7" x14ac:dyDescent="0.25">
      <c r="A3">
        <v>3.78</v>
      </c>
      <c r="B3">
        <v>58.35</v>
      </c>
      <c r="C3">
        <v>4.6828225307694096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7" x14ac:dyDescent="0.25">
      <c r="A4">
        <v>4.78</v>
      </c>
      <c r="B4">
        <v>58.35</v>
      </c>
      <c r="C4">
        <v>4.6768659254541651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7" x14ac:dyDescent="0.25">
      <c r="A5">
        <v>5.78</v>
      </c>
      <c r="B5">
        <v>58.35</v>
      </c>
      <c r="C5">
        <v>4.8665477389498646</v>
      </c>
      <c r="D5">
        <v>110</v>
      </c>
      <c r="E5">
        <v>56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7" x14ac:dyDescent="0.25">
      <c r="A6">
        <v>6.78</v>
      </c>
      <c r="B6">
        <v>58.35</v>
      </c>
      <c r="C6">
        <v>6.1099627789700532</v>
      </c>
      <c r="D6">
        <v>126</v>
      </c>
      <c r="E6">
        <v>2657</v>
      </c>
      <c r="F6">
        <v>68</v>
      </c>
      <c r="G6">
        <v>66</v>
      </c>
      <c r="H6">
        <v>120682.35118046989</v>
      </c>
      <c r="I6">
        <v>20</v>
      </c>
      <c r="J6">
        <v>12.142574257425739</v>
      </c>
      <c r="K6" t="s">
        <v>14</v>
      </c>
      <c r="L6">
        <v>1225083.739126622</v>
      </c>
      <c r="M6">
        <v>547.80352115640937</v>
      </c>
      <c r="N6">
        <v>121425.7425742574</v>
      </c>
    </row>
    <row r="7" spans="1:17" x14ac:dyDescent="0.25">
      <c r="A7">
        <v>7.78</v>
      </c>
      <c r="B7">
        <v>58.35</v>
      </c>
      <c r="C7">
        <v>6.1830787444329882</v>
      </c>
      <c r="D7">
        <v>124</v>
      </c>
      <c r="E7">
        <v>3168</v>
      </c>
      <c r="F7">
        <v>66</v>
      </c>
      <c r="G7">
        <v>64</v>
      </c>
      <c r="H7">
        <v>117132.8702633972</v>
      </c>
      <c r="I7">
        <v>20</v>
      </c>
      <c r="J7">
        <v>12.142574257425739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7" x14ac:dyDescent="0.25">
      <c r="A8">
        <v>2.78</v>
      </c>
      <c r="B8">
        <v>57.35</v>
      </c>
      <c r="C8">
        <v>4.7872011798775809</v>
      </c>
      <c r="D8">
        <v>107</v>
      </c>
      <c r="E8">
        <v>120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7" x14ac:dyDescent="0.25">
      <c r="A9">
        <v>3.78</v>
      </c>
      <c r="B9">
        <v>57.35</v>
      </c>
      <c r="C9">
        <v>4.705076166586986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7" x14ac:dyDescent="0.25">
      <c r="A10">
        <v>4.78</v>
      </c>
      <c r="B10">
        <v>57.35</v>
      </c>
      <c r="C10">
        <v>4.6192118419983341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7" x14ac:dyDescent="0.25">
      <c r="A11">
        <v>5.78</v>
      </c>
      <c r="B11">
        <v>57.35</v>
      </c>
      <c r="C11">
        <v>4.516017894345266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7" x14ac:dyDescent="0.25">
      <c r="A12">
        <v>6.78</v>
      </c>
      <c r="B12">
        <v>57.35</v>
      </c>
      <c r="C12">
        <v>4.457079299382336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7" x14ac:dyDescent="0.25">
      <c r="A13" s="4">
        <v>7.78</v>
      </c>
      <c r="B13" s="4">
        <v>57.35</v>
      </c>
      <c r="C13" s="4">
        <v>4.4553309881404797</v>
      </c>
      <c r="D13" s="4">
        <v>96</v>
      </c>
      <c r="E13" s="4">
        <v>36</v>
      </c>
      <c r="F13" s="4">
        <v>53</v>
      </c>
      <c r="G13" s="4">
        <v>51</v>
      </c>
      <c r="H13" s="4">
        <v>94061.244302425024</v>
      </c>
      <c r="I13" s="4">
        <v>20</v>
      </c>
      <c r="J13" s="4">
        <v>12.142574257425739</v>
      </c>
      <c r="K13" s="4" t="s">
        <v>14</v>
      </c>
      <c r="L13" s="4">
        <v>954844.6790251612</v>
      </c>
      <c r="M13" s="4">
        <v>440.45096044938998</v>
      </c>
      <c r="N13" s="4">
        <v>121425.7425742574</v>
      </c>
      <c r="P13">
        <f>D13*12</f>
        <v>1152</v>
      </c>
      <c r="Q13">
        <f>E13*0.542</f>
        <v>19.512</v>
      </c>
    </row>
    <row r="14" spans="1:17" x14ac:dyDescent="0.25">
      <c r="A14">
        <v>2.78</v>
      </c>
      <c r="B14">
        <v>56.35</v>
      </c>
      <c r="C14">
        <v>4.7718146605819411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7" x14ac:dyDescent="0.25">
      <c r="A15">
        <v>3.78</v>
      </c>
      <c r="B15">
        <v>56.35</v>
      </c>
      <c r="C15">
        <v>4.7482205005810387</v>
      </c>
      <c r="D15">
        <v>106</v>
      </c>
      <c r="E15">
        <v>54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7" x14ac:dyDescent="0.25">
      <c r="A16">
        <v>4.78</v>
      </c>
      <c r="B16">
        <v>56.35</v>
      </c>
      <c r="C16">
        <v>4.675419803930752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4.6307250163562106</v>
      </c>
      <c r="D17">
        <v>102</v>
      </c>
      <c r="E17">
        <v>49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4.6116822175910599</v>
      </c>
      <c r="D18">
        <v>101</v>
      </c>
      <c r="E18">
        <v>120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4.6316064194663946</v>
      </c>
      <c r="D19">
        <v>102</v>
      </c>
      <c r="E19">
        <v>52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4.7251054335259024</v>
      </c>
      <c r="D20">
        <v>105</v>
      </c>
      <c r="E20">
        <v>113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4.7184289862683819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4.6860733248940996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4.6721568811960124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4.6720068068889864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4.6859581149847669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4.7279687106846877</v>
      </c>
      <c r="D26">
        <v>105</v>
      </c>
      <c r="E26">
        <v>125</v>
      </c>
      <c r="F26">
        <v>57</v>
      </c>
      <c r="G26">
        <v>55</v>
      </c>
      <c r="H26">
        <v>101160.2061365703</v>
      </c>
      <c r="I26">
        <v>20</v>
      </c>
      <c r="J26">
        <v>12.142574257425739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4.7214178020227253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4.7013931676275851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4.6881237575709029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4.6824856292734731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4.7115200072305647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4.7133168594519921</v>
      </c>
      <c r="D32">
        <v>105</v>
      </c>
      <c r="E32">
        <v>77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4.737952215629031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4.7862718318296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5.1117064032305377</v>
      </c>
      <c r="D35">
        <v>114</v>
      </c>
      <c r="E35">
        <v>510</v>
      </c>
      <c r="F35">
        <v>62</v>
      </c>
      <c r="G35">
        <v>60</v>
      </c>
      <c r="H35">
        <v>110033.9084292519</v>
      </c>
      <c r="I35">
        <v>20</v>
      </c>
      <c r="J35">
        <v>12.142574257425739</v>
      </c>
      <c r="K35" t="s">
        <v>14</v>
      </c>
      <c r="L35">
        <v>1116988.1150860379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5.4512590665088014</v>
      </c>
      <c r="D36">
        <v>114</v>
      </c>
      <c r="E36">
        <v>1642</v>
      </c>
      <c r="F36">
        <v>62</v>
      </c>
      <c r="G36">
        <v>60</v>
      </c>
      <c r="H36">
        <v>110033.9084292519</v>
      </c>
      <c r="I36">
        <v>20</v>
      </c>
      <c r="J36">
        <v>12.142574257425739</v>
      </c>
      <c r="K36" t="s">
        <v>14</v>
      </c>
      <c r="L36">
        <v>1116988.1150860379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5.9871268701604752</v>
      </c>
      <c r="D37">
        <v>118</v>
      </c>
      <c r="E37">
        <v>3038</v>
      </c>
      <c r="F37">
        <v>64</v>
      </c>
      <c r="G37">
        <v>62</v>
      </c>
      <c r="H37">
        <v>113583.38934632461</v>
      </c>
      <c r="I37">
        <v>20</v>
      </c>
      <c r="J37">
        <v>12.142574257425739</v>
      </c>
      <c r="K37" t="s">
        <v>14</v>
      </c>
      <c r="L37">
        <v>1153019.989766232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098E-E5C4-421D-A56F-6180F9516856}">
  <dimension ref="A1:AK76"/>
  <sheetViews>
    <sheetView workbookViewId="0">
      <selection activeCell="C1" sqref="C1"/>
    </sheetView>
  </sheetViews>
  <sheetFormatPr defaultRowHeight="15" x14ac:dyDescent="0.25"/>
  <cols>
    <col min="5" max="6" width="11" bestFit="1" customWidth="1"/>
    <col min="15" max="15" width="12" bestFit="1" customWidth="1"/>
  </cols>
  <sheetData>
    <row r="1" spans="1:27" x14ac:dyDescent="0.25">
      <c r="A1" s="2" t="s">
        <v>0</v>
      </c>
      <c r="B1" s="2" t="s">
        <v>1</v>
      </c>
      <c r="C1" t="s">
        <v>15</v>
      </c>
      <c r="D1" t="s">
        <v>26</v>
      </c>
      <c r="E1" t="s">
        <v>27</v>
      </c>
      <c r="F1" t="s">
        <v>28</v>
      </c>
      <c r="G1" t="s">
        <v>29</v>
      </c>
      <c r="P1" t="s">
        <v>20</v>
      </c>
      <c r="Q1" t="s">
        <v>21</v>
      </c>
      <c r="R1">
        <v>0.08</v>
      </c>
    </row>
    <row r="2" spans="1:27" x14ac:dyDescent="0.25">
      <c r="A2">
        <v>2.78</v>
      </c>
      <c r="B2">
        <v>58.35</v>
      </c>
      <c r="C2">
        <f>M41</f>
        <v>4.7278824351126483</v>
      </c>
      <c r="D2">
        <f>$Q$8</f>
        <v>542502844.03413725</v>
      </c>
      <c r="E2">
        <f>SUM(O41:Y41)</f>
        <v>7099920790.4597616</v>
      </c>
      <c r="F2">
        <f>AK41</f>
        <v>3085221246.1215219</v>
      </c>
      <c r="G2">
        <f>F2/D2</f>
        <v>5.6870139577137095</v>
      </c>
    </row>
    <row r="3" spans="1:27" x14ac:dyDescent="0.25">
      <c r="A3">
        <v>3.78</v>
      </c>
      <c r="B3">
        <v>58.35</v>
      </c>
      <c r="C3">
        <f t="shared" ref="C3:C37" si="0">M42</f>
        <v>4.6828225307694096</v>
      </c>
      <c r="D3">
        <f t="shared" ref="D3:D37" si="1">$Q$8</f>
        <v>542502844.03413725</v>
      </c>
      <c r="E3">
        <f t="shared" ref="E3:E37" si="2">SUM(O42:Y42)</f>
        <v>7028671970.9148064</v>
      </c>
      <c r="F3">
        <f t="shared" ref="F3:F37" si="3">AK42</f>
        <v>3053778460.8199153</v>
      </c>
      <c r="G3">
        <f t="shared" ref="G3:G37" si="4">F3/D3</f>
        <v>5.6290552103128784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f t="shared" si="0"/>
        <v>4.6768659254541651</v>
      </c>
      <c r="D4">
        <f t="shared" si="1"/>
        <v>542502844.03413725</v>
      </c>
      <c r="E4">
        <f t="shared" si="2"/>
        <v>7017959805.8074656</v>
      </c>
      <c r="F4">
        <f t="shared" si="3"/>
        <v>3048811499.2200236</v>
      </c>
      <c r="G4">
        <f t="shared" si="4"/>
        <v>5.619899568725903</v>
      </c>
      <c r="P4" t="s">
        <v>22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f t="shared" si="0"/>
        <v>4.8665477389498646</v>
      </c>
      <c r="D5">
        <f t="shared" si="1"/>
        <v>542502844.03413725</v>
      </c>
      <c r="E5">
        <f t="shared" si="2"/>
        <v>7317446172.9256258</v>
      </c>
      <c r="F5">
        <f t="shared" si="3"/>
        <v>3182305360.5282779</v>
      </c>
      <c r="G5">
        <f t="shared" si="4"/>
        <v>5.8659699124600895</v>
      </c>
      <c r="P5" t="s">
        <v>23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6.78</v>
      </c>
      <c r="B6">
        <v>58.35</v>
      </c>
      <c r="C6">
        <f t="shared" si="0"/>
        <v>6.1099627789700532</v>
      </c>
      <c r="D6">
        <f t="shared" si="1"/>
        <v>542502844.03413725</v>
      </c>
      <c r="E6">
        <f t="shared" si="2"/>
        <v>9413202101.4231644</v>
      </c>
      <c r="F6">
        <f t="shared" si="3"/>
        <v>4131653118.2034836</v>
      </c>
      <c r="G6">
        <f t="shared" si="4"/>
        <v>7.6159105222008705</v>
      </c>
      <c r="P6" t="s">
        <v>24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7.78</v>
      </c>
      <c r="B7">
        <v>58.35</v>
      </c>
      <c r="C7">
        <f t="shared" si="0"/>
        <v>6.1830787444329882</v>
      </c>
      <c r="D7">
        <f t="shared" si="1"/>
        <v>542502844.03413725</v>
      </c>
      <c r="E7">
        <f t="shared" si="2"/>
        <v>9596971262.2108669</v>
      </c>
      <c r="F7">
        <f t="shared" si="3"/>
        <v>4226028349.6488194</v>
      </c>
      <c r="G7">
        <f t="shared" si="4"/>
        <v>7.7898731704766782</v>
      </c>
      <c r="P7" t="s">
        <v>25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2.78</v>
      </c>
      <c r="B8">
        <v>57.35</v>
      </c>
      <c r="C8">
        <f t="shared" si="0"/>
        <v>4.7872011798775809</v>
      </c>
      <c r="D8">
        <f t="shared" si="1"/>
        <v>542502844.03413725</v>
      </c>
      <c r="E8">
        <f t="shared" si="2"/>
        <v>7195711119.5757685</v>
      </c>
      <c r="F8">
        <f t="shared" si="3"/>
        <v>3128484100.5965905</v>
      </c>
      <c r="G8">
        <f t="shared" si="4"/>
        <v>5.766760736833537</v>
      </c>
      <c r="P8" s="3" t="s">
        <v>19</v>
      </c>
      <c r="Q8">
        <f>SUM(Q7:AA7)</f>
        <v>542502844.03413725</v>
      </c>
    </row>
    <row r="9" spans="1:27" x14ac:dyDescent="0.25">
      <c r="A9">
        <v>3.78</v>
      </c>
      <c r="B9">
        <v>57.35</v>
      </c>
      <c r="C9">
        <f t="shared" si="0"/>
        <v>4.705076166586986</v>
      </c>
      <c r="D9">
        <f t="shared" si="1"/>
        <v>542502844.03413725</v>
      </c>
      <c r="E9">
        <f t="shared" si="2"/>
        <v>7064654902.8601799</v>
      </c>
      <c r="F9">
        <f t="shared" si="3"/>
        <v>3069986621.7452707</v>
      </c>
      <c r="G9">
        <f t="shared" si="4"/>
        <v>5.658931848018276</v>
      </c>
    </row>
    <row r="10" spans="1:27" x14ac:dyDescent="0.25">
      <c r="A10">
        <v>4.78</v>
      </c>
      <c r="B10">
        <v>57.35</v>
      </c>
      <c r="C10">
        <f t="shared" si="0"/>
        <v>4.6192118419983341</v>
      </c>
      <c r="D10">
        <f t="shared" si="1"/>
        <v>542502844.03413725</v>
      </c>
      <c r="E10">
        <f t="shared" si="2"/>
        <v>6927584880.3317785</v>
      </c>
      <c r="F10">
        <f t="shared" si="3"/>
        <v>3008626285.3085818</v>
      </c>
      <c r="G10">
        <f t="shared" si="4"/>
        <v>5.5458258300287593</v>
      </c>
    </row>
    <row r="11" spans="1:27" x14ac:dyDescent="0.25">
      <c r="A11">
        <v>5.78</v>
      </c>
      <c r="B11">
        <v>57.35</v>
      </c>
      <c r="C11">
        <f t="shared" si="0"/>
        <v>4.516017894345266</v>
      </c>
      <c r="D11">
        <f t="shared" si="1"/>
        <v>542502844.03413725</v>
      </c>
      <c r="E11">
        <f t="shared" si="2"/>
        <v>6767122385.6644716</v>
      </c>
      <c r="F11">
        <f t="shared" si="3"/>
        <v>2937323689.1113944</v>
      </c>
      <c r="G11">
        <f t="shared" si="4"/>
        <v>5.4143931620136572</v>
      </c>
    </row>
    <row r="12" spans="1:27" x14ac:dyDescent="0.25">
      <c r="A12">
        <v>6.78</v>
      </c>
      <c r="B12">
        <v>57.35</v>
      </c>
      <c r="C12">
        <f t="shared" si="0"/>
        <v>4.457079299382336</v>
      </c>
      <c r="D12">
        <f t="shared" si="1"/>
        <v>542502844.03413725</v>
      </c>
      <c r="E12">
        <f t="shared" si="2"/>
        <v>6674116352.1737747</v>
      </c>
      <c r="F12">
        <f t="shared" si="3"/>
        <v>2895955301.2538595</v>
      </c>
      <c r="G12">
        <f t="shared" si="4"/>
        <v>5.3381384689508282</v>
      </c>
    </row>
    <row r="13" spans="1:27" x14ac:dyDescent="0.25">
      <c r="A13">
        <v>7.78</v>
      </c>
      <c r="B13">
        <v>57.35</v>
      </c>
      <c r="C13">
        <f t="shared" si="0"/>
        <v>4.4553309881404797</v>
      </c>
      <c r="D13">
        <f t="shared" si="1"/>
        <v>542502844.03413725</v>
      </c>
      <c r="E13">
        <f t="shared" si="2"/>
        <v>6670910837.7547951</v>
      </c>
      <c r="F13">
        <f t="shared" si="3"/>
        <v>2894458789.135344</v>
      </c>
      <c r="G13">
        <f t="shared" si="4"/>
        <v>5.3353799357284268</v>
      </c>
    </row>
    <row r="14" spans="1:27" x14ac:dyDescent="0.25">
      <c r="A14">
        <v>2.78</v>
      </c>
      <c r="B14">
        <v>56.35</v>
      </c>
      <c r="C14">
        <f t="shared" si="0"/>
        <v>4.7718146605819411</v>
      </c>
      <c r="D14">
        <f t="shared" si="1"/>
        <v>542502844.03413725</v>
      </c>
      <c r="E14">
        <f t="shared" si="2"/>
        <v>7171396435.2958469</v>
      </c>
      <c r="F14">
        <f t="shared" si="3"/>
        <v>3117620289.6583323</v>
      </c>
      <c r="G14">
        <f t="shared" si="4"/>
        <v>5.7467353838649267</v>
      </c>
    </row>
    <row r="15" spans="1:27" x14ac:dyDescent="0.25">
      <c r="A15">
        <v>3.78</v>
      </c>
      <c r="B15">
        <v>56.35</v>
      </c>
      <c r="C15">
        <f t="shared" si="0"/>
        <v>4.7482205005810387</v>
      </c>
      <c r="D15">
        <f t="shared" si="1"/>
        <v>542502844.03413725</v>
      </c>
      <c r="E15">
        <f t="shared" si="2"/>
        <v>7131867264.3542957</v>
      </c>
      <c r="F15">
        <f t="shared" si="3"/>
        <v>3099693132.4211111</v>
      </c>
      <c r="G15">
        <f t="shared" si="4"/>
        <v>5.7136901059749308</v>
      </c>
    </row>
    <row r="16" spans="1:27" x14ac:dyDescent="0.25">
      <c r="A16">
        <v>4.78</v>
      </c>
      <c r="B16">
        <v>56.35</v>
      </c>
      <c r="C16">
        <f t="shared" si="0"/>
        <v>4.675419803930752</v>
      </c>
      <c r="D16">
        <f t="shared" si="1"/>
        <v>542502844.03413725</v>
      </c>
      <c r="E16">
        <f t="shared" si="2"/>
        <v>7016753516.0628433</v>
      </c>
      <c r="F16">
        <f t="shared" si="3"/>
        <v>3048483681.0953794</v>
      </c>
      <c r="G16">
        <f t="shared" si="4"/>
        <v>5.6192952988529443</v>
      </c>
    </row>
    <row r="17" spans="1:7" x14ac:dyDescent="0.25">
      <c r="A17">
        <v>5.78</v>
      </c>
      <c r="B17">
        <v>56.35</v>
      </c>
      <c r="C17">
        <f t="shared" si="0"/>
        <v>4.6307250163562106</v>
      </c>
      <c r="D17">
        <f t="shared" si="1"/>
        <v>542502844.03413725</v>
      </c>
      <c r="E17">
        <f t="shared" si="2"/>
        <v>6948097639.6808615</v>
      </c>
      <c r="F17">
        <f t="shared" si="3"/>
        <v>3017947092.5926981</v>
      </c>
      <c r="G17">
        <f t="shared" si="4"/>
        <v>5.5630069515410545</v>
      </c>
    </row>
    <row r="18" spans="1:7" x14ac:dyDescent="0.25">
      <c r="A18">
        <v>6.78</v>
      </c>
      <c r="B18">
        <v>56.35</v>
      </c>
      <c r="C18">
        <f t="shared" si="0"/>
        <v>4.6116822175910599</v>
      </c>
      <c r="D18">
        <f t="shared" si="1"/>
        <v>542502844.03413725</v>
      </c>
      <c r="E18">
        <f t="shared" si="2"/>
        <v>6920872052.2316914</v>
      </c>
      <c r="F18">
        <f t="shared" si="3"/>
        <v>3006012707.2105789</v>
      </c>
      <c r="G18">
        <f t="shared" si="4"/>
        <v>5.5410081998048</v>
      </c>
    </row>
    <row r="19" spans="1:7" x14ac:dyDescent="0.25">
      <c r="A19">
        <v>7.78</v>
      </c>
      <c r="B19">
        <v>56.35</v>
      </c>
      <c r="C19">
        <f t="shared" si="0"/>
        <v>4.6316064194663946</v>
      </c>
      <c r="D19">
        <f t="shared" si="1"/>
        <v>542502844.03413725</v>
      </c>
      <c r="E19">
        <f t="shared" si="2"/>
        <v>6948530248.8703976</v>
      </c>
      <c r="F19">
        <f t="shared" si="3"/>
        <v>3018002988.8589721</v>
      </c>
      <c r="G19">
        <f t="shared" si="4"/>
        <v>5.5631099855931128</v>
      </c>
    </row>
    <row r="20" spans="1:7" x14ac:dyDescent="0.25">
      <c r="A20">
        <v>2.78</v>
      </c>
      <c r="B20">
        <v>55.35</v>
      </c>
      <c r="C20">
        <f t="shared" si="0"/>
        <v>4.7251054335259024</v>
      </c>
      <c r="D20">
        <f t="shared" si="1"/>
        <v>542502844.03413725</v>
      </c>
      <c r="E20">
        <f t="shared" si="2"/>
        <v>7099715009.9394207</v>
      </c>
      <c r="F20">
        <f t="shared" si="3"/>
        <v>3085817737.6882062</v>
      </c>
      <c r="G20">
        <f t="shared" si="4"/>
        <v>5.688113475574756</v>
      </c>
    </row>
    <row r="21" spans="1:7" x14ac:dyDescent="0.25">
      <c r="A21">
        <v>3.78</v>
      </c>
      <c r="B21">
        <v>55.35</v>
      </c>
      <c r="C21">
        <f t="shared" si="0"/>
        <v>4.7184289862683819</v>
      </c>
      <c r="D21">
        <f t="shared" si="1"/>
        <v>542502844.03413725</v>
      </c>
      <c r="E21">
        <f t="shared" si="2"/>
        <v>7088852699.6127357</v>
      </c>
      <c r="F21">
        <f t="shared" si="3"/>
        <v>3081083786.7043939</v>
      </c>
      <c r="G21">
        <f t="shared" si="4"/>
        <v>5.679387344392457</v>
      </c>
    </row>
    <row r="22" spans="1:7" x14ac:dyDescent="0.25">
      <c r="A22">
        <v>4.78</v>
      </c>
      <c r="B22">
        <v>55.35</v>
      </c>
      <c r="C22">
        <f t="shared" si="0"/>
        <v>4.6860733248940996</v>
      </c>
      <c r="D22">
        <f t="shared" si="1"/>
        <v>542502844.03413725</v>
      </c>
      <c r="E22">
        <f t="shared" si="2"/>
        <v>7036566410.3561821</v>
      </c>
      <c r="F22">
        <f t="shared" si="3"/>
        <v>3057733852.308156</v>
      </c>
      <c r="G22">
        <f t="shared" si="4"/>
        <v>5.6363462163080325</v>
      </c>
    </row>
    <row r="23" spans="1:7" x14ac:dyDescent="0.25">
      <c r="A23">
        <v>5.78</v>
      </c>
      <c r="B23">
        <v>55.35</v>
      </c>
      <c r="C23">
        <f t="shared" si="0"/>
        <v>4.6721568811960124</v>
      </c>
      <c r="D23">
        <f t="shared" si="1"/>
        <v>542502844.03413725</v>
      </c>
      <c r="E23">
        <f t="shared" si="2"/>
        <v>7011670014.6529913</v>
      </c>
      <c r="F23">
        <f t="shared" si="3"/>
        <v>3046256829.3172922</v>
      </c>
      <c r="G23">
        <f t="shared" si="4"/>
        <v>5.6151905244677485</v>
      </c>
    </row>
    <row r="24" spans="1:7" x14ac:dyDescent="0.25">
      <c r="A24">
        <v>6.78</v>
      </c>
      <c r="B24">
        <v>55.35</v>
      </c>
      <c r="C24">
        <f t="shared" si="0"/>
        <v>4.6720068068889864</v>
      </c>
      <c r="D24">
        <f t="shared" si="1"/>
        <v>542502844.03413725</v>
      </c>
      <c r="E24">
        <f t="shared" si="2"/>
        <v>7011469562.9270992</v>
      </c>
      <c r="F24">
        <f t="shared" si="3"/>
        <v>3046175413.5789137</v>
      </c>
      <c r="G24">
        <f t="shared" si="4"/>
        <v>5.6150404501607216</v>
      </c>
    </row>
    <row r="25" spans="1:7" x14ac:dyDescent="0.25">
      <c r="A25">
        <v>7.78</v>
      </c>
      <c r="B25">
        <v>55.35</v>
      </c>
      <c r="C25">
        <f t="shared" si="0"/>
        <v>4.6859581149847669</v>
      </c>
      <c r="D25">
        <f t="shared" si="1"/>
        <v>542502844.03413725</v>
      </c>
      <c r="E25">
        <f t="shared" si="2"/>
        <v>7036336149.598197</v>
      </c>
      <c r="F25">
        <f t="shared" si="3"/>
        <v>3057589997.3675179</v>
      </c>
      <c r="G25">
        <f t="shared" si="4"/>
        <v>5.6360810473006806</v>
      </c>
    </row>
    <row r="26" spans="1:7" x14ac:dyDescent="0.25">
      <c r="A26">
        <v>2.78</v>
      </c>
      <c r="B26">
        <v>54.35</v>
      </c>
      <c r="C26">
        <f t="shared" si="0"/>
        <v>4.7279687106846877</v>
      </c>
      <c r="D26">
        <f t="shared" si="1"/>
        <v>542502844.03413725</v>
      </c>
      <c r="E26">
        <f t="shared" si="2"/>
        <v>7103357965.6399508</v>
      </c>
      <c r="F26">
        <f t="shared" si="3"/>
        <v>3087305248.6024671</v>
      </c>
      <c r="G26">
        <f t="shared" si="4"/>
        <v>5.6908554168025649</v>
      </c>
    </row>
    <row r="27" spans="1:7" x14ac:dyDescent="0.25">
      <c r="A27">
        <v>3.78</v>
      </c>
      <c r="B27">
        <v>54.35</v>
      </c>
      <c r="C27">
        <f t="shared" si="0"/>
        <v>4.7214178020227253</v>
      </c>
      <c r="D27">
        <f t="shared" si="1"/>
        <v>542502844.03413725</v>
      </c>
      <c r="E27">
        <f t="shared" si="2"/>
        <v>7091603644.6335382</v>
      </c>
      <c r="F27">
        <f t="shared" si="3"/>
        <v>3081833641.7779317</v>
      </c>
      <c r="G27">
        <f t="shared" si="4"/>
        <v>5.680769558479966</v>
      </c>
    </row>
    <row r="28" spans="1:7" x14ac:dyDescent="0.25">
      <c r="A28">
        <v>4.78</v>
      </c>
      <c r="B28">
        <v>54.35</v>
      </c>
      <c r="C28">
        <f t="shared" si="0"/>
        <v>4.7013931676275851</v>
      </c>
      <c r="D28">
        <f t="shared" si="1"/>
        <v>542502844.03413725</v>
      </c>
      <c r="E28">
        <f t="shared" si="2"/>
        <v>7060025691.3145981</v>
      </c>
      <c r="F28">
        <f t="shared" si="3"/>
        <v>3068171267.1010714</v>
      </c>
      <c r="G28">
        <f t="shared" si="4"/>
        <v>5.6555855897190561</v>
      </c>
    </row>
    <row r="29" spans="1:7" x14ac:dyDescent="0.25">
      <c r="A29">
        <v>5.78</v>
      </c>
      <c r="B29">
        <v>54.35</v>
      </c>
      <c r="C29">
        <f t="shared" si="0"/>
        <v>4.6881237575709029</v>
      </c>
      <c r="D29">
        <f t="shared" si="1"/>
        <v>542502844.03413725</v>
      </c>
      <c r="E29">
        <f t="shared" si="2"/>
        <v>7036209692.0066309</v>
      </c>
      <c r="F29">
        <f t="shared" si="3"/>
        <v>3057136236.3237982</v>
      </c>
      <c r="G29">
        <f t="shared" si="4"/>
        <v>5.6352446257985447</v>
      </c>
    </row>
    <row r="30" spans="1:7" x14ac:dyDescent="0.25">
      <c r="A30">
        <v>6.78</v>
      </c>
      <c r="B30">
        <v>54.35</v>
      </c>
      <c r="C30">
        <f t="shared" si="0"/>
        <v>4.6824856292734731</v>
      </c>
      <c r="D30">
        <f t="shared" si="1"/>
        <v>542502844.03413725</v>
      </c>
      <c r="E30">
        <f t="shared" si="2"/>
        <v>7031268113.078186</v>
      </c>
      <c r="F30">
        <f t="shared" si="3"/>
        <v>3055513859.8416452</v>
      </c>
      <c r="G30">
        <f t="shared" si="4"/>
        <v>5.6322540857488583</v>
      </c>
    </row>
    <row r="31" spans="1:7" x14ac:dyDescent="0.25">
      <c r="A31">
        <v>7.78</v>
      </c>
      <c r="B31">
        <v>54.35</v>
      </c>
      <c r="C31">
        <f t="shared" si="0"/>
        <v>4.7115200072305647</v>
      </c>
      <c r="D31">
        <f t="shared" si="1"/>
        <v>542502844.03413725</v>
      </c>
      <c r="E31">
        <f t="shared" si="2"/>
        <v>7076787774.9441032</v>
      </c>
      <c r="F31">
        <f t="shared" si="3"/>
        <v>3075556585.960093</v>
      </c>
      <c r="G31">
        <f t="shared" si="4"/>
        <v>5.6691990093356308</v>
      </c>
    </row>
    <row r="32" spans="1:7" x14ac:dyDescent="0.25">
      <c r="A32">
        <v>2.78</v>
      </c>
      <c r="B32">
        <v>53.35</v>
      </c>
      <c r="C32">
        <f t="shared" si="0"/>
        <v>4.7133168594519921</v>
      </c>
      <c r="D32">
        <f t="shared" si="1"/>
        <v>542502844.03413725</v>
      </c>
      <c r="E32">
        <f t="shared" si="2"/>
        <v>7080073903.3792362</v>
      </c>
      <c r="F32">
        <f t="shared" si="3"/>
        <v>3077099860.3286443</v>
      </c>
      <c r="G32">
        <f t="shared" si="4"/>
        <v>5.6720437398020653</v>
      </c>
    </row>
    <row r="33" spans="1:37" x14ac:dyDescent="0.25">
      <c r="A33">
        <v>3.78</v>
      </c>
      <c r="B33">
        <v>53.35</v>
      </c>
      <c r="C33">
        <f t="shared" si="0"/>
        <v>4.737952215629031</v>
      </c>
      <c r="D33">
        <f t="shared" si="1"/>
        <v>542502844.03413725</v>
      </c>
      <c r="E33">
        <f t="shared" si="2"/>
        <v>7117705856.8893337</v>
      </c>
      <c r="F33">
        <f t="shared" si="3"/>
        <v>3093872960.6743941</v>
      </c>
      <c r="G33">
        <f t="shared" si="4"/>
        <v>5.7029617350350899</v>
      </c>
    </row>
    <row r="34" spans="1:37" x14ac:dyDescent="0.25">
      <c r="A34">
        <v>4.78</v>
      </c>
      <c r="B34">
        <v>53.35</v>
      </c>
      <c r="C34">
        <f t="shared" si="0"/>
        <v>4.7862718318296</v>
      </c>
      <c r="D34">
        <f t="shared" si="1"/>
        <v>542502844.03413725</v>
      </c>
      <c r="E34">
        <f t="shared" si="2"/>
        <v>7192276647.5726633</v>
      </c>
      <c r="F34">
        <f t="shared" si="3"/>
        <v>3126893347.7450285</v>
      </c>
      <c r="G34">
        <f t="shared" si="4"/>
        <v>5.763828488884875</v>
      </c>
    </row>
    <row r="35" spans="1:37" x14ac:dyDescent="0.25">
      <c r="A35">
        <v>5.78</v>
      </c>
      <c r="B35">
        <v>53.35</v>
      </c>
      <c r="C35">
        <f t="shared" si="0"/>
        <v>5.1117064032305377</v>
      </c>
      <c r="D35">
        <f t="shared" si="1"/>
        <v>542502844.03413725</v>
      </c>
      <c r="E35">
        <f t="shared" si="2"/>
        <v>7717726602.2429905</v>
      </c>
      <c r="F35">
        <f t="shared" si="3"/>
        <v>3362065134.8241901</v>
      </c>
      <c r="G35">
        <f t="shared" si="4"/>
        <v>6.197322598022418</v>
      </c>
    </row>
    <row r="36" spans="1:37" x14ac:dyDescent="0.25">
      <c r="A36">
        <v>6.78</v>
      </c>
      <c r="B36">
        <v>53.35</v>
      </c>
      <c r="C36">
        <f t="shared" si="0"/>
        <v>5.4512590665088014</v>
      </c>
      <c r="D36">
        <f t="shared" si="1"/>
        <v>542502844.03413725</v>
      </c>
      <c r="E36">
        <f t="shared" si="2"/>
        <v>8314162829.4295826</v>
      </c>
      <c r="F36">
        <f t="shared" si="3"/>
        <v>3633651219.0643783</v>
      </c>
      <c r="G36">
        <f t="shared" si="4"/>
        <v>6.6979394836789634</v>
      </c>
    </row>
    <row r="37" spans="1:37" x14ac:dyDescent="0.25">
      <c r="A37">
        <v>7.78</v>
      </c>
      <c r="B37">
        <v>53.35</v>
      </c>
      <c r="C37">
        <f t="shared" si="0"/>
        <v>5.9871268701604752</v>
      </c>
      <c r="D37">
        <f t="shared" si="1"/>
        <v>542502844.03413725</v>
      </c>
      <c r="E37">
        <f t="shared" si="2"/>
        <v>9279586501.1383572</v>
      </c>
      <c r="F37">
        <f t="shared" si="3"/>
        <v>4083778025.8774271</v>
      </c>
      <c r="G37">
        <f t="shared" si="4"/>
        <v>7.5276619667277789</v>
      </c>
    </row>
    <row r="39" spans="1:37" x14ac:dyDescent="0.25">
      <c r="C39" t="s">
        <v>15</v>
      </c>
      <c r="O39" t="s">
        <v>17</v>
      </c>
      <c r="Z39" t="s">
        <v>18</v>
      </c>
      <c r="AK39" t="s">
        <v>19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16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C41">
        <v>6.5251395664621388</v>
      </c>
      <c r="D41">
        <v>6.0010148093165414</v>
      </c>
      <c r="E41">
        <v>5.6974124888961519</v>
      </c>
      <c r="F41">
        <v>5.4535024438160402</v>
      </c>
      <c r="G41">
        <v>5.284467405974608</v>
      </c>
      <c r="H41">
        <v>5.154935191736306</v>
      </c>
      <c r="I41">
        <v>5.0356912391398341</v>
      </c>
      <c r="J41">
        <v>4.9350490313679556</v>
      </c>
      <c r="K41">
        <v>4.8627646337653507</v>
      </c>
      <c r="L41">
        <v>4.7934388493601174</v>
      </c>
      <c r="M41">
        <v>4.7278824351126483</v>
      </c>
      <c r="N41">
        <f>1000*121425.742574257</f>
        <v>121425742.574257</v>
      </c>
      <c r="O41">
        <f>C41*$N$41</f>
        <v>792319917.25833058</v>
      </c>
      <c r="P41">
        <f t="shared" ref="P41:Y41" si="8">D41*$N$41</f>
        <v>728677679.42037427</v>
      </c>
      <c r="Q41">
        <f t="shared" si="8"/>
        <v>691812542.216061</v>
      </c>
      <c r="R41">
        <f t="shared" si="8"/>
        <v>662195583.87088799</v>
      </c>
      <c r="S41">
        <f t="shared" si="8"/>
        <v>641670378.87992442</v>
      </c>
      <c r="T41">
        <f t="shared" si="8"/>
        <v>625941833.57875085</v>
      </c>
      <c r="U41">
        <f t="shared" si="8"/>
        <v>611462548.08723474</v>
      </c>
      <c r="V41">
        <f t="shared" si="8"/>
        <v>599241993.27422178</v>
      </c>
      <c r="W41">
        <f t="shared" si="8"/>
        <v>590464806.61879265</v>
      </c>
      <c r="X41">
        <f t="shared" si="8"/>
        <v>582046871.76784432</v>
      </c>
      <c r="Y41">
        <f t="shared" si="8"/>
        <v>574086635.48733974</v>
      </c>
      <c r="Z41">
        <f>O41*Q$5</f>
        <v>792319917.25833058</v>
      </c>
      <c r="AA41">
        <f t="shared" ref="AA41:AJ41" si="9">P41*R$5</f>
        <v>578447835.23565245</v>
      </c>
      <c r="AB41">
        <f t="shared" si="9"/>
        <v>435959251.60134715</v>
      </c>
      <c r="AC41">
        <f t="shared" si="9"/>
        <v>331262656.87042516</v>
      </c>
      <c r="AD41">
        <f t="shared" si="9"/>
        <v>254816135.96880406</v>
      </c>
      <c r="AE41">
        <f t="shared" si="9"/>
        <v>197322970.82684076</v>
      </c>
      <c r="AF41">
        <f t="shared" si="9"/>
        <v>153017908.99968192</v>
      </c>
      <c r="AG41">
        <f t="shared" si="9"/>
        <v>119042866.16501665</v>
      </c>
      <c r="AH41">
        <f t="shared" si="9"/>
        <v>93115908.706267506</v>
      </c>
      <c r="AI41">
        <f t="shared" si="9"/>
        <v>72864596.001934022</v>
      </c>
      <c r="AJ41">
        <f t="shared" si="9"/>
        <v>57051198.487221882</v>
      </c>
      <c r="AK41">
        <f>SUM(Z41:AJ41)</f>
        <v>3085221246.1215219</v>
      </c>
    </row>
    <row r="42" spans="1:37" x14ac:dyDescent="0.25">
      <c r="A42">
        <v>3.78</v>
      </c>
      <c r="B42">
        <v>58.35</v>
      </c>
      <c r="C42">
        <v>6.4550117988096396</v>
      </c>
      <c r="D42">
        <v>5.9404743482249591</v>
      </c>
      <c r="E42">
        <v>5.6406683975484189</v>
      </c>
      <c r="F42">
        <v>5.3990685079158736</v>
      </c>
      <c r="G42">
        <v>5.2316144431287173</v>
      </c>
      <c r="H42">
        <v>5.103280179161656</v>
      </c>
      <c r="I42">
        <v>4.9849984665872578</v>
      </c>
      <c r="J42">
        <v>4.8853898296472291</v>
      </c>
      <c r="K42">
        <v>4.8142724979016807</v>
      </c>
      <c r="L42">
        <v>4.7469284411399606</v>
      </c>
      <c r="M42">
        <v>4.6828225307694096</v>
      </c>
      <c r="N42">
        <f t="shared" ref="N42:N76" si="10">1000*121425.742574257</f>
        <v>121425742.574257</v>
      </c>
      <c r="O42">
        <f t="shared" ref="O42:O76" si="11">C42*$N$41</f>
        <v>783804600.99605095</v>
      </c>
      <c r="P42">
        <f t="shared" ref="P42:P76" si="12">D42*$N$41</f>
        <v>721326508.97654104</v>
      </c>
      <c r="Q42">
        <f t="shared" ref="Q42:Q76" si="13">E42*$N$41</f>
        <v>684922348.78746104</v>
      </c>
      <c r="R42">
        <f t="shared" ref="R42:R76" si="14">F42*$N$41</f>
        <v>655585902.78297067</v>
      </c>
      <c r="S42">
        <f t="shared" ref="S42:S76" si="15">G42*$N$41</f>
        <v>635252668.61911249</v>
      </c>
      <c r="T42">
        <f t="shared" ref="T42:T76" si="16">H42*$N$41</f>
        <v>619669585.31919134</v>
      </c>
      <c r="U42">
        <f t="shared" ref="U42:U76" si="17">I42*$N$41</f>
        <v>605307140.53689027</v>
      </c>
      <c r="V42">
        <f t="shared" ref="V42:V76" si="18">J42*$N$41</f>
        <v>593212087.82963777</v>
      </c>
      <c r="W42">
        <f t="shared" ref="W42:W76" si="19">K42*$N$41</f>
        <v>584576613.01253474</v>
      </c>
      <c r="X42">
        <f t="shared" ref="X42:X76" si="20">L42*$N$41</f>
        <v>576399310.91227996</v>
      </c>
      <c r="Y42">
        <f t="shared" ref="Y42:Y76" si="21">M42*$N$41</f>
        <v>568615203.14213705</v>
      </c>
      <c r="Z42">
        <f t="shared" ref="Z42:Z76" si="22">O42*Q$5</f>
        <v>783804600.99605095</v>
      </c>
      <c r="AA42">
        <f t="shared" ref="AA42:AA76" si="23">P42*R$5</f>
        <v>572612239.12810302</v>
      </c>
      <c r="AB42">
        <f t="shared" ref="AB42:AB76" si="24">Q42*S$5</f>
        <v>431617260.97929388</v>
      </c>
      <c r="AC42">
        <f t="shared" ref="AC42:AC76" si="25">R42*T$5</f>
        <v>327956170.73312622</v>
      </c>
      <c r="AD42">
        <f t="shared" ref="AD42:AD76" si="26">S42*U$5</f>
        <v>252267574.92523208</v>
      </c>
      <c r="AE42">
        <f t="shared" ref="AE42:AE76" si="27">T42*V$5</f>
        <v>195345696.59152788</v>
      </c>
      <c r="AF42">
        <f t="shared" ref="AF42:AF76" si="28">U42*W$5</f>
        <v>151477524.23639438</v>
      </c>
      <c r="AG42">
        <f t="shared" ref="AG42:AG76" si="29">V42*X$5</f>
        <v>117844990.79098752</v>
      </c>
      <c r="AH42">
        <f t="shared" ref="AH42:AH76" si="30">W42*Y$5</f>
        <v>92187344.476631522</v>
      </c>
      <c r="AI42">
        <f t="shared" ref="AI42:AI76" si="31">X42*Z$5</f>
        <v>72157595.827038884</v>
      </c>
      <c r="AJ42">
        <f t="shared" ref="AJ42:AJ76" si="32">Y42*AA$5</f>
        <v>56507462.135528937</v>
      </c>
      <c r="AK42">
        <f t="shared" ref="AK42:AK76" si="33">SUM(Z42:AJ42)</f>
        <v>3053778460.8199153</v>
      </c>
    </row>
    <row r="43" spans="1:37" x14ac:dyDescent="0.25">
      <c r="A43">
        <v>4.78</v>
      </c>
      <c r="B43">
        <v>58.35</v>
      </c>
      <c r="C43">
        <v>6.44351743410013</v>
      </c>
      <c r="D43">
        <v>5.9303653980140529</v>
      </c>
      <c r="E43">
        <v>5.6314182231419734</v>
      </c>
      <c r="F43">
        <v>5.3904253009661964</v>
      </c>
      <c r="G43">
        <v>5.2235135388504341</v>
      </c>
      <c r="H43">
        <v>5.0956362036393079</v>
      </c>
      <c r="I43">
        <v>4.9777405460752897</v>
      </c>
      <c r="J43">
        <v>4.8784675935930411</v>
      </c>
      <c r="K43">
        <v>4.8076418522655384</v>
      </c>
      <c r="L43">
        <v>4.7407175392290029</v>
      </c>
      <c r="M43">
        <v>4.6768659254541651</v>
      </c>
      <c r="N43">
        <f t="shared" si="10"/>
        <v>121425742.574257</v>
      </c>
      <c r="O43">
        <f t="shared" si="11"/>
        <v>782408889.22577941</v>
      </c>
      <c r="P43">
        <f t="shared" si="12"/>
        <v>720099022.19053555</v>
      </c>
      <c r="Q43">
        <f t="shared" si="13"/>
        <v>683799139.49121702</v>
      </c>
      <c r="R43">
        <f t="shared" si="14"/>
        <v>654536394.96088314</v>
      </c>
      <c r="S43">
        <f t="shared" si="15"/>
        <v>634269010.30159903</v>
      </c>
      <c r="T43">
        <f t="shared" si="16"/>
        <v>618741409.91517079</v>
      </c>
      <c r="U43">
        <f t="shared" si="17"/>
        <v>604425842.14917958</v>
      </c>
      <c r="V43">
        <f t="shared" si="18"/>
        <v>592371550.17648363</v>
      </c>
      <c r="W43">
        <f t="shared" si="19"/>
        <v>583771481.94241941</v>
      </c>
      <c r="X43">
        <f t="shared" si="20"/>
        <v>575645147.53568602</v>
      </c>
      <c r="Y43">
        <f t="shared" si="21"/>
        <v>567891917.91851175</v>
      </c>
      <c r="Z43">
        <f t="shared" si="22"/>
        <v>782408889.22577941</v>
      </c>
      <c r="AA43">
        <f t="shared" si="23"/>
        <v>571637820.5419457</v>
      </c>
      <c r="AB43">
        <f t="shared" si="24"/>
        <v>430909448.59616816</v>
      </c>
      <c r="AC43">
        <f t="shared" si="25"/>
        <v>327431155.52913052</v>
      </c>
      <c r="AD43">
        <f t="shared" si="26"/>
        <v>251876950.67354092</v>
      </c>
      <c r="AE43">
        <f t="shared" si="27"/>
        <v>195053096.99465704</v>
      </c>
      <c r="AF43">
        <f t="shared" si="28"/>
        <v>151256980.17050818</v>
      </c>
      <c r="AG43">
        <f t="shared" si="29"/>
        <v>117678013.1551173</v>
      </c>
      <c r="AH43">
        <f t="shared" si="30"/>
        <v>92060375.840429917</v>
      </c>
      <c r="AI43">
        <f t="shared" si="31"/>
        <v>72063184.513413802</v>
      </c>
      <c r="AJ43">
        <f t="shared" si="32"/>
        <v>56435583.979332365</v>
      </c>
      <c r="AK43">
        <f t="shared" si="33"/>
        <v>3048811499.2200236</v>
      </c>
    </row>
    <row r="44" spans="1:37" x14ac:dyDescent="0.25">
      <c r="A44">
        <v>5.78</v>
      </c>
      <c r="B44">
        <v>58.35</v>
      </c>
      <c r="C44">
        <v>6.739930514192336</v>
      </c>
      <c r="D44">
        <v>6.1943733532139182</v>
      </c>
      <c r="E44">
        <v>5.877438688338902</v>
      </c>
      <c r="F44">
        <v>5.6223590431685952</v>
      </c>
      <c r="G44">
        <v>5.4456547958468393</v>
      </c>
      <c r="H44">
        <v>5.3102662955559374</v>
      </c>
      <c r="I44">
        <v>5.1855313165999286</v>
      </c>
      <c r="J44">
        <v>5.0805012189669139</v>
      </c>
      <c r="K44">
        <v>5.0054904984993556</v>
      </c>
      <c r="L44">
        <v>4.9346318681653578</v>
      </c>
      <c r="M44">
        <v>4.8665477389498646</v>
      </c>
      <c r="N44">
        <f t="shared" si="10"/>
        <v>121425742.574257</v>
      </c>
      <c r="O44">
        <f t="shared" si="11"/>
        <v>818401067.5846982</v>
      </c>
      <c r="P44">
        <f t="shared" si="12"/>
        <v>752156384.19619036</v>
      </c>
      <c r="Q44">
        <f t="shared" si="13"/>
        <v>713672357.16621828</v>
      </c>
      <c r="R44">
        <f t="shared" si="14"/>
        <v>682699121.8358357</v>
      </c>
      <c r="S44">
        <f t="shared" si="15"/>
        <v>661242677.38876641</v>
      </c>
      <c r="T44">
        <f t="shared" si="16"/>
        <v>644803028.20492864</v>
      </c>
      <c r="U44">
        <f t="shared" si="17"/>
        <v>629656990.76021087</v>
      </c>
      <c r="V44">
        <f t="shared" si="18"/>
        <v>616903633.16247535</v>
      </c>
      <c r="W44">
        <f t="shared" si="19"/>
        <v>607795400.72867215</v>
      </c>
      <c r="X44">
        <f t="shared" si="20"/>
        <v>599191338.92257166</v>
      </c>
      <c r="Y44">
        <f t="shared" si="21"/>
        <v>590924172.97505867</v>
      </c>
      <c r="Z44">
        <f t="shared" si="22"/>
        <v>818401067.5846982</v>
      </c>
      <c r="AA44">
        <f t="shared" si="23"/>
        <v>597085988.06408942</v>
      </c>
      <c r="AB44">
        <f t="shared" si="24"/>
        <v>449734643.0322215</v>
      </c>
      <c r="AC44">
        <f t="shared" si="25"/>
        <v>341519530.55993092</v>
      </c>
      <c r="AD44">
        <f t="shared" si="26"/>
        <v>262588564.99499163</v>
      </c>
      <c r="AE44">
        <f t="shared" si="27"/>
        <v>203268805.97849053</v>
      </c>
      <c r="AF44">
        <f t="shared" si="28"/>
        <v>157571050.6139026</v>
      </c>
      <c r="AG44">
        <f t="shared" si="29"/>
        <v>122551452.44079515</v>
      </c>
      <c r="AH44">
        <f t="shared" si="30"/>
        <v>95848931.912513852</v>
      </c>
      <c r="AI44">
        <f t="shared" si="31"/>
        <v>75010857.297185689</v>
      </c>
      <c r="AJ44">
        <f t="shared" si="32"/>
        <v>58724468.049458675</v>
      </c>
      <c r="AK44">
        <f t="shared" si="33"/>
        <v>3182305360.5282779</v>
      </c>
    </row>
    <row r="45" spans="1:37" x14ac:dyDescent="0.25">
      <c r="A45">
        <v>6.78</v>
      </c>
      <c r="B45">
        <v>58.35</v>
      </c>
      <c r="C45">
        <v>8.8791618202639562</v>
      </c>
      <c r="D45">
        <v>8.0869723212566385</v>
      </c>
      <c r="E45">
        <v>7.635741569157843</v>
      </c>
      <c r="F45">
        <v>7.2787636808260183</v>
      </c>
      <c r="G45">
        <v>7.0229609756595712</v>
      </c>
      <c r="H45">
        <v>6.8207568102084046</v>
      </c>
      <c r="I45">
        <v>6.6350581957239223</v>
      </c>
      <c r="J45">
        <v>6.4761393740309128</v>
      </c>
      <c r="K45">
        <v>6.3552338871207201</v>
      </c>
      <c r="L45">
        <v>6.2215424748888557</v>
      </c>
      <c r="M45">
        <v>6.1099627789700532</v>
      </c>
      <c r="N45">
        <f t="shared" si="10"/>
        <v>121425742.574257</v>
      </c>
      <c r="O45">
        <f t="shared" si="11"/>
        <v>1078158817.4625423</v>
      </c>
      <c r="P45">
        <f t="shared" si="12"/>
        <v>981966619.2860502</v>
      </c>
      <c r="Q45">
        <f t="shared" si="13"/>
        <v>927175590.14011347</v>
      </c>
      <c r="R45">
        <f t="shared" si="14"/>
        <v>883829284.96683145</v>
      </c>
      <c r="S45">
        <f t="shared" si="15"/>
        <v>852768251.53949189</v>
      </c>
      <c r="T45">
        <f t="shared" si="16"/>
        <v>828215460.59797609</v>
      </c>
      <c r="U45">
        <f t="shared" si="17"/>
        <v>805666868.43918717</v>
      </c>
      <c r="V45">
        <f t="shared" si="18"/>
        <v>786370032.50608754</v>
      </c>
      <c r="W45">
        <f t="shared" si="19"/>
        <v>771688993.97671521</v>
      </c>
      <c r="X45">
        <f t="shared" si="20"/>
        <v>755455414.97065997</v>
      </c>
      <c r="Y45">
        <f t="shared" si="21"/>
        <v>741906767.53750956</v>
      </c>
      <c r="Z45">
        <f t="shared" si="22"/>
        <v>1078158817.4625423</v>
      </c>
      <c r="AA45">
        <f t="shared" si="23"/>
        <v>779516761.99484491</v>
      </c>
      <c r="AB45">
        <f t="shared" si="24"/>
        <v>584277895.6937176</v>
      </c>
      <c r="AC45">
        <f t="shared" si="25"/>
        <v>442134686.92519343</v>
      </c>
      <c r="AD45">
        <f t="shared" si="26"/>
        <v>338646005.62281775</v>
      </c>
      <c r="AE45">
        <f t="shared" si="27"/>
        <v>261088053.87801582</v>
      </c>
      <c r="AF45">
        <f t="shared" si="28"/>
        <v>201617351.61790845</v>
      </c>
      <c r="AG45">
        <f t="shared" si="29"/>
        <v>156216926.6948618</v>
      </c>
      <c r="AH45">
        <f t="shared" si="30"/>
        <v>121694842.9564206</v>
      </c>
      <c r="AI45">
        <f t="shared" si="31"/>
        <v>94573059.798638061</v>
      </c>
      <c r="AJ45">
        <f t="shared" si="32"/>
        <v>73728715.558523163</v>
      </c>
      <c r="AK45">
        <f t="shared" si="33"/>
        <v>4131653118.2034836</v>
      </c>
    </row>
    <row r="46" spans="1:37" x14ac:dyDescent="0.25">
      <c r="A46">
        <v>7.78</v>
      </c>
      <c r="B46">
        <v>58.35</v>
      </c>
      <c r="C46">
        <v>9.1236104713117374</v>
      </c>
      <c r="D46">
        <v>8.2946046309350034</v>
      </c>
      <c r="E46">
        <v>7.8146925349000096</v>
      </c>
      <c r="F46">
        <v>7.4399795290143427</v>
      </c>
      <c r="G46">
        <v>7.1636178412072749</v>
      </c>
      <c r="H46">
        <v>6.944596134814164</v>
      </c>
      <c r="I46">
        <v>6.7464161868513326</v>
      </c>
      <c r="J46">
        <v>6.5771374732219341</v>
      </c>
      <c r="K46">
        <v>6.4477435751243251</v>
      </c>
      <c r="L46">
        <v>6.3002451126373931</v>
      </c>
      <c r="M46">
        <v>6.1830787444329882</v>
      </c>
      <c r="N46">
        <f t="shared" si="10"/>
        <v>121425742.574257</v>
      </c>
      <c r="O46">
        <f t="shared" si="11"/>
        <v>1107841176.4372947</v>
      </c>
      <c r="P46">
        <f t="shared" si="12"/>
        <v>1007178526.6711538</v>
      </c>
      <c r="Q46">
        <f t="shared" si="13"/>
        <v>948904844.03973651</v>
      </c>
      <c r="R46">
        <f t="shared" si="14"/>
        <v>903405039.04783738</v>
      </c>
      <c r="S46">
        <f t="shared" si="15"/>
        <v>869847615.8867892</v>
      </c>
      <c r="T46">
        <f t="shared" si="16"/>
        <v>843252742.54812491</v>
      </c>
      <c r="U46">
        <f t="shared" si="17"/>
        <v>819188595.20341039</v>
      </c>
      <c r="V46">
        <f t="shared" si="18"/>
        <v>798633801.69894576</v>
      </c>
      <c r="W46">
        <f t="shared" si="19"/>
        <v>782922051.53786576</v>
      </c>
      <c r="X46">
        <f t="shared" si="20"/>
        <v>765011941.20182884</v>
      </c>
      <c r="Y46">
        <f t="shared" si="21"/>
        <v>750784927.93788028</v>
      </c>
      <c r="Z46">
        <f t="shared" si="22"/>
        <v>1107841176.4372947</v>
      </c>
      <c r="AA46">
        <f t="shared" si="23"/>
        <v>799530786.93475461</v>
      </c>
      <c r="AB46">
        <f t="shared" si="24"/>
        <v>597971011.51609123</v>
      </c>
      <c r="AC46">
        <f t="shared" si="25"/>
        <v>451927437.68503606</v>
      </c>
      <c r="AD46">
        <f t="shared" si="26"/>
        <v>345428456.19405729</v>
      </c>
      <c r="AE46">
        <f t="shared" si="27"/>
        <v>265828432.27803352</v>
      </c>
      <c r="AF46">
        <f t="shared" si="28"/>
        <v>205001150.61262837</v>
      </c>
      <c r="AG46">
        <f t="shared" si="29"/>
        <v>158653194.9322181</v>
      </c>
      <c r="AH46">
        <f t="shared" si="30"/>
        <v>123466288.68973359</v>
      </c>
      <c r="AI46">
        <f t="shared" si="31"/>
        <v>95769410.911910161</v>
      </c>
      <c r="AJ46">
        <f t="shared" si="32"/>
        <v>74611003.457061276</v>
      </c>
      <c r="AK46">
        <f t="shared" si="33"/>
        <v>4226028349.6488194</v>
      </c>
    </row>
    <row r="47" spans="1:37" x14ac:dyDescent="0.25">
      <c r="A47">
        <v>2.78</v>
      </c>
      <c r="B47">
        <v>57.35</v>
      </c>
      <c r="C47">
        <v>6.6222551256132176</v>
      </c>
      <c r="D47">
        <v>6.0874865104673308</v>
      </c>
      <c r="E47">
        <v>5.777747705864873</v>
      </c>
      <c r="F47">
        <v>5.5290012244552731</v>
      </c>
      <c r="G47">
        <v>5.3565224961582469</v>
      </c>
      <c r="H47">
        <v>5.2236339210109222</v>
      </c>
      <c r="I47">
        <v>5.100977305727759</v>
      </c>
      <c r="J47">
        <v>4.9976700776561511</v>
      </c>
      <c r="K47">
        <v>4.9238784481187698</v>
      </c>
      <c r="L47">
        <v>4.8538040119933674</v>
      </c>
      <c r="M47">
        <v>4.7872011798775809</v>
      </c>
      <c r="N47">
        <f t="shared" si="10"/>
        <v>121425742.574257</v>
      </c>
      <c r="O47">
        <f t="shared" si="11"/>
        <v>804112246.1437645</v>
      </c>
      <c r="P47">
        <f t="shared" si="12"/>
        <v>739177569.94426811</v>
      </c>
      <c r="Q47">
        <f t="shared" si="13"/>
        <v>701567305.59135199</v>
      </c>
      <c r="R47">
        <f t="shared" si="14"/>
        <v>671363079.37345779</v>
      </c>
      <c r="S47">
        <f t="shared" si="15"/>
        <v>650419721.71172786</v>
      </c>
      <c r="T47">
        <f t="shared" si="16"/>
        <v>634283627.79482901</v>
      </c>
      <c r="U47">
        <f t="shared" si="17"/>
        <v>619389957.20242596</v>
      </c>
      <c r="V47">
        <f t="shared" si="18"/>
        <v>606845800.32054281</v>
      </c>
      <c r="W47">
        <f t="shared" si="19"/>
        <v>597885596.90820181</v>
      </c>
      <c r="X47">
        <f t="shared" si="20"/>
        <v>589376756.4662025</v>
      </c>
      <c r="Y47">
        <f t="shared" si="21"/>
        <v>581289458.11899447</v>
      </c>
      <c r="Z47">
        <f t="shared" si="22"/>
        <v>804112246.1437645</v>
      </c>
      <c r="AA47">
        <f t="shared" si="23"/>
        <v>586782986.86070144</v>
      </c>
      <c r="AB47">
        <f t="shared" si="24"/>
        <v>442106407.19788724</v>
      </c>
      <c r="AC47">
        <f t="shared" si="25"/>
        <v>335848687.02676803</v>
      </c>
      <c r="AD47">
        <f t="shared" si="26"/>
        <v>258290620.38642389</v>
      </c>
      <c r="AE47">
        <f t="shared" si="27"/>
        <v>199952652.25799182</v>
      </c>
      <c r="AF47">
        <f t="shared" si="28"/>
        <v>155001735.43416458</v>
      </c>
      <c r="AG47">
        <f t="shared" si="29"/>
        <v>120553406.13838193</v>
      </c>
      <c r="AH47">
        <f t="shared" si="30"/>
        <v>94286162.417193741</v>
      </c>
      <c r="AI47">
        <f t="shared" si="31"/>
        <v>73782200.946127683</v>
      </c>
      <c r="AJ47">
        <f t="shared" si="32"/>
        <v>57766995.787185065</v>
      </c>
      <c r="AK47">
        <f t="shared" si="33"/>
        <v>3128484100.5965905</v>
      </c>
    </row>
    <row r="48" spans="1:37" x14ac:dyDescent="0.25">
      <c r="A48">
        <v>3.78</v>
      </c>
      <c r="B48">
        <v>57.35</v>
      </c>
      <c r="C48">
        <v>6.4920479705189829</v>
      </c>
      <c r="D48">
        <v>5.9724432262316736</v>
      </c>
      <c r="E48">
        <v>5.6702117183257208</v>
      </c>
      <c r="F48">
        <v>5.4270218383830899</v>
      </c>
      <c r="G48">
        <v>5.2583081982673603</v>
      </c>
      <c r="H48">
        <v>5.1289573629080047</v>
      </c>
      <c r="I48">
        <v>5.0098333907508241</v>
      </c>
      <c r="J48">
        <v>4.9095050167199581</v>
      </c>
      <c r="K48">
        <v>4.8377657848856117</v>
      </c>
      <c r="L48">
        <v>4.7696956986397181</v>
      </c>
      <c r="M48">
        <v>4.705076166586986</v>
      </c>
      <c r="N48">
        <f t="shared" si="10"/>
        <v>121425742.574257</v>
      </c>
      <c r="O48">
        <f t="shared" si="11"/>
        <v>788301745.64796567</v>
      </c>
      <c r="P48">
        <f t="shared" si="12"/>
        <v>725208353.72777212</v>
      </c>
      <c r="Q48">
        <f t="shared" si="13"/>
        <v>688509668.45095444</v>
      </c>
      <c r="R48">
        <f t="shared" si="14"/>
        <v>658980156.69237602</v>
      </c>
      <c r="S48">
        <f t="shared" si="15"/>
        <v>638493977.65891767</v>
      </c>
      <c r="T48">
        <f t="shared" si="16"/>
        <v>622787456.42280746</v>
      </c>
      <c r="U48">
        <f t="shared" si="17"/>
        <v>608322739.6452266</v>
      </c>
      <c r="V48">
        <f t="shared" si="18"/>
        <v>596140292.32726097</v>
      </c>
      <c r="W48">
        <f t="shared" si="19"/>
        <v>587429302.83006871</v>
      </c>
      <c r="X48">
        <f t="shared" si="20"/>
        <v>579163842.06056726</v>
      </c>
      <c r="Y48">
        <f t="shared" si="21"/>
        <v>571317367.39626336</v>
      </c>
      <c r="Z48">
        <f t="shared" si="22"/>
        <v>788301745.64796567</v>
      </c>
      <c r="AA48">
        <f t="shared" si="23"/>
        <v>575693772.64626515</v>
      </c>
      <c r="AB48">
        <f t="shared" si="24"/>
        <v>433877880.87314796</v>
      </c>
      <c r="AC48">
        <f t="shared" si="25"/>
        <v>329654142.74548817</v>
      </c>
      <c r="AD48">
        <f t="shared" si="26"/>
        <v>253554743.34096235</v>
      </c>
      <c r="AE48">
        <f t="shared" si="27"/>
        <v>196328579.59409571</v>
      </c>
      <c r="AF48">
        <f t="shared" si="28"/>
        <v>152232174.98545888</v>
      </c>
      <c r="AG48">
        <f t="shared" si="29"/>
        <v>118426695.44457784</v>
      </c>
      <c r="AH48">
        <f t="shared" si="30"/>
        <v>92637211.770396054</v>
      </c>
      <c r="AI48">
        <f t="shared" si="31"/>
        <v>72503678.685697496</v>
      </c>
      <c r="AJ48">
        <f t="shared" si="32"/>
        <v>56775996.011215433</v>
      </c>
      <c r="AK48">
        <f t="shared" si="33"/>
        <v>3069986621.7452707</v>
      </c>
    </row>
    <row r="49" spans="1:37" x14ac:dyDescent="0.25">
      <c r="A49">
        <v>4.78</v>
      </c>
      <c r="B49">
        <v>57.35</v>
      </c>
      <c r="C49">
        <v>6.3548071460426856</v>
      </c>
      <c r="D49">
        <v>5.8509135534582946</v>
      </c>
      <c r="E49">
        <v>5.5572440869638227</v>
      </c>
      <c r="F49">
        <v>5.3204806336607673</v>
      </c>
      <c r="G49">
        <v>5.1564702593292031</v>
      </c>
      <c r="H49">
        <v>5.0308058864443552</v>
      </c>
      <c r="I49">
        <v>4.9149498868529209</v>
      </c>
      <c r="J49">
        <v>4.8173914055967284</v>
      </c>
      <c r="K49">
        <v>4.7477840510145271</v>
      </c>
      <c r="L49">
        <v>4.6819693727016496</v>
      </c>
      <c r="M49">
        <v>4.6192118419983341</v>
      </c>
      <c r="N49">
        <f t="shared" si="10"/>
        <v>121425742.574257</v>
      </c>
      <c r="O49">
        <f t="shared" si="11"/>
        <v>771637176.62442791</v>
      </c>
      <c r="P49">
        <f t="shared" si="12"/>
        <v>710451522.9664582</v>
      </c>
      <c r="Q49">
        <f t="shared" si="13"/>
        <v>674792489.92598104</v>
      </c>
      <c r="R49">
        <f t="shared" si="14"/>
        <v>646043311.7942121</v>
      </c>
      <c r="S49">
        <f t="shared" si="15"/>
        <v>626128230.30112004</v>
      </c>
      <c r="T49">
        <f t="shared" si="16"/>
        <v>610869340.50844908</v>
      </c>
      <c r="U49">
        <f t="shared" si="17"/>
        <v>596801439.7263763</v>
      </c>
      <c r="V49">
        <f t="shared" si="18"/>
        <v>584955328.69542646</v>
      </c>
      <c r="W49">
        <f t="shared" si="19"/>
        <v>576503203.97665298</v>
      </c>
      <c r="X49">
        <f t="shared" si="20"/>
        <v>568511607.79022598</v>
      </c>
      <c r="Y49">
        <f t="shared" si="21"/>
        <v>560891228.02244925</v>
      </c>
      <c r="Z49">
        <f t="shared" si="22"/>
        <v>771637176.62442791</v>
      </c>
      <c r="AA49">
        <f t="shared" si="23"/>
        <v>563979324.612656</v>
      </c>
      <c r="AB49">
        <f t="shared" si="24"/>
        <v>425233731.60017651</v>
      </c>
      <c r="AC49">
        <f t="shared" si="25"/>
        <v>323182499.44724178</v>
      </c>
      <c r="AD49">
        <f t="shared" si="26"/>
        <v>248644134.92924061</v>
      </c>
      <c r="AE49">
        <f t="shared" si="27"/>
        <v>192571492.41327226</v>
      </c>
      <c r="AF49">
        <f t="shared" si="28"/>
        <v>149348980.8666113</v>
      </c>
      <c r="AG49">
        <f t="shared" si="29"/>
        <v>116204738.13245779</v>
      </c>
      <c r="AH49">
        <f t="shared" si="30"/>
        <v>90914173.221873134</v>
      </c>
      <c r="AI49">
        <f t="shared" si="31"/>
        <v>71170159.36917077</v>
      </c>
      <c r="AJ49">
        <f t="shared" si="32"/>
        <v>55739874.091453329</v>
      </c>
      <c r="AK49">
        <f t="shared" si="33"/>
        <v>3008626285.3085818</v>
      </c>
    </row>
    <row r="50" spans="1:37" x14ac:dyDescent="0.25">
      <c r="A50">
        <v>5.78</v>
      </c>
      <c r="B50">
        <v>57.35</v>
      </c>
      <c r="C50">
        <v>6.1973267373311964</v>
      </c>
      <c r="D50">
        <v>5.7095077339396392</v>
      </c>
      <c r="E50">
        <v>5.4255952811267916</v>
      </c>
      <c r="F50">
        <v>5.1968508188613871</v>
      </c>
      <c r="G50">
        <v>5.0384111656207136</v>
      </c>
      <c r="H50">
        <v>4.9160125490193707</v>
      </c>
      <c r="I50">
        <v>4.8036059861456382</v>
      </c>
      <c r="J50">
        <v>4.7089287516472904</v>
      </c>
      <c r="K50">
        <v>4.6412824177683554</v>
      </c>
      <c r="L50">
        <v>4.5770021638774923</v>
      </c>
      <c r="M50">
        <v>4.516017894345266</v>
      </c>
      <c r="N50">
        <f t="shared" si="10"/>
        <v>121425742.574257</v>
      </c>
      <c r="O50">
        <f t="shared" si="11"/>
        <v>752515001.05573785</v>
      </c>
      <c r="P50">
        <f t="shared" si="12"/>
        <v>693281216.32708406</v>
      </c>
      <c r="Q50">
        <f t="shared" si="13"/>
        <v>658806935.91820538</v>
      </c>
      <c r="R50">
        <f t="shared" si="14"/>
        <v>631031469.72787952</v>
      </c>
      <c r="S50">
        <f t="shared" si="15"/>
        <v>611792817.17992294</v>
      </c>
      <c r="T50">
        <f t="shared" si="16"/>
        <v>596930474.26904309</v>
      </c>
      <c r="U50">
        <f t="shared" si="17"/>
        <v>583281423.90188015</v>
      </c>
      <c r="V50">
        <f t="shared" si="18"/>
        <v>571785170.39804125</v>
      </c>
      <c r="W50">
        <f t="shared" si="19"/>
        <v>563571164.0743655</v>
      </c>
      <c r="X50">
        <f t="shared" si="20"/>
        <v>555765886.51280558</v>
      </c>
      <c r="Y50">
        <f t="shared" si="21"/>
        <v>548360826.29950643</v>
      </c>
      <c r="Z50">
        <f t="shared" si="22"/>
        <v>752515001.05573785</v>
      </c>
      <c r="AA50">
        <f t="shared" si="23"/>
        <v>550348981.6141181</v>
      </c>
      <c r="AB50">
        <f t="shared" si="24"/>
        <v>415160120.99557686</v>
      </c>
      <c r="AC50">
        <f t="shared" si="25"/>
        <v>315672840.95881832</v>
      </c>
      <c r="AD50">
        <f t="shared" si="26"/>
        <v>242951345.14293897</v>
      </c>
      <c r="AE50">
        <f t="shared" si="27"/>
        <v>188177380.45467043</v>
      </c>
      <c r="AF50">
        <f t="shared" si="28"/>
        <v>145965610.03289694</v>
      </c>
      <c r="AG50">
        <f t="shared" si="29"/>
        <v>113588410.48992847</v>
      </c>
      <c r="AH50">
        <f t="shared" si="30"/>
        <v>88874799.099268332</v>
      </c>
      <c r="AI50">
        <f t="shared" si="31"/>
        <v>69574563.074989647</v>
      </c>
      <c r="AJ50">
        <f t="shared" si="32"/>
        <v>54494636.192449838</v>
      </c>
      <c r="AK50">
        <f t="shared" si="33"/>
        <v>2937323689.1113944</v>
      </c>
    </row>
    <row r="51" spans="1:37" x14ac:dyDescent="0.25">
      <c r="A51">
        <v>6.78</v>
      </c>
      <c r="B51">
        <v>57.35</v>
      </c>
      <c r="C51">
        <v>6.1059181320783642</v>
      </c>
      <c r="D51">
        <v>5.6281957058427547</v>
      </c>
      <c r="E51">
        <v>5.3493649924969979</v>
      </c>
      <c r="F51">
        <v>5.124587141388476</v>
      </c>
      <c r="G51">
        <v>4.9686530010005283</v>
      </c>
      <c r="H51">
        <v>4.8490984396929004</v>
      </c>
      <c r="I51">
        <v>4.7389144029545642</v>
      </c>
      <c r="J51">
        <v>4.6461106481096426</v>
      </c>
      <c r="K51">
        <v>4.5798208227529784</v>
      </c>
      <c r="L51">
        <v>4.5168490295608601</v>
      </c>
      <c r="M51">
        <v>4.457079299382336</v>
      </c>
      <c r="N51">
        <f t="shared" si="10"/>
        <v>121425742.574257</v>
      </c>
      <c r="O51">
        <f t="shared" si="11"/>
        <v>741415643.28523564</v>
      </c>
      <c r="P51">
        <f t="shared" si="12"/>
        <v>683407842.93520105</v>
      </c>
      <c r="Q51">
        <f t="shared" si="13"/>
        <v>649550616.51468265</v>
      </c>
      <c r="R51">
        <f t="shared" si="14"/>
        <v>622256799.02958465</v>
      </c>
      <c r="S51">
        <f t="shared" si="15"/>
        <v>603322380.2402997</v>
      </c>
      <c r="T51">
        <f t="shared" si="16"/>
        <v>588805378.85538137</v>
      </c>
      <c r="U51">
        <f t="shared" si="17"/>
        <v>575426200.3745997</v>
      </c>
      <c r="V51">
        <f t="shared" si="18"/>
        <v>564157435.52887583</v>
      </c>
      <c r="W51">
        <f t="shared" si="19"/>
        <v>556108144.25982511</v>
      </c>
      <c r="X51">
        <f t="shared" si="20"/>
        <v>548461747.5102396</v>
      </c>
      <c r="Y51">
        <f t="shared" si="21"/>
        <v>541204163.63984931</v>
      </c>
      <c r="Z51">
        <f t="shared" si="22"/>
        <v>741415643.28523564</v>
      </c>
      <c r="AA51">
        <f t="shared" si="23"/>
        <v>542511179.48801076</v>
      </c>
      <c r="AB51">
        <f t="shared" si="24"/>
        <v>409327069.65074807</v>
      </c>
      <c r="AC51">
        <f t="shared" si="25"/>
        <v>311283321.0050776</v>
      </c>
      <c r="AD51">
        <f t="shared" si="26"/>
        <v>239587618.09247133</v>
      </c>
      <c r="AE51">
        <f t="shared" si="27"/>
        <v>185616011.52345717</v>
      </c>
      <c r="AF51">
        <f t="shared" si="28"/>
        <v>143999847.97170511</v>
      </c>
      <c r="AG51">
        <f t="shared" si="29"/>
        <v>112073117.11702769</v>
      </c>
      <c r="AH51">
        <f t="shared" si="30"/>
        <v>87697885.820214167</v>
      </c>
      <c r="AI51">
        <f t="shared" si="31"/>
        <v>68660181.15253818</v>
      </c>
      <c r="AJ51">
        <f t="shared" si="32"/>
        <v>53783426.147374347</v>
      </c>
      <c r="AK51">
        <f t="shared" si="33"/>
        <v>2895955301.2538595</v>
      </c>
    </row>
    <row r="52" spans="1:37" x14ac:dyDescent="0.25">
      <c r="A52">
        <v>7.78</v>
      </c>
      <c r="B52">
        <v>57.35</v>
      </c>
      <c r="C52">
        <v>6.1024210547120026</v>
      </c>
      <c r="D52">
        <v>5.625136127791742</v>
      </c>
      <c r="E52">
        <v>5.3465766068052876</v>
      </c>
      <c r="F52">
        <v>5.1219904296304843</v>
      </c>
      <c r="G52">
        <v>4.9662275427177107</v>
      </c>
      <c r="H52">
        <v>4.846817274701432</v>
      </c>
      <c r="I52">
        <v>4.7367551500716374</v>
      </c>
      <c r="J52">
        <v>4.6440574008449618</v>
      </c>
      <c r="K52">
        <v>4.5778596566729428</v>
      </c>
      <c r="L52">
        <v>4.5150204141308832</v>
      </c>
      <c r="M52">
        <v>4.4553309881404797</v>
      </c>
      <c r="N52">
        <f t="shared" si="10"/>
        <v>121425742.574257</v>
      </c>
      <c r="O52">
        <f t="shared" si="11"/>
        <v>740991008.0691855</v>
      </c>
      <c r="P52">
        <f t="shared" si="12"/>
        <v>683036331.39839292</v>
      </c>
      <c r="Q52">
        <f t="shared" si="13"/>
        <v>649212034.71148336</v>
      </c>
      <c r="R52">
        <f t="shared" si="14"/>
        <v>621941491.37611926</v>
      </c>
      <c r="S52">
        <f t="shared" si="15"/>
        <v>603027867.1672256</v>
      </c>
      <c r="T52">
        <f t="shared" si="16"/>
        <v>588528386.70235801</v>
      </c>
      <c r="U52">
        <f t="shared" si="17"/>
        <v>575164011.48988473</v>
      </c>
      <c r="V52">
        <f t="shared" si="18"/>
        <v>563908118.45507336</v>
      </c>
      <c r="W52">
        <f t="shared" si="19"/>
        <v>555870008.21224535</v>
      </c>
      <c r="X52">
        <f t="shared" si="20"/>
        <v>548239706.52377188</v>
      </c>
      <c r="Y52">
        <f t="shared" si="21"/>
        <v>540991873.64905596</v>
      </c>
      <c r="Z52">
        <f t="shared" si="22"/>
        <v>740991008.0691855</v>
      </c>
      <c r="AA52">
        <f t="shared" si="23"/>
        <v>542216261.65218151</v>
      </c>
      <c r="AB52">
        <f t="shared" si="24"/>
        <v>409113705.68215656</v>
      </c>
      <c r="AC52">
        <f t="shared" si="25"/>
        <v>311125588.67710292</v>
      </c>
      <c r="AD52">
        <f t="shared" si="26"/>
        <v>239470662.8990525</v>
      </c>
      <c r="AE52">
        <f t="shared" si="27"/>
        <v>185528692.04487592</v>
      </c>
      <c r="AF52">
        <f t="shared" si="28"/>
        <v>143934235.45786017</v>
      </c>
      <c r="AG52">
        <f t="shared" si="29"/>
        <v>112023588.84734292</v>
      </c>
      <c r="AH52">
        <f t="shared" si="30"/>
        <v>87660331.923322186</v>
      </c>
      <c r="AI52">
        <f t="shared" si="31"/>
        <v>68632384.547901005</v>
      </c>
      <c r="AJ52">
        <f t="shared" si="32"/>
        <v>53762329.334362283</v>
      </c>
      <c r="AK52">
        <f t="shared" si="33"/>
        <v>2894458789.135344</v>
      </c>
    </row>
    <row r="53" spans="1:37" x14ac:dyDescent="0.25">
      <c r="A53">
        <v>2.78</v>
      </c>
      <c r="B53">
        <v>56.35</v>
      </c>
      <c r="C53">
        <v>6.5979323235506637</v>
      </c>
      <c r="D53">
        <v>6.0663351717408949</v>
      </c>
      <c r="E53">
        <v>5.7578467574775374</v>
      </c>
      <c r="F53">
        <v>5.5098596793319201</v>
      </c>
      <c r="G53">
        <v>5.3378984279710311</v>
      </c>
      <c r="H53">
        <v>5.2062468310562888</v>
      </c>
      <c r="I53">
        <v>5.0843110909057652</v>
      </c>
      <c r="J53">
        <v>4.9815968767332803</v>
      </c>
      <c r="K53">
        <v>4.9080560773175437</v>
      </c>
      <c r="L53">
        <v>4.8380368688976239</v>
      </c>
      <c r="M53">
        <v>4.7718146605819411</v>
      </c>
      <c r="N53">
        <f t="shared" si="10"/>
        <v>121425742.574257</v>
      </c>
      <c r="O53">
        <f t="shared" si="11"/>
        <v>801158831.84183228</v>
      </c>
      <c r="P53">
        <f t="shared" si="12"/>
        <v>736609252.932971</v>
      </c>
      <c r="Q53">
        <f t="shared" si="13"/>
        <v>699150818.1554879</v>
      </c>
      <c r="R53">
        <f t="shared" si="14"/>
        <v>669038803.04283595</v>
      </c>
      <c r="S53">
        <f t="shared" si="15"/>
        <v>648158280.4023416</v>
      </c>
      <c r="T53">
        <f t="shared" si="16"/>
        <v>632172387.48588216</v>
      </c>
      <c r="U53">
        <f t="shared" si="17"/>
        <v>617366249.69176328</v>
      </c>
      <c r="V53">
        <f t="shared" si="18"/>
        <v>604894099.96293795</v>
      </c>
      <c r="W53">
        <f t="shared" si="19"/>
        <v>595964353.78437769</v>
      </c>
      <c r="X53">
        <f t="shared" si="20"/>
        <v>587462219.40752721</v>
      </c>
      <c r="Y53">
        <f t="shared" si="21"/>
        <v>579421138.58788836</v>
      </c>
      <c r="Z53">
        <f t="shared" si="22"/>
        <v>801158831.84183228</v>
      </c>
      <c r="AA53">
        <f t="shared" si="23"/>
        <v>584744174.01197326</v>
      </c>
      <c r="AB53">
        <f t="shared" si="24"/>
        <v>440583610.21206105</v>
      </c>
      <c r="AC53">
        <f t="shared" si="25"/>
        <v>334685970.19304633</v>
      </c>
      <c r="AD53">
        <f t="shared" si="26"/>
        <v>257392570.9280962</v>
      </c>
      <c r="AE53">
        <f t="shared" si="27"/>
        <v>199287101.26340672</v>
      </c>
      <c r="AF53">
        <f t="shared" si="28"/>
        <v>154495304.59440631</v>
      </c>
      <c r="AG53">
        <f t="shared" si="29"/>
        <v>120165689.64475788</v>
      </c>
      <c r="AH53">
        <f t="shared" si="30"/>
        <v>93983183.649763063</v>
      </c>
      <c r="AI53">
        <f t="shared" si="31"/>
        <v>73542526.143156245</v>
      </c>
      <c r="AJ53">
        <f t="shared" si="32"/>
        <v>57581327.175833046</v>
      </c>
      <c r="AK53">
        <f t="shared" si="33"/>
        <v>3117620289.6583323</v>
      </c>
    </row>
    <row r="54" spans="1:37" x14ac:dyDescent="0.25">
      <c r="A54">
        <v>3.78</v>
      </c>
      <c r="B54">
        <v>56.35</v>
      </c>
      <c r="C54">
        <v>6.5571776816079073</v>
      </c>
      <c r="D54">
        <v>6.030866573158443</v>
      </c>
      <c r="E54">
        <v>5.7249393123041514</v>
      </c>
      <c r="F54">
        <v>5.4786380614354773</v>
      </c>
      <c r="G54">
        <v>5.3080220121407482</v>
      </c>
      <c r="H54">
        <v>5.1772999253213152</v>
      </c>
      <c r="I54">
        <v>5.0568474491580409</v>
      </c>
      <c r="J54">
        <v>4.9554229700075521</v>
      </c>
      <c r="K54">
        <v>4.8830024916716734</v>
      </c>
      <c r="L54">
        <v>4.8139558552772463</v>
      </c>
      <c r="M54">
        <v>4.7482205005810387</v>
      </c>
      <c r="N54">
        <f t="shared" si="10"/>
        <v>121425742.574257</v>
      </c>
      <c r="O54">
        <f t="shared" si="11"/>
        <v>796210169.18058503</v>
      </c>
      <c r="P54">
        <f t="shared" si="12"/>
        <v>732302452.01202857</v>
      </c>
      <c r="Q54">
        <f t="shared" si="13"/>
        <v>695155007.18908775</v>
      </c>
      <c r="R54">
        <f t="shared" si="14"/>
        <v>665247694.90539062</v>
      </c>
      <c r="S54">
        <f t="shared" si="15"/>
        <v>644530514.42469215</v>
      </c>
      <c r="T54">
        <f t="shared" si="16"/>
        <v>628657487.96178603</v>
      </c>
      <c r="U54">
        <f t="shared" si="17"/>
        <v>614031456.59875238</v>
      </c>
      <c r="V54">
        <f t="shared" si="18"/>
        <v>601715913.90269709</v>
      </c>
      <c r="W54">
        <f t="shared" si="19"/>
        <v>592922203.54318011</v>
      </c>
      <c r="X54">
        <f t="shared" si="20"/>
        <v>584538164.44673216</v>
      </c>
      <c r="Y54">
        <f t="shared" si="21"/>
        <v>576556200.18936288</v>
      </c>
      <c r="Z54">
        <f t="shared" si="22"/>
        <v>796210169.18058503</v>
      </c>
      <c r="AA54">
        <f t="shared" si="23"/>
        <v>581325296.58527386</v>
      </c>
      <c r="AB54">
        <f t="shared" si="24"/>
        <v>438065571.50626928</v>
      </c>
      <c r="AC54">
        <f t="shared" si="25"/>
        <v>332789472.26300567</v>
      </c>
      <c r="AD54">
        <f t="shared" si="26"/>
        <v>255951935.14522377</v>
      </c>
      <c r="AE54">
        <f t="shared" si="27"/>
        <v>198179058.34464684</v>
      </c>
      <c r="AF54">
        <f t="shared" si="28"/>
        <v>153660775.86057729</v>
      </c>
      <c r="AG54">
        <f t="shared" si="29"/>
        <v>119534324.71696043</v>
      </c>
      <c r="AH54">
        <f t="shared" si="30"/>
        <v>93503438.572741091</v>
      </c>
      <c r="AI54">
        <f t="shared" si="31"/>
        <v>73176473.005960166</v>
      </c>
      <c r="AJ54">
        <f t="shared" si="32"/>
        <v>57296617.23986809</v>
      </c>
      <c r="AK54">
        <f t="shared" si="33"/>
        <v>3099693132.4211111</v>
      </c>
    </row>
    <row r="55" spans="1:37" x14ac:dyDescent="0.25">
      <c r="A55">
        <v>4.78</v>
      </c>
      <c r="B55">
        <v>56.35</v>
      </c>
      <c r="C55">
        <v>6.44352861768047</v>
      </c>
      <c r="D55">
        <v>5.9300119988316027</v>
      </c>
      <c r="E55">
        <v>5.6308388303267698</v>
      </c>
      <c r="F55">
        <v>5.3896861798728981</v>
      </c>
      <c r="G55">
        <v>5.2226317065278192</v>
      </c>
      <c r="H55">
        <v>5.0946341269072386</v>
      </c>
      <c r="I55">
        <v>4.9766368759194357</v>
      </c>
      <c r="J55">
        <v>4.8772755854219811</v>
      </c>
      <c r="K55">
        <v>4.8063731097739399</v>
      </c>
      <c r="L55">
        <v>4.7393383378623568</v>
      </c>
      <c r="M55">
        <v>4.675419803930752</v>
      </c>
      <c r="N55">
        <f t="shared" si="10"/>
        <v>121425742.574257</v>
      </c>
      <c r="O55">
        <f t="shared" si="11"/>
        <v>782410247.2003268</v>
      </c>
      <c r="P55">
        <f t="shared" si="12"/>
        <v>720056110.43238139</v>
      </c>
      <c r="Q55">
        <f t="shared" si="13"/>
        <v>683728786.28838873</v>
      </c>
      <c r="R55">
        <f t="shared" si="14"/>
        <v>654446646.63327718</v>
      </c>
      <c r="S55">
        <f t="shared" si="15"/>
        <v>634161933.15699947</v>
      </c>
      <c r="T55">
        <f t="shared" si="16"/>
        <v>618619732.00386298</v>
      </c>
      <c r="U55">
        <f t="shared" si="17"/>
        <v>604291828.18094802</v>
      </c>
      <c r="V55">
        <f t="shared" si="18"/>
        <v>592226809.69915807</v>
      </c>
      <c r="W55">
        <f t="shared" si="19"/>
        <v>583617423.94324148</v>
      </c>
      <c r="X55">
        <f t="shared" si="20"/>
        <v>575477676.98558164</v>
      </c>
      <c r="Y55">
        <f t="shared" si="21"/>
        <v>567716321.53867865</v>
      </c>
      <c r="Z55">
        <f t="shared" si="22"/>
        <v>782410247.2003268</v>
      </c>
      <c r="AA55">
        <f t="shared" si="23"/>
        <v>571603755.80480409</v>
      </c>
      <c r="AB55">
        <f t="shared" si="24"/>
        <v>430865114.14459181</v>
      </c>
      <c r="AC55">
        <f t="shared" si="25"/>
        <v>327386259.02094388</v>
      </c>
      <c r="AD55">
        <f t="shared" si="26"/>
        <v>251834428.86618391</v>
      </c>
      <c r="AE55">
        <f t="shared" si="27"/>
        <v>195014739.04243967</v>
      </c>
      <c r="AF55">
        <f t="shared" si="28"/>
        <v>151223443.30507025</v>
      </c>
      <c r="AG55">
        <f t="shared" si="29"/>
        <v>117649259.62738673</v>
      </c>
      <c r="AH55">
        <f t="shared" si="30"/>
        <v>92036080.996052876</v>
      </c>
      <c r="AI55">
        <f t="shared" si="31"/>
        <v>72042219.408080429</v>
      </c>
      <c r="AJ55">
        <f t="shared" si="32"/>
        <v>56418133.679499149</v>
      </c>
      <c r="AK55">
        <f t="shared" si="33"/>
        <v>3048483681.0953794</v>
      </c>
    </row>
    <row r="56" spans="1:37" x14ac:dyDescent="0.25">
      <c r="A56">
        <v>5.78</v>
      </c>
      <c r="B56">
        <v>56.35</v>
      </c>
      <c r="C56">
        <v>6.3761587409601761</v>
      </c>
      <c r="D56">
        <v>5.8690936850396653</v>
      </c>
      <c r="E56">
        <v>5.5741738282060949</v>
      </c>
      <c r="F56">
        <v>5.336650971639056</v>
      </c>
      <c r="G56">
        <v>5.1721231203713547</v>
      </c>
      <c r="H56">
        <v>5.0460674470233906</v>
      </c>
      <c r="I56">
        <v>4.9298974736528498</v>
      </c>
      <c r="J56">
        <v>4.8311407774553157</v>
      </c>
      <c r="K56">
        <v>4.7608581608523783</v>
      </c>
      <c r="L56">
        <v>4.6940714444390732</v>
      </c>
      <c r="M56">
        <v>4.6307250163562106</v>
      </c>
      <c r="N56">
        <f t="shared" si="10"/>
        <v>121425742.574257</v>
      </c>
      <c r="O56">
        <f t="shared" si="11"/>
        <v>774229809.89242899</v>
      </c>
      <c r="P56">
        <f t="shared" si="12"/>
        <v>712659058.94382381</v>
      </c>
      <c r="Q56">
        <f t="shared" si="13"/>
        <v>676848196.327914</v>
      </c>
      <c r="R56">
        <f t="shared" si="14"/>
        <v>648006807.09090257</v>
      </c>
      <c r="S56">
        <f t="shared" si="15"/>
        <v>628028890.57657492</v>
      </c>
      <c r="T56">
        <f t="shared" si="16"/>
        <v>612722486.83460045</v>
      </c>
      <c r="U56">
        <f t="shared" si="17"/>
        <v>598616461.55325091</v>
      </c>
      <c r="V56">
        <f t="shared" si="18"/>
        <v>586624856.38328505</v>
      </c>
      <c r="W56">
        <f t="shared" si="19"/>
        <v>578090737.47221148</v>
      </c>
      <c r="X56">
        <f t="shared" si="20"/>
        <v>569981110.83762968</v>
      </c>
      <c r="Y56">
        <f t="shared" si="21"/>
        <v>562289223.76824129</v>
      </c>
      <c r="Z56">
        <f t="shared" si="22"/>
        <v>774229809.89242899</v>
      </c>
      <c r="AA56">
        <f t="shared" si="23"/>
        <v>565731737.84470081</v>
      </c>
      <c r="AB56">
        <f t="shared" si="24"/>
        <v>426529175.33646381</v>
      </c>
      <c r="AC56">
        <f t="shared" si="25"/>
        <v>324164735.94137865</v>
      </c>
      <c r="AD56">
        <f t="shared" si="26"/>
        <v>249398913.27513561</v>
      </c>
      <c r="AE56">
        <f t="shared" si="27"/>
        <v>193155681.42067948</v>
      </c>
      <c r="AF56">
        <f t="shared" si="28"/>
        <v>149803188.31661117</v>
      </c>
      <c r="AG56">
        <f t="shared" si="29"/>
        <v>116536399.40342213</v>
      </c>
      <c r="AH56">
        <f t="shared" si="30"/>
        <v>91164526.202073693</v>
      </c>
      <c r="AI56">
        <f t="shared" si="31"/>
        <v>71354121.780217618</v>
      </c>
      <c r="AJ56">
        <f t="shared" si="32"/>
        <v>55878803.179586112</v>
      </c>
      <c r="AK56">
        <f t="shared" si="33"/>
        <v>3017947092.5926981</v>
      </c>
    </row>
    <row r="57" spans="1:37" x14ac:dyDescent="0.25">
      <c r="A57">
        <v>6.78</v>
      </c>
      <c r="B57">
        <v>56.35</v>
      </c>
      <c r="C57">
        <v>6.3500305222554436</v>
      </c>
      <c r="D57">
        <v>5.8453731261211752</v>
      </c>
      <c r="E57">
        <v>5.5519646326435996</v>
      </c>
      <c r="F57">
        <v>5.3164543145471654</v>
      </c>
      <c r="G57">
        <v>5.1525866514449152</v>
      </c>
      <c r="H57">
        <v>5.0270425229695253</v>
      </c>
      <c r="I57">
        <v>4.9112881168018738</v>
      </c>
      <c r="J57">
        <v>4.8128244455760196</v>
      </c>
      <c r="K57">
        <v>4.7424477067447421</v>
      </c>
      <c r="L57">
        <v>4.6750504656954854</v>
      </c>
      <c r="M57">
        <v>4.6116822175910599</v>
      </c>
      <c r="N57">
        <f t="shared" si="10"/>
        <v>121425742.574257</v>
      </c>
      <c r="O57">
        <f t="shared" si="11"/>
        <v>771057171.53406429</v>
      </c>
      <c r="P57">
        <f t="shared" si="12"/>
        <v>709778772.46286976</v>
      </c>
      <c r="Q57">
        <f t="shared" si="13"/>
        <v>674151428.26476109</v>
      </c>
      <c r="R57">
        <f t="shared" si="14"/>
        <v>645554413.00600207</v>
      </c>
      <c r="S57">
        <f t="shared" si="15"/>
        <v>625656660.32990313</v>
      </c>
      <c r="T57">
        <f t="shared" si="16"/>
        <v>610412371.30394101</v>
      </c>
      <c r="U57">
        <f t="shared" si="17"/>
        <v>596356806.57879174</v>
      </c>
      <c r="V57">
        <f t="shared" si="18"/>
        <v>584400782.18360496</v>
      </c>
      <c r="W57">
        <f t="shared" si="19"/>
        <v>575855234.41106248</v>
      </c>
      <c r="X57">
        <f t="shared" si="20"/>
        <v>567671474.36920035</v>
      </c>
      <c r="Y57">
        <f t="shared" si="21"/>
        <v>559976937.78749073</v>
      </c>
      <c r="Z57">
        <f t="shared" si="22"/>
        <v>771057171.53406429</v>
      </c>
      <c r="AA57">
        <f t="shared" si="23"/>
        <v>563445273.57274497</v>
      </c>
      <c r="AB57">
        <f t="shared" si="24"/>
        <v>424829754.01231652</v>
      </c>
      <c r="AC57">
        <f t="shared" si="25"/>
        <v>322937928.33340788</v>
      </c>
      <c r="AD57">
        <f t="shared" si="26"/>
        <v>248456868.00550607</v>
      </c>
      <c r="AE57">
        <f t="shared" si="27"/>
        <v>192427436.66212624</v>
      </c>
      <c r="AF57">
        <f t="shared" si="28"/>
        <v>149237711.85311541</v>
      </c>
      <c r="AG57">
        <f t="shared" si="29"/>
        <v>116094574.28057493</v>
      </c>
      <c r="AH57">
        <f t="shared" si="30"/>
        <v>90811988.850785092</v>
      </c>
      <c r="AI57">
        <f t="shared" si="31"/>
        <v>71064985.739210665</v>
      </c>
      <c r="AJ57">
        <f t="shared" si="32"/>
        <v>55649014.366726823</v>
      </c>
      <c r="AK57">
        <f t="shared" si="33"/>
        <v>3006012707.2105789</v>
      </c>
    </row>
    <row r="58" spans="1:37" x14ac:dyDescent="0.25">
      <c r="A58">
        <v>7.78</v>
      </c>
      <c r="B58">
        <v>56.35</v>
      </c>
      <c r="C58">
        <v>6.376138006277662</v>
      </c>
      <c r="D58">
        <v>5.8690729503571513</v>
      </c>
      <c r="E58">
        <v>5.5741530935235808</v>
      </c>
      <c r="F58">
        <v>5.336630236956541</v>
      </c>
      <c r="G58">
        <v>5.1721023856888406</v>
      </c>
      <c r="H58">
        <v>5.0460467123408774</v>
      </c>
      <c r="I58">
        <v>4.9298767389703348</v>
      </c>
      <c r="J58">
        <v>4.8320578783023738</v>
      </c>
      <c r="K58">
        <v>4.7618459913816533</v>
      </c>
      <c r="L58">
        <v>4.6949929996433184</v>
      </c>
      <c r="M58">
        <v>4.6316064194663946</v>
      </c>
      <c r="N58">
        <f t="shared" si="10"/>
        <v>121425742.574257</v>
      </c>
      <c r="O58">
        <f t="shared" si="11"/>
        <v>774227292.16820765</v>
      </c>
      <c r="P58">
        <f t="shared" si="12"/>
        <v>712656541.21960247</v>
      </c>
      <c r="Q58">
        <f t="shared" si="13"/>
        <v>676845678.60369265</v>
      </c>
      <c r="R58">
        <f t="shared" si="14"/>
        <v>648004289.3666811</v>
      </c>
      <c r="S58">
        <f t="shared" si="15"/>
        <v>628026372.85235369</v>
      </c>
      <c r="T58">
        <f t="shared" si="16"/>
        <v>612719969.11037922</v>
      </c>
      <c r="U58">
        <f t="shared" si="17"/>
        <v>598613943.82902944</v>
      </c>
      <c r="V58">
        <f t="shared" si="18"/>
        <v>586736216.0346545</v>
      </c>
      <c r="W58">
        <f t="shared" si="19"/>
        <v>578210685.52776623</v>
      </c>
      <c r="X58">
        <f t="shared" si="20"/>
        <v>570093011.36262822</v>
      </c>
      <c r="Y58">
        <f t="shared" si="21"/>
        <v>562396248.79540265</v>
      </c>
      <c r="Z58">
        <f t="shared" si="22"/>
        <v>774227292.16820765</v>
      </c>
      <c r="AA58">
        <f t="shared" si="23"/>
        <v>565729739.19403994</v>
      </c>
      <c r="AB58">
        <f t="shared" si="24"/>
        <v>426527588.74313068</v>
      </c>
      <c r="AC58">
        <f t="shared" si="25"/>
        <v>324163476.45243734</v>
      </c>
      <c r="AD58">
        <f t="shared" si="26"/>
        <v>249397913.45220688</v>
      </c>
      <c r="AE58">
        <f t="shared" si="27"/>
        <v>193154887.72900337</v>
      </c>
      <c r="AF58">
        <f t="shared" si="28"/>
        <v>149802558.25856918</v>
      </c>
      <c r="AG58">
        <f t="shared" si="29"/>
        <v>116558521.638217</v>
      </c>
      <c r="AH58">
        <f t="shared" si="30"/>
        <v>91183441.930945814</v>
      </c>
      <c r="AI58">
        <f t="shared" si="31"/>
        <v>71368130.25091286</v>
      </c>
      <c r="AJ58">
        <f t="shared" si="32"/>
        <v>55889439.041301481</v>
      </c>
      <c r="AK58">
        <f t="shared" si="33"/>
        <v>3018002988.8589721</v>
      </c>
    </row>
    <row r="59" spans="1:37" x14ac:dyDescent="0.25">
      <c r="A59">
        <v>2.78</v>
      </c>
      <c r="B59">
        <v>55.35</v>
      </c>
      <c r="C59">
        <v>6.527974336884184</v>
      </c>
      <c r="D59">
        <v>6.0030474976604484</v>
      </c>
      <c r="E59">
        <v>5.6989479912480032</v>
      </c>
      <c r="F59">
        <v>5.4546865439560781</v>
      </c>
      <c r="G59">
        <v>5.2853375414101551</v>
      </c>
      <c r="H59">
        <v>5.1553104758578696</v>
      </c>
      <c r="I59">
        <v>5.0348624476560966</v>
      </c>
      <c r="J59">
        <v>4.9332443386032354</v>
      </c>
      <c r="K59">
        <v>4.860384785689031</v>
      </c>
      <c r="L59">
        <v>4.7907019998674292</v>
      </c>
      <c r="M59">
        <v>4.7251054335259024</v>
      </c>
      <c r="N59">
        <f t="shared" si="10"/>
        <v>121425742.574257</v>
      </c>
      <c r="O59">
        <f t="shared" si="11"/>
        <v>792664131.36185503</v>
      </c>
      <c r="P59">
        <f t="shared" si="12"/>
        <v>728924500.11195529</v>
      </c>
      <c r="Q59">
        <f t="shared" si="13"/>
        <v>691998991.72935903</v>
      </c>
      <c r="R59">
        <f t="shared" si="14"/>
        <v>662339364.10967433</v>
      </c>
      <c r="S59">
        <f t="shared" si="15"/>
        <v>641776035.72132587</v>
      </c>
      <c r="T59">
        <f t="shared" si="16"/>
        <v>625987402.73188806</v>
      </c>
      <c r="U59">
        <f t="shared" si="17"/>
        <v>611361911.46588266</v>
      </c>
      <c r="V59">
        <f t="shared" si="18"/>
        <v>599022857.11514723</v>
      </c>
      <c r="W59">
        <f t="shared" si="19"/>
        <v>590175831.79891157</v>
      </c>
      <c r="X59">
        <f t="shared" si="20"/>
        <v>581714547.78588068</v>
      </c>
      <c r="Y59">
        <f t="shared" si="21"/>
        <v>573749436.00753927</v>
      </c>
      <c r="Z59">
        <f t="shared" si="22"/>
        <v>792664131.36185503</v>
      </c>
      <c r="AA59">
        <f t="shared" si="23"/>
        <v>578643769.45838034</v>
      </c>
      <c r="AB59">
        <f t="shared" si="24"/>
        <v>436076746.42157471</v>
      </c>
      <c r="AC59">
        <f t="shared" si="25"/>
        <v>331334582.78637195</v>
      </c>
      <c r="AD59">
        <f t="shared" si="26"/>
        <v>254858093.75421965</v>
      </c>
      <c r="AE59">
        <f t="shared" si="27"/>
        <v>197337336.12436959</v>
      </c>
      <c r="AF59">
        <f t="shared" si="28"/>
        <v>152992724.78289506</v>
      </c>
      <c r="AG59">
        <f t="shared" si="29"/>
        <v>118999333.5075103</v>
      </c>
      <c r="AH59">
        <f t="shared" si="30"/>
        <v>93070337.568674162</v>
      </c>
      <c r="AI59">
        <f t="shared" si="31"/>
        <v>72822993.419973597</v>
      </c>
      <c r="AJ59">
        <f t="shared" si="32"/>
        <v>57017688.502382129</v>
      </c>
      <c r="AK59">
        <f t="shared" si="33"/>
        <v>3085817737.6882062</v>
      </c>
    </row>
    <row r="60" spans="1:37" x14ac:dyDescent="0.25">
      <c r="A60">
        <v>3.78</v>
      </c>
      <c r="B60">
        <v>55.35</v>
      </c>
      <c r="C60">
        <v>6.5178373636849152</v>
      </c>
      <c r="D60">
        <v>5.994077189302109</v>
      </c>
      <c r="E60">
        <v>5.6905412165662899</v>
      </c>
      <c r="F60">
        <v>5.4463044224591028</v>
      </c>
      <c r="G60">
        <v>5.2768164251944709</v>
      </c>
      <c r="H60">
        <v>5.147017057377635</v>
      </c>
      <c r="I60">
        <v>5.0268161949283412</v>
      </c>
      <c r="J60">
        <v>4.9255514379363001</v>
      </c>
      <c r="K60">
        <v>4.8529988223042491</v>
      </c>
      <c r="L60">
        <v>4.7837578719828429</v>
      </c>
      <c r="M60">
        <v>4.7184289862683819</v>
      </c>
      <c r="N60">
        <f t="shared" si="10"/>
        <v>121425742.574257</v>
      </c>
      <c r="O60">
        <f t="shared" si="11"/>
        <v>791433241.86367846</v>
      </c>
      <c r="P60">
        <f t="shared" si="12"/>
        <v>727835273.75842381</v>
      </c>
      <c r="Q60">
        <f t="shared" si="13"/>
        <v>690978192.87097752</v>
      </c>
      <c r="R60">
        <f t="shared" si="14"/>
        <v>661321558.78255641</v>
      </c>
      <c r="S60">
        <f t="shared" si="15"/>
        <v>640741352.85727489</v>
      </c>
      <c r="T60">
        <f t="shared" si="16"/>
        <v>624980368.23444653</v>
      </c>
      <c r="U60">
        <f t="shared" si="17"/>
        <v>610384889.25347483</v>
      </c>
      <c r="V60">
        <f t="shared" si="18"/>
        <v>598088740.93911457</v>
      </c>
      <c r="W60">
        <f t="shared" si="19"/>
        <v>589278985.71028817</v>
      </c>
      <c r="X60">
        <f t="shared" si="20"/>
        <v>580871351.90096414</v>
      </c>
      <c r="Y60">
        <f t="shared" si="21"/>
        <v>572938743.44153702</v>
      </c>
      <c r="Z60">
        <f t="shared" si="22"/>
        <v>791433241.86367846</v>
      </c>
      <c r="AA60">
        <f t="shared" si="23"/>
        <v>577779106.46117818</v>
      </c>
      <c r="AB60">
        <f t="shared" si="24"/>
        <v>435433469.98586571</v>
      </c>
      <c r="AC60">
        <f t="shared" si="25"/>
        <v>330825426.72274035</v>
      </c>
      <c r="AD60">
        <f t="shared" si="26"/>
        <v>254447206.95306978</v>
      </c>
      <c r="AE60">
        <f t="shared" si="27"/>
        <v>197019876.85243663</v>
      </c>
      <c r="AF60">
        <f t="shared" si="28"/>
        <v>152748225.92281514</v>
      </c>
      <c r="AG60">
        <f t="shared" si="29"/>
        <v>118813765.96021868</v>
      </c>
      <c r="AH60">
        <f t="shared" si="30"/>
        <v>92928905.53483282</v>
      </c>
      <c r="AI60">
        <f t="shared" si="31"/>
        <v>72717436.409902692</v>
      </c>
      <c r="AJ60">
        <f t="shared" si="32"/>
        <v>56937124.037654877</v>
      </c>
      <c r="AK60">
        <f t="shared" si="33"/>
        <v>3081083786.7043939</v>
      </c>
    </row>
    <row r="61" spans="1:37" x14ac:dyDescent="0.25">
      <c r="A61">
        <v>4.78</v>
      </c>
      <c r="B61">
        <v>55.35</v>
      </c>
      <c r="C61">
        <v>6.4652234095937002</v>
      </c>
      <c r="D61">
        <v>5.9485353274087132</v>
      </c>
      <c r="E61">
        <v>5.6481117685647817</v>
      </c>
      <c r="F61">
        <v>5.4059957042771591</v>
      </c>
      <c r="G61">
        <v>5.2377995410975684</v>
      </c>
      <c r="H61">
        <v>5.1088400062013291</v>
      </c>
      <c r="I61">
        <v>4.9900300078232522</v>
      </c>
      <c r="J61">
        <v>4.8899620132041566</v>
      </c>
      <c r="K61">
        <v>4.8184456629918104</v>
      </c>
      <c r="L61">
        <v>4.750527220079837</v>
      </c>
      <c r="M61">
        <v>4.6860733248940996</v>
      </c>
      <c r="N61">
        <f t="shared" si="10"/>
        <v>121425742.574257</v>
      </c>
      <c r="O61">
        <f t="shared" si="11"/>
        <v>785044553.41838479</v>
      </c>
      <c r="P61">
        <f t="shared" si="12"/>
        <v>722305319.35980403</v>
      </c>
      <c r="Q61">
        <f t="shared" si="13"/>
        <v>685826165.64037859</v>
      </c>
      <c r="R61">
        <f t="shared" si="14"/>
        <v>656427042.74509752</v>
      </c>
      <c r="S61">
        <f t="shared" si="15"/>
        <v>636003698.73287475</v>
      </c>
      <c r="T61">
        <f t="shared" si="16"/>
        <v>620344691.44606817</v>
      </c>
      <c r="U61">
        <f t="shared" si="17"/>
        <v>605918099.16776383</v>
      </c>
      <c r="V61">
        <f t="shared" si="18"/>
        <v>593767268.61322343</v>
      </c>
      <c r="W61">
        <f t="shared" si="19"/>
        <v>585083342.68248868</v>
      </c>
      <c r="X61">
        <f t="shared" si="20"/>
        <v>576836295.317415</v>
      </c>
      <c r="Y61">
        <f t="shared" si="21"/>
        <v>569009933.23268354</v>
      </c>
      <c r="Z61">
        <f t="shared" si="22"/>
        <v>785044553.41838479</v>
      </c>
      <c r="AA61">
        <f t="shared" si="23"/>
        <v>573389250.36818254</v>
      </c>
      <c r="AB61">
        <f t="shared" si="24"/>
        <v>432186818.90826762</v>
      </c>
      <c r="AC61">
        <f t="shared" si="25"/>
        <v>328376950.13039315</v>
      </c>
      <c r="AD61">
        <f t="shared" si="26"/>
        <v>252565819.31656456</v>
      </c>
      <c r="AE61">
        <f t="shared" si="27"/>
        <v>195558518.19799745</v>
      </c>
      <c r="AF61">
        <f t="shared" si="28"/>
        <v>151630416.04060057</v>
      </c>
      <c r="AG61">
        <f t="shared" si="29"/>
        <v>117955280.64460185</v>
      </c>
      <c r="AH61">
        <f t="shared" si="30"/>
        <v>92267255.409776524</v>
      </c>
      <c r="AI61">
        <f t="shared" si="31"/>
        <v>72212300.514382362</v>
      </c>
      <c r="AJ61">
        <f t="shared" si="32"/>
        <v>56546689.359004587</v>
      </c>
      <c r="AK61">
        <f t="shared" si="33"/>
        <v>3057733852.308156</v>
      </c>
    </row>
    <row r="62" spans="1:37" x14ac:dyDescent="0.25">
      <c r="A62">
        <v>5.78</v>
      </c>
      <c r="B62">
        <v>55.35</v>
      </c>
      <c r="C62">
        <v>6.4388083898419781</v>
      </c>
      <c r="D62">
        <v>5.9256563537558993</v>
      </c>
      <c r="E62">
        <v>5.6267091788838206</v>
      </c>
      <c r="F62">
        <v>5.3857162567080428</v>
      </c>
      <c r="G62">
        <v>5.2188044945922814</v>
      </c>
      <c r="H62">
        <v>5.0909271593811551</v>
      </c>
      <c r="I62">
        <v>4.9730315018171378</v>
      </c>
      <c r="J62">
        <v>4.8737585493348883</v>
      </c>
      <c r="K62">
        <v>4.8029328080073848</v>
      </c>
      <c r="L62">
        <v>4.7360084949708501</v>
      </c>
      <c r="M62">
        <v>4.6721568811960124</v>
      </c>
      <c r="N62">
        <f t="shared" si="10"/>
        <v>121425742.574257</v>
      </c>
      <c r="O62">
        <f t="shared" si="11"/>
        <v>781837090.02991831</v>
      </c>
      <c r="P62">
        <f t="shared" si="12"/>
        <v>719527222.99467421</v>
      </c>
      <c r="Q62">
        <f t="shared" si="13"/>
        <v>683227340.2953558</v>
      </c>
      <c r="R62">
        <f t="shared" si="14"/>
        <v>653964595.7650218</v>
      </c>
      <c r="S62">
        <f t="shared" si="15"/>
        <v>633697211.10573781</v>
      </c>
      <c r="T62">
        <f t="shared" si="16"/>
        <v>618169610.71930957</v>
      </c>
      <c r="U62">
        <f t="shared" si="17"/>
        <v>603854042.95331848</v>
      </c>
      <c r="V62">
        <f t="shared" si="18"/>
        <v>591799750.98062241</v>
      </c>
      <c r="W62">
        <f t="shared" si="19"/>
        <v>583199682.74655807</v>
      </c>
      <c r="X62">
        <f t="shared" si="20"/>
        <v>575073348.3398248</v>
      </c>
      <c r="Y62">
        <f t="shared" si="21"/>
        <v>567320118.72265041</v>
      </c>
      <c r="Z62">
        <f t="shared" si="22"/>
        <v>781837090.02991831</v>
      </c>
      <c r="AA62">
        <f t="shared" si="23"/>
        <v>571183907.90488148</v>
      </c>
      <c r="AB62">
        <f t="shared" si="24"/>
        <v>430549118.11026025</v>
      </c>
      <c r="AC62">
        <f t="shared" si="25"/>
        <v>327145113.5719943</v>
      </c>
      <c r="AD62">
        <f t="shared" si="26"/>
        <v>251649881.34568173</v>
      </c>
      <c r="AE62">
        <f t="shared" si="27"/>
        <v>194872842.04125562</v>
      </c>
      <c r="AF62">
        <f t="shared" si="28"/>
        <v>151113887.97689459</v>
      </c>
      <c r="AG62">
        <f t="shared" si="29"/>
        <v>117564421.95838849</v>
      </c>
      <c r="AH62">
        <f t="shared" si="30"/>
        <v>91970203.486170501</v>
      </c>
      <c r="AI62">
        <f t="shared" si="31"/>
        <v>71991602.791354015</v>
      </c>
      <c r="AJ62">
        <f t="shared" si="32"/>
        <v>56378760.100493543</v>
      </c>
      <c r="AK62">
        <f t="shared" si="33"/>
        <v>3046256829.3172922</v>
      </c>
    </row>
    <row r="63" spans="1:37" x14ac:dyDescent="0.25">
      <c r="A63">
        <v>6.78</v>
      </c>
      <c r="B63">
        <v>55.35</v>
      </c>
      <c r="C63">
        <v>6.4386583155349504</v>
      </c>
      <c r="D63">
        <v>5.9255062794488733</v>
      </c>
      <c r="E63">
        <v>5.6265591045767938</v>
      </c>
      <c r="F63">
        <v>5.3855661824010168</v>
      </c>
      <c r="G63">
        <v>5.2186544202852536</v>
      </c>
      <c r="H63">
        <v>5.0907770850741292</v>
      </c>
      <c r="I63">
        <v>4.9728814275101101</v>
      </c>
      <c r="J63">
        <v>4.8736084750278614</v>
      </c>
      <c r="K63">
        <v>4.8027827337003579</v>
      </c>
      <c r="L63">
        <v>4.7358584206638232</v>
      </c>
      <c r="M63">
        <v>4.6720068068889864</v>
      </c>
      <c r="N63">
        <f t="shared" si="10"/>
        <v>121425742.574257</v>
      </c>
      <c r="O63">
        <f t="shared" si="11"/>
        <v>781818867.14574611</v>
      </c>
      <c r="P63">
        <f t="shared" si="12"/>
        <v>719509000.11050224</v>
      </c>
      <c r="Q63">
        <f t="shared" si="13"/>
        <v>683209117.41118371</v>
      </c>
      <c r="R63">
        <f t="shared" si="14"/>
        <v>653946372.88084984</v>
      </c>
      <c r="S63">
        <f t="shared" si="15"/>
        <v>633678988.2215656</v>
      </c>
      <c r="T63">
        <f t="shared" si="16"/>
        <v>618151387.83513761</v>
      </c>
      <c r="U63">
        <f t="shared" si="17"/>
        <v>603835820.06914628</v>
      </c>
      <c r="V63">
        <f t="shared" si="18"/>
        <v>591781528.09645033</v>
      </c>
      <c r="W63">
        <f t="shared" si="19"/>
        <v>583181459.86238599</v>
      </c>
      <c r="X63">
        <f t="shared" si="20"/>
        <v>575055125.45565271</v>
      </c>
      <c r="Y63">
        <f t="shared" si="21"/>
        <v>567301895.83847845</v>
      </c>
      <c r="Z63">
        <f t="shared" si="22"/>
        <v>781818867.14574611</v>
      </c>
      <c r="AA63">
        <f t="shared" si="23"/>
        <v>571169441.9919014</v>
      </c>
      <c r="AB63">
        <f t="shared" si="24"/>
        <v>430537634.60214078</v>
      </c>
      <c r="AC63">
        <f t="shared" si="25"/>
        <v>327135997.59300911</v>
      </c>
      <c r="AD63">
        <f t="shared" si="26"/>
        <v>251642644.78765473</v>
      </c>
      <c r="AE63">
        <f t="shared" si="27"/>
        <v>194867097.42817986</v>
      </c>
      <c r="AF63">
        <f t="shared" si="28"/>
        <v>151109327.71782279</v>
      </c>
      <c r="AG63">
        <f t="shared" si="29"/>
        <v>117560801.87770993</v>
      </c>
      <c r="AH63">
        <f t="shared" si="30"/>
        <v>91967329.74941276</v>
      </c>
      <c r="AI63">
        <f t="shared" si="31"/>
        <v>71989321.526463509</v>
      </c>
      <c r="AJ63">
        <f t="shared" si="32"/>
        <v>56376949.158873171</v>
      </c>
      <c r="AK63">
        <f t="shared" si="33"/>
        <v>3046175413.5789137</v>
      </c>
    </row>
    <row r="64" spans="1:37" x14ac:dyDescent="0.25">
      <c r="A64">
        <v>7.78</v>
      </c>
      <c r="B64">
        <v>55.35</v>
      </c>
      <c r="C64">
        <v>6.4648074870868024</v>
      </c>
      <c r="D64">
        <v>5.9481194049018136</v>
      </c>
      <c r="E64">
        <v>5.647695846057883</v>
      </c>
      <c r="F64">
        <v>5.4057837923400269</v>
      </c>
      <c r="G64">
        <v>5.2377971890283961</v>
      </c>
      <c r="H64">
        <v>5.1088136052502664</v>
      </c>
      <c r="I64">
        <v>4.9899832881874326</v>
      </c>
      <c r="J64">
        <v>4.8898976259652951</v>
      </c>
      <c r="K64">
        <v>4.8183659288888414</v>
      </c>
      <c r="L64">
        <v>4.7504253942018586</v>
      </c>
      <c r="M64">
        <v>4.6859581149847669</v>
      </c>
      <c r="N64">
        <f t="shared" si="10"/>
        <v>121425742.574257</v>
      </c>
      <c r="O64">
        <f t="shared" si="11"/>
        <v>784994049.71913135</v>
      </c>
      <c r="P64">
        <f t="shared" si="12"/>
        <v>722254815.66055036</v>
      </c>
      <c r="Q64">
        <f t="shared" si="13"/>
        <v>685775661.94112515</v>
      </c>
      <c r="R64">
        <f t="shared" si="14"/>
        <v>656401311.18077087</v>
      </c>
      <c r="S64">
        <f t="shared" si="15"/>
        <v>636003413.13112891</v>
      </c>
      <c r="T64">
        <f t="shared" si="16"/>
        <v>620341485.69098067</v>
      </c>
      <c r="U64">
        <f t="shared" si="17"/>
        <v>605912426.20129168</v>
      </c>
      <c r="V64">
        <f t="shared" si="18"/>
        <v>593759450.34493232</v>
      </c>
      <c r="W64">
        <f t="shared" si="19"/>
        <v>585073660.90982723</v>
      </c>
      <c r="X64">
        <f t="shared" si="20"/>
        <v>576823931.03456819</v>
      </c>
      <c r="Y64">
        <f t="shared" si="21"/>
        <v>568995943.78389084</v>
      </c>
      <c r="Z64">
        <f t="shared" si="22"/>
        <v>784994049.71913135</v>
      </c>
      <c r="AA64">
        <f t="shared" si="23"/>
        <v>573349158.90342414</v>
      </c>
      <c r="AB64">
        <f t="shared" si="24"/>
        <v>432154993.01095283</v>
      </c>
      <c r="AC64">
        <f t="shared" si="25"/>
        <v>328364077.94191605</v>
      </c>
      <c r="AD64">
        <f t="shared" si="26"/>
        <v>252565705.90018177</v>
      </c>
      <c r="AE64">
        <f t="shared" si="27"/>
        <v>195557507.61029795</v>
      </c>
      <c r="AF64">
        <f t="shared" si="28"/>
        <v>151628996.38624871</v>
      </c>
      <c r="AG64">
        <f t="shared" si="29"/>
        <v>117953727.50066957</v>
      </c>
      <c r="AH64">
        <f t="shared" si="30"/>
        <v>92265728.600643873</v>
      </c>
      <c r="AI64">
        <f t="shared" si="31"/>
        <v>72210752.669151708</v>
      </c>
      <c r="AJ64">
        <f t="shared" si="32"/>
        <v>56545299.12489973</v>
      </c>
      <c r="AK64">
        <f t="shared" si="33"/>
        <v>3057589997.3675179</v>
      </c>
    </row>
    <row r="65" spans="1:37" x14ac:dyDescent="0.25">
      <c r="A65">
        <v>2.78</v>
      </c>
      <c r="B65">
        <v>54.35</v>
      </c>
      <c r="C65">
        <v>6.5298404717719736</v>
      </c>
      <c r="D65">
        <v>6.0070654094214193</v>
      </c>
      <c r="E65">
        <v>5.7026145325389788</v>
      </c>
      <c r="F65">
        <v>5.4572324132123846</v>
      </c>
      <c r="G65">
        <v>5.2872765520831084</v>
      </c>
      <c r="H65">
        <v>5.1570660101362487</v>
      </c>
      <c r="I65">
        <v>5.0370291011758637</v>
      </c>
      <c r="J65">
        <v>4.9359533394523512</v>
      </c>
      <c r="K65">
        <v>4.8638324770590078</v>
      </c>
      <c r="L65">
        <v>4.7937258854024574</v>
      </c>
      <c r="M65">
        <v>4.7279687106846877</v>
      </c>
      <c r="N65">
        <f t="shared" si="10"/>
        <v>121425742.574257</v>
      </c>
      <c r="O65">
        <f t="shared" si="11"/>
        <v>792890728.17634857</v>
      </c>
      <c r="P65">
        <f t="shared" si="12"/>
        <v>729412378.031129</v>
      </c>
      <c r="Q65">
        <f t="shared" si="13"/>
        <v>692444204.22829497</v>
      </c>
      <c r="R65">
        <f t="shared" si="14"/>
        <v>662648498.17461836</v>
      </c>
      <c r="S65">
        <f t="shared" si="15"/>
        <v>642011481.53214872</v>
      </c>
      <c r="T65">
        <f t="shared" si="16"/>
        <v>626200569.78525484</v>
      </c>
      <c r="U65">
        <f t="shared" si="17"/>
        <v>611624998.97842157</v>
      </c>
      <c r="V65">
        <f t="shared" si="18"/>
        <v>599351799.55488539</v>
      </c>
      <c r="W65">
        <f t="shared" si="19"/>
        <v>590594470.28367782</v>
      </c>
      <c r="X65">
        <f t="shared" si="20"/>
        <v>582081725.33243096</v>
      </c>
      <c r="Y65">
        <f t="shared" si="21"/>
        <v>574097111.56274068</v>
      </c>
      <c r="Z65">
        <f t="shared" si="22"/>
        <v>792890728.17634857</v>
      </c>
      <c r="AA65">
        <f t="shared" si="23"/>
        <v>579031062.68030226</v>
      </c>
      <c r="AB65">
        <f t="shared" si="24"/>
        <v>436357305.81591284</v>
      </c>
      <c r="AC65">
        <f t="shared" si="25"/>
        <v>331489226.78306538</v>
      </c>
      <c r="AD65">
        <f t="shared" si="26"/>
        <v>254951592.52511296</v>
      </c>
      <c r="AE65">
        <f t="shared" si="27"/>
        <v>197404535.26971549</v>
      </c>
      <c r="AF65">
        <f t="shared" si="28"/>
        <v>153058562.17748049</v>
      </c>
      <c r="AG65">
        <f t="shared" si="29"/>
        <v>119064679.81379265</v>
      </c>
      <c r="AH65">
        <f t="shared" si="30"/>
        <v>93136356.580292568</v>
      </c>
      <c r="AI65">
        <f t="shared" si="31"/>
        <v>72868959.208792478</v>
      </c>
      <c r="AJ65">
        <f t="shared" si="32"/>
        <v>57052239.571650818</v>
      </c>
      <c r="AK65">
        <f t="shared" si="33"/>
        <v>3087305248.6024671</v>
      </c>
    </row>
    <row r="66" spans="1:37" x14ac:dyDescent="0.25">
      <c r="A66">
        <v>3.78</v>
      </c>
      <c r="B66">
        <v>54.35</v>
      </c>
      <c r="C66">
        <v>6.5186934365258464</v>
      </c>
      <c r="D66">
        <v>5.9947145124853662</v>
      </c>
      <c r="E66">
        <v>5.6912025895180776</v>
      </c>
      <c r="F66">
        <v>5.4473564357492048</v>
      </c>
      <c r="G66">
        <v>5.2783784823994981</v>
      </c>
      <c r="H66">
        <v>5.1488943659249786</v>
      </c>
      <c r="I66">
        <v>5.0296910506980206</v>
      </c>
      <c r="J66">
        <v>4.929084178132225</v>
      </c>
      <c r="K66">
        <v>4.8564488235413137</v>
      </c>
      <c r="L66">
        <v>4.7869206801447808</v>
      </c>
      <c r="M66">
        <v>4.7214178020227253</v>
      </c>
      <c r="N66">
        <f t="shared" si="10"/>
        <v>121425742.574257</v>
      </c>
      <c r="O66">
        <f t="shared" si="11"/>
        <v>791537191.14408612</v>
      </c>
      <c r="P66">
        <f t="shared" si="12"/>
        <v>727912661.19921064</v>
      </c>
      <c r="Q66">
        <f t="shared" si="13"/>
        <v>691058500.5727669</v>
      </c>
      <c r="R66">
        <f t="shared" si="14"/>
        <v>661449300.27750504</v>
      </c>
      <c r="S66">
        <f t="shared" si="15"/>
        <v>640931026.81333876</v>
      </c>
      <c r="T66">
        <f t="shared" si="16"/>
        <v>625208321.81884873</v>
      </c>
      <c r="U66">
        <f t="shared" si="17"/>
        <v>610733970.75010204</v>
      </c>
      <c r="V66">
        <f t="shared" si="18"/>
        <v>598517706.54072666</v>
      </c>
      <c r="W66">
        <f t="shared" si="19"/>
        <v>589697904.67238081</v>
      </c>
      <c r="X66">
        <f t="shared" si="20"/>
        <v>581255398.23064744</v>
      </c>
      <c r="Y66">
        <f t="shared" si="21"/>
        <v>573301662.6139257</v>
      </c>
      <c r="Z66">
        <f t="shared" si="22"/>
        <v>791537191.14408612</v>
      </c>
      <c r="AA66">
        <f t="shared" si="23"/>
        <v>577840539.10672486</v>
      </c>
      <c r="AB66">
        <f t="shared" si="24"/>
        <v>435484077.46033818</v>
      </c>
      <c r="AC66">
        <f t="shared" si="25"/>
        <v>330889329.2736482</v>
      </c>
      <c r="AD66">
        <f t="shared" si="26"/>
        <v>254522529.09067956</v>
      </c>
      <c r="AE66">
        <f t="shared" si="27"/>
        <v>197091737.32903668</v>
      </c>
      <c r="AF66">
        <f t="shared" si="28"/>
        <v>152835583.22842848</v>
      </c>
      <c r="AG66">
        <f t="shared" si="29"/>
        <v>118898982.44250005</v>
      </c>
      <c r="AH66">
        <f t="shared" si="30"/>
        <v>92994968.777539715</v>
      </c>
      <c r="AI66">
        <f t="shared" si="31"/>
        <v>72765513.948011279</v>
      </c>
      <c r="AJ66">
        <f t="shared" si="32"/>
        <v>56973189.976938039</v>
      </c>
      <c r="AK66">
        <f t="shared" si="33"/>
        <v>3081833641.7779317</v>
      </c>
    </row>
    <row r="67" spans="1:37" x14ac:dyDescent="0.25">
      <c r="A67">
        <v>4.78</v>
      </c>
      <c r="B67">
        <v>54.35</v>
      </c>
      <c r="C67">
        <v>6.4889478936010834</v>
      </c>
      <c r="D67">
        <v>5.9691973162086587</v>
      </c>
      <c r="E67">
        <v>5.6668754108496033</v>
      </c>
      <c r="F67">
        <v>5.4236216395957353</v>
      </c>
      <c r="G67">
        <v>5.2548509149882801</v>
      </c>
      <c r="H67">
        <v>5.1254519818651421</v>
      </c>
      <c r="I67">
        <v>5.0062873723384476</v>
      </c>
      <c r="J67">
        <v>4.9059236631015004</v>
      </c>
      <c r="K67">
        <v>4.8341537375389381</v>
      </c>
      <c r="L67">
        <v>4.7660394677430258</v>
      </c>
      <c r="M67">
        <v>4.7013931676275851</v>
      </c>
      <c r="N67">
        <f t="shared" si="10"/>
        <v>121425742.574257</v>
      </c>
      <c r="O67">
        <f t="shared" si="11"/>
        <v>787925316.50617242</v>
      </c>
      <c r="P67">
        <f t="shared" si="12"/>
        <v>724814216.69289839</v>
      </c>
      <c r="Q67">
        <f t="shared" si="13"/>
        <v>688104554.83821082</v>
      </c>
      <c r="R67">
        <f t="shared" si="14"/>
        <v>658567285.02972138</v>
      </c>
      <c r="S67">
        <f t="shared" si="15"/>
        <v>638074174.46946573</v>
      </c>
      <c r="T67">
        <f t="shared" si="16"/>
        <v>622361812.9266721</v>
      </c>
      <c r="U67">
        <f t="shared" si="17"/>
        <v>607892161.72632182</v>
      </c>
      <c r="V67">
        <f t="shared" si="18"/>
        <v>595705423.80471873</v>
      </c>
      <c r="W67">
        <f t="shared" si="19"/>
        <v>586990707.29878545</v>
      </c>
      <c r="X67">
        <f t="shared" si="20"/>
        <v>578719881.50891352</v>
      </c>
      <c r="Y67">
        <f t="shared" si="21"/>
        <v>570870156.51271784</v>
      </c>
      <c r="Z67">
        <f t="shared" si="22"/>
        <v>787925316.50617242</v>
      </c>
      <c r="AA67">
        <f t="shared" si="23"/>
        <v>575380893.96060228</v>
      </c>
      <c r="AB67">
        <f t="shared" si="24"/>
        <v>433622590.57896006</v>
      </c>
      <c r="AC67">
        <f t="shared" si="25"/>
        <v>329447604.12268734</v>
      </c>
      <c r="AD67">
        <f t="shared" si="26"/>
        <v>253388033.71850753</v>
      </c>
      <c r="AE67">
        <f t="shared" si="27"/>
        <v>196194399.01266634</v>
      </c>
      <c r="AF67">
        <f t="shared" si="28"/>
        <v>152124423.27929413</v>
      </c>
      <c r="AG67">
        <f t="shared" si="29"/>
        <v>118340306.3131261</v>
      </c>
      <c r="AH67">
        <f t="shared" si="30"/>
        <v>92568045.545767337</v>
      </c>
      <c r="AI67">
        <f t="shared" si="31"/>
        <v>72448100.676767066</v>
      </c>
      <c r="AJ67">
        <f t="shared" si="32"/>
        <v>56731553.386521436</v>
      </c>
      <c r="AK67">
        <f t="shared" si="33"/>
        <v>3068171267.1010714</v>
      </c>
    </row>
    <row r="68" spans="1:37" x14ac:dyDescent="0.25">
      <c r="A68">
        <v>5.78</v>
      </c>
      <c r="B68">
        <v>54.35</v>
      </c>
      <c r="C68">
        <v>6.4634371206728671</v>
      </c>
      <c r="D68">
        <v>5.9467490384878801</v>
      </c>
      <c r="E68">
        <v>5.6463254796439486</v>
      </c>
      <c r="F68">
        <v>5.4044134259260934</v>
      </c>
      <c r="G68">
        <v>5.2368414756448782</v>
      </c>
      <c r="H68">
        <v>5.1084525955611797</v>
      </c>
      <c r="I68">
        <v>4.9901413707942721</v>
      </c>
      <c r="J68">
        <v>4.8905197008850472</v>
      </c>
      <c r="K68">
        <v>4.8193943436150084</v>
      </c>
      <c r="L68">
        <v>4.7522079283695016</v>
      </c>
      <c r="M68">
        <v>4.6881237575709029</v>
      </c>
      <c r="N68">
        <f t="shared" si="10"/>
        <v>121425742.574257</v>
      </c>
      <c r="O68">
        <f t="shared" si="11"/>
        <v>784827651.95972049</v>
      </c>
      <c r="P68">
        <f t="shared" si="12"/>
        <v>722088417.90113962</v>
      </c>
      <c r="Q68">
        <f t="shared" si="13"/>
        <v>685609264.1817143</v>
      </c>
      <c r="R68">
        <f t="shared" si="14"/>
        <v>656234913.42136014</v>
      </c>
      <c r="S68">
        <f t="shared" si="15"/>
        <v>635887364.9238472</v>
      </c>
      <c r="T68">
        <f t="shared" si="16"/>
        <v>620297649.82140684</v>
      </c>
      <c r="U68">
        <f t="shared" si="17"/>
        <v>605931621.49921525</v>
      </c>
      <c r="V68">
        <f t="shared" si="18"/>
        <v>593834986.25400007</v>
      </c>
      <c r="W68">
        <f t="shared" si="19"/>
        <v>585198536.93162632</v>
      </c>
      <c r="X68">
        <f t="shared" si="20"/>
        <v>577040376.56953824</v>
      </c>
      <c r="Y68">
        <f t="shared" si="21"/>
        <v>569258908.54306293</v>
      </c>
      <c r="Z68">
        <f t="shared" si="22"/>
        <v>784827651.95972049</v>
      </c>
      <c r="AA68">
        <f t="shared" si="23"/>
        <v>573217066.99717045</v>
      </c>
      <c r="AB68">
        <f t="shared" si="24"/>
        <v>432050134.19699073</v>
      </c>
      <c r="AC68">
        <f t="shared" si="25"/>
        <v>328280837.63463789</v>
      </c>
      <c r="AD68">
        <f t="shared" si="26"/>
        <v>252519621.560404</v>
      </c>
      <c r="AE68">
        <f t="shared" si="27"/>
        <v>195543688.71603486</v>
      </c>
      <c r="AF68">
        <f t="shared" si="28"/>
        <v>151633799.99091768</v>
      </c>
      <c r="AG68">
        <f t="shared" si="29"/>
        <v>117968733.1431558</v>
      </c>
      <c r="AH68">
        <f t="shared" si="30"/>
        <v>92285421.466526985</v>
      </c>
      <c r="AI68">
        <f t="shared" si="31"/>
        <v>72237848.797018722</v>
      </c>
      <c r="AJ68">
        <f t="shared" si="32"/>
        <v>56571431.861220852</v>
      </c>
      <c r="AK68">
        <f t="shared" si="33"/>
        <v>3057136236.3237982</v>
      </c>
    </row>
    <row r="69" spans="1:37" x14ac:dyDescent="0.25">
      <c r="A69">
        <v>6.78</v>
      </c>
      <c r="B69">
        <v>54.35</v>
      </c>
      <c r="C69">
        <v>6.4607955787494724</v>
      </c>
      <c r="D69">
        <v>5.9447268805610713</v>
      </c>
      <c r="E69">
        <v>5.6439717566269696</v>
      </c>
      <c r="F69">
        <v>5.4017010082264187</v>
      </c>
      <c r="G69">
        <v>5.233647556276142</v>
      </c>
      <c r="H69">
        <v>5.1048082657893614</v>
      </c>
      <c r="I69">
        <v>4.9860998608350684</v>
      </c>
      <c r="J69">
        <v>4.8861202042311769</v>
      </c>
      <c r="K69">
        <v>4.8146805883393684</v>
      </c>
      <c r="L69">
        <v>4.7468726043024452</v>
      </c>
      <c r="M69">
        <v>4.6824856292734731</v>
      </c>
      <c r="N69">
        <f t="shared" si="10"/>
        <v>121425742.574257</v>
      </c>
      <c r="O69">
        <f t="shared" si="11"/>
        <v>784506900.77013123</v>
      </c>
      <c r="P69">
        <f t="shared" si="12"/>
        <v>721842875.87327445</v>
      </c>
      <c r="Q69">
        <f t="shared" si="13"/>
        <v>685323461.61656344</v>
      </c>
      <c r="R69">
        <f t="shared" si="14"/>
        <v>655905556.08800566</v>
      </c>
      <c r="S69">
        <f t="shared" si="15"/>
        <v>635499540.89277601</v>
      </c>
      <c r="T69">
        <f t="shared" si="16"/>
        <v>619855134.37267828</v>
      </c>
      <c r="U69">
        <f t="shared" si="17"/>
        <v>605440878.15129769</v>
      </c>
      <c r="V69">
        <f t="shared" si="18"/>
        <v>593300774.10585093</v>
      </c>
      <c r="W69">
        <f t="shared" si="19"/>
        <v>584626165.69696844</v>
      </c>
      <c r="X69">
        <f t="shared" si="20"/>
        <v>576392530.88282168</v>
      </c>
      <c r="Y69">
        <f t="shared" si="21"/>
        <v>568574294.62781858</v>
      </c>
      <c r="Z69">
        <f t="shared" si="22"/>
        <v>784506900.77013123</v>
      </c>
      <c r="AA69">
        <f t="shared" si="23"/>
        <v>573022147.8189255</v>
      </c>
      <c r="AB69">
        <f t="shared" si="24"/>
        <v>431870030.10114735</v>
      </c>
      <c r="AC69">
        <f t="shared" si="25"/>
        <v>328116076.96881014</v>
      </c>
      <c r="AD69">
        <f t="shared" si="26"/>
        <v>252365611.30173209</v>
      </c>
      <c r="AE69">
        <f t="shared" si="27"/>
        <v>195404189.3915039</v>
      </c>
      <c r="AF69">
        <f t="shared" si="28"/>
        <v>151510991.94455612</v>
      </c>
      <c r="AG69">
        <f t="shared" si="29"/>
        <v>117862608.82949018</v>
      </c>
      <c r="AH69">
        <f t="shared" si="30"/>
        <v>92195158.902128458</v>
      </c>
      <c r="AI69">
        <f t="shared" si="31"/>
        <v>72156747.056722745</v>
      </c>
      <c r="AJ69">
        <f t="shared" si="32"/>
        <v>56503396.756497391</v>
      </c>
      <c r="AK69">
        <f t="shared" si="33"/>
        <v>3055513859.8416452</v>
      </c>
    </row>
    <row r="70" spans="1:37" x14ac:dyDescent="0.25">
      <c r="A70">
        <v>7.78</v>
      </c>
      <c r="B70">
        <v>54.35</v>
      </c>
      <c r="C70">
        <v>6.5053971183610377</v>
      </c>
      <c r="D70">
        <v>5.983204243158073</v>
      </c>
      <c r="E70">
        <v>5.6800839347254248</v>
      </c>
      <c r="F70">
        <v>5.4363902167637663</v>
      </c>
      <c r="G70">
        <v>5.2673874376788028</v>
      </c>
      <c r="H70">
        <v>5.1378376929114626</v>
      </c>
      <c r="I70">
        <v>5.0188798617878501</v>
      </c>
      <c r="J70">
        <v>4.917880118841425</v>
      </c>
      <c r="K70">
        <v>4.8455577061709878</v>
      </c>
      <c r="L70">
        <v>4.7766481324747261</v>
      </c>
      <c r="M70">
        <v>4.7115200072305647</v>
      </c>
      <c r="N70">
        <f t="shared" si="10"/>
        <v>121425742.574257</v>
      </c>
      <c r="O70">
        <f t="shared" si="11"/>
        <v>789922675.8374207</v>
      </c>
      <c r="P70">
        <f t="shared" si="12"/>
        <v>726515018.19891441</v>
      </c>
      <c r="Q70">
        <f t="shared" si="13"/>
        <v>689708409.65814221</v>
      </c>
      <c r="R70">
        <f t="shared" si="14"/>
        <v>660117718.99396634</v>
      </c>
      <c r="S70">
        <f t="shared" si="15"/>
        <v>639596431.04646146</v>
      </c>
      <c r="T70">
        <f t="shared" si="16"/>
        <v>623865757.08778179</v>
      </c>
      <c r="U70">
        <f t="shared" si="17"/>
        <v>609421214.10857403</v>
      </c>
      <c r="V70">
        <f t="shared" si="18"/>
        <v>597157245.32149529</v>
      </c>
      <c r="W70">
        <f t="shared" si="19"/>
        <v>588375442.65822566</v>
      </c>
      <c r="X70">
        <f t="shared" si="20"/>
        <v>580008046.50168157</v>
      </c>
      <c r="Y70">
        <f t="shared" si="21"/>
        <v>572099815.53144002</v>
      </c>
      <c r="Z70">
        <f t="shared" si="22"/>
        <v>789922675.8374207</v>
      </c>
      <c r="AA70">
        <f t="shared" si="23"/>
        <v>576731045.03165352</v>
      </c>
      <c r="AB70">
        <f t="shared" si="24"/>
        <v>434633291.17241085</v>
      </c>
      <c r="AC70">
        <f t="shared" si="25"/>
        <v>330223207.11190641</v>
      </c>
      <c r="AD70">
        <f t="shared" si="26"/>
        <v>253992542.74942186</v>
      </c>
      <c r="AE70">
        <f t="shared" si="27"/>
        <v>196668504.93418807</v>
      </c>
      <c r="AF70">
        <f t="shared" si="28"/>
        <v>152507067.15342039</v>
      </c>
      <c r="AG70">
        <f t="shared" si="29"/>
        <v>118628719.00191781</v>
      </c>
      <c r="AH70">
        <f t="shared" si="30"/>
        <v>92786417.394295171</v>
      </c>
      <c r="AI70">
        <f t="shared" si="31"/>
        <v>72609361.953709915</v>
      </c>
      <c r="AJ70">
        <f t="shared" si="32"/>
        <v>56853753.619747855</v>
      </c>
      <c r="AK70">
        <f t="shared" si="33"/>
        <v>3075556585.960093</v>
      </c>
    </row>
    <row r="71" spans="1:37" x14ac:dyDescent="0.25">
      <c r="A71">
        <v>2.78</v>
      </c>
      <c r="B71">
        <v>53.35</v>
      </c>
      <c r="C71">
        <v>6.5086790304166673</v>
      </c>
      <c r="D71">
        <v>5.9863403221085862</v>
      </c>
      <c r="E71">
        <v>5.6831296162228373</v>
      </c>
      <c r="F71">
        <v>5.4393720069499389</v>
      </c>
      <c r="G71">
        <v>5.2703121433732498</v>
      </c>
      <c r="H71">
        <v>5.1407143008421272</v>
      </c>
      <c r="I71">
        <v>5.0206082237357661</v>
      </c>
      <c r="J71">
        <v>4.9196261483923811</v>
      </c>
      <c r="K71">
        <v>4.8473190825860524</v>
      </c>
      <c r="L71">
        <v>4.7784316006648</v>
      </c>
      <c r="M71">
        <v>4.7133168594519921</v>
      </c>
      <c r="N71">
        <f t="shared" si="10"/>
        <v>121425742.574257</v>
      </c>
      <c r="O71">
        <f t="shared" si="11"/>
        <v>790321184.44583893</v>
      </c>
      <c r="P71">
        <f t="shared" si="12"/>
        <v>726895818.91425192</v>
      </c>
      <c r="Q71">
        <f t="shared" si="13"/>
        <v>690078233.79561019</v>
      </c>
      <c r="R71">
        <f t="shared" si="14"/>
        <v>660479785.08152294</v>
      </c>
      <c r="S71">
        <f t="shared" si="15"/>
        <v>639951565.60722089</v>
      </c>
      <c r="T71">
        <f t="shared" si="16"/>
        <v>624215051.34185767</v>
      </c>
      <c r="U71">
        <f t="shared" si="17"/>
        <v>609631081.74153686</v>
      </c>
      <c r="V71">
        <f t="shared" si="18"/>
        <v>597369258.25627673</v>
      </c>
      <c r="W71">
        <f t="shared" si="19"/>
        <v>588589319.09737766</v>
      </c>
      <c r="X71">
        <f t="shared" si="20"/>
        <v>580224605.45101881</v>
      </c>
      <c r="Y71">
        <f t="shared" si="21"/>
        <v>572317999.64672303</v>
      </c>
      <c r="Z71">
        <f t="shared" si="22"/>
        <v>790321184.44583893</v>
      </c>
      <c r="AA71">
        <f t="shared" si="23"/>
        <v>577033336.91689193</v>
      </c>
      <c r="AB71">
        <f t="shared" si="24"/>
        <v>434866343.11113143</v>
      </c>
      <c r="AC71">
        <f t="shared" si="25"/>
        <v>330404330.29823989</v>
      </c>
      <c r="AD71">
        <f t="shared" si="26"/>
        <v>254133571.56967014</v>
      </c>
      <c r="AE71">
        <f t="shared" si="27"/>
        <v>196778617.05037773</v>
      </c>
      <c r="AF71">
        <f t="shared" si="28"/>
        <v>152559586.32481223</v>
      </c>
      <c r="AG71">
        <f t="shared" si="29"/>
        <v>118670836.58997691</v>
      </c>
      <c r="AH71">
        <f t="shared" si="30"/>
        <v>92820145.567014799</v>
      </c>
      <c r="AI71">
        <f t="shared" si="31"/>
        <v>72636472.279560715</v>
      </c>
      <c r="AJ71">
        <f t="shared" si="32"/>
        <v>56875436.175129421</v>
      </c>
      <c r="AK71">
        <f t="shared" si="33"/>
        <v>3077099860.3286443</v>
      </c>
    </row>
    <row r="72" spans="1:37" x14ac:dyDescent="0.25">
      <c r="A72">
        <v>3.78</v>
      </c>
      <c r="B72">
        <v>53.35</v>
      </c>
      <c r="C72">
        <v>6.5452781425613873</v>
      </c>
      <c r="D72">
        <v>6.0204614167392076</v>
      </c>
      <c r="E72">
        <v>5.7147449755133506</v>
      </c>
      <c r="F72">
        <v>5.4684683778294154</v>
      </c>
      <c r="G72">
        <v>5.2977133338159774</v>
      </c>
      <c r="H72">
        <v>5.1668294231761598</v>
      </c>
      <c r="I72">
        <v>5.0462235910425823</v>
      </c>
      <c r="J72">
        <v>4.9446531364339208</v>
      </c>
      <c r="K72">
        <v>4.8721025618455638</v>
      </c>
      <c r="L72">
        <v>4.8033395855100514</v>
      </c>
      <c r="M72">
        <v>4.737952215629031</v>
      </c>
      <c r="N72">
        <f t="shared" si="10"/>
        <v>121425742.574257</v>
      </c>
      <c r="O72">
        <f t="shared" si="11"/>
        <v>794765258.81557</v>
      </c>
      <c r="P72">
        <f t="shared" si="12"/>
        <v>731038998.16722167</v>
      </c>
      <c r="Q72">
        <f t="shared" si="13"/>
        <v>693917152.27421272</v>
      </c>
      <c r="R72">
        <f t="shared" si="14"/>
        <v>664012833.52177942</v>
      </c>
      <c r="S72">
        <f t="shared" si="15"/>
        <v>643278775.50414777</v>
      </c>
      <c r="T72">
        <f t="shared" si="16"/>
        <v>627386099.46368515</v>
      </c>
      <c r="U72">
        <f t="shared" si="17"/>
        <v>612741446.73807931</v>
      </c>
      <c r="V72">
        <f t="shared" si="18"/>
        <v>600408178.86361778</v>
      </c>
      <c r="W72">
        <f t="shared" si="19"/>
        <v>591598671.47003746</v>
      </c>
      <c r="X72">
        <f t="shared" si="20"/>
        <v>583249076.00688183</v>
      </c>
      <c r="Y72">
        <f t="shared" si="21"/>
        <v>575309366.06410134</v>
      </c>
      <c r="Z72">
        <f t="shared" si="22"/>
        <v>794765258.81557</v>
      </c>
      <c r="AA72">
        <f t="shared" si="23"/>
        <v>580322326.18822527</v>
      </c>
      <c r="AB72">
        <f t="shared" si="24"/>
        <v>437285512.93642706</v>
      </c>
      <c r="AC72">
        <f t="shared" si="25"/>
        <v>332171734.13130361</v>
      </c>
      <c r="AD72">
        <f t="shared" si="26"/>
        <v>255454852.39764291</v>
      </c>
      <c r="AE72">
        <f t="shared" si="27"/>
        <v>197778263.66683152</v>
      </c>
      <c r="AF72">
        <f t="shared" si="28"/>
        <v>153337952.14539367</v>
      </c>
      <c r="AG72">
        <f t="shared" si="29"/>
        <v>119274535.63511419</v>
      </c>
      <c r="AH72">
        <f t="shared" si="30"/>
        <v>93294718.441903323</v>
      </c>
      <c r="AI72">
        <f t="shared" si="31"/>
        <v>73015096.125615165</v>
      </c>
      <c r="AJ72">
        <f t="shared" si="32"/>
        <v>57172710.190367527</v>
      </c>
      <c r="AK72">
        <f t="shared" si="33"/>
        <v>3093872960.6743941</v>
      </c>
    </row>
    <row r="73" spans="1:37" x14ac:dyDescent="0.25">
      <c r="A73">
        <v>4.78</v>
      </c>
      <c r="B73">
        <v>53.35</v>
      </c>
      <c r="C73">
        <v>6.6179503598863016</v>
      </c>
      <c r="D73">
        <v>6.0855522712712702</v>
      </c>
      <c r="E73">
        <v>5.7755976923784678</v>
      </c>
      <c r="F73">
        <v>5.5258263759010573</v>
      </c>
      <c r="G73">
        <v>5.3528264157582663</v>
      </c>
      <c r="H73">
        <v>5.220282667075673</v>
      </c>
      <c r="I73">
        <v>5.0981045067189203</v>
      </c>
      <c r="J73">
        <v>4.995225935754144</v>
      </c>
      <c r="K73">
        <v>4.9218099522949634</v>
      </c>
      <c r="L73">
        <v>4.8524454520610156</v>
      </c>
      <c r="M73">
        <v>4.7862718318296</v>
      </c>
      <c r="N73">
        <f t="shared" si="10"/>
        <v>121425742.574257</v>
      </c>
      <c r="O73">
        <f t="shared" si="11"/>
        <v>803589536.76876557</v>
      </c>
      <c r="P73">
        <f t="shared" si="12"/>
        <v>738942703.51357031</v>
      </c>
      <c r="Q73">
        <f t="shared" si="13"/>
        <v>701306238.60722065</v>
      </c>
      <c r="R73">
        <f t="shared" si="14"/>
        <v>670977571.03020132</v>
      </c>
      <c r="S73">
        <f t="shared" si="15"/>
        <v>649970922.40454602</v>
      </c>
      <c r="T73">
        <f t="shared" si="16"/>
        <v>633876699.29718649</v>
      </c>
      <c r="U73">
        <f t="shared" si="17"/>
        <v>619041125.44951105</v>
      </c>
      <c r="V73">
        <f t="shared" si="18"/>
        <v>606549018.57513475</v>
      </c>
      <c r="W73">
        <f t="shared" si="19"/>
        <v>597634428.26678431</v>
      </c>
      <c r="X73">
        <f t="shared" si="20"/>
        <v>589211792.31758499</v>
      </c>
      <c r="Y73">
        <f t="shared" si="21"/>
        <v>581176611.34215856</v>
      </c>
      <c r="Z73">
        <f t="shared" si="22"/>
        <v>803589536.76876557</v>
      </c>
      <c r="AA73">
        <f t="shared" si="23"/>
        <v>586596542.31568027</v>
      </c>
      <c r="AB73">
        <f t="shared" si="24"/>
        <v>441941890.71390569</v>
      </c>
      <c r="AC73">
        <f t="shared" si="25"/>
        <v>335655836.8762334</v>
      </c>
      <c r="AD73">
        <f t="shared" si="26"/>
        <v>258112396.00667119</v>
      </c>
      <c r="AE73">
        <f t="shared" si="27"/>
        <v>199824371.4245958</v>
      </c>
      <c r="AF73">
        <f t="shared" si="28"/>
        <v>154914440.62667277</v>
      </c>
      <c r="AG73">
        <f t="shared" si="29"/>
        <v>120494448.73887494</v>
      </c>
      <c r="AH73">
        <f t="shared" si="30"/>
        <v>94246553.288890168</v>
      </c>
      <c r="AI73">
        <f t="shared" si="31"/>
        <v>73761549.609221935</v>
      </c>
      <c r="AJ73">
        <f t="shared" si="32"/>
        <v>57755781.375516273</v>
      </c>
      <c r="AK73">
        <f t="shared" si="33"/>
        <v>3126893347.7450285</v>
      </c>
    </row>
    <row r="74" spans="1:37" x14ac:dyDescent="0.25">
      <c r="A74">
        <v>5.78</v>
      </c>
      <c r="B74">
        <v>53.35</v>
      </c>
      <c r="C74">
        <v>7.1403561702325176</v>
      </c>
      <c r="D74">
        <v>6.5527351383937233</v>
      </c>
      <c r="E74">
        <v>6.2106019492388969</v>
      </c>
      <c r="F74">
        <v>5.9349673422199931</v>
      </c>
      <c r="G74">
        <v>5.7439633847194917</v>
      </c>
      <c r="H74">
        <v>5.5975952561485851</v>
      </c>
      <c r="I74">
        <v>5.4627006930299258</v>
      </c>
      <c r="J74">
        <v>5.349106637601972</v>
      </c>
      <c r="K74">
        <v>5.2678459830579456</v>
      </c>
      <c r="L74">
        <v>5.1876502354193574</v>
      </c>
      <c r="M74">
        <v>5.1117064032305377</v>
      </c>
      <c r="N74">
        <f t="shared" si="10"/>
        <v>121425742.574257</v>
      </c>
      <c r="O74">
        <f t="shared" si="11"/>
        <v>867023050.21516132</v>
      </c>
      <c r="P74">
        <f t="shared" si="12"/>
        <v>795670730.07188463</v>
      </c>
      <c r="Q74">
        <f t="shared" si="13"/>
        <v>754126953.51946104</v>
      </c>
      <c r="R74">
        <f t="shared" si="14"/>
        <v>720657816.68302715</v>
      </c>
      <c r="S74">
        <f t="shared" si="15"/>
        <v>697465019.30890691</v>
      </c>
      <c r="T74">
        <f t="shared" si="16"/>
        <v>679692160.60798025</v>
      </c>
      <c r="U74">
        <f t="shared" si="17"/>
        <v>663312488.1120671</v>
      </c>
      <c r="V74">
        <f t="shared" si="18"/>
        <v>649519245.57970655</v>
      </c>
      <c r="W74">
        <f t="shared" si="19"/>
        <v>639652110.25962794</v>
      </c>
      <c r="X74">
        <f t="shared" si="20"/>
        <v>629914282.05131459</v>
      </c>
      <c r="Y74">
        <f t="shared" si="21"/>
        <v>620692745.83385241</v>
      </c>
      <c r="Z74">
        <f t="shared" si="22"/>
        <v>867023050.21516132</v>
      </c>
      <c r="AA74">
        <f t="shared" si="23"/>
        <v>631629078.76711857</v>
      </c>
      <c r="AB74">
        <f t="shared" si="24"/>
        <v>475227900.92185104</v>
      </c>
      <c r="AC74">
        <f t="shared" si="25"/>
        <v>360508328.45089668</v>
      </c>
      <c r="AD74">
        <f t="shared" si="26"/>
        <v>276972955.34185886</v>
      </c>
      <c r="AE74">
        <f t="shared" si="27"/>
        <v>214267315.56200919</v>
      </c>
      <c r="AF74">
        <f t="shared" si="28"/>
        <v>165993306.1506238</v>
      </c>
      <c r="AG74">
        <f t="shared" si="29"/>
        <v>129030731.30885297</v>
      </c>
      <c r="AH74">
        <f t="shared" si="30"/>
        <v>100872713.89429361</v>
      </c>
      <c r="AI74">
        <f t="shared" si="31"/>
        <v>78856964.797543749</v>
      </c>
      <c r="AJ74">
        <f t="shared" si="32"/>
        <v>61682789.413980007</v>
      </c>
      <c r="AK74">
        <f t="shared" si="33"/>
        <v>3362065134.8241901</v>
      </c>
    </row>
    <row r="75" spans="1:37" x14ac:dyDescent="0.25">
      <c r="A75">
        <v>6.78</v>
      </c>
      <c r="B75">
        <v>53.35</v>
      </c>
      <c r="C75">
        <v>7.752498345039748</v>
      </c>
      <c r="D75">
        <v>7.0933356393986742</v>
      </c>
      <c r="E75">
        <v>6.7149209884759387</v>
      </c>
      <c r="F75">
        <v>6.412039545821659</v>
      </c>
      <c r="G75">
        <v>6.199074181962815</v>
      </c>
      <c r="H75">
        <v>6.0324486174421876</v>
      </c>
      <c r="I75">
        <v>5.8780515487406166</v>
      </c>
      <c r="J75">
        <v>5.7465990160208191</v>
      </c>
      <c r="K75">
        <v>5.6480521520779474</v>
      </c>
      <c r="L75">
        <v>5.5428922759072989</v>
      </c>
      <c r="M75">
        <v>5.4512590665088014</v>
      </c>
      <c r="N75">
        <f t="shared" si="10"/>
        <v>121425742.574257</v>
      </c>
      <c r="O75">
        <f t="shared" si="11"/>
        <v>941352868.35214984</v>
      </c>
      <c r="P75">
        <f t="shared" si="12"/>
        <v>861313547.34242606</v>
      </c>
      <c r="Q75">
        <f t="shared" si="13"/>
        <v>815364267.35315466</v>
      </c>
      <c r="R75">
        <f t="shared" si="14"/>
        <v>778586663.26689661</v>
      </c>
      <c r="S75">
        <f t="shared" si="15"/>
        <v>752727185.81773961</v>
      </c>
      <c r="T75">
        <f t="shared" si="16"/>
        <v>732494552.91396761</v>
      </c>
      <c r="U75">
        <f t="shared" si="17"/>
        <v>713746774.19559085</v>
      </c>
      <c r="V75">
        <f t="shared" si="18"/>
        <v>697785052.79682255</v>
      </c>
      <c r="W75">
        <f t="shared" si="19"/>
        <v>685818926.66419506</v>
      </c>
      <c r="X75">
        <f t="shared" si="20"/>
        <v>673049810.61115718</v>
      </c>
      <c r="Y75">
        <f t="shared" si="21"/>
        <v>661923180.11548221</v>
      </c>
      <c r="Z75">
        <f t="shared" si="22"/>
        <v>941352868.35214984</v>
      </c>
      <c r="AA75">
        <f t="shared" si="23"/>
        <v>683738463.50786996</v>
      </c>
      <c r="AB75">
        <f t="shared" si="24"/>
        <v>513817796.13175333</v>
      </c>
      <c r="AC75">
        <f t="shared" si="25"/>
        <v>389487174.12159413</v>
      </c>
      <c r="AD75">
        <f t="shared" si="26"/>
        <v>298918321.99510205</v>
      </c>
      <c r="AE75">
        <f t="shared" si="27"/>
        <v>230912831.73882642</v>
      </c>
      <c r="AF75">
        <f t="shared" si="28"/>
        <v>178614437.27718884</v>
      </c>
      <c r="AG75">
        <f t="shared" si="29"/>
        <v>138619011.32491037</v>
      </c>
      <c r="AH75">
        <f t="shared" si="30"/>
        <v>108153190.24681915</v>
      </c>
      <c r="AI75">
        <f t="shared" si="31"/>
        <v>84256964.375406712</v>
      </c>
      <c r="AJ75">
        <f t="shared" si="32"/>
        <v>65780159.992758252</v>
      </c>
      <c r="AK75">
        <f t="shared" si="33"/>
        <v>3633651219.0643783</v>
      </c>
    </row>
    <row r="76" spans="1:37" x14ac:dyDescent="0.25">
      <c r="A76">
        <v>7.78</v>
      </c>
      <c r="B76">
        <v>53.35</v>
      </c>
      <c r="C76">
        <v>8.8057414002112662</v>
      </c>
      <c r="D76">
        <v>8.013709763148757</v>
      </c>
      <c r="E76">
        <v>7.5523918356684812</v>
      </c>
      <c r="F76">
        <v>7.1917335676947722</v>
      </c>
      <c r="G76">
        <v>6.9264647626071003</v>
      </c>
      <c r="H76">
        <v>6.7164087609732492</v>
      </c>
      <c r="I76">
        <v>6.5261013203231393</v>
      </c>
      <c r="J76">
        <v>6.3635284540437977</v>
      </c>
      <c r="K76">
        <v>6.2392337196124874</v>
      </c>
      <c r="L76">
        <v>6.0994640314482966</v>
      </c>
      <c r="M76">
        <v>5.9871268701604752</v>
      </c>
      <c r="N76">
        <f t="shared" si="10"/>
        <v>121425742.574257</v>
      </c>
      <c r="O76">
        <f t="shared" si="11"/>
        <v>1069243688.4375306</v>
      </c>
      <c r="P76">
        <f t="shared" si="12"/>
        <v>973070658.76491106</v>
      </c>
      <c r="Q76">
        <f t="shared" si="13"/>
        <v>917054786.85780132</v>
      </c>
      <c r="R76">
        <f t="shared" si="14"/>
        <v>873261588.85354829</v>
      </c>
      <c r="S76">
        <f t="shared" si="15"/>
        <v>841051127.21399188</v>
      </c>
      <c r="T76">
        <f t="shared" si="16"/>
        <v>815544921.23342216</v>
      </c>
      <c r="U76">
        <f t="shared" si="17"/>
        <v>792436698.93507624</v>
      </c>
      <c r="V76">
        <f t="shared" si="18"/>
        <v>772696167.92468178</v>
      </c>
      <c r="W76">
        <f t="shared" si="19"/>
        <v>757603587.49828982</v>
      </c>
      <c r="X76">
        <f t="shared" si="20"/>
        <v>740631949.32358062</v>
      </c>
      <c r="Y76">
        <f t="shared" si="21"/>
        <v>726991326.09552288</v>
      </c>
      <c r="Z76">
        <f t="shared" si="22"/>
        <v>1069243688.4375306</v>
      </c>
      <c r="AA76">
        <f t="shared" si="23"/>
        <v>772454861.71832204</v>
      </c>
      <c r="AB76">
        <f t="shared" si="24"/>
        <v>577900072.86554563</v>
      </c>
      <c r="AC76">
        <f t="shared" si="25"/>
        <v>436848207.85956436</v>
      </c>
      <c r="AD76">
        <f t="shared" si="26"/>
        <v>333992974.34139603</v>
      </c>
      <c r="AE76">
        <f t="shared" si="27"/>
        <v>257093771.44589642</v>
      </c>
      <c r="AF76">
        <f t="shared" si="28"/>
        <v>198306514.54446337</v>
      </c>
      <c r="AG76">
        <f t="shared" si="29"/>
        <v>153500534.90391141</v>
      </c>
      <c r="AH76">
        <f t="shared" si="30"/>
        <v>119473583.68908803</v>
      </c>
      <c r="AI76">
        <f t="shared" si="31"/>
        <v>92717357.297493458</v>
      </c>
      <c r="AJ76">
        <f t="shared" si="32"/>
        <v>72246458.774215773</v>
      </c>
      <c r="AK76">
        <f t="shared" si="33"/>
        <v>4083778025.8774271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0AAA-E0DC-4D1F-B8EC-D03BCD53231C}">
  <dimension ref="A2:N27"/>
  <sheetViews>
    <sheetView tabSelected="1" workbookViewId="0">
      <selection activeCell="A2" sqref="A2:N27"/>
    </sheetView>
  </sheetViews>
  <sheetFormatPr defaultRowHeight="15" x14ac:dyDescent="0.25"/>
  <cols>
    <col min="1" max="1" width="22.85546875" bestFit="1" customWidth="1"/>
    <col min="2" max="12" width="10.5703125" bestFit="1" customWidth="1"/>
  </cols>
  <sheetData>
    <row r="2" spans="1:14" x14ac:dyDescent="0.25">
      <c r="A2" s="3" t="s">
        <v>22</v>
      </c>
      <c r="B2" s="3">
        <v>2020</v>
      </c>
      <c r="C2" s="3">
        <v>2023</v>
      </c>
      <c r="D2" s="3">
        <v>2026</v>
      </c>
      <c r="E2" s="3">
        <v>2029</v>
      </c>
      <c r="F2" s="3">
        <v>2032</v>
      </c>
      <c r="G2" s="3">
        <v>2035</v>
      </c>
      <c r="H2" s="3">
        <v>2038</v>
      </c>
      <c r="I2" s="3">
        <v>2041</v>
      </c>
      <c r="J2" s="3">
        <v>2044</v>
      </c>
      <c r="K2" s="3">
        <v>2047</v>
      </c>
      <c r="L2" s="3">
        <v>2050</v>
      </c>
    </row>
    <row r="3" spans="1:14" x14ac:dyDescent="0.25">
      <c r="A3" s="3" t="s">
        <v>34</v>
      </c>
      <c r="B3" s="5">
        <f>'2020'!C$13</f>
        <v>6.1024210547120026</v>
      </c>
      <c r="C3" s="5">
        <f>'2023'!C$13</f>
        <v>5.625136127791742</v>
      </c>
      <c r="D3" s="5">
        <f>'2026'!C$13</f>
        <v>5.3465766068052876</v>
      </c>
      <c r="E3" s="5">
        <f>'2029'!C$13</f>
        <v>5.1219904296304843</v>
      </c>
      <c r="F3" s="5">
        <f>'2032'!C$13</f>
        <v>4.9662275427177107</v>
      </c>
      <c r="G3" s="5">
        <f>'2035'!C$13</f>
        <v>4.846817274701432</v>
      </c>
      <c r="H3" s="5">
        <f>'2038'!C$13</f>
        <v>4.7367551500716374</v>
      </c>
      <c r="I3" s="5">
        <f>'2041'!C$13</f>
        <v>4.6440574008449618</v>
      </c>
      <c r="J3" s="5">
        <f>'2044'!C$13</f>
        <v>4.5778596566729428</v>
      </c>
      <c r="K3" s="5">
        <f>'2047'!C$13</f>
        <v>4.5150204141308832</v>
      </c>
      <c r="L3" s="5">
        <f>'2050'!C$13</f>
        <v>4.4553309881404797</v>
      </c>
    </row>
    <row r="4" spans="1:14" x14ac:dyDescent="0.25">
      <c r="A4" s="3" t="s">
        <v>3</v>
      </c>
      <c r="B4">
        <f>'2020'!D$13</f>
        <v>96</v>
      </c>
      <c r="C4">
        <f>'2023'!D$13</f>
        <v>96</v>
      </c>
      <c r="D4">
        <f>'2026'!D$13</f>
        <v>96</v>
      </c>
      <c r="E4">
        <f>'2029'!D$13</f>
        <v>96</v>
      </c>
      <c r="F4">
        <f>'2032'!D$13</f>
        <v>96</v>
      </c>
      <c r="G4">
        <f>'2035'!D$13</f>
        <v>96</v>
      </c>
      <c r="H4">
        <f>'2038'!D$13</f>
        <v>96</v>
      </c>
      <c r="I4">
        <f>'2041'!D$13</f>
        <v>96</v>
      </c>
      <c r="J4">
        <f>'2044'!D$13</f>
        <v>96</v>
      </c>
      <c r="K4">
        <f>'2047'!D$13</f>
        <v>96</v>
      </c>
      <c r="L4">
        <f>'2050'!D$13</f>
        <v>96</v>
      </c>
    </row>
    <row r="5" spans="1:14" x14ac:dyDescent="0.25">
      <c r="A5" s="3" t="s">
        <v>4</v>
      </c>
      <c r="B5">
        <f>'2020'!E$13</f>
        <v>36</v>
      </c>
      <c r="C5">
        <f>'2023'!E$13</f>
        <v>36</v>
      </c>
      <c r="D5">
        <f>'2026'!E$13</f>
        <v>36</v>
      </c>
      <c r="E5">
        <f>'2029'!E$13</f>
        <v>36</v>
      </c>
      <c r="F5">
        <f>'2032'!E$13</f>
        <v>36</v>
      </c>
      <c r="G5">
        <f>'2035'!E$13</f>
        <v>36</v>
      </c>
      <c r="H5">
        <f>'2038'!E$13</f>
        <v>36</v>
      </c>
      <c r="I5">
        <f>'2041'!E$13</f>
        <v>36</v>
      </c>
      <c r="J5">
        <f>'2044'!E$13</f>
        <v>36</v>
      </c>
      <c r="K5">
        <f>'2047'!E$13</f>
        <v>36</v>
      </c>
      <c r="L5">
        <f>'2050'!E$13</f>
        <v>36</v>
      </c>
    </row>
    <row r="6" spans="1:14" x14ac:dyDescent="0.25">
      <c r="A6" s="3" t="s">
        <v>5</v>
      </c>
      <c r="B6">
        <f>'2020'!F$13</f>
        <v>53</v>
      </c>
      <c r="C6">
        <f>'2023'!F$13</f>
        <v>53</v>
      </c>
      <c r="D6">
        <f>'2026'!F$13</f>
        <v>53</v>
      </c>
      <c r="E6">
        <f>'2029'!F$13</f>
        <v>53</v>
      </c>
      <c r="F6">
        <f>'2032'!F$13</f>
        <v>53</v>
      </c>
      <c r="G6">
        <f>'2035'!F$13</f>
        <v>53</v>
      </c>
      <c r="H6">
        <f>'2038'!F$13</f>
        <v>53</v>
      </c>
      <c r="I6">
        <f>'2041'!F$13</f>
        <v>53</v>
      </c>
      <c r="J6">
        <f>'2044'!F$13</f>
        <v>53</v>
      </c>
      <c r="K6">
        <f>'2047'!F$13</f>
        <v>53</v>
      </c>
      <c r="L6">
        <f>'2050'!F$13</f>
        <v>53</v>
      </c>
    </row>
    <row r="7" spans="1:14" x14ac:dyDescent="0.25">
      <c r="A7" s="3" t="s">
        <v>6</v>
      </c>
      <c r="B7">
        <f>'2020'!G$13</f>
        <v>51</v>
      </c>
      <c r="C7">
        <f>'2023'!G$13</f>
        <v>51</v>
      </c>
      <c r="D7">
        <f>'2026'!G$13</f>
        <v>51</v>
      </c>
      <c r="E7">
        <f>'2029'!G$13</f>
        <v>51</v>
      </c>
      <c r="F7">
        <f>'2032'!G$13</f>
        <v>51</v>
      </c>
      <c r="G7">
        <f>'2035'!G$13</f>
        <v>51</v>
      </c>
      <c r="H7">
        <f>'2038'!G$13</f>
        <v>51</v>
      </c>
      <c r="I7">
        <f>'2041'!G$13</f>
        <v>51</v>
      </c>
      <c r="J7">
        <f>'2044'!G$13</f>
        <v>51</v>
      </c>
      <c r="K7">
        <f>'2047'!G$13</f>
        <v>51</v>
      </c>
      <c r="L7">
        <f>'2050'!G$13</f>
        <v>51</v>
      </c>
    </row>
    <row r="8" spans="1:14" x14ac:dyDescent="0.25">
      <c r="A8" s="3" t="s">
        <v>33</v>
      </c>
      <c r="B8" s="6">
        <f>'2020'!H$13</f>
        <v>94061.244302425024</v>
      </c>
      <c r="C8" s="6">
        <f>'2023'!H$13</f>
        <v>94061.244302425024</v>
      </c>
      <c r="D8" s="6">
        <f>'2026'!H$13</f>
        <v>94061.244302425024</v>
      </c>
      <c r="E8" s="6">
        <f>'2029'!H$13</f>
        <v>94061.244302425024</v>
      </c>
      <c r="F8" s="6">
        <f>'2032'!H$13</f>
        <v>94061.244302425024</v>
      </c>
      <c r="G8" s="6">
        <f>'2035'!H$13</f>
        <v>94061.244302425024</v>
      </c>
      <c r="H8" s="6">
        <f>'2038'!H$13</f>
        <v>94061.244302425024</v>
      </c>
      <c r="I8" s="6">
        <f>'2041'!H$13</f>
        <v>94061.244302425024</v>
      </c>
      <c r="J8" s="6">
        <f>'2044'!H$13</f>
        <v>94061.244302425024</v>
      </c>
      <c r="K8" s="6">
        <f>'2047'!H$13</f>
        <v>94061.244302425024</v>
      </c>
      <c r="L8" s="6">
        <f>'2050'!H$13</f>
        <v>94061.244302425024</v>
      </c>
    </row>
    <row r="9" spans="1:14" x14ac:dyDescent="0.25">
      <c r="A9" s="3" t="s">
        <v>8</v>
      </c>
      <c r="B9">
        <f>'2020'!I$13</f>
        <v>20</v>
      </c>
      <c r="C9">
        <f>'2023'!I$13</f>
        <v>20</v>
      </c>
      <c r="D9">
        <f>'2026'!I$13</f>
        <v>20</v>
      </c>
      <c r="E9">
        <f>'2029'!I$13</f>
        <v>20</v>
      </c>
      <c r="F9">
        <f>'2032'!I$13</f>
        <v>20</v>
      </c>
      <c r="G9">
        <f>'2035'!I$13</f>
        <v>20</v>
      </c>
      <c r="H9">
        <f>'2038'!I$13</f>
        <v>20</v>
      </c>
      <c r="I9">
        <f>'2041'!I$13</f>
        <v>20</v>
      </c>
      <c r="J9">
        <f>'2044'!I$13</f>
        <v>20</v>
      </c>
      <c r="K9">
        <f>'2047'!I$13</f>
        <v>20</v>
      </c>
      <c r="L9">
        <f>'2050'!I$13</f>
        <v>20</v>
      </c>
    </row>
    <row r="10" spans="1:14" x14ac:dyDescent="0.25">
      <c r="A10" s="3" t="s">
        <v>9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</row>
    <row r="11" spans="1:14" x14ac:dyDescent="0.25">
      <c r="A11" s="3" t="s">
        <v>10</v>
      </c>
      <c r="B11" t="str">
        <f>'2020'!K$13</f>
        <v>NH3 ship</v>
      </c>
      <c r="C11" t="str">
        <f>'2023'!K$13</f>
        <v>NH3 ship</v>
      </c>
      <c r="D11" t="str">
        <f>'2026'!K$13</f>
        <v>NH3 ship</v>
      </c>
      <c r="E11" t="str">
        <f>'2029'!K$13</f>
        <v>NH3 ship</v>
      </c>
      <c r="F11" t="str">
        <f>'2032'!K$13</f>
        <v>NH3 ship</v>
      </c>
      <c r="G11" t="str">
        <f>'2035'!K$13</f>
        <v>NH3 ship</v>
      </c>
      <c r="H11" t="str">
        <f>'2038'!K$13</f>
        <v>NH3 ship</v>
      </c>
      <c r="I11" t="str">
        <f>'2041'!K$13</f>
        <v>NH3 ship</v>
      </c>
      <c r="J11" t="str">
        <f>'2044'!K$13</f>
        <v>NH3 ship</v>
      </c>
      <c r="K11" t="str">
        <f>'2047'!K$13</f>
        <v>NH3 ship</v>
      </c>
      <c r="L11" t="str">
        <f>'2050'!K$13</f>
        <v>NH3 ship</v>
      </c>
    </row>
    <row r="12" spans="1:14" x14ac:dyDescent="0.25">
      <c r="A12" s="3" t="s">
        <v>32</v>
      </c>
      <c r="B12" s="6">
        <f>'2020'!L$13</f>
        <v>954844.6790251612</v>
      </c>
      <c r="C12" s="6">
        <f>'2023'!L$13</f>
        <v>954844.6790251612</v>
      </c>
      <c r="D12" s="6">
        <f>'2026'!L$13</f>
        <v>954844.6790251612</v>
      </c>
      <c r="E12" s="6">
        <f>'2029'!L$13</f>
        <v>954844.6790251612</v>
      </c>
      <c r="F12" s="6">
        <f>'2032'!L$13</f>
        <v>954844.6790251612</v>
      </c>
      <c r="G12" s="6">
        <f>'2035'!L$13</f>
        <v>954844.6790251612</v>
      </c>
      <c r="H12" s="6">
        <f>'2038'!L$13</f>
        <v>954844.6790251612</v>
      </c>
      <c r="I12" s="6">
        <f>'2041'!L$13</f>
        <v>954844.6790251612</v>
      </c>
      <c r="J12" s="6">
        <f>'2044'!L$13</f>
        <v>954844.6790251612</v>
      </c>
      <c r="K12" s="6">
        <f>'2047'!L$13</f>
        <v>954844.6790251612</v>
      </c>
      <c r="L12" s="6">
        <f>'2050'!L$13</f>
        <v>954844.6790251612</v>
      </c>
    </row>
    <row r="13" spans="1:14" x14ac:dyDescent="0.25">
      <c r="A13" s="3" t="s">
        <v>31</v>
      </c>
      <c r="B13" s="6">
        <f>'2020'!M$13</f>
        <v>440.45096044938998</v>
      </c>
      <c r="C13" s="6">
        <f>'2023'!M$13</f>
        <v>440.45096044938998</v>
      </c>
      <c r="D13" s="6">
        <f>'2026'!M$13</f>
        <v>440.45096044938998</v>
      </c>
      <c r="E13" s="6">
        <f>'2029'!M$13</f>
        <v>440.45096044938998</v>
      </c>
      <c r="F13" s="6">
        <f>'2032'!M$13</f>
        <v>440.45096044938998</v>
      </c>
      <c r="G13" s="6">
        <f>'2035'!M$13</f>
        <v>440.45096044938998</v>
      </c>
      <c r="H13" s="6">
        <f>'2038'!M$13</f>
        <v>440.45096044938998</v>
      </c>
      <c r="I13" s="6">
        <f>'2041'!M$13</f>
        <v>440.45096044938998</v>
      </c>
      <c r="J13" s="6">
        <f>'2044'!M$13</f>
        <v>440.45096044938998</v>
      </c>
      <c r="K13" s="6">
        <f>'2047'!M$13</f>
        <v>440.45096044938998</v>
      </c>
      <c r="L13" s="6">
        <f>'2050'!M$13</f>
        <v>440.45096044938998</v>
      </c>
    </row>
    <row r="14" spans="1:14" x14ac:dyDescent="0.25">
      <c r="A14" s="3" t="s">
        <v>30</v>
      </c>
      <c r="B14" s="6">
        <f>'2020'!N$13</f>
        <v>121425.7425742574</v>
      </c>
      <c r="C14" s="6">
        <f>'2023'!N$13</f>
        <v>121425.7425742574</v>
      </c>
      <c r="D14" s="6">
        <f>'2026'!N$13</f>
        <v>121425.7425742574</v>
      </c>
      <c r="E14" s="6">
        <f>'2029'!N$13</f>
        <v>121425.7425742574</v>
      </c>
      <c r="F14" s="6">
        <f>'2032'!N$13</f>
        <v>121425.7425742574</v>
      </c>
      <c r="G14" s="6">
        <f>'2035'!N$13</f>
        <v>121425.7425742574</v>
      </c>
      <c r="H14" s="6">
        <f>'2038'!N$13</f>
        <v>121425.7425742574</v>
      </c>
      <c r="I14" s="6">
        <f>'2041'!N$13</f>
        <v>121425.7425742574</v>
      </c>
      <c r="J14" s="6">
        <f>'2044'!N$13</f>
        <v>121425.7425742574</v>
      </c>
      <c r="K14" s="6">
        <f>'2047'!N$13</f>
        <v>121425.7425742574</v>
      </c>
      <c r="L14" s="6">
        <f>'2050'!N$13</f>
        <v>121425.7425742574</v>
      </c>
    </row>
    <row r="16" spans="1:14" x14ac:dyDescent="0.25"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2:14" x14ac:dyDescent="0.25">
      <c r="B17">
        <v>2020</v>
      </c>
      <c r="C17">
        <f>'2020'!C$13</f>
        <v>6.1024210547120026</v>
      </c>
      <c r="D17">
        <f>'2020'!D$13</f>
        <v>96</v>
      </c>
      <c r="E17">
        <f>'2020'!E$13</f>
        <v>36</v>
      </c>
      <c r="F17">
        <f>'2020'!F$13</f>
        <v>53</v>
      </c>
      <c r="G17">
        <f>'2020'!G$13</f>
        <v>51</v>
      </c>
      <c r="H17">
        <f>'2020'!H$13</f>
        <v>94061.244302425024</v>
      </c>
      <c r="I17">
        <f>'2020'!I$13</f>
        <v>20</v>
      </c>
      <c r="J17">
        <f>'2020'!J$13</f>
        <v>12.142574257425739</v>
      </c>
      <c r="K17" t="str">
        <f>'2020'!K$13</f>
        <v>NH3 ship</v>
      </c>
      <c r="L17">
        <f>'2020'!L$13</f>
        <v>954844.6790251612</v>
      </c>
      <c r="M17">
        <f>'2020'!M$13</f>
        <v>440.45096044938998</v>
      </c>
      <c r="N17">
        <f>'2020'!N$13</f>
        <v>121425.7425742574</v>
      </c>
    </row>
    <row r="18" spans="2:14" x14ac:dyDescent="0.25">
      <c r="B18">
        <v>2023</v>
      </c>
      <c r="C18">
        <f>'2023'!C$13</f>
        <v>5.625136127791742</v>
      </c>
      <c r="D18">
        <f>'2023'!D$13</f>
        <v>96</v>
      </c>
      <c r="E18">
        <f>'2023'!E$13</f>
        <v>36</v>
      </c>
      <c r="F18">
        <f>'2023'!F$13</f>
        <v>53</v>
      </c>
      <c r="G18">
        <f>'2023'!G$13</f>
        <v>51</v>
      </c>
      <c r="H18">
        <f>'2023'!H$13</f>
        <v>94061.244302425024</v>
      </c>
      <c r="I18">
        <f>'2023'!I$13</f>
        <v>20</v>
      </c>
      <c r="J18">
        <f>'2023'!J$13</f>
        <v>12.142574257425739</v>
      </c>
      <c r="K18" t="str">
        <f>'2023'!K$13</f>
        <v>NH3 ship</v>
      </c>
      <c r="L18">
        <f>'2023'!L$13</f>
        <v>954844.6790251612</v>
      </c>
      <c r="M18">
        <f>'2023'!M$13</f>
        <v>440.45096044938998</v>
      </c>
      <c r="N18">
        <f>'2023'!N$13</f>
        <v>121425.7425742574</v>
      </c>
    </row>
    <row r="19" spans="2:14" x14ac:dyDescent="0.25">
      <c r="B19">
        <v>2026</v>
      </c>
      <c r="C19">
        <f>'2026'!C$13</f>
        <v>5.3465766068052876</v>
      </c>
      <c r="D19">
        <f>'2026'!D$13</f>
        <v>96</v>
      </c>
      <c r="E19">
        <f>'2026'!E$13</f>
        <v>36</v>
      </c>
      <c r="F19">
        <f>'2026'!F$13</f>
        <v>53</v>
      </c>
      <c r="G19">
        <f>'2026'!G$13</f>
        <v>51</v>
      </c>
      <c r="H19">
        <f>'2026'!H$13</f>
        <v>94061.244302425024</v>
      </c>
      <c r="I19">
        <f>'2026'!I$13</f>
        <v>20</v>
      </c>
      <c r="J19">
        <f>'2026'!J$13</f>
        <v>12.142574257425739</v>
      </c>
      <c r="K19" t="str">
        <f>'2026'!K$13</f>
        <v>NH3 ship</v>
      </c>
      <c r="L19">
        <f>'2026'!L$13</f>
        <v>954844.6790251612</v>
      </c>
      <c r="M19">
        <f>'2026'!M$13</f>
        <v>440.45096044938998</v>
      </c>
      <c r="N19">
        <f>'2026'!N$13</f>
        <v>121425.7425742574</v>
      </c>
    </row>
    <row r="20" spans="2:14" x14ac:dyDescent="0.25">
      <c r="B20">
        <v>2029</v>
      </c>
      <c r="C20">
        <f>'2029'!C$13</f>
        <v>5.1219904296304843</v>
      </c>
      <c r="D20">
        <f>'2029'!D$13</f>
        <v>96</v>
      </c>
      <c r="E20">
        <f>'2029'!E$13</f>
        <v>36</v>
      </c>
      <c r="F20">
        <f>'2029'!F$13</f>
        <v>53</v>
      </c>
      <c r="G20">
        <f>'2029'!G$13</f>
        <v>51</v>
      </c>
      <c r="H20">
        <f>'2029'!H$13</f>
        <v>94061.244302425024</v>
      </c>
      <c r="I20">
        <f>'2029'!I$13</f>
        <v>20</v>
      </c>
      <c r="J20">
        <f>'2029'!J$13</f>
        <v>12.142574257425739</v>
      </c>
      <c r="K20" t="str">
        <f>'2029'!K$13</f>
        <v>NH3 ship</v>
      </c>
      <c r="L20">
        <f>'2029'!L$13</f>
        <v>954844.6790251612</v>
      </c>
      <c r="M20">
        <f>'2029'!M$13</f>
        <v>440.45096044938998</v>
      </c>
      <c r="N20">
        <f>'2029'!N$13</f>
        <v>121425.7425742574</v>
      </c>
    </row>
    <row r="21" spans="2:14" x14ac:dyDescent="0.25">
      <c r="B21">
        <v>2032</v>
      </c>
      <c r="C21">
        <f>'2032'!C$13</f>
        <v>4.9662275427177107</v>
      </c>
      <c r="D21">
        <f>'2032'!D$13</f>
        <v>96</v>
      </c>
      <c r="E21">
        <f>'2032'!E$13</f>
        <v>36</v>
      </c>
      <c r="F21">
        <f>'2032'!F$13</f>
        <v>53</v>
      </c>
      <c r="G21">
        <f>'2032'!G$13</f>
        <v>51</v>
      </c>
      <c r="H21">
        <f>'2032'!H$13</f>
        <v>94061.244302425024</v>
      </c>
      <c r="I21">
        <f>'2032'!I$13</f>
        <v>20</v>
      </c>
      <c r="J21">
        <f>'2032'!J$13</f>
        <v>12.142574257425739</v>
      </c>
      <c r="K21" t="str">
        <f>'2032'!K$13</f>
        <v>NH3 ship</v>
      </c>
      <c r="L21">
        <f>'2032'!L$13</f>
        <v>954844.6790251612</v>
      </c>
      <c r="M21">
        <f>'2032'!M$13</f>
        <v>440.45096044938998</v>
      </c>
      <c r="N21">
        <f>'2032'!N$13</f>
        <v>121425.7425742574</v>
      </c>
    </row>
    <row r="22" spans="2:14" x14ac:dyDescent="0.25">
      <c r="B22">
        <v>2035</v>
      </c>
      <c r="C22">
        <f>'2035'!C$13</f>
        <v>4.846817274701432</v>
      </c>
      <c r="D22">
        <f>'2035'!D$13</f>
        <v>96</v>
      </c>
      <c r="E22">
        <f>'2035'!E$13</f>
        <v>36</v>
      </c>
      <c r="F22">
        <f>'2035'!F$13</f>
        <v>53</v>
      </c>
      <c r="G22">
        <f>'2035'!G$13</f>
        <v>51</v>
      </c>
      <c r="H22">
        <f>'2035'!H$13</f>
        <v>94061.244302425024</v>
      </c>
      <c r="I22">
        <f>'2035'!I$13</f>
        <v>20</v>
      </c>
      <c r="J22">
        <f>'2035'!J$13</f>
        <v>12.142574257425739</v>
      </c>
      <c r="K22" t="str">
        <f>'2035'!K$13</f>
        <v>NH3 ship</v>
      </c>
      <c r="L22">
        <f>'2035'!L$13</f>
        <v>954844.6790251612</v>
      </c>
      <c r="M22">
        <f>'2035'!M$13</f>
        <v>440.45096044938998</v>
      </c>
      <c r="N22">
        <f>'2035'!N$13</f>
        <v>121425.7425742574</v>
      </c>
    </row>
    <row r="23" spans="2:14" x14ac:dyDescent="0.25">
      <c r="B23">
        <v>2038</v>
      </c>
      <c r="C23">
        <f>'2038'!C$13</f>
        <v>4.7367551500716374</v>
      </c>
      <c r="D23">
        <f>'2038'!D$13</f>
        <v>96</v>
      </c>
      <c r="E23">
        <f>'2038'!E$13</f>
        <v>36</v>
      </c>
      <c r="F23">
        <f>'2038'!F$13</f>
        <v>53</v>
      </c>
      <c r="G23">
        <f>'2038'!G$13</f>
        <v>51</v>
      </c>
      <c r="H23">
        <f>'2038'!H$13</f>
        <v>94061.244302425024</v>
      </c>
      <c r="I23">
        <f>'2038'!I$13</f>
        <v>20</v>
      </c>
      <c r="J23">
        <f>'2038'!J$13</f>
        <v>12.142574257425739</v>
      </c>
      <c r="K23" t="str">
        <f>'2038'!K$13</f>
        <v>NH3 ship</v>
      </c>
      <c r="L23">
        <f>'2038'!L$13</f>
        <v>954844.6790251612</v>
      </c>
      <c r="M23">
        <f>'2038'!M$13</f>
        <v>440.45096044938998</v>
      </c>
      <c r="N23">
        <f>'2038'!N$13</f>
        <v>121425.7425742574</v>
      </c>
    </row>
    <row r="24" spans="2:14" x14ac:dyDescent="0.25">
      <c r="B24">
        <v>2041</v>
      </c>
      <c r="C24">
        <f>'2041'!C$13</f>
        <v>4.6440574008449618</v>
      </c>
      <c r="D24">
        <f>'2041'!D$13</f>
        <v>96</v>
      </c>
      <c r="E24">
        <f>'2041'!E$13</f>
        <v>36</v>
      </c>
      <c r="F24">
        <f>'2041'!F$13</f>
        <v>53</v>
      </c>
      <c r="G24">
        <f>'2041'!G$13</f>
        <v>51</v>
      </c>
      <c r="H24">
        <f>'2041'!H$13</f>
        <v>94061.244302425024</v>
      </c>
      <c r="I24">
        <f>'2041'!I$13</f>
        <v>20</v>
      </c>
      <c r="J24">
        <f>'2041'!J$13</f>
        <v>12.142574257425739</v>
      </c>
      <c r="K24" t="str">
        <f>'2041'!K$13</f>
        <v>NH3 ship</v>
      </c>
      <c r="L24">
        <f>'2041'!L$13</f>
        <v>954844.6790251612</v>
      </c>
      <c r="M24">
        <f>'2041'!M$13</f>
        <v>440.45096044938998</v>
      </c>
      <c r="N24">
        <f>'2041'!N$13</f>
        <v>121425.7425742574</v>
      </c>
    </row>
    <row r="25" spans="2:14" x14ac:dyDescent="0.25">
      <c r="B25">
        <v>2044</v>
      </c>
      <c r="C25">
        <f>'2044'!C$13</f>
        <v>4.5778596566729428</v>
      </c>
      <c r="D25">
        <f>'2044'!D$13</f>
        <v>96</v>
      </c>
      <c r="E25">
        <f>'2044'!E$13</f>
        <v>36</v>
      </c>
      <c r="F25">
        <f>'2044'!F$13</f>
        <v>53</v>
      </c>
      <c r="G25">
        <f>'2044'!G$13</f>
        <v>51</v>
      </c>
      <c r="H25">
        <f>'2044'!H$13</f>
        <v>94061.244302425024</v>
      </c>
      <c r="I25">
        <f>'2044'!I$13</f>
        <v>20</v>
      </c>
      <c r="J25">
        <f>'2044'!J$13</f>
        <v>12.142574257425739</v>
      </c>
      <c r="K25" t="str">
        <f>'2044'!K$13</f>
        <v>NH3 ship</v>
      </c>
      <c r="L25">
        <f>'2044'!L$13</f>
        <v>954844.6790251612</v>
      </c>
      <c r="M25">
        <f>'2044'!M$13</f>
        <v>440.45096044938998</v>
      </c>
      <c r="N25">
        <f>'2044'!N$13</f>
        <v>121425.7425742574</v>
      </c>
    </row>
    <row r="26" spans="2:14" x14ac:dyDescent="0.25">
      <c r="B26">
        <v>2047</v>
      </c>
      <c r="C26">
        <f>'2047'!C$13</f>
        <v>4.5150204141308832</v>
      </c>
      <c r="D26">
        <f>'2047'!D$13</f>
        <v>96</v>
      </c>
      <c r="E26">
        <f>'2047'!E$13</f>
        <v>36</v>
      </c>
      <c r="F26">
        <f>'2047'!F$13</f>
        <v>53</v>
      </c>
      <c r="G26">
        <f>'2047'!G$13</f>
        <v>51</v>
      </c>
      <c r="H26">
        <f>'2047'!H$13</f>
        <v>94061.244302425024</v>
      </c>
      <c r="I26">
        <f>'2047'!I$13</f>
        <v>20</v>
      </c>
      <c r="J26">
        <f>'2047'!J$13</f>
        <v>12.142574257425739</v>
      </c>
      <c r="K26" t="str">
        <f>'2047'!K$13</f>
        <v>NH3 ship</v>
      </c>
      <c r="L26">
        <f>'2047'!L$13</f>
        <v>954844.6790251612</v>
      </c>
      <c r="M26">
        <f>'2047'!M$13</f>
        <v>440.45096044938998</v>
      </c>
      <c r="N26">
        <f>'2047'!N$13</f>
        <v>121425.7425742574</v>
      </c>
    </row>
    <row r="27" spans="2:14" x14ac:dyDescent="0.25">
      <c r="B27">
        <v>2050</v>
      </c>
      <c r="C27">
        <f>'2050'!C$13</f>
        <v>4.4553309881404797</v>
      </c>
      <c r="D27">
        <f>'2050'!D$13</f>
        <v>96</v>
      </c>
      <c r="E27">
        <f>'2050'!E$13</f>
        <v>36</v>
      </c>
      <c r="F27">
        <f>'2050'!F$13</f>
        <v>53</v>
      </c>
      <c r="G27">
        <f>'2050'!G$13</f>
        <v>51</v>
      </c>
      <c r="H27">
        <f>'2050'!H$13</f>
        <v>94061.244302425024</v>
      </c>
      <c r="I27">
        <f>'2050'!I$13</f>
        <v>20</v>
      </c>
      <c r="J27">
        <f>'2050'!J$13</f>
        <v>12.142574257425739</v>
      </c>
      <c r="K27" t="str">
        <f>'2050'!K$13</f>
        <v>NH3 ship</v>
      </c>
      <c r="L27">
        <f>'2050'!L$13</f>
        <v>954844.6790251612</v>
      </c>
      <c r="M27">
        <f>'2050'!M$13</f>
        <v>440.45096044938998</v>
      </c>
      <c r="N27">
        <f>'2050'!N$13</f>
        <v>121425.7425742574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43AE-0009-43C9-AFB9-D60E08EB9C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6.0010148093165414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5.9404743482249591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5.9303653980140529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6.1943733532139182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8.0869723212566385</v>
      </c>
      <c r="D6">
        <v>160</v>
      </c>
      <c r="E6">
        <v>495</v>
      </c>
      <c r="F6">
        <v>75</v>
      </c>
      <c r="G6">
        <v>72</v>
      </c>
      <c r="H6">
        <v>133105.53439022409</v>
      </c>
      <c r="I6">
        <v>20</v>
      </c>
      <c r="J6">
        <v>12.142574257425739</v>
      </c>
      <c r="K6" t="s">
        <v>14</v>
      </c>
      <c r="L6">
        <v>1351195.300507304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8.2946046309350034</v>
      </c>
      <c r="D7">
        <v>143</v>
      </c>
      <c r="E7">
        <v>2042</v>
      </c>
      <c r="F7">
        <v>69</v>
      </c>
      <c r="G7">
        <v>67</v>
      </c>
      <c r="H7">
        <v>122457.0916390062</v>
      </c>
      <c r="I7">
        <v>20</v>
      </c>
      <c r="J7">
        <v>12.142574257425739</v>
      </c>
      <c r="K7" t="s">
        <v>14</v>
      </c>
      <c r="L7">
        <v>1243099.676466719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6.0874865104673308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5.9724432262316736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5.8509135534582946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5.7095077339396392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5.6281957058427547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5.625136127791742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6.0663351717408949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6.030866573158443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5.9300119988316027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5.8690936850396653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5.8453731261211752</v>
      </c>
      <c r="D18">
        <v>103</v>
      </c>
      <c r="E18">
        <v>23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5.8690729503571513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6.0030474976604484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5.994077189302109</v>
      </c>
      <c r="D21">
        <v>107</v>
      </c>
      <c r="E21">
        <v>0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5.9485353274087132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5.9256563537558993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5.9255062794488733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5.9481194049018136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6.0070654094214193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5.9947145124853662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5.9691973162086587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5.9467490384878801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5.9447268805610713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5.983204243158073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5.9863403221085862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6.0204614167392076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6.0855522712712702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6.5527351383937233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7.0933356393986742</v>
      </c>
      <c r="D36">
        <v>137</v>
      </c>
      <c r="E36">
        <v>3</v>
      </c>
      <c r="F36">
        <v>69</v>
      </c>
      <c r="G36">
        <v>67</v>
      </c>
      <c r="H36">
        <v>122457.0916390062</v>
      </c>
      <c r="I36">
        <v>20</v>
      </c>
      <c r="J36">
        <v>12.142574257425739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8.013709763148757</v>
      </c>
      <c r="D37">
        <v>134</v>
      </c>
      <c r="E37">
        <v>2041</v>
      </c>
      <c r="F37">
        <v>67</v>
      </c>
      <c r="G37">
        <v>65</v>
      </c>
      <c r="H37">
        <v>118907.6107219335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5.6974124888961519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5.6406683975484189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5.6314182231419734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5.877438688338902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7.635741569157843</v>
      </c>
      <c r="D6">
        <v>156</v>
      </c>
      <c r="E6">
        <v>739</v>
      </c>
      <c r="F6">
        <v>74</v>
      </c>
      <c r="G6">
        <v>72</v>
      </c>
      <c r="H6">
        <v>131330.7939316878</v>
      </c>
      <c r="I6">
        <v>20</v>
      </c>
      <c r="J6">
        <v>12.142574257425739</v>
      </c>
      <c r="K6" t="s">
        <v>14</v>
      </c>
      <c r="L6">
        <v>1333179.3631672061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7.8146925349000096</v>
      </c>
      <c r="D7">
        <v>140</v>
      </c>
      <c r="E7">
        <v>2174</v>
      </c>
      <c r="F7">
        <v>69</v>
      </c>
      <c r="G7">
        <v>67</v>
      </c>
      <c r="H7">
        <v>122457.0916390062</v>
      </c>
      <c r="I7">
        <v>20</v>
      </c>
      <c r="J7">
        <v>12.142574257425739</v>
      </c>
      <c r="K7" t="s">
        <v>14</v>
      </c>
      <c r="L7">
        <v>1243099.676466719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5.777747705864873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5.6702117183257208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5.5572440869638227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5.4255952811267916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5.3493649924969979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5.3465766068052876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5.7578467574775374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5.7249393123041514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5.6308388303267698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5.5741738282060949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5.5519646326435996</v>
      </c>
      <c r="D18">
        <v>103</v>
      </c>
      <c r="E18">
        <v>23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5.5741530935235808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5.6989479912480032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5.6905412165662899</v>
      </c>
      <c r="D21">
        <v>106</v>
      </c>
      <c r="E21">
        <v>44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5.6481117685647817</v>
      </c>
      <c r="D22">
        <v>105</v>
      </c>
      <c r="E22">
        <v>0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5.6267091788838206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5.6265591045767938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5.647695846057883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5.7026145325389788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5.6912025895180776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5.6668754108496033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5.6463254796439486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5.6439717566269696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5.6800839347254248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5.6831296162228373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5.7147449755133506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5.7755976923784678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6.2106019492388969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6.7149209884759387</v>
      </c>
      <c r="D36">
        <v>137</v>
      </c>
      <c r="E36">
        <v>3</v>
      </c>
      <c r="F36">
        <v>69</v>
      </c>
      <c r="G36">
        <v>67</v>
      </c>
      <c r="H36">
        <v>122457.0916390062</v>
      </c>
      <c r="I36">
        <v>20</v>
      </c>
      <c r="J36">
        <v>12.142574257425739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7.5523918356684812</v>
      </c>
      <c r="D37">
        <v>132</v>
      </c>
      <c r="E37">
        <v>2129</v>
      </c>
      <c r="F37">
        <v>67</v>
      </c>
      <c r="G37">
        <v>65</v>
      </c>
      <c r="H37">
        <v>118907.6107219335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5.4535024438160402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5.3990685079158736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5.3904253009661964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5.6223590431685952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7.2787636808260183</v>
      </c>
      <c r="D6">
        <v>152</v>
      </c>
      <c r="E6">
        <v>987</v>
      </c>
      <c r="F6">
        <v>73</v>
      </c>
      <c r="G6">
        <v>71</v>
      </c>
      <c r="H6">
        <v>129556.05347315141</v>
      </c>
      <c r="I6">
        <v>20</v>
      </c>
      <c r="J6">
        <v>12.142574257425739</v>
      </c>
      <c r="K6" t="s">
        <v>14</v>
      </c>
      <c r="L6">
        <v>1315163.425827109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7.4399795290143427</v>
      </c>
      <c r="D7">
        <v>137</v>
      </c>
      <c r="E7">
        <v>2378</v>
      </c>
      <c r="F7">
        <v>68</v>
      </c>
      <c r="G7">
        <v>66</v>
      </c>
      <c r="H7">
        <v>120682.35118046989</v>
      </c>
      <c r="I7">
        <v>20</v>
      </c>
      <c r="J7">
        <v>12.142574257425739</v>
      </c>
      <c r="K7" t="s">
        <v>14</v>
      </c>
      <c r="L7">
        <v>1225083.739126622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5.5290012244552731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5.4270218383830899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5.3204806336607673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5.1968508188613871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5.124587141388476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5.1219904296304843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5.5098596793319201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5.4786380614354773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5.3896861798728981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5.336650971639056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5.3164543145471654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12.142574257425739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5.336630236956541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5.4546865439560781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5.4463044224591028</v>
      </c>
      <c r="D21">
        <v>106</v>
      </c>
      <c r="E21">
        <v>44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5.4059957042771591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5.3857162567080428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5.3855661824010168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5.4057837923400269</v>
      </c>
      <c r="D25">
        <v>105</v>
      </c>
      <c r="E25">
        <v>0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5.4572324132123846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5.4473564357492048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5.4236216395957353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5.4044134259260934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5.4017010082264187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5.4363902167637663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5.4393720069499389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5.4684683778294154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5.5258263759010573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5.9349673422199931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6.412039545821659</v>
      </c>
      <c r="D36">
        <v>135</v>
      </c>
      <c r="E36">
        <v>92</v>
      </c>
      <c r="F36">
        <v>69</v>
      </c>
      <c r="G36">
        <v>67</v>
      </c>
      <c r="H36">
        <v>122457.0916390062</v>
      </c>
      <c r="I36">
        <v>20</v>
      </c>
      <c r="J36">
        <v>12.142574257425739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7.1917335676947722</v>
      </c>
      <c r="D37">
        <v>130</v>
      </c>
      <c r="E37">
        <v>2219</v>
      </c>
      <c r="F37">
        <v>67</v>
      </c>
      <c r="G37">
        <v>65</v>
      </c>
      <c r="H37">
        <v>118907.6107219335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5.284467405974608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5.2316144431287173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5.2235135388504341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5.4456547958468393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7.0229609756595712</v>
      </c>
      <c r="D6">
        <v>146</v>
      </c>
      <c r="E6">
        <v>1335</v>
      </c>
      <c r="F6">
        <v>72</v>
      </c>
      <c r="G6">
        <v>70</v>
      </c>
      <c r="H6">
        <v>127781.31301461509</v>
      </c>
      <c r="I6">
        <v>20</v>
      </c>
      <c r="J6">
        <v>12.142574257425739</v>
      </c>
      <c r="K6" t="s">
        <v>14</v>
      </c>
      <c r="L6">
        <v>1297147.488487012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7.1636178412072749</v>
      </c>
      <c r="D7">
        <v>135</v>
      </c>
      <c r="E7">
        <v>2470</v>
      </c>
      <c r="F7">
        <v>68</v>
      </c>
      <c r="G7">
        <v>66</v>
      </c>
      <c r="H7">
        <v>120682.35118046989</v>
      </c>
      <c r="I7">
        <v>20</v>
      </c>
      <c r="J7">
        <v>12.142574257425739</v>
      </c>
      <c r="K7" t="s">
        <v>14</v>
      </c>
      <c r="L7">
        <v>1225083.739126622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5.3565224961582469</v>
      </c>
      <c r="D8">
        <v>109</v>
      </c>
      <c r="E8">
        <v>19</v>
      </c>
      <c r="F8">
        <v>58</v>
      </c>
      <c r="G8">
        <v>56</v>
      </c>
      <c r="H8">
        <v>102934.94659510659</v>
      </c>
      <c r="I8">
        <v>20</v>
      </c>
      <c r="J8">
        <v>12.142574257425739</v>
      </c>
      <c r="K8" t="s">
        <v>14</v>
      </c>
      <c r="L8">
        <v>1044924.365725648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5.2583081982673603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5.1564702593292031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5.0384111656207136</v>
      </c>
      <c r="D11">
        <v>99</v>
      </c>
      <c r="E11">
        <v>0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4.9686530010005283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4.9662275427177107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5.3378984279710311</v>
      </c>
      <c r="D14">
        <v>108</v>
      </c>
      <c r="E14">
        <v>24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5.3080220121407482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5.2226317065278192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5.1721231203713547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5.1525866514449152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12.142574257425739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5.1721023856888406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5.2853375414101551</v>
      </c>
      <c r="D20">
        <v>107</v>
      </c>
      <c r="E20">
        <v>16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5.2768164251944709</v>
      </c>
      <c r="D21">
        <v>106</v>
      </c>
      <c r="E21">
        <v>44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5.2377995410975684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5.2188044945922814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5.2186544202852536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5.2377971890283961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5.2872765520831084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5.2783784823994981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5.2548509149882801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5.2368414756448782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5.233647556276142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5.2673874376788028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5.2703121433732498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5.2977133338159774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5.3528264157582663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5.7439633847194917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6.199074181962815</v>
      </c>
      <c r="D36">
        <v>130</v>
      </c>
      <c r="E36">
        <v>391</v>
      </c>
      <c r="F36">
        <v>68</v>
      </c>
      <c r="G36">
        <v>66</v>
      </c>
      <c r="H36">
        <v>120682.35118046989</v>
      </c>
      <c r="I36">
        <v>20</v>
      </c>
      <c r="J36">
        <v>12.142574257425739</v>
      </c>
      <c r="K36" t="s">
        <v>14</v>
      </c>
      <c r="L36">
        <v>1225083.739126622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6.9264647626071003</v>
      </c>
      <c r="D37">
        <v>128</v>
      </c>
      <c r="E37">
        <v>2381</v>
      </c>
      <c r="F37">
        <v>66</v>
      </c>
      <c r="G37">
        <v>64</v>
      </c>
      <c r="H37">
        <v>117132.8702633972</v>
      </c>
      <c r="I37">
        <v>20</v>
      </c>
      <c r="J37">
        <v>12.142574257425739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5.154935191736306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5.103280179161656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5.0956362036393079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5.3102662955559374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6.8207568102084046</v>
      </c>
      <c r="D6">
        <v>142</v>
      </c>
      <c r="E6">
        <v>1597</v>
      </c>
      <c r="F6">
        <v>71</v>
      </c>
      <c r="G6">
        <v>69</v>
      </c>
      <c r="H6">
        <v>126006.5725560788</v>
      </c>
      <c r="I6">
        <v>20</v>
      </c>
      <c r="J6">
        <v>12.142574257425739</v>
      </c>
      <c r="K6" t="s">
        <v>14</v>
      </c>
      <c r="L6">
        <v>1279131.551146914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6.944596134814164</v>
      </c>
      <c r="D7">
        <v>131</v>
      </c>
      <c r="E7">
        <v>2731</v>
      </c>
      <c r="F7">
        <v>67</v>
      </c>
      <c r="G7">
        <v>65</v>
      </c>
      <c r="H7">
        <v>118907.6107219335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5.2236339210109222</v>
      </c>
      <c r="D8">
        <v>107</v>
      </c>
      <c r="E8">
        <v>44</v>
      </c>
      <c r="F8">
        <v>59</v>
      </c>
      <c r="G8">
        <v>57</v>
      </c>
      <c r="H8">
        <v>104709.68705364301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5.1289573629080047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5.0308058864443552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4.9160125490193707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4.8490984396929004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4.846817274701432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5.2062468310562888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5.1772999253213152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5.0946341269072386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5.0460674470233906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5.0270425229695253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12.142574257425739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5.0460467123408774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5.1553104758578696</v>
      </c>
      <c r="D20">
        <v>106</v>
      </c>
      <c r="E20">
        <v>64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5.147017057377635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5.1088400062013291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5.0909271593811551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5.0907770850741292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5.1088136052502664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5.1570660101362487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5.1488943659249786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5.1254519818651421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5.1084525955611797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5.1048082657893614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5.1378376929114626</v>
      </c>
      <c r="D31">
        <v>106</v>
      </c>
      <c r="E31">
        <v>27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5.1407143008421272</v>
      </c>
      <c r="D32">
        <v>106</v>
      </c>
      <c r="E32">
        <v>29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5.1668294231761598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5.220282667075673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5.5975952561485851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6.0324486174421876</v>
      </c>
      <c r="D36">
        <v>127</v>
      </c>
      <c r="E36">
        <v>603</v>
      </c>
      <c r="F36">
        <v>67</v>
      </c>
      <c r="G36">
        <v>65</v>
      </c>
      <c r="H36">
        <v>118907.6107219335</v>
      </c>
      <c r="I36">
        <v>20</v>
      </c>
      <c r="J36">
        <v>12.142574257425739</v>
      </c>
      <c r="K36" t="s">
        <v>14</v>
      </c>
      <c r="L36">
        <v>1207067.801786524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6.7164087609732492</v>
      </c>
      <c r="D37">
        <v>126</v>
      </c>
      <c r="E37">
        <v>2476</v>
      </c>
      <c r="F37">
        <v>66</v>
      </c>
      <c r="G37">
        <v>64</v>
      </c>
      <c r="H37">
        <v>117132.8702633972</v>
      </c>
      <c r="I37">
        <v>20</v>
      </c>
      <c r="J37">
        <v>12.142574257425739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5.0356912391398341</v>
      </c>
      <c r="D2">
        <v>107</v>
      </c>
      <c r="E2">
        <v>5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4.9849984665872578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4.9777405460752897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5.1855313165999286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6.6350581957239223</v>
      </c>
      <c r="D6">
        <v>138</v>
      </c>
      <c r="E6">
        <v>1865</v>
      </c>
      <c r="F6">
        <v>70</v>
      </c>
      <c r="G6">
        <v>68</v>
      </c>
      <c r="H6">
        <v>124231.8320975425</v>
      </c>
      <c r="I6">
        <v>20</v>
      </c>
      <c r="J6">
        <v>12.142574257425739</v>
      </c>
      <c r="K6" t="s">
        <v>14</v>
      </c>
      <c r="L6">
        <v>1261115.613806817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6.7464161868513326</v>
      </c>
      <c r="D7">
        <v>129</v>
      </c>
      <c r="E7">
        <v>2830</v>
      </c>
      <c r="F7">
        <v>67</v>
      </c>
      <c r="G7">
        <v>65</v>
      </c>
      <c r="H7">
        <v>118907.6107219335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5.100977305727759</v>
      </c>
      <c r="D8">
        <v>107</v>
      </c>
      <c r="E8">
        <v>44</v>
      </c>
      <c r="F8">
        <v>59</v>
      </c>
      <c r="G8">
        <v>57</v>
      </c>
      <c r="H8">
        <v>104709.68705364301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5.0098333907508241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4.9149498868529209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4.8036059861456382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4.7389144029545642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4.7367551500716374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5.0843110909057652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5.0568474491580409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4.9766368759194357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4.9298974736528498</v>
      </c>
      <c r="D17">
        <v>103</v>
      </c>
      <c r="E17">
        <v>0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4.9112881168018738</v>
      </c>
      <c r="D18">
        <v>102</v>
      </c>
      <c r="E18">
        <v>0</v>
      </c>
      <c r="F18">
        <v>56</v>
      </c>
      <c r="G18">
        <v>54</v>
      </c>
      <c r="H18">
        <v>99385.465678033986</v>
      </c>
      <c r="I18">
        <v>20</v>
      </c>
      <c r="J18">
        <v>12.142574257425739</v>
      </c>
      <c r="K18" t="s">
        <v>14</v>
      </c>
      <c r="L18">
        <v>1008892.491045453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4.9298767389703348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5.0348624476560966</v>
      </c>
      <c r="D20">
        <v>105</v>
      </c>
      <c r="E20">
        <v>113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5.0268161949283412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4.9900300078232522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4.9730315018171378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4.9728814275101101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4.9899832881874326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5.0370291011758637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5.0296910506980206</v>
      </c>
      <c r="D27">
        <v>107</v>
      </c>
      <c r="E27">
        <v>3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5.0062873723384476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4.9901413707942721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4.9860998608350684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5.0188798617878501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5.0206082237357661</v>
      </c>
      <c r="D32">
        <v>105</v>
      </c>
      <c r="E32">
        <v>77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5.0462235910425823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5.0981045067189203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5.4627006930299258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5.8780515487406166</v>
      </c>
      <c r="D36">
        <v>123</v>
      </c>
      <c r="E36">
        <v>870</v>
      </c>
      <c r="F36">
        <v>66</v>
      </c>
      <c r="G36">
        <v>64</v>
      </c>
      <c r="H36">
        <v>117132.8702633972</v>
      </c>
      <c r="I36">
        <v>20</v>
      </c>
      <c r="J36">
        <v>12.142574257425739</v>
      </c>
      <c r="K36" t="s">
        <v>14</v>
      </c>
      <c r="L36">
        <v>1189051.864446427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6.5261013203231393</v>
      </c>
      <c r="D37">
        <v>123</v>
      </c>
      <c r="E37">
        <v>2694</v>
      </c>
      <c r="F37">
        <v>65</v>
      </c>
      <c r="G37">
        <v>63</v>
      </c>
      <c r="H37">
        <v>115358.1298048609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4.9350490313679556</v>
      </c>
      <c r="D2">
        <v>106</v>
      </c>
      <c r="E2">
        <v>56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4.8853898296472291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4.8784675935930411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5.0805012189669139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6.4761393740309128</v>
      </c>
      <c r="D6">
        <v>136</v>
      </c>
      <c r="E6">
        <v>1967</v>
      </c>
      <c r="F6">
        <v>70</v>
      </c>
      <c r="G6">
        <v>68</v>
      </c>
      <c r="H6">
        <v>124231.8320975425</v>
      </c>
      <c r="I6">
        <v>20</v>
      </c>
      <c r="J6">
        <v>12.142574257425739</v>
      </c>
      <c r="K6" t="s">
        <v>14</v>
      </c>
      <c r="L6">
        <v>1261115.613806817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6.5771374732219341</v>
      </c>
      <c r="D7">
        <v>128</v>
      </c>
      <c r="E7">
        <v>2881</v>
      </c>
      <c r="F7">
        <v>67</v>
      </c>
      <c r="G7">
        <v>65</v>
      </c>
      <c r="H7">
        <v>118907.6107219335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4.9976700776561511</v>
      </c>
      <c r="D8">
        <v>107</v>
      </c>
      <c r="E8">
        <v>44</v>
      </c>
      <c r="F8">
        <v>59</v>
      </c>
      <c r="G8">
        <v>57</v>
      </c>
      <c r="H8">
        <v>104709.68705364301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4.9095050167199581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4.8173914055967284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4.7089287516472904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4.6461106481096426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4.6440574008449618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4.9815968767332803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4.9554229700075521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4.8772755854219811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4.8311407774553157</v>
      </c>
      <c r="D17">
        <v>102</v>
      </c>
      <c r="E17">
        <v>49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4.8128244455760196</v>
      </c>
      <c r="D18">
        <v>101</v>
      </c>
      <c r="E18">
        <v>120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4.8320578783023738</v>
      </c>
      <c r="D19">
        <v>103</v>
      </c>
      <c r="E19">
        <v>0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4.9332443386032354</v>
      </c>
      <c r="D20">
        <v>105</v>
      </c>
      <c r="E20">
        <v>113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4.9255514379363001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4.8899620132041566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4.8737585493348883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4.8736084750278614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4.8898976259652951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4.9359533394523512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4.929084178132225</v>
      </c>
      <c r="D27">
        <v>106</v>
      </c>
      <c r="E27">
        <v>54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4.9059236631015004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4.8905197008850472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4.8861202042311769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4.917880118841425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4.9196261483923811</v>
      </c>
      <c r="D32">
        <v>105</v>
      </c>
      <c r="E32">
        <v>77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4.9446531364339208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4.995225935754144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5.349106637601972</v>
      </c>
      <c r="D35">
        <v>119</v>
      </c>
      <c r="E35">
        <v>14</v>
      </c>
      <c r="F35">
        <v>65</v>
      </c>
      <c r="G35">
        <v>63</v>
      </c>
      <c r="H35">
        <v>115358.1298048609</v>
      </c>
      <c r="I35">
        <v>20</v>
      </c>
      <c r="J35">
        <v>12.142574257425739</v>
      </c>
      <c r="K35" t="s">
        <v>14</v>
      </c>
      <c r="L35">
        <v>1171035.9271063299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5.7465990160208191</v>
      </c>
      <c r="D36">
        <v>122</v>
      </c>
      <c r="E36">
        <v>921</v>
      </c>
      <c r="F36">
        <v>66</v>
      </c>
      <c r="G36">
        <v>64</v>
      </c>
      <c r="H36">
        <v>117132.8702633972</v>
      </c>
      <c r="I36">
        <v>20</v>
      </c>
      <c r="J36">
        <v>12.142574257425739</v>
      </c>
      <c r="K36" t="s">
        <v>14</v>
      </c>
      <c r="L36">
        <v>1189051.864446427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6.3635284540437977</v>
      </c>
      <c r="D37">
        <v>122</v>
      </c>
      <c r="E37">
        <v>2745</v>
      </c>
      <c r="F37">
        <v>65</v>
      </c>
      <c r="G37">
        <v>63</v>
      </c>
      <c r="H37">
        <v>115358.1298048609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4.8627646337653507</v>
      </c>
      <c r="D2">
        <v>106</v>
      </c>
      <c r="E2">
        <v>56</v>
      </c>
      <c r="F2">
        <v>57</v>
      </c>
      <c r="G2">
        <v>55</v>
      </c>
      <c r="H2">
        <v>101160.2061365703</v>
      </c>
      <c r="I2">
        <v>20</v>
      </c>
      <c r="J2">
        <v>12.142574257425739</v>
      </c>
      <c r="K2" t="s">
        <v>14</v>
      </c>
      <c r="L2">
        <v>1026908.428385551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4.8142724979016807</v>
      </c>
      <c r="D3">
        <v>104</v>
      </c>
      <c r="E3">
        <v>19</v>
      </c>
      <c r="F3">
        <v>57</v>
      </c>
      <c r="G3">
        <v>55</v>
      </c>
      <c r="H3">
        <v>101160.2061365703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4.8076418522655384</v>
      </c>
      <c r="D4">
        <v>104</v>
      </c>
      <c r="E4">
        <v>0</v>
      </c>
      <c r="F4">
        <v>57</v>
      </c>
      <c r="G4">
        <v>55</v>
      </c>
      <c r="H4">
        <v>101160.2061365703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5.0054904984993556</v>
      </c>
      <c r="D5">
        <v>111</v>
      </c>
      <c r="E5">
        <v>0</v>
      </c>
      <c r="F5">
        <v>60</v>
      </c>
      <c r="G5">
        <v>58</v>
      </c>
      <c r="H5">
        <v>106484.4275121793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6.3552338871207201</v>
      </c>
      <c r="D6">
        <v>133</v>
      </c>
      <c r="E6">
        <v>2195</v>
      </c>
      <c r="F6">
        <v>69</v>
      </c>
      <c r="G6">
        <v>67</v>
      </c>
      <c r="H6">
        <v>122457.0916390062</v>
      </c>
      <c r="I6">
        <v>20</v>
      </c>
      <c r="J6">
        <v>12.142574257425739</v>
      </c>
      <c r="K6" t="s">
        <v>14</v>
      </c>
      <c r="L6">
        <v>1243099.676466719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6.4477435751243251</v>
      </c>
      <c r="D7">
        <v>126</v>
      </c>
      <c r="E7">
        <v>3059</v>
      </c>
      <c r="F7">
        <v>66</v>
      </c>
      <c r="G7">
        <v>64</v>
      </c>
      <c r="H7">
        <v>117132.8702633972</v>
      </c>
      <c r="I7">
        <v>20</v>
      </c>
      <c r="J7">
        <v>12.142574257425739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4.9238784481187698</v>
      </c>
      <c r="D8">
        <v>107</v>
      </c>
      <c r="E8">
        <v>44</v>
      </c>
      <c r="F8">
        <v>59</v>
      </c>
      <c r="G8">
        <v>57</v>
      </c>
      <c r="H8">
        <v>104709.68705364301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4.8377657848856117</v>
      </c>
      <c r="D9">
        <v>105</v>
      </c>
      <c r="E9">
        <v>40</v>
      </c>
      <c r="F9">
        <v>57</v>
      </c>
      <c r="G9">
        <v>55</v>
      </c>
      <c r="H9">
        <v>101160.2061365703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4.7477840510145271</v>
      </c>
      <c r="D10">
        <v>102</v>
      </c>
      <c r="E10">
        <v>5</v>
      </c>
      <c r="F10">
        <v>56</v>
      </c>
      <c r="G10">
        <v>54</v>
      </c>
      <c r="H10">
        <v>99385.465678033986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4.6412824177683554</v>
      </c>
      <c r="D11">
        <v>98</v>
      </c>
      <c r="E11">
        <v>46</v>
      </c>
      <c r="F11">
        <v>54</v>
      </c>
      <c r="G11">
        <v>52</v>
      </c>
      <c r="H11">
        <v>95835.98476096135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4.5798208227529784</v>
      </c>
      <c r="D12">
        <v>96</v>
      </c>
      <c r="E12">
        <v>42</v>
      </c>
      <c r="F12">
        <v>53</v>
      </c>
      <c r="G12">
        <v>51</v>
      </c>
      <c r="H12">
        <v>94061.244302425024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4.5778596566729428</v>
      </c>
      <c r="D13">
        <v>96</v>
      </c>
      <c r="E13">
        <v>36</v>
      </c>
      <c r="F13">
        <v>53</v>
      </c>
      <c r="G13">
        <v>51</v>
      </c>
      <c r="H13">
        <v>94061.244302425024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4.9080560773175437</v>
      </c>
      <c r="D14">
        <v>107</v>
      </c>
      <c r="E14">
        <v>73</v>
      </c>
      <c r="F14">
        <v>58</v>
      </c>
      <c r="G14">
        <v>56</v>
      </c>
      <c r="H14">
        <v>102934.94659510659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4.8830024916716734</v>
      </c>
      <c r="D15">
        <v>107</v>
      </c>
      <c r="E15">
        <v>0</v>
      </c>
      <c r="F15">
        <v>58</v>
      </c>
      <c r="G15">
        <v>56</v>
      </c>
      <c r="H15">
        <v>102934.94659510659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4.8063731097739399</v>
      </c>
      <c r="D16">
        <v>104</v>
      </c>
      <c r="E16">
        <v>5</v>
      </c>
      <c r="F16">
        <v>57</v>
      </c>
      <c r="G16">
        <v>55</v>
      </c>
      <c r="H16">
        <v>101160.2061365703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4.7608581608523783</v>
      </c>
      <c r="D17">
        <v>102</v>
      </c>
      <c r="E17">
        <v>49</v>
      </c>
      <c r="F17">
        <v>56</v>
      </c>
      <c r="G17">
        <v>54</v>
      </c>
      <c r="H17">
        <v>99385.465678033986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4.7424477067447421</v>
      </c>
      <c r="D18">
        <v>101</v>
      </c>
      <c r="E18">
        <v>120</v>
      </c>
      <c r="F18">
        <v>55</v>
      </c>
      <c r="G18">
        <v>53</v>
      </c>
      <c r="H18">
        <v>97610.725219497675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4.7618459913816533</v>
      </c>
      <c r="D19">
        <v>102</v>
      </c>
      <c r="E19">
        <v>52</v>
      </c>
      <c r="F19">
        <v>56</v>
      </c>
      <c r="G19">
        <v>54</v>
      </c>
      <c r="H19">
        <v>99385.465678033986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4.860384785689031</v>
      </c>
      <c r="D20">
        <v>105</v>
      </c>
      <c r="E20">
        <v>113</v>
      </c>
      <c r="F20">
        <v>57</v>
      </c>
      <c r="G20">
        <v>55</v>
      </c>
      <c r="H20">
        <v>101160.2061365703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4.8529988223042491</v>
      </c>
      <c r="D21">
        <v>105</v>
      </c>
      <c r="E21">
        <v>93</v>
      </c>
      <c r="F21">
        <v>57</v>
      </c>
      <c r="G21">
        <v>55</v>
      </c>
      <c r="H21">
        <v>101160.2061365703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4.8184456629918104</v>
      </c>
      <c r="D22">
        <v>104</v>
      </c>
      <c r="E22">
        <v>45</v>
      </c>
      <c r="F22">
        <v>57</v>
      </c>
      <c r="G22">
        <v>55</v>
      </c>
      <c r="H22">
        <v>101160.2061365703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4.8029328080073848</v>
      </c>
      <c r="D23">
        <v>104</v>
      </c>
      <c r="E23">
        <v>0</v>
      </c>
      <c r="F23">
        <v>57</v>
      </c>
      <c r="G23">
        <v>55</v>
      </c>
      <c r="H23">
        <v>101160.2061365703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4.8027827337003579</v>
      </c>
      <c r="D24">
        <v>104</v>
      </c>
      <c r="E24">
        <v>0</v>
      </c>
      <c r="F24">
        <v>57</v>
      </c>
      <c r="G24">
        <v>55</v>
      </c>
      <c r="H24">
        <v>101160.2061365703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4.8183659288888414</v>
      </c>
      <c r="D25">
        <v>104</v>
      </c>
      <c r="E25">
        <v>46</v>
      </c>
      <c r="F25">
        <v>57</v>
      </c>
      <c r="G25">
        <v>55</v>
      </c>
      <c r="H25">
        <v>101160.2061365703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4.8638324770590078</v>
      </c>
      <c r="D26">
        <v>106</v>
      </c>
      <c r="E26">
        <v>0</v>
      </c>
      <c r="F26">
        <v>58</v>
      </c>
      <c r="G26">
        <v>56</v>
      </c>
      <c r="H26">
        <v>102934.94659510659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4.8564488235413137</v>
      </c>
      <c r="D27">
        <v>105</v>
      </c>
      <c r="E27">
        <v>106</v>
      </c>
      <c r="F27">
        <v>57</v>
      </c>
      <c r="G27">
        <v>55</v>
      </c>
      <c r="H27">
        <v>101160.2061365703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4.8341537375389381</v>
      </c>
      <c r="D28">
        <v>105</v>
      </c>
      <c r="E28">
        <v>42</v>
      </c>
      <c r="F28">
        <v>57</v>
      </c>
      <c r="G28">
        <v>55</v>
      </c>
      <c r="H28">
        <v>101160.2061365703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4.8193943436150084</v>
      </c>
      <c r="D29">
        <v>105</v>
      </c>
      <c r="E29">
        <v>0</v>
      </c>
      <c r="F29">
        <v>57</v>
      </c>
      <c r="G29">
        <v>55</v>
      </c>
      <c r="H29">
        <v>101160.2061365703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4.8146805883393684</v>
      </c>
      <c r="D30">
        <v>104</v>
      </c>
      <c r="E30">
        <v>40</v>
      </c>
      <c r="F30">
        <v>57</v>
      </c>
      <c r="G30">
        <v>55</v>
      </c>
      <c r="H30">
        <v>101160.2061365703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4.8455577061709878</v>
      </c>
      <c r="D31">
        <v>105</v>
      </c>
      <c r="E31">
        <v>78</v>
      </c>
      <c r="F31">
        <v>57</v>
      </c>
      <c r="G31">
        <v>55</v>
      </c>
      <c r="H31">
        <v>101160.2061365703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4.8473190825860524</v>
      </c>
      <c r="D32">
        <v>105</v>
      </c>
      <c r="E32">
        <v>77</v>
      </c>
      <c r="F32">
        <v>57</v>
      </c>
      <c r="G32">
        <v>55</v>
      </c>
      <c r="H32">
        <v>101160.2061365703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4.8721025618455638</v>
      </c>
      <c r="D33">
        <v>106</v>
      </c>
      <c r="E33">
        <v>28</v>
      </c>
      <c r="F33">
        <v>58</v>
      </c>
      <c r="G33">
        <v>56</v>
      </c>
      <c r="H33">
        <v>102934.94659510659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4.9218099522949634</v>
      </c>
      <c r="D34">
        <v>108</v>
      </c>
      <c r="E34">
        <v>0</v>
      </c>
      <c r="F34">
        <v>59</v>
      </c>
      <c r="G34">
        <v>57</v>
      </c>
      <c r="H34">
        <v>104709.68705364301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5.2678459830579456</v>
      </c>
      <c r="D35">
        <v>118</v>
      </c>
      <c r="E35">
        <v>139</v>
      </c>
      <c r="F35">
        <v>64</v>
      </c>
      <c r="G35">
        <v>62</v>
      </c>
      <c r="H35">
        <v>113583.38934632461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5.6480521520779474</v>
      </c>
      <c r="D36">
        <v>119</v>
      </c>
      <c r="E36">
        <v>1147</v>
      </c>
      <c r="F36">
        <v>65</v>
      </c>
      <c r="G36">
        <v>63</v>
      </c>
      <c r="H36">
        <v>115358.1298048609</v>
      </c>
      <c r="I36">
        <v>20</v>
      </c>
      <c r="J36">
        <v>12.142574257425739</v>
      </c>
      <c r="K36" t="s">
        <v>14</v>
      </c>
      <c r="L36">
        <v>1171035.9271063299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6.2392337196124874</v>
      </c>
      <c r="D37">
        <v>121</v>
      </c>
      <c r="E37">
        <v>2797</v>
      </c>
      <c r="F37">
        <v>65</v>
      </c>
      <c r="G37">
        <v>63</v>
      </c>
      <c r="H37">
        <v>115358.1298048609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Optimal Location</vt:lpstr>
      <vt:lpstr>Optimal in EEZ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2024-09-03T16:43:23Z</dcterms:created>
  <dcterms:modified xsi:type="dcterms:W3CDTF">2024-09-05T09:23:47Z</dcterms:modified>
</cp:coreProperties>
</file>