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3\"/>
    </mc:Choice>
  </mc:AlternateContent>
  <xr:revisionPtr revIDLastSave="0" documentId="13_ncr:1_{BCA6B7ED-1CD6-4574-AE7A-93D872ECBA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COH" sheetId="12" r:id="rId1"/>
    <sheet name="2020" sheetId="1" r:id="rId2"/>
    <sheet name="2023" sheetId="2" r:id="rId3"/>
    <sheet name="2026" sheetId="3" r:id="rId4"/>
    <sheet name="2029" sheetId="4" r:id="rId5"/>
    <sheet name="2032" sheetId="5" r:id="rId6"/>
    <sheet name="2035" sheetId="6" r:id="rId7"/>
    <sheet name="2038" sheetId="7" r:id="rId8"/>
    <sheet name="2041" sheetId="8" r:id="rId9"/>
    <sheet name="2044" sheetId="9" r:id="rId10"/>
    <sheet name="2047" sheetId="10" r:id="rId11"/>
    <sheet name="2050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23" i="12"/>
  <c r="O23" i="12" s="1"/>
  <c r="T23" i="12"/>
  <c r="U23" i="12"/>
  <c r="V23" i="12"/>
  <c r="W23" i="12"/>
  <c r="X23" i="12"/>
  <c r="AA6" i="12"/>
  <c r="Z6" i="12"/>
  <c r="Y6" i="12"/>
  <c r="X6" i="12"/>
  <c r="W6" i="12"/>
  <c r="V6" i="12"/>
  <c r="U6" i="12"/>
  <c r="T6" i="12"/>
  <c r="S6" i="12"/>
  <c r="R6" i="12"/>
  <c r="Q6" i="12"/>
  <c r="S23" i="12" l="1"/>
  <c r="R23" i="12"/>
  <c r="Q23" i="12"/>
  <c r="P23" i="12"/>
  <c r="C24" i="12"/>
  <c r="D24" i="12"/>
  <c r="E24" i="12"/>
  <c r="F24" i="12"/>
  <c r="G24" i="12"/>
  <c r="S24" i="12" s="1"/>
  <c r="H24" i="12"/>
  <c r="T24" i="12" s="1"/>
  <c r="I24" i="12"/>
  <c r="J24" i="12"/>
  <c r="K24" i="12"/>
  <c r="L24" i="12"/>
  <c r="M24" i="12"/>
  <c r="C25" i="12"/>
  <c r="D25" i="12"/>
  <c r="E25" i="12"/>
  <c r="F25" i="12"/>
  <c r="G25" i="12"/>
  <c r="S25" i="12" s="1"/>
  <c r="H25" i="12"/>
  <c r="I25" i="12"/>
  <c r="J25" i="12"/>
  <c r="K25" i="12"/>
  <c r="L25" i="12"/>
  <c r="M25" i="12"/>
  <c r="C26" i="12"/>
  <c r="D26" i="12"/>
  <c r="E26" i="12"/>
  <c r="F26" i="12"/>
  <c r="G26" i="12"/>
  <c r="H26" i="12"/>
  <c r="I26" i="12"/>
  <c r="J26" i="12"/>
  <c r="K26" i="12"/>
  <c r="L26" i="12"/>
  <c r="X26" i="12" s="1"/>
  <c r="M26" i="12"/>
  <c r="C27" i="12"/>
  <c r="D27" i="12"/>
  <c r="E27" i="12"/>
  <c r="F27" i="12"/>
  <c r="R27" i="12" s="1"/>
  <c r="G27" i="12"/>
  <c r="H27" i="12"/>
  <c r="I27" i="12"/>
  <c r="J27" i="12"/>
  <c r="K27" i="12"/>
  <c r="L27" i="12"/>
  <c r="M27" i="12"/>
  <c r="C28" i="12"/>
  <c r="D28" i="12"/>
  <c r="E28" i="12"/>
  <c r="Q28" i="12" s="1"/>
  <c r="F28" i="12"/>
  <c r="R28" i="12" s="1"/>
  <c r="G28" i="12"/>
  <c r="H28" i="12"/>
  <c r="I28" i="12"/>
  <c r="J28" i="12"/>
  <c r="V28" i="12" s="1"/>
  <c r="K28" i="12"/>
  <c r="W28" i="12" s="1"/>
  <c r="L28" i="12"/>
  <c r="M28" i="12"/>
  <c r="C29" i="12"/>
  <c r="D29" i="12"/>
  <c r="E29" i="12"/>
  <c r="F29" i="12"/>
  <c r="G29" i="12"/>
  <c r="H29" i="12"/>
  <c r="T29" i="12" s="1"/>
  <c r="I29" i="12"/>
  <c r="U29" i="12" s="1"/>
  <c r="J29" i="12"/>
  <c r="K29" i="12"/>
  <c r="W29" i="12" s="1"/>
  <c r="L29" i="12"/>
  <c r="M29" i="12"/>
  <c r="C30" i="12"/>
  <c r="D30" i="12"/>
  <c r="E30" i="12"/>
  <c r="F30" i="12"/>
  <c r="R30" i="12" s="1"/>
  <c r="G30" i="12"/>
  <c r="H30" i="12"/>
  <c r="I30" i="12"/>
  <c r="J30" i="12"/>
  <c r="K30" i="12"/>
  <c r="L30" i="12"/>
  <c r="M30" i="12"/>
  <c r="C31" i="12"/>
  <c r="D31" i="12"/>
  <c r="E31" i="12"/>
  <c r="Q31" i="12" s="1"/>
  <c r="F31" i="12"/>
  <c r="G31" i="12"/>
  <c r="H31" i="12"/>
  <c r="I31" i="12"/>
  <c r="J31" i="12"/>
  <c r="V31" i="12" s="1"/>
  <c r="K31" i="12"/>
  <c r="W31" i="12" s="1"/>
  <c r="L31" i="12"/>
  <c r="M31" i="12"/>
  <c r="C32" i="12"/>
  <c r="D32" i="12"/>
  <c r="E32" i="12"/>
  <c r="F32" i="12"/>
  <c r="R32" i="12" s="1"/>
  <c r="G32" i="12"/>
  <c r="S32" i="12" s="1"/>
  <c r="H32" i="12"/>
  <c r="I32" i="12"/>
  <c r="J32" i="12"/>
  <c r="V32" i="12" s="1"/>
  <c r="K32" i="12"/>
  <c r="L32" i="12"/>
  <c r="M32" i="12"/>
  <c r="C33" i="12"/>
  <c r="D33" i="12"/>
  <c r="E33" i="12"/>
  <c r="Q33" i="12" s="1"/>
  <c r="F33" i="12"/>
  <c r="G33" i="12"/>
  <c r="H33" i="12"/>
  <c r="I33" i="12"/>
  <c r="J33" i="12"/>
  <c r="K33" i="12"/>
  <c r="W33" i="12" s="1"/>
  <c r="L33" i="12"/>
  <c r="X33" i="12" s="1"/>
  <c r="M33" i="12"/>
  <c r="Y33" i="12" s="1"/>
  <c r="C34" i="12"/>
  <c r="O34" i="12" s="1"/>
  <c r="D34" i="12"/>
  <c r="P34" i="12" s="1"/>
  <c r="E34" i="12"/>
  <c r="F34" i="12"/>
  <c r="G34" i="12"/>
  <c r="H34" i="12"/>
  <c r="T34" i="12" s="1"/>
  <c r="I34" i="12"/>
  <c r="U34" i="12" s="1"/>
  <c r="J34" i="12"/>
  <c r="K34" i="12"/>
  <c r="L34" i="12"/>
  <c r="M34" i="12"/>
  <c r="C35" i="12"/>
  <c r="D35" i="12"/>
  <c r="E35" i="12"/>
  <c r="F35" i="12"/>
  <c r="G35" i="12"/>
  <c r="S35" i="12" s="1"/>
  <c r="H35" i="12"/>
  <c r="T35" i="12" s="1"/>
  <c r="I35" i="12"/>
  <c r="U35" i="12" s="1"/>
  <c r="J35" i="12"/>
  <c r="K35" i="12"/>
  <c r="L35" i="12"/>
  <c r="M35" i="12"/>
  <c r="C36" i="12"/>
  <c r="D36" i="12"/>
  <c r="P36" i="12" s="1"/>
  <c r="E36" i="12"/>
  <c r="F36" i="12"/>
  <c r="G36" i="12"/>
  <c r="H36" i="12"/>
  <c r="I36" i="12"/>
  <c r="J36" i="12"/>
  <c r="V36" i="12" s="1"/>
  <c r="K36" i="12"/>
  <c r="W36" i="12" s="1"/>
  <c r="L36" i="12"/>
  <c r="M36" i="12"/>
  <c r="C37" i="12"/>
  <c r="O37" i="12" s="1"/>
  <c r="D37" i="12"/>
  <c r="E37" i="12"/>
  <c r="F37" i="12"/>
  <c r="G37" i="12"/>
  <c r="S37" i="12" s="1"/>
  <c r="H37" i="12"/>
  <c r="I37" i="12"/>
  <c r="U37" i="12" s="1"/>
  <c r="J37" i="12"/>
  <c r="K37" i="12"/>
  <c r="L37" i="12"/>
  <c r="M37" i="12"/>
  <c r="C38" i="12"/>
  <c r="D38" i="12"/>
  <c r="E38" i="12"/>
  <c r="F38" i="12"/>
  <c r="G38" i="12"/>
  <c r="H38" i="12"/>
  <c r="T38" i="12" s="1"/>
  <c r="I38" i="12"/>
  <c r="J38" i="12"/>
  <c r="K38" i="12"/>
  <c r="L38" i="12"/>
  <c r="X38" i="12" s="1"/>
  <c r="M38" i="12"/>
  <c r="Y38" i="12" s="1"/>
  <c r="M23" i="12"/>
  <c r="L23" i="12"/>
  <c r="K23" i="12"/>
  <c r="J23" i="12"/>
  <c r="I23" i="12"/>
  <c r="H23" i="12"/>
  <c r="G23" i="12"/>
  <c r="F23" i="12"/>
  <c r="E23" i="12"/>
  <c r="D23" i="12"/>
  <c r="C23" i="12"/>
  <c r="W37" i="12"/>
  <c r="R36" i="12"/>
  <c r="X34" i="12"/>
  <c r="V34" i="12"/>
  <c r="S33" i="12"/>
  <c r="T30" i="12"/>
  <c r="O29" i="12"/>
  <c r="X28" i="12"/>
  <c r="U27" i="12"/>
  <c r="P26" i="12"/>
  <c r="Y25" i="12"/>
  <c r="V24" i="12"/>
  <c r="V25" i="12"/>
  <c r="W25" i="12"/>
  <c r="X25" i="12"/>
  <c r="P27" i="12"/>
  <c r="S28" i="12"/>
  <c r="U28" i="12"/>
  <c r="O30" i="12"/>
  <c r="Q30" i="12"/>
  <c r="S31" i="12"/>
  <c r="T31" i="12"/>
  <c r="U31" i="12"/>
  <c r="P32" i="12"/>
  <c r="X32" i="12"/>
  <c r="Y32" i="12"/>
  <c r="O33" i="12"/>
  <c r="P33" i="12"/>
  <c r="R34" i="12"/>
  <c r="S34" i="12"/>
  <c r="O35" i="12"/>
  <c r="V35" i="12"/>
  <c r="W35" i="12"/>
  <c r="X35" i="12"/>
  <c r="Y35" i="12"/>
  <c r="O36" i="12"/>
  <c r="P37" i="12"/>
  <c r="Q37" i="12"/>
  <c r="T37" i="12"/>
  <c r="Y37" i="12"/>
  <c r="U38" i="12"/>
  <c r="V38" i="12"/>
  <c r="W38" i="12"/>
  <c r="P38" i="12"/>
  <c r="O38" i="12"/>
  <c r="S38" i="12"/>
  <c r="R38" i="12"/>
  <c r="Q38" i="12"/>
  <c r="V37" i="12"/>
  <c r="R37" i="12"/>
  <c r="X37" i="12"/>
  <c r="Y36" i="12"/>
  <c r="X36" i="12"/>
  <c r="U36" i="12"/>
  <c r="T36" i="12"/>
  <c r="S36" i="12"/>
  <c r="Q36" i="12"/>
  <c r="R35" i="12"/>
  <c r="Q35" i="12"/>
  <c r="P35" i="12"/>
  <c r="Y34" i="12"/>
  <c r="W34" i="12"/>
  <c r="Q34" i="12"/>
  <c r="R33" i="12"/>
  <c r="V33" i="12"/>
  <c r="U33" i="12"/>
  <c r="T33" i="12"/>
  <c r="U32" i="12"/>
  <c r="T32" i="12"/>
  <c r="Q32" i="12"/>
  <c r="O32" i="12"/>
  <c r="W32" i="12"/>
  <c r="Y31" i="12"/>
  <c r="X31" i="12"/>
  <c r="R31" i="12"/>
  <c r="P31" i="12"/>
  <c r="O31" i="12"/>
  <c r="P30" i="12"/>
  <c r="Y30" i="12"/>
  <c r="X30" i="12"/>
  <c r="W30" i="12"/>
  <c r="V30" i="12"/>
  <c r="U30" i="12"/>
  <c r="S30" i="12"/>
  <c r="V29" i="12"/>
  <c r="S29" i="12"/>
  <c r="R29" i="12"/>
  <c r="Q29" i="12"/>
  <c r="P29" i="12"/>
  <c r="Y29" i="12"/>
  <c r="X29" i="12"/>
  <c r="Y28" i="12"/>
  <c r="P28" i="12"/>
  <c r="T28" i="12"/>
  <c r="O28" i="12"/>
  <c r="S27" i="12"/>
  <c r="Q27" i="12"/>
  <c r="O27" i="12"/>
  <c r="Y27" i="12"/>
  <c r="X27" i="12"/>
  <c r="W27" i="12"/>
  <c r="V27" i="12"/>
  <c r="T27" i="12"/>
  <c r="Y26" i="12"/>
  <c r="W26" i="12"/>
  <c r="V26" i="12"/>
  <c r="U26" i="12"/>
  <c r="T26" i="12"/>
  <c r="S26" i="12"/>
  <c r="R26" i="12"/>
  <c r="Q26" i="12"/>
  <c r="O26" i="12"/>
  <c r="O25" i="12"/>
  <c r="U25" i="12"/>
  <c r="T25" i="12"/>
  <c r="R25" i="12"/>
  <c r="Q25" i="12"/>
  <c r="P25" i="12"/>
  <c r="U24" i="12"/>
  <c r="R24" i="12"/>
  <c r="Q24" i="12"/>
  <c r="P24" i="12"/>
  <c r="O24" i="12"/>
  <c r="Y24" i="12"/>
  <c r="X24" i="12"/>
  <c r="W24" i="12"/>
  <c r="Y23" i="12"/>
  <c r="U7" i="12"/>
  <c r="R7" i="12"/>
  <c r="AA5" i="12"/>
  <c r="AA7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T5" i="12"/>
  <c r="T7" i="12" s="1"/>
  <c r="S5" i="12"/>
  <c r="S7" i="12" s="1"/>
  <c r="R5" i="12"/>
  <c r="Q5" i="12"/>
  <c r="Q7" i="12" s="1"/>
  <c r="E3" i="12" l="1"/>
  <c r="E16" i="12"/>
  <c r="E6" i="12"/>
  <c r="E17" i="12"/>
  <c r="E18" i="12"/>
  <c r="E8" i="12"/>
  <c r="E4" i="12"/>
  <c r="E10" i="12"/>
  <c r="E12" i="12"/>
  <c r="Q8" i="12"/>
  <c r="E5" i="12"/>
  <c r="E9" i="12"/>
  <c r="E13" i="12"/>
  <c r="E11" i="12"/>
  <c r="E15" i="12"/>
  <c r="E7" i="12"/>
  <c r="E14" i="12"/>
  <c r="D5" i="12" l="1"/>
  <c r="F5" i="12" s="1"/>
  <c r="D7" i="12"/>
  <c r="F7" i="12" s="1"/>
  <c r="D13" i="12"/>
  <c r="F13" i="12" s="1"/>
  <c r="D8" i="12"/>
  <c r="F8" i="12" s="1"/>
  <c r="D18" i="12"/>
  <c r="F18" i="12" s="1"/>
  <c r="D6" i="12"/>
  <c r="F6" i="12" s="1"/>
  <c r="D4" i="12"/>
  <c r="F4" i="12" s="1"/>
  <c r="D12" i="12"/>
  <c r="F12" i="12" s="1"/>
  <c r="D9" i="12"/>
  <c r="F9" i="12" s="1"/>
  <c r="D17" i="12"/>
  <c r="F17" i="12" s="1"/>
  <c r="D3" i="12"/>
  <c r="F3" i="12" s="1"/>
  <c r="D11" i="12"/>
  <c r="F11" i="12" s="1"/>
  <c r="D16" i="12"/>
  <c r="F16" i="12" s="1"/>
  <c r="D10" i="12"/>
  <c r="F10" i="12" s="1"/>
  <c r="D15" i="12"/>
  <c r="F15" i="12" s="1"/>
  <c r="D14" i="12"/>
  <c r="F14" i="12" s="1"/>
</calcChain>
</file>

<file path=xl/sharedStrings.xml><?xml version="1.0" encoding="utf-8"?>
<sst xmlns="http://schemas.openxmlformats.org/spreadsheetml/2006/main" count="347" uniqueCount="27">
  <si>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</si>
  <si>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</si>
  <si>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</si>
  <si>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</si>
  <si>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</si>
  <si>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</si>
  <si>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</si>
  <si>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</si>
  <si>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</si>
  <si>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</si>
  <si>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</si>
  <si>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</si>
  <si>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</si>
  <si>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</si>
  <si>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</si>
  <si>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NPV H2</t>
  </si>
  <si>
    <t>discount rate</t>
  </si>
  <si>
    <t>ProdH2 NPV</t>
  </si>
  <si>
    <t>Total Cost</t>
  </si>
  <si>
    <t>LCOH</t>
  </si>
  <si>
    <t>Year</t>
  </si>
  <si>
    <t>Discount rate</t>
  </si>
  <si>
    <t>Production (kg)</t>
  </si>
  <si>
    <t>Present value</t>
  </si>
  <si>
    <t>NPV</t>
  </si>
  <si>
    <t>Cost per kg</t>
  </si>
  <si>
    <t>Total yearly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</si>
</sst>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5C3D-ACE7-4668-B5E2-72320FC610A5}">
  <dimension ref="A1:AA38"/>
  <sheetViews>
    <sheetView tabSelected="1" workbookViewId="0">
      <selection activeCell="C3" sqref="C3"/>
    </sheetView>
  </sheetViews>
  <sheetFormatPr defaultRowHeight="15" x14ac:dyDescent="0.25"/>
  <sheetData>
    <row r="1" spans="1:27" x14ac:dyDescent="0.25">
      <c r="P1" t="s">
        <v>15</v>
      </c>
      <c r="Q1" t="s">
        <v>16</v>
      </c>
      <c r="R1">
        <v>0.08</v>
      </c>
    </row>
    <row r="2" spans="1:27" x14ac:dyDescent="0.25">
      <c r="A2" t="s">
        <v>0</v>
      </c>
      <c r="B2" t="s">
        <v>1</v>
      </c>
      <c r="C2" t="s">
        <v>25</v>
      </c>
      <c r="D2" t="s">
        <v>17</v>
      </c>
      <c r="E2" t="s">
        <v>18</v>
      </c>
      <c r="F2" t="s">
        <v>19</v>
      </c>
    </row>
    <row r="3" spans="1:27" x14ac:dyDescent="0.25">
      <c r="A3">
        <v>4.78</v>
      </c>
      <c r="B3">
        <v>56.35</v>
      </c>
      <c r="C3">
        <f t="shared" ref="C3:C18" si="0">M23</f>
        <v>2.4433380082094822</v>
      </c>
      <c r="D3">
        <f>$Q$8</f>
        <v>542502844034.13727</v>
      </c>
      <c r="E3">
        <f>SUM(O23:Y23)</f>
        <v>4771518285046.7178</v>
      </c>
      <c r="F3">
        <f>E3/D3</f>
        <v>8.7953793008068875</v>
      </c>
      <c r="Q3">
        <v>2020</v>
      </c>
      <c r="R3">
        <v>2023</v>
      </c>
      <c r="S3">
        <v>2026</v>
      </c>
      <c r="T3">
        <v>2029</v>
      </c>
      <c r="U3">
        <v>2032</v>
      </c>
      <c r="V3">
        <v>2035</v>
      </c>
      <c r="W3">
        <v>2038</v>
      </c>
      <c r="X3">
        <v>2041</v>
      </c>
      <c r="Y3">
        <v>2044</v>
      </c>
      <c r="Z3">
        <v>2047</v>
      </c>
      <c r="AA3">
        <v>2050</v>
      </c>
    </row>
    <row r="4" spans="1:27" x14ac:dyDescent="0.25">
      <c r="A4">
        <v>5.78</v>
      </c>
      <c r="B4">
        <v>56.35</v>
      </c>
      <c r="C4">
        <f t="shared" si="0"/>
        <v>2.384055286857016</v>
      </c>
      <c r="D4">
        <f t="shared" ref="D4:D18" si="1">$Q$8</f>
        <v>542502844034.13727</v>
      </c>
      <c r="E4">
        <f>SUM(O24:Y24)</f>
        <v>4667465820205.6592</v>
      </c>
      <c r="F4">
        <f t="shared" ref="F4:F18" si="2">E4/D4</f>
        <v>8.603578527805757</v>
      </c>
      <c r="P4" t="s">
        <v>20</v>
      </c>
      <c r="Q4">
        <v>0</v>
      </c>
      <c r="R4">
        <v>3</v>
      </c>
      <c r="S4">
        <v>6</v>
      </c>
      <c r="T4">
        <v>9</v>
      </c>
      <c r="U4">
        <v>12</v>
      </c>
      <c r="V4">
        <v>15</v>
      </c>
      <c r="W4">
        <v>18</v>
      </c>
      <c r="X4">
        <v>21</v>
      </c>
      <c r="Y4">
        <v>24</v>
      </c>
      <c r="Z4">
        <v>27</v>
      </c>
      <c r="AA4">
        <v>30</v>
      </c>
    </row>
    <row r="5" spans="1:27" x14ac:dyDescent="0.25">
      <c r="A5">
        <v>6.78</v>
      </c>
      <c r="B5">
        <v>56.35</v>
      </c>
      <c r="C5">
        <f t="shared" si="0"/>
        <v>2.3650750320294001</v>
      </c>
      <c r="D5">
        <f t="shared" si="1"/>
        <v>542502844034.13727</v>
      </c>
      <c r="E5">
        <f>SUM(O25:Y25)</f>
        <v>4634608350119.416</v>
      </c>
      <c r="F5">
        <f t="shared" si="2"/>
        <v>8.5430120801869585</v>
      </c>
      <c r="P5" t="s">
        <v>21</v>
      </c>
      <c r="Q5">
        <f>1/(1+$R$1)^Q4</f>
        <v>1</v>
      </c>
      <c r="R5">
        <f t="shared" ref="R5:AA5" si="3">1/(1+$R$1)^R4</f>
        <v>0.79383224102016958</v>
      </c>
      <c r="S5">
        <f t="shared" si="3"/>
        <v>0.63016962688310452</v>
      </c>
      <c r="T5">
        <f t="shared" si="3"/>
        <v>0.50024896713145905</v>
      </c>
      <c r="U5">
        <f t="shared" si="3"/>
        <v>0.39711375864599124</v>
      </c>
      <c r="V5">
        <f t="shared" si="3"/>
        <v>0.31524170496588994</v>
      </c>
      <c r="W5">
        <f t="shared" si="3"/>
        <v>0.25024902911609154</v>
      </c>
      <c r="X5">
        <f t="shared" si="3"/>
        <v>0.19865574759634863</v>
      </c>
      <c r="Y5">
        <f t="shared" si="3"/>
        <v>0.1576993373059466</v>
      </c>
      <c r="Z5">
        <f t="shared" si="3"/>
        <v>0.12518681834097523</v>
      </c>
      <c r="AA5">
        <f t="shared" si="3"/>
        <v>9.9377332549801231E-2</v>
      </c>
    </row>
    <row r="6" spans="1:27" x14ac:dyDescent="0.25">
      <c r="A6">
        <v>7.78</v>
      </c>
      <c r="B6">
        <v>56.35</v>
      </c>
      <c r="C6">
        <f t="shared" si="0"/>
        <v>2.3841224790568298</v>
      </c>
      <c r="D6">
        <f t="shared" si="1"/>
        <v>542502844034.13727</v>
      </c>
      <c r="E6">
        <f>SUM(O26:Y26)</f>
        <v>4667114695943.1621</v>
      </c>
      <c r="F6">
        <f t="shared" si="2"/>
        <v>8.6029312975352461</v>
      </c>
      <c r="P6" t="s">
        <v>22</v>
      </c>
      <c r="Q6">
        <f>1000000*121425.742574257</f>
        <v>121425742574.257</v>
      </c>
      <c r="R6">
        <f t="shared" ref="R6:AA6" si="4">1000000*121425.742574257</f>
        <v>121425742574.257</v>
      </c>
      <c r="S6">
        <f t="shared" si="4"/>
        <v>121425742574.257</v>
      </c>
      <c r="T6">
        <f t="shared" si="4"/>
        <v>121425742574.257</v>
      </c>
      <c r="U6">
        <f t="shared" si="4"/>
        <v>121425742574.257</v>
      </c>
      <c r="V6">
        <f t="shared" si="4"/>
        <v>121425742574.257</v>
      </c>
      <c r="W6">
        <f t="shared" si="4"/>
        <v>121425742574.257</v>
      </c>
      <c r="X6">
        <f t="shared" si="4"/>
        <v>121425742574.257</v>
      </c>
      <c r="Y6">
        <f t="shared" si="4"/>
        <v>121425742574.257</v>
      </c>
      <c r="Z6">
        <f t="shared" si="4"/>
        <v>121425742574.257</v>
      </c>
      <c r="AA6">
        <f t="shared" si="4"/>
        <v>121425742574.257</v>
      </c>
    </row>
    <row r="7" spans="1:27" x14ac:dyDescent="0.25">
      <c r="A7">
        <v>4.78</v>
      </c>
      <c r="B7">
        <v>55.35</v>
      </c>
      <c r="C7">
        <f t="shared" si="0"/>
        <v>2.2752202820779148</v>
      </c>
      <c r="D7">
        <f t="shared" si="1"/>
        <v>542502844034.13727</v>
      </c>
      <c r="E7">
        <f>SUM(O27:Y27)</f>
        <v>4553117294929.2578</v>
      </c>
      <c r="F7">
        <f t="shared" si="2"/>
        <v>8.392798941055414</v>
      </c>
      <c r="P7" t="s">
        <v>23</v>
      </c>
      <c r="Q7">
        <f>Q6*Q5</f>
        <v>121425742574.257</v>
      </c>
      <c r="R7">
        <f t="shared" ref="R7:AA7" si="5">R6*R5</f>
        <v>96391669345.260651</v>
      </c>
      <c r="S7">
        <f t="shared" si="5"/>
        <v>76518814892.023438</v>
      </c>
      <c r="T7">
        <f t="shared" si="5"/>
        <v>60743102305.942497</v>
      </c>
      <c r="U7">
        <f t="shared" si="5"/>
        <v>48219833030.043762</v>
      </c>
      <c r="V7">
        <f t="shared" si="5"/>
        <v>38278458115.858025</v>
      </c>
      <c r="W7">
        <f t="shared" si="5"/>
        <v>30386674188.908276</v>
      </c>
      <c r="X7">
        <f t="shared" si="5"/>
        <v>24121921668.530804</v>
      </c>
      <c r="Y7">
        <f t="shared" si="5"/>
        <v>19148759135.842796</v>
      </c>
      <c r="Z7">
        <f t="shared" si="5"/>
        <v>15200902377.561533</v>
      </c>
      <c r="AA7">
        <f t="shared" si="5"/>
        <v>12066966399.908495</v>
      </c>
    </row>
    <row r="8" spans="1:27" x14ac:dyDescent="0.25">
      <c r="A8">
        <v>5.78</v>
      </c>
      <c r="B8">
        <v>55.35</v>
      </c>
      <c r="C8">
        <f t="shared" si="0"/>
        <v>2.22299036836736</v>
      </c>
      <c r="D8">
        <f t="shared" si="1"/>
        <v>542502844034.13727</v>
      </c>
      <c r="E8">
        <f>SUM(O28:Y28)</f>
        <v>4479040094463.3877</v>
      </c>
      <c r="F8">
        <f t="shared" si="2"/>
        <v>8.2562518219379903</v>
      </c>
      <c r="P8" t="s">
        <v>24</v>
      </c>
      <c r="Q8">
        <f>SUM(Q7:AA7)</f>
        <v>542502844034.13727</v>
      </c>
    </row>
    <row r="9" spans="1:27" x14ac:dyDescent="0.25">
      <c r="A9">
        <v>6.78</v>
      </c>
      <c r="B9">
        <v>55.35</v>
      </c>
      <c r="C9">
        <f t="shared" si="0"/>
        <v>2.2052351773398309</v>
      </c>
      <c r="D9">
        <f t="shared" si="1"/>
        <v>542502844034.13727</v>
      </c>
      <c r="E9">
        <f>SUM(O29:Y29)</f>
        <v>4455650998017.9355</v>
      </c>
      <c r="F9">
        <f t="shared" si="2"/>
        <v>8.2131385061228563</v>
      </c>
    </row>
    <row r="10" spans="1:27" x14ac:dyDescent="0.25">
      <c r="A10">
        <v>7.78</v>
      </c>
      <c r="B10">
        <v>55.35</v>
      </c>
      <c r="C10">
        <f t="shared" si="0"/>
        <v>2.228139786312719</v>
      </c>
      <c r="D10">
        <f t="shared" si="1"/>
        <v>542502844034.13727</v>
      </c>
      <c r="E10">
        <f>SUM(O30:Y30)</f>
        <v>4486957108296.0586</v>
      </c>
      <c r="F10">
        <f t="shared" si="2"/>
        <v>8.2708453193172833</v>
      </c>
    </row>
    <row r="11" spans="1:27" x14ac:dyDescent="0.25">
      <c r="A11">
        <v>4.78</v>
      </c>
      <c r="B11">
        <v>54.35</v>
      </c>
      <c r="C11">
        <f t="shared" si="0"/>
        <v>2.1407856129822709</v>
      </c>
      <c r="D11">
        <f t="shared" si="1"/>
        <v>542502844034.13727</v>
      </c>
      <c r="E11">
        <f>SUM(O31:Y31)</f>
        <v>4386434229246.478</v>
      </c>
      <c r="F11">
        <f t="shared" si="2"/>
        <v>8.0855506611324959</v>
      </c>
    </row>
    <row r="12" spans="1:27" x14ac:dyDescent="0.25">
      <c r="A12">
        <v>5.78</v>
      </c>
      <c r="B12">
        <v>54.35</v>
      </c>
      <c r="C12">
        <f t="shared" si="0"/>
        <v>2.054077178410521</v>
      </c>
      <c r="D12">
        <f t="shared" si="1"/>
        <v>542502844034.13727</v>
      </c>
      <c r="E12">
        <f>SUM(O32:Y32)</f>
        <v>4262559349373.4292</v>
      </c>
      <c r="F12">
        <f t="shared" si="2"/>
        <v>7.8572110658008008</v>
      </c>
    </row>
    <row r="13" spans="1:27" x14ac:dyDescent="0.25">
      <c r="A13">
        <v>6.78</v>
      </c>
      <c r="B13">
        <v>54.35</v>
      </c>
      <c r="C13">
        <f t="shared" si="0"/>
        <v>2.015566945411122</v>
      </c>
      <c r="D13">
        <f t="shared" si="1"/>
        <v>542502844034.13727</v>
      </c>
      <c r="E13">
        <f>SUM(O33:Y33)</f>
        <v>4206493797111.3379</v>
      </c>
      <c r="F13">
        <f t="shared" si="2"/>
        <v>7.7538649674740547</v>
      </c>
    </row>
    <row r="14" spans="1:27" x14ac:dyDescent="0.25">
      <c r="A14">
        <v>7.78</v>
      </c>
      <c r="B14">
        <v>54.35</v>
      </c>
      <c r="C14">
        <f t="shared" si="0"/>
        <v>2.0568683037742712</v>
      </c>
      <c r="D14">
        <f t="shared" si="1"/>
        <v>542502844034.13727</v>
      </c>
      <c r="E14">
        <f>SUM(O34:Y34)</f>
        <v>4280403114363.0171</v>
      </c>
      <c r="F14">
        <f t="shared" si="2"/>
        <v>7.8901026260678382</v>
      </c>
    </row>
    <row r="15" spans="1:27" x14ac:dyDescent="0.25">
      <c r="A15">
        <v>4.78</v>
      </c>
      <c r="B15">
        <v>53.35</v>
      </c>
      <c r="C15">
        <f t="shared" si="0"/>
        <v>2.1313557566288259</v>
      </c>
      <c r="D15">
        <f t="shared" si="1"/>
        <v>542502844034.13727</v>
      </c>
      <c r="E15">
        <f>SUM(O35:Y35)</f>
        <v>4418654363163.1631</v>
      </c>
      <c r="F15">
        <f t="shared" si="2"/>
        <v>8.1449423016943978</v>
      </c>
    </row>
    <row r="16" spans="1:27" x14ac:dyDescent="0.25">
      <c r="A16">
        <v>5.78</v>
      </c>
      <c r="B16">
        <v>53.35</v>
      </c>
      <c r="C16">
        <f t="shared" si="0"/>
        <v>2.161260439241433</v>
      </c>
      <c r="D16">
        <f t="shared" si="1"/>
        <v>542502844034.13727</v>
      </c>
      <c r="E16">
        <f>SUM(O36:Y36)</f>
        <v>4657002882044.7754</v>
      </c>
      <c r="F16">
        <f t="shared" si="2"/>
        <v>8.5842921069584861</v>
      </c>
    </row>
    <row r="17" spans="1:25" x14ac:dyDescent="0.25">
      <c r="A17">
        <v>6.78</v>
      </c>
      <c r="B17">
        <v>53.35</v>
      </c>
      <c r="C17">
        <f t="shared" si="0"/>
        <v>2.2173825594312282</v>
      </c>
      <c r="D17">
        <f t="shared" si="1"/>
        <v>542502844034.13727</v>
      </c>
      <c r="E17">
        <f>SUM(O37:Y37)</f>
        <v>4956621072590.4541</v>
      </c>
      <c r="F17">
        <f t="shared" si="2"/>
        <v>9.1365808070833925</v>
      </c>
    </row>
    <row r="18" spans="1:25" x14ac:dyDescent="0.25">
      <c r="A18">
        <v>7.78</v>
      </c>
      <c r="B18">
        <v>53.35</v>
      </c>
      <c r="C18">
        <f t="shared" si="0"/>
        <v>2.5855077194303129</v>
      </c>
      <c r="D18">
        <f t="shared" si="1"/>
        <v>542502844034.13727</v>
      </c>
      <c r="E18">
        <f>SUM(O38:Y38)</f>
        <v>5811760590530.9004</v>
      </c>
      <c r="F18">
        <f t="shared" si="2"/>
        <v>10.712866585755986</v>
      </c>
    </row>
    <row r="21" spans="1:25" x14ac:dyDescent="0.25">
      <c r="C21" t="s">
        <v>25</v>
      </c>
      <c r="O21" t="s">
        <v>26</v>
      </c>
    </row>
    <row r="22" spans="1:25" x14ac:dyDescent="0.25">
      <c r="A22" t="s">
        <v>0</v>
      </c>
      <c r="B22" t="s">
        <v>1</v>
      </c>
      <c r="C22">
        <v>2020</v>
      </c>
      <c r="D22">
        <v>2023</v>
      </c>
      <c r="E22">
        <v>2026</v>
      </c>
      <c r="F22">
        <v>2029</v>
      </c>
      <c r="G22">
        <v>2032</v>
      </c>
      <c r="H22">
        <v>2035</v>
      </c>
      <c r="I22">
        <v>2038</v>
      </c>
      <c r="J22">
        <v>2041</v>
      </c>
      <c r="K22">
        <v>2044</v>
      </c>
      <c r="L22">
        <v>2047</v>
      </c>
      <c r="M22">
        <v>2050</v>
      </c>
      <c r="O22">
        <v>2020</v>
      </c>
      <c r="P22">
        <v>2023</v>
      </c>
      <c r="Q22">
        <v>2026</v>
      </c>
      <c r="R22">
        <v>2029</v>
      </c>
      <c r="S22">
        <v>2032</v>
      </c>
      <c r="T22">
        <v>2035</v>
      </c>
      <c r="U22">
        <v>2038</v>
      </c>
      <c r="V22">
        <v>2041</v>
      </c>
      <c r="W22">
        <v>2044</v>
      </c>
      <c r="X22">
        <v>2047</v>
      </c>
      <c r="Y22">
        <v>2050</v>
      </c>
    </row>
    <row r="23" spans="1:25" x14ac:dyDescent="0.25">
      <c r="A23">
        <v>4.78</v>
      </c>
      <c r="B23">
        <v>56.35</v>
      </c>
      <c r="C23">
        <f>'2020'!$C2</f>
        <v>5.4820543802246418</v>
      </c>
      <c r="D23">
        <f>'2023'!$C2</f>
        <v>4.9948157517824017</v>
      </c>
      <c r="E23">
        <f>'2026'!$C2</f>
        <v>4.5075771233401403</v>
      </c>
      <c r="F23">
        <f>'2029'!$C2</f>
        <v>4.0203384948978602</v>
      </c>
      <c r="G23">
        <f>'2032'!$C2</f>
        <v>3.576954693761583</v>
      </c>
      <c r="H23">
        <f>'2035'!$C2</f>
        <v>3.1541807241284392</v>
      </c>
      <c r="I23">
        <f>'2038'!$C2</f>
        <v>2.991445533436587</v>
      </c>
      <c r="J23">
        <f>'2041'!$C2</f>
        <v>2.839137201435959</v>
      </c>
      <c r="K23">
        <f>'2044'!$C2</f>
        <v>2.7085315853823699</v>
      </c>
      <c r="L23">
        <f>'2047'!$C2</f>
        <v>2.5773984203705438</v>
      </c>
      <c r="M23">
        <f>'2050'!$C2</f>
        <v>2.4433380082094822</v>
      </c>
      <c r="N23">
        <f>1000000*121425.742574257</f>
        <v>121425742574.257</v>
      </c>
      <c r="O23">
        <f t="shared" ref="O23:O38" si="6">C23*$N$23</f>
        <v>665662523951.23535</v>
      </c>
      <c r="P23">
        <f t="shared" ref="P23:P38" si="7">D23*$N$23</f>
        <v>606499211681.77393</v>
      </c>
      <c r="Q23">
        <f t="shared" ref="Q23:Q38" si="8">E23*$N$23</f>
        <v>547335899412.30975</v>
      </c>
      <c r="R23">
        <f t="shared" ref="R23:R38" si="9">F23*$N$23</f>
        <v>488172587142.84344</v>
      </c>
      <c r="S23">
        <f t="shared" ref="S23:S38" si="10">G23*$N$23</f>
        <v>434334379844.4743</v>
      </c>
      <c r="T23">
        <f t="shared" ref="T23:T38" si="11">H23*$N$23</f>
        <v>382998736640.70343</v>
      </c>
      <c r="U23">
        <f t="shared" ref="U23:U38" si="12">I23*$N$23</f>
        <v>363238495267.98193</v>
      </c>
      <c r="V23">
        <f t="shared" ref="V23:V38" si="13">J23*$N$23</f>
        <v>344744342954.5592</v>
      </c>
      <c r="W23">
        <f t="shared" ref="W23:W38" si="14">K23*$N$23</f>
        <v>328885459040.88385</v>
      </c>
      <c r="X23">
        <f t="shared" ref="X23:X38" si="15">L23*$N$23</f>
        <v>312962517103.21027</v>
      </c>
      <c r="Y23">
        <f t="shared" ref="Y23:Y38" si="16">M23*$N$23</f>
        <v>296684132006.74243</v>
      </c>
    </row>
    <row r="24" spans="1:25" x14ac:dyDescent="0.25">
      <c r="A24">
        <v>5.78</v>
      </c>
      <c r="B24">
        <v>56.35</v>
      </c>
      <c r="C24">
        <f>'2020'!$C3</f>
        <v>5.3686925345048717</v>
      </c>
      <c r="D24">
        <f>'2023'!$C3</f>
        <v>4.8895037438185769</v>
      </c>
      <c r="E24">
        <f>'2026'!$C3</f>
        <v>4.4110633344344654</v>
      </c>
      <c r="F24">
        <f>'2029'!$C3</f>
        <v>3.9329807579654772</v>
      </c>
      <c r="G24">
        <f>'2032'!$C3</f>
        <v>3.5012927157173319</v>
      </c>
      <c r="H24">
        <f>'2035'!$C3</f>
        <v>3.0835637757615442</v>
      </c>
      <c r="I24">
        <f>'2038'!$C3</f>
        <v>2.9243655521784011</v>
      </c>
      <c r="J24">
        <f>'2041'!$C3</f>
        <v>2.7760239887322231</v>
      </c>
      <c r="K24">
        <f>'2044'!$C3</f>
        <v>2.64938978271095</v>
      </c>
      <c r="L24">
        <f>'2047'!$C3</f>
        <v>2.5179178294043649</v>
      </c>
      <c r="M24">
        <f>'2050'!$C3</f>
        <v>2.384055286857016</v>
      </c>
      <c r="N24">
        <f t="shared" ref="N24:N38" si="17">1000000*121425.742574257</f>
        <v>121425742574.257</v>
      </c>
      <c r="O24">
        <f t="shared" si="6"/>
        <v>651897477655.1239</v>
      </c>
      <c r="P24">
        <f t="shared" si="7"/>
        <v>593711622912.7804</v>
      </c>
      <c r="Q24">
        <f t="shared" si="8"/>
        <v>535616640925.78314</v>
      </c>
      <c r="R24">
        <f t="shared" si="9"/>
        <v>477565109066.22223</v>
      </c>
      <c r="S24">
        <f t="shared" si="10"/>
        <v>425147067975.81396</v>
      </c>
      <c r="T24">
        <f t="shared" si="11"/>
        <v>374424021246.92523</v>
      </c>
      <c r="U24">
        <f t="shared" si="12"/>
        <v>355093258731.83948</v>
      </c>
      <c r="V24">
        <f t="shared" si="13"/>
        <v>337080774235.76105</v>
      </c>
      <c r="W24">
        <f t="shared" si="14"/>
        <v>321704121734.32654</v>
      </c>
      <c r="X24">
        <f t="shared" si="15"/>
        <v>305740042176.38635</v>
      </c>
      <c r="Y24">
        <f t="shared" si="16"/>
        <v>289485683544.69647</v>
      </c>
    </row>
    <row r="25" spans="1:25" x14ac:dyDescent="0.25">
      <c r="A25">
        <v>6.78</v>
      </c>
      <c r="B25">
        <v>56.35</v>
      </c>
      <c r="C25">
        <f>'2020'!$C4</f>
        <v>5.3408398722506032</v>
      </c>
      <c r="D25">
        <f>'2023'!$C4</f>
        <v>4.8636198284833769</v>
      </c>
      <c r="E25">
        <f>'2026'!$C4</f>
        <v>4.3854689776494897</v>
      </c>
      <c r="F25">
        <f>'2029'!$C4</f>
        <v>3.9061490690290168</v>
      </c>
      <c r="G25">
        <f>'2032'!$C4</f>
        <v>3.4723662382931422</v>
      </c>
      <c r="H25">
        <f>'2035'!$C4</f>
        <v>3.060915498688848</v>
      </c>
      <c r="I25">
        <f>'2038'!$C4</f>
        <v>2.901409815496907</v>
      </c>
      <c r="J25">
        <f>'2041'!$C4</f>
        <v>2.7521262483929152</v>
      </c>
      <c r="K25">
        <f>'2044'!$C4</f>
        <v>2.6241359120294132</v>
      </c>
      <c r="L25">
        <f>'2047'!$C4</f>
        <v>2.496145575665905</v>
      </c>
      <c r="M25">
        <f>'2050'!$C4</f>
        <v>2.3650750320294001</v>
      </c>
      <c r="N25">
        <f t="shared" si="17"/>
        <v>121425742574.257</v>
      </c>
      <c r="O25">
        <f t="shared" si="6"/>
        <v>648515447458.22937</v>
      </c>
      <c r="P25">
        <f t="shared" si="7"/>
        <v>590568649272.47449</v>
      </c>
      <c r="Q25">
        <f t="shared" si="8"/>
        <v>532508827147.45697</v>
      </c>
      <c r="R25">
        <f t="shared" si="9"/>
        <v>474307051312.59106</v>
      </c>
      <c r="S25">
        <f t="shared" si="10"/>
        <v>421634648974.52423</v>
      </c>
      <c r="T25">
        <f t="shared" si="11"/>
        <v>371673937385.34558</v>
      </c>
      <c r="U25">
        <f t="shared" si="12"/>
        <v>352305841358.94995</v>
      </c>
      <c r="V25">
        <f t="shared" si="13"/>
        <v>334178973369.21381</v>
      </c>
      <c r="W25">
        <f t="shared" si="14"/>
        <v>318637651733.94666</v>
      </c>
      <c r="X25">
        <f t="shared" si="15"/>
        <v>303096330098.67871</v>
      </c>
      <c r="Y25">
        <f t="shared" si="16"/>
        <v>287180992008.00458</v>
      </c>
    </row>
    <row r="26" spans="1:25" x14ac:dyDescent="0.25">
      <c r="A26">
        <v>7.78</v>
      </c>
      <c r="B26">
        <v>56.35</v>
      </c>
      <c r="C26">
        <f>'2020'!$C5</f>
        <v>5.3679479810237956</v>
      </c>
      <c r="D26">
        <f>'2023'!$C5</f>
        <v>4.8885404406798276</v>
      </c>
      <c r="E26">
        <f>'2026'!$C5</f>
        <v>4.4099644351160636</v>
      </c>
      <c r="F26">
        <f>'2029'!$C5</f>
        <v>3.931786021680217</v>
      </c>
      <c r="G26">
        <f>'2032'!$C5</f>
        <v>3.5000123526944842</v>
      </c>
      <c r="H26">
        <f>'2035'!$C5</f>
        <v>3.085327438539704</v>
      </c>
      <c r="I26">
        <f>'2038'!$C5</f>
        <v>2.925905709424236</v>
      </c>
      <c r="J26">
        <f>'2041'!$C5</f>
        <v>2.777369802344607</v>
      </c>
      <c r="K26">
        <f>'2044'!$C5</f>
        <v>2.6474861754149419</v>
      </c>
      <c r="L26">
        <f>'2047'!$C5</f>
        <v>2.5174947871711679</v>
      </c>
      <c r="M26">
        <f>'2050'!$C5</f>
        <v>2.3841224790568298</v>
      </c>
      <c r="N26">
        <f t="shared" si="17"/>
        <v>121425742574.257</v>
      </c>
      <c r="O26">
        <f t="shared" si="6"/>
        <v>651807069695.79797</v>
      </c>
      <c r="P26">
        <f t="shared" si="7"/>
        <v>593594653113.83362</v>
      </c>
      <c r="Q26">
        <f t="shared" si="8"/>
        <v>535483206260.03186</v>
      </c>
      <c r="R26">
        <f t="shared" si="9"/>
        <v>477420037325.60406</v>
      </c>
      <c r="S26">
        <f t="shared" si="10"/>
        <v>424991598945.00006</v>
      </c>
      <c r="T26">
        <f t="shared" si="11"/>
        <v>374638175309.41388</v>
      </c>
      <c r="U26">
        <f t="shared" si="12"/>
        <v>355280273469.09607</v>
      </c>
      <c r="V26">
        <f t="shared" si="13"/>
        <v>337244190653.01129</v>
      </c>
      <c r="W26">
        <f t="shared" si="14"/>
        <v>321472974804.83893</v>
      </c>
      <c r="X26">
        <f t="shared" si="15"/>
        <v>305688673959.08014</v>
      </c>
      <c r="Y26">
        <f t="shared" si="16"/>
        <v>289493842407.45404</v>
      </c>
    </row>
    <row r="27" spans="1:25" x14ac:dyDescent="0.25">
      <c r="A27">
        <v>4.78</v>
      </c>
      <c r="B27">
        <v>55.35</v>
      </c>
      <c r="C27">
        <f>'2020'!$C6</f>
        <v>5.3203956436262008</v>
      </c>
      <c r="D27">
        <f>'2023'!$C6</f>
        <v>4.8319903503430313</v>
      </c>
      <c r="E27">
        <f>'2026'!$C6</f>
        <v>4.3440285422759608</v>
      </c>
      <c r="F27">
        <f>'2029'!$C6</f>
        <v>3.8562787833437722</v>
      </c>
      <c r="G27">
        <f>'2032'!$C6</f>
        <v>3.4157435774613529</v>
      </c>
      <c r="H27">
        <f>'2035'!$C6</f>
        <v>2.9930524690382478</v>
      </c>
      <c r="I27">
        <f>'2038'!$C6</f>
        <v>2.829316752406263</v>
      </c>
      <c r="J27">
        <f>'2041'!$C6</f>
        <v>2.6760078944655019</v>
      </c>
      <c r="K27">
        <f>'2044'!$C6</f>
        <v>2.5444017524717788</v>
      </c>
      <c r="L27">
        <f>'2047'!$C6</f>
        <v>2.41069757837522</v>
      </c>
      <c r="M27">
        <f>'2050'!$C6</f>
        <v>2.2752202820779148</v>
      </c>
      <c r="N27">
        <f t="shared" si="17"/>
        <v>121425742574.257</v>
      </c>
      <c r="O27">
        <f t="shared" si="6"/>
        <v>646032991816.15344</v>
      </c>
      <c r="P27">
        <f t="shared" si="7"/>
        <v>586728016402.04688</v>
      </c>
      <c r="Q27">
        <f t="shared" si="8"/>
        <v>527476891509.62573</v>
      </c>
      <c r="R27">
        <f t="shared" si="9"/>
        <v>468251514840.86987</v>
      </c>
      <c r="S27">
        <f t="shared" si="10"/>
        <v>414759200336.49396</v>
      </c>
      <c r="T27">
        <f t="shared" si="11"/>
        <v>363433618616.68262</v>
      </c>
      <c r="U27">
        <f t="shared" si="12"/>
        <v>343551887638.71576</v>
      </c>
      <c r="V27">
        <f t="shared" si="13"/>
        <v>324936245720.04755</v>
      </c>
      <c r="W27">
        <f t="shared" si="14"/>
        <v>308955872201.12659</v>
      </c>
      <c r="X27">
        <f t="shared" si="15"/>
        <v>292720743576.17419</v>
      </c>
      <c r="Y27">
        <f t="shared" si="16"/>
        <v>276270312271.32129</v>
      </c>
    </row>
    <row r="28" spans="1:25" x14ac:dyDescent="0.25">
      <c r="A28">
        <v>5.78</v>
      </c>
      <c r="B28">
        <v>55.35</v>
      </c>
      <c r="C28">
        <f>'2020'!$C7</f>
        <v>5.2632525617424948</v>
      </c>
      <c r="D28">
        <f>'2023'!$C7</f>
        <v>4.7763388276055236</v>
      </c>
      <c r="E28">
        <f>'2026'!$C7</f>
        <v>4.2887774585092542</v>
      </c>
      <c r="F28">
        <f>'2029'!$C7</f>
        <v>3.7994389652137688</v>
      </c>
      <c r="G28">
        <f>'2032'!$C7</f>
        <v>3.3564950061391281</v>
      </c>
      <c r="H28">
        <f>'2035'!$C7</f>
        <v>2.9363118663641918</v>
      </c>
      <c r="I28">
        <f>'2038'!$C7</f>
        <v>2.773576675672341</v>
      </c>
      <c r="J28">
        <f>'2041'!$C7</f>
        <v>2.621268343671713</v>
      </c>
      <c r="K28">
        <f>'2044'!$C7</f>
        <v>2.490662727618123</v>
      </c>
      <c r="L28">
        <f>'2047'!$C7</f>
        <v>2.357959079461696</v>
      </c>
      <c r="M28">
        <f>'2050'!$C7</f>
        <v>2.22299036836736</v>
      </c>
      <c r="N28">
        <f t="shared" si="17"/>
        <v>121425742574.257</v>
      </c>
      <c r="O28">
        <f t="shared" si="6"/>
        <v>639094350665.44287</v>
      </c>
      <c r="P28">
        <f t="shared" si="7"/>
        <v>579970488928.25684</v>
      </c>
      <c r="Q28">
        <f t="shared" si="8"/>
        <v>520767987635.22089</v>
      </c>
      <c r="R28">
        <f t="shared" si="9"/>
        <v>461349697716.6485</v>
      </c>
      <c r="S28">
        <f t="shared" si="10"/>
        <v>407564898567.22894</v>
      </c>
      <c r="T28">
        <f t="shared" si="11"/>
        <v>356543848802.87451</v>
      </c>
      <c r="U28">
        <f t="shared" si="12"/>
        <v>336783607430.1532</v>
      </c>
      <c r="V28">
        <f t="shared" si="13"/>
        <v>318289455116.73047</v>
      </c>
      <c r="W28">
        <f t="shared" si="14"/>
        <v>302430571203.05499</v>
      </c>
      <c r="X28">
        <f t="shared" si="15"/>
        <v>286316932183.3479</v>
      </c>
      <c r="Y28">
        <f t="shared" si="16"/>
        <v>269928256214.4278</v>
      </c>
    </row>
    <row r="29" spans="1:25" x14ac:dyDescent="0.25">
      <c r="A29">
        <v>6.78</v>
      </c>
      <c r="B29">
        <v>55.35</v>
      </c>
      <c r="C29">
        <f>'2020'!$C8</f>
        <v>5.2459383906957022</v>
      </c>
      <c r="D29">
        <f>'2023'!$C8</f>
        <v>4.7586997622534621</v>
      </c>
      <c r="E29">
        <f>'2026'!$C8</f>
        <v>4.2714611338111999</v>
      </c>
      <c r="F29">
        <f>'2029'!$C8</f>
        <v>3.7838445095506121</v>
      </c>
      <c r="G29">
        <f>'2032'!$C8</f>
        <v>3.3407292970007938</v>
      </c>
      <c r="H29">
        <f>'2035'!$C8</f>
        <v>2.9180647345994979</v>
      </c>
      <c r="I29">
        <f>'2038'!$C8</f>
        <v>2.7553295439076471</v>
      </c>
      <c r="J29">
        <f>'2041'!$C8</f>
        <v>2.6030212119070191</v>
      </c>
      <c r="K29">
        <f>'2044'!$C8</f>
        <v>2.47241559585343</v>
      </c>
      <c r="L29">
        <f>'2047'!$C8</f>
        <v>2.339711947697003</v>
      </c>
      <c r="M29">
        <f>'2050'!$C8</f>
        <v>2.2052351773398309</v>
      </c>
      <c r="N29">
        <f t="shared" si="17"/>
        <v>121425742574.257</v>
      </c>
      <c r="O29">
        <f t="shared" si="6"/>
        <v>636991964589.02844</v>
      </c>
      <c r="P29">
        <f t="shared" si="7"/>
        <v>577828652319.56689</v>
      </c>
      <c r="Q29">
        <f t="shared" si="8"/>
        <v>518665340050.10272</v>
      </c>
      <c r="R29">
        <f t="shared" si="9"/>
        <v>459456129357.70837</v>
      </c>
      <c r="S29">
        <f t="shared" si="10"/>
        <v>405650535627.89697</v>
      </c>
      <c r="T29">
        <f t="shared" si="11"/>
        <v>354328177278.49622</v>
      </c>
      <c r="U29">
        <f t="shared" si="12"/>
        <v>334567935905.7749</v>
      </c>
      <c r="V29">
        <f t="shared" si="13"/>
        <v>316073783592.35217</v>
      </c>
      <c r="W29">
        <f t="shared" si="14"/>
        <v>300214899678.67682</v>
      </c>
      <c r="X29">
        <f t="shared" si="15"/>
        <v>284101260658.96973</v>
      </c>
      <c r="Y29">
        <f t="shared" si="16"/>
        <v>267772318959.3623</v>
      </c>
    </row>
    <row r="30" spans="1:25" x14ac:dyDescent="0.25">
      <c r="A30">
        <v>7.78</v>
      </c>
      <c r="B30">
        <v>55.35</v>
      </c>
      <c r="C30">
        <f>'2020'!$C9</f>
        <v>5.2698247435324603</v>
      </c>
      <c r="D30">
        <f>'2023'!$C9</f>
        <v>4.7814194502492908</v>
      </c>
      <c r="E30">
        <f>'2026'!$C9</f>
        <v>4.2934576421822204</v>
      </c>
      <c r="F30">
        <f>'2029'!$C9</f>
        <v>3.8057078832500322</v>
      </c>
      <c r="G30">
        <f>'2032'!$C9</f>
        <v>3.3651726773676129</v>
      </c>
      <c r="H30">
        <f>'2035'!$C9</f>
        <v>2.942481568944507</v>
      </c>
      <c r="I30">
        <f>'2038'!$C9</f>
        <v>2.780094475230968</v>
      </c>
      <c r="J30">
        <f>'2041'!$C9</f>
        <v>2.6271946707119489</v>
      </c>
      <c r="K30">
        <f>'2044'!$C9</f>
        <v>2.4955117943976881</v>
      </c>
      <c r="L30">
        <f>'2047'!$C9</f>
        <v>2.3632676445706799</v>
      </c>
      <c r="M30">
        <f>'2050'!$C9</f>
        <v>2.228139786312719</v>
      </c>
      <c r="N30">
        <f t="shared" si="17"/>
        <v>121425742574.257</v>
      </c>
      <c r="O30">
        <f t="shared" si="6"/>
        <v>639892382719.62244</v>
      </c>
      <c r="P30">
        <f t="shared" si="7"/>
        <v>580587407305.51587</v>
      </c>
      <c r="Q30">
        <f t="shared" si="8"/>
        <v>521336282413.09473</v>
      </c>
      <c r="R30">
        <f t="shared" si="9"/>
        <v>462110905744.33893</v>
      </c>
      <c r="S30">
        <f t="shared" si="10"/>
        <v>408618591239.96301</v>
      </c>
      <c r="T30">
        <f t="shared" si="11"/>
        <v>357293009520.15155</v>
      </c>
      <c r="U30">
        <f t="shared" si="12"/>
        <v>337575036081.50964</v>
      </c>
      <c r="V30">
        <f t="shared" si="13"/>
        <v>319009063778.32898</v>
      </c>
      <c r="W30">
        <f t="shared" si="14"/>
        <v>303019372737.55585</v>
      </c>
      <c r="X30">
        <f t="shared" si="15"/>
        <v>286961528643.71008</v>
      </c>
      <c r="Y30">
        <f t="shared" si="16"/>
        <v>270553528112.26822</v>
      </c>
    </row>
    <row r="31" spans="1:25" x14ac:dyDescent="0.25">
      <c r="A31">
        <v>4.78</v>
      </c>
      <c r="B31">
        <v>54.35</v>
      </c>
      <c r="C31">
        <f>'2020'!$C10</f>
        <v>5.2120921600819861</v>
      </c>
      <c r="D31">
        <f>'2023'!$C10</f>
        <v>4.7196432283130862</v>
      </c>
      <c r="E31">
        <f>'2026'!$C10</f>
        <v>4.2277486530643138</v>
      </c>
      <c r="F31">
        <f>'2029'!$C10</f>
        <v>3.7361191392341491</v>
      </c>
      <c r="G31">
        <f>'2032'!$C10</f>
        <v>3.2917177920927791</v>
      </c>
      <c r="H31">
        <f>'2035'!$C10</f>
        <v>2.863620429643269</v>
      </c>
      <c r="I31">
        <f>'2038'!$C10</f>
        <v>2.6988841870711502</v>
      </c>
      <c r="J31">
        <f>'2041'!$C10</f>
        <v>2.5445748031902569</v>
      </c>
      <c r="K31">
        <f>'2044'!$C10</f>
        <v>2.411968135256402</v>
      </c>
      <c r="L31">
        <f>'2047'!$C10</f>
        <v>2.2772634352197079</v>
      </c>
      <c r="M31">
        <f>'2050'!$C10</f>
        <v>2.1407856129822709</v>
      </c>
      <c r="N31">
        <f t="shared" si="17"/>
        <v>121425742574.257</v>
      </c>
      <c r="O31">
        <f t="shared" si="6"/>
        <v>632882160903.41833</v>
      </c>
      <c r="P31">
        <f t="shared" si="7"/>
        <v>573086183683.4801</v>
      </c>
      <c r="Q31">
        <f t="shared" si="8"/>
        <v>513357519615.64917</v>
      </c>
      <c r="R31">
        <f t="shared" si="9"/>
        <v>453661040827.40045</v>
      </c>
      <c r="S31">
        <f t="shared" si="10"/>
        <v>399699277249.75946</v>
      </c>
      <c r="T31">
        <f t="shared" si="11"/>
        <v>347717237120.24683</v>
      </c>
      <c r="U31">
        <f t="shared" si="12"/>
        <v>327714016537.03436</v>
      </c>
      <c r="V31">
        <f t="shared" si="13"/>
        <v>308976885013.12079</v>
      </c>
      <c r="W31">
        <f t="shared" si="14"/>
        <v>292875021888.95459</v>
      </c>
      <c r="X31">
        <f t="shared" si="15"/>
        <v>276518403658.75641</v>
      </c>
      <c r="Y31">
        <f t="shared" si="16"/>
        <v>259946482748.6582</v>
      </c>
    </row>
    <row r="32" spans="1:25" x14ac:dyDescent="0.25">
      <c r="A32">
        <v>5.78</v>
      </c>
      <c r="B32">
        <v>54.35</v>
      </c>
      <c r="C32">
        <f>'2020'!$C11</f>
        <v>5.1087273178518862</v>
      </c>
      <c r="D32">
        <f>'2023'!$C11</f>
        <v>4.6191553597277881</v>
      </c>
      <c r="E32">
        <f>'2026'!$C11</f>
        <v>4.1304703720359086</v>
      </c>
      <c r="F32">
        <f>'2029'!$C11</f>
        <v>3.6422094826138109</v>
      </c>
      <c r="G32">
        <f>'2032'!$C11</f>
        <v>3.198435307279496</v>
      </c>
      <c r="H32">
        <f>'2035'!$C11</f>
        <v>2.7719093653708531</v>
      </c>
      <c r="I32">
        <f>'2038'!$C11</f>
        <v>2.6095222716573132</v>
      </c>
      <c r="J32">
        <f>'2041'!$C11</f>
        <v>2.4559193966022201</v>
      </c>
      <c r="K32">
        <f>'2044'!$C11</f>
        <v>2.324267214016174</v>
      </c>
      <c r="L32">
        <f>'2047'!$C11</f>
        <v>2.1895544747078248</v>
      </c>
      <c r="M32">
        <f>'2050'!$C11</f>
        <v>2.054077178410521</v>
      </c>
      <c r="N32">
        <f t="shared" si="17"/>
        <v>121425742574.257</v>
      </c>
      <c r="O32">
        <f t="shared" si="6"/>
        <v>620331008179.55762</v>
      </c>
      <c r="P32">
        <f t="shared" si="7"/>
        <v>560884369620.80591</v>
      </c>
      <c r="Q32">
        <f t="shared" si="8"/>
        <v>501545432105.4278</v>
      </c>
      <c r="R32">
        <f t="shared" si="9"/>
        <v>442257991037.38239</v>
      </c>
      <c r="S32">
        <f t="shared" si="10"/>
        <v>388372382262.1347</v>
      </c>
      <c r="T32">
        <f t="shared" si="11"/>
        <v>336581153038.6933</v>
      </c>
      <c r="U32">
        <f t="shared" si="12"/>
        <v>316863179600.05127</v>
      </c>
      <c r="V32">
        <f t="shared" si="13"/>
        <v>298211836434.9458</v>
      </c>
      <c r="W32">
        <f t="shared" si="14"/>
        <v>282225872402.91345</v>
      </c>
      <c r="X32">
        <f t="shared" si="15"/>
        <v>265868277998.18484</v>
      </c>
      <c r="Y32">
        <f t="shared" si="16"/>
        <v>249417846693.33209</v>
      </c>
    </row>
    <row r="33" spans="1:25" x14ac:dyDescent="0.25">
      <c r="A33">
        <v>6.78</v>
      </c>
      <c r="B33">
        <v>54.35</v>
      </c>
      <c r="C33">
        <f>'2020'!$C12</f>
        <v>5.0600776551903834</v>
      </c>
      <c r="D33">
        <f>'2023'!$C12</f>
        <v>4.5720369446700051</v>
      </c>
      <c r="E33">
        <f>'2026'!$C12</f>
        <v>4.084301130235688</v>
      </c>
      <c r="F33">
        <f>'2029'!$C12</f>
        <v>3.596711099581595</v>
      </c>
      <c r="G33">
        <f>'2032'!$C12</f>
        <v>3.156318604928491</v>
      </c>
      <c r="H33">
        <f>'2035'!$C12</f>
        <v>2.7330909988535579</v>
      </c>
      <c r="I33">
        <f>'2038'!$C12</f>
        <v>2.569969753151327</v>
      </c>
      <c r="J33">
        <f>'2041'!$C12</f>
        <v>2.4173257366929199</v>
      </c>
      <c r="K33">
        <f>'2044'!$C12</f>
        <v>2.2857012436455859</v>
      </c>
      <c r="L33">
        <f>'2047'!$C12</f>
        <v>2.1514205585661532</v>
      </c>
      <c r="M33">
        <f>'2050'!$C12</f>
        <v>2.015566945411122</v>
      </c>
      <c r="N33">
        <f t="shared" si="17"/>
        <v>121425742574.257</v>
      </c>
      <c r="O33">
        <f t="shared" si="6"/>
        <v>614423686764.89746</v>
      </c>
      <c r="P33">
        <f t="shared" si="7"/>
        <v>555162981083.49255</v>
      </c>
      <c r="Q33">
        <f t="shared" si="8"/>
        <v>495939297635.74561</v>
      </c>
      <c r="R33">
        <f t="shared" si="9"/>
        <v>436733316091.76758</v>
      </c>
      <c r="S33">
        <f t="shared" si="10"/>
        <v>383258330404.38495</v>
      </c>
      <c r="T33">
        <f t="shared" si="11"/>
        <v>331867604058.81104</v>
      </c>
      <c r="U33">
        <f t="shared" si="12"/>
        <v>312060485669.77985</v>
      </c>
      <c r="V33">
        <f t="shared" si="13"/>
        <v>293525572621.80066</v>
      </c>
      <c r="W33">
        <f t="shared" si="14"/>
        <v>277542970812.56799</v>
      </c>
      <c r="X33">
        <f t="shared" si="15"/>
        <v>261237838913.41794</v>
      </c>
      <c r="Y33">
        <f t="shared" si="16"/>
        <v>244741713054.67242</v>
      </c>
    </row>
    <row r="34" spans="1:25" x14ac:dyDescent="0.25">
      <c r="A34">
        <v>7.78</v>
      </c>
      <c r="B34">
        <v>54.35</v>
      </c>
      <c r="C34">
        <f>'2020'!$C13</f>
        <v>5.14127821682243</v>
      </c>
      <c r="D34">
        <f>'2023'!$C13</f>
        <v>4.6463898107240764</v>
      </c>
      <c r="E34">
        <f>'2026'!$C13</f>
        <v>4.1515568402777161</v>
      </c>
      <c r="F34">
        <f>'2029'!$C13</f>
        <v>3.6567503759731999</v>
      </c>
      <c r="G34">
        <f>'2032'!$C13</f>
        <v>3.209110816981863</v>
      </c>
      <c r="H34">
        <f>'2035'!$C13</f>
        <v>2.7824909218513092</v>
      </c>
      <c r="I34">
        <f>'2038'!$C13</f>
        <v>2.6186969285024988</v>
      </c>
      <c r="J34">
        <f>'2041'!$C13</f>
        <v>2.4636590718026561</v>
      </c>
      <c r="K34">
        <f>'2044'!$C13</f>
        <v>2.3300518779286672</v>
      </c>
      <c r="L34">
        <f>'2047'!$C13</f>
        <v>2.1943466519518409</v>
      </c>
      <c r="M34">
        <f>'2050'!$C13</f>
        <v>2.0568683037742712</v>
      </c>
      <c r="N34">
        <f t="shared" si="17"/>
        <v>121425742574.257</v>
      </c>
      <c r="O34">
        <f t="shared" si="6"/>
        <v>624283525258.5155</v>
      </c>
      <c r="P34">
        <f t="shared" si="7"/>
        <v>564191333056.63245</v>
      </c>
      <c r="Q34">
        <f t="shared" si="8"/>
        <v>504105872169.95776</v>
      </c>
      <c r="R34">
        <f t="shared" si="9"/>
        <v>444023629811.23926</v>
      </c>
      <c r="S34">
        <f t="shared" si="10"/>
        <v>389668663955.10327</v>
      </c>
      <c r="T34">
        <f t="shared" si="11"/>
        <v>337866026391.92413</v>
      </c>
      <c r="U34">
        <f t="shared" si="12"/>
        <v>317977219120.34192</v>
      </c>
      <c r="V34">
        <f t="shared" si="13"/>
        <v>299151632243.44226</v>
      </c>
      <c r="W34">
        <f t="shared" si="14"/>
        <v>282928279514.03046</v>
      </c>
      <c r="X34">
        <f t="shared" si="15"/>
        <v>266450171678.58694</v>
      </c>
      <c r="Y34">
        <f t="shared" si="16"/>
        <v>249756761163.24332</v>
      </c>
    </row>
    <row r="35" spans="1:25" x14ac:dyDescent="0.25">
      <c r="A35">
        <v>4.78</v>
      </c>
      <c r="B35">
        <v>53.35</v>
      </c>
      <c r="C35">
        <f>'2020'!$C14</f>
        <v>5.2864368463731601</v>
      </c>
      <c r="D35">
        <f>'2023'!$C14</f>
        <v>4.7824755215410439</v>
      </c>
      <c r="E35">
        <f>'2026'!$C14</f>
        <v>4.2786805036649502</v>
      </c>
      <c r="F35">
        <f>'2029'!$C14</f>
        <v>3.774965004214426</v>
      </c>
      <c r="G35">
        <f>'2032'!$C14</f>
        <v>3.3160125243254859</v>
      </c>
      <c r="H35">
        <f>'2035'!$C14</f>
        <v>2.878295944157963</v>
      </c>
      <c r="I35">
        <f>'2038'!$C14</f>
        <v>2.708329142205669</v>
      </c>
      <c r="J35">
        <f>'2041'!$C14</f>
        <v>2.5489939415478742</v>
      </c>
      <c r="K35">
        <f>'2044'!$C14</f>
        <v>2.4117709420436642</v>
      </c>
      <c r="L35">
        <f>'2047'!$C14</f>
        <v>2.2724499104366171</v>
      </c>
      <c r="M35">
        <f>'2050'!$C14</f>
        <v>2.1313557566288259</v>
      </c>
      <c r="N35">
        <f t="shared" si="17"/>
        <v>121425742574.257</v>
      </c>
      <c r="O35">
        <f t="shared" si="6"/>
        <v>641909519642.77441</v>
      </c>
      <c r="P35">
        <f t="shared" si="7"/>
        <v>580715641546.32825</v>
      </c>
      <c r="Q35">
        <f t="shared" si="8"/>
        <v>519541957395.51257</v>
      </c>
      <c r="R35">
        <f t="shared" si="9"/>
        <v>458377928828.56989</v>
      </c>
      <c r="S35">
        <f t="shared" si="10"/>
        <v>402649283151.75861</v>
      </c>
      <c r="T35">
        <f t="shared" si="11"/>
        <v>349499222367.85284</v>
      </c>
      <c r="U35">
        <f t="shared" si="12"/>
        <v>328860877227.82385</v>
      </c>
      <c r="V35">
        <f t="shared" si="13"/>
        <v>309513482169.73285</v>
      </c>
      <c r="W35">
        <f t="shared" si="14"/>
        <v>292851077556.6673</v>
      </c>
      <c r="X35">
        <f t="shared" si="15"/>
        <v>275933917837.57007</v>
      </c>
      <c r="Y35">
        <f t="shared" si="16"/>
        <v>258801455438.57257</v>
      </c>
    </row>
    <row r="36" spans="1:25" x14ac:dyDescent="0.25">
      <c r="A36">
        <v>5.78</v>
      </c>
      <c r="B36">
        <v>53.35</v>
      </c>
      <c r="C36">
        <f>'2020'!$C15</f>
        <v>5.6929923557353987</v>
      </c>
      <c r="D36">
        <f>'2023'!$C15</f>
        <v>5.1347248402741652</v>
      </c>
      <c r="E36">
        <f>'2026'!$C15</f>
        <v>4.5765877407554498</v>
      </c>
      <c r="F36">
        <f>'2029'!$C15</f>
        <v>4.0163541934986231</v>
      </c>
      <c r="G36">
        <f>'2032'!$C15</f>
        <v>3.5040651910657612</v>
      </c>
      <c r="H36">
        <f>'2035'!$C15</f>
        <v>3.0052952736447129</v>
      </c>
      <c r="I36">
        <f>'2038'!$C15</f>
        <v>2.817150115941323</v>
      </c>
      <c r="J36">
        <f>'2041'!$C15</f>
        <v>2.6395062082928891</v>
      </c>
      <c r="K36">
        <f>'2044'!$C15</f>
        <v>2.4821525216206122</v>
      </c>
      <c r="L36">
        <f>'2047'!$C15</f>
        <v>2.3225930415313929</v>
      </c>
      <c r="M36">
        <f>'2050'!$C15</f>
        <v>2.161260439241433</v>
      </c>
      <c r="N36">
        <f t="shared" si="17"/>
        <v>121425742574.257</v>
      </c>
      <c r="O36">
        <f t="shared" si="6"/>
        <v>691275824264.7395</v>
      </c>
      <c r="P36">
        <f t="shared" si="7"/>
        <v>623487776644.77368</v>
      </c>
      <c r="Q36">
        <f t="shared" si="8"/>
        <v>555715564877.47168</v>
      </c>
      <c r="R36">
        <f t="shared" si="9"/>
        <v>487688790386.80139</v>
      </c>
      <c r="S36">
        <f t="shared" si="10"/>
        <v>425483717853.76581</v>
      </c>
      <c r="T36">
        <f t="shared" si="11"/>
        <v>364920210257.21417</v>
      </c>
      <c r="U36">
        <f t="shared" si="12"/>
        <v>342074544771.32935</v>
      </c>
      <c r="V36">
        <f t="shared" si="13"/>
        <v>320504001371.32556</v>
      </c>
      <c r="W36">
        <f t="shared" si="14"/>
        <v>301397213120.34735</v>
      </c>
      <c r="X36">
        <f t="shared" si="15"/>
        <v>282022584765.75153</v>
      </c>
      <c r="Y36">
        <f t="shared" si="16"/>
        <v>262432653731.25586</v>
      </c>
    </row>
    <row r="37" spans="1:25" x14ac:dyDescent="0.25">
      <c r="A37">
        <v>6.78</v>
      </c>
      <c r="B37">
        <v>53.35</v>
      </c>
      <c r="C37">
        <f>'2020'!$C16</f>
        <v>6.1807642330020336</v>
      </c>
      <c r="D37">
        <f>'2023'!$C16</f>
        <v>5.5520905741090196</v>
      </c>
      <c r="E37">
        <f>'2026'!$C16</f>
        <v>4.9407756586022469</v>
      </c>
      <c r="F37">
        <f>'2029'!$C16</f>
        <v>4.3174438602354774</v>
      </c>
      <c r="G37">
        <f>'2032'!$C16</f>
        <v>3.7365972099281759</v>
      </c>
      <c r="H37">
        <f>'2035'!$C16</f>
        <v>3.1691599939612529</v>
      </c>
      <c r="I37">
        <f>'2038'!$C16</f>
        <v>2.9590117556597262</v>
      </c>
      <c r="J37">
        <f>'2041'!$C16</f>
        <v>2.7603579124519531</v>
      </c>
      <c r="K37">
        <f>'2044'!$C16</f>
        <v>2.5835510164219309</v>
      </c>
      <c r="L37">
        <f>'2047'!$C16</f>
        <v>2.4030485539560562</v>
      </c>
      <c r="M37">
        <f>'2050'!$C16</f>
        <v>2.2173825594312282</v>
      </c>
      <c r="N37">
        <f t="shared" si="17"/>
        <v>121425742574.257</v>
      </c>
      <c r="O37">
        <f t="shared" si="6"/>
        <v>750503886668.67993</v>
      </c>
      <c r="P37">
        <f t="shared" si="7"/>
        <v>674166720800.72058</v>
      </c>
      <c r="Q37">
        <f t="shared" si="8"/>
        <v>599937353238.59155</v>
      </c>
      <c r="R37">
        <f t="shared" si="9"/>
        <v>524248826751.75952</v>
      </c>
      <c r="S37">
        <f t="shared" si="10"/>
        <v>453719090916.42566</v>
      </c>
      <c r="T37">
        <f t="shared" si="11"/>
        <v>384817605603.37299</v>
      </c>
      <c r="U37">
        <f t="shared" si="12"/>
        <v>359300199716.93817</v>
      </c>
      <c r="V37">
        <f t="shared" si="13"/>
        <v>335178509290.20428</v>
      </c>
      <c r="W37">
        <f t="shared" si="14"/>
        <v>313709600647.5094</v>
      </c>
      <c r="X37">
        <f t="shared" si="15"/>
        <v>291791955106.10864</v>
      </c>
      <c r="Y37">
        <f t="shared" si="16"/>
        <v>269247323850.14343</v>
      </c>
    </row>
    <row r="38" spans="1:25" x14ac:dyDescent="0.25">
      <c r="A38">
        <v>7.78</v>
      </c>
      <c r="B38">
        <v>53.35</v>
      </c>
      <c r="C38">
        <f>'2020'!$C17</f>
        <v>7.193462849538431</v>
      </c>
      <c r="D38">
        <f>'2023'!$C17</f>
        <v>6.4493336899283582</v>
      </c>
      <c r="E38">
        <f>'2026'!$C17</f>
        <v>5.7667978835566771</v>
      </c>
      <c r="F38">
        <f>'2029'!$C17</f>
        <v>5.0968209804701372</v>
      </c>
      <c r="G38">
        <f>'2032'!$C17</f>
        <v>4.4422817160164207</v>
      </c>
      <c r="H38">
        <f>'2035'!$C17</f>
        <v>3.7416574675699619</v>
      </c>
      <c r="I38">
        <f>'2038'!$C17</f>
        <v>3.4903936047822528</v>
      </c>
      <c r="J38">
        <f>'2041'!$C17</f>
        <v>3.2498170522107608</v>
      </c>
      <c r="K38">
        <f>'2044'!$C17</f>
        <v>3.0340276087884459</v>
      </c>
      <c r="L38">
        <f>'2047'!$C17</f>
        <v>2.812572262315467</v>
      </c>
      <c r="M38">
        <f>'2050'!$C17</f>
        <v>2.5855077194303129</v>
      </c>
      <c r="N38">
        <f t="shared" si="17"/>
        <v>121425742574.257</v>
      </c>
      <c r="O38">
        <f t="shared" si="6"/>
        <v>873471568185.53479</v>
      </c>
      <c r="P38">
        <f t="shared" si="7"/>
        <v>783115132408.72388</v>
      </c>
      <c r="Q38">
        <f t="shared" si="8"/>
        <v>700237715286.52319</v>
      </c>
      <c r="R38">
        <f t="shared" si="9"/>
        <v>618885272321.63904</v>
      </c>
      <c r="S38">
        <f t="shared" si="10"/>
        <v>539407356091.33856</v>
      </c>
      <c r="T38">
        <f t="shared" si="11"/>
        <v>454333536458.19653</v>
      </c>
      <c r="U38">
        <f t="shared" si="12"/>
        <v>423823635337.12274</v>
      </c>
      <c r="V38">
        <f t="shared" si="13"/>
        <v>394611448795.17456</v>
      </c>
      <c r="W38">
        <f t="shared" si="14"/>
        <v>368409055387.93439</v>
      </c>
      <c r="X38">
        <f t="shared" si="15"/>
        <v>341518675495.41351</v>
      </c>
      <c r="Y38">
        <f t="shared" si="16"/>
        <v>313947194763.2995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5.4820543802246418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5.3686925345048717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5.3408398722506032</v>
      </c>
      <c r="D4">
        <v>91</v>
      </c>
      <c r="E4">
        <v>0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5.3679479810237956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5.3203956436262008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5.2632525617424948</v>
      </c>
      <c r="D7">
        <v>92</v>
      </c>
      <c r="E7">
        <v>47</v>
      </c>
      <c r="F7">
        <v>55</v>
      </c>
      <c r="G7">
        <v>53</v>
      </c>
      <c r="H7">
        <v>0</v>
      </c>
      <c r="I7">
        <v>0</v>
      </c>
      <c r="J7">
        <v>0</v>
      </c>
      <c r="K7" t="s">
        <v>14</v>
      </c>
      <c r="L7">
        <v>1220365.6465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5.2459383906957022</v>
      </c>
      <c r="D8">
        <v>93</v>
      </c>
      <c r="E8">
        <v>0</v>
      </c>
      <c r="F8">
        <v>55</v>
      </c>
      <c r="G8">
        <v>53</v>
      </c>
      <c r="H8">
        <v>0</v>
      </c>
      <c r="I8">
        <v>0</v>
      </c>
      <c r="J8">
        <v>0</v>
      </c>
      <c r="K8" t="s">
        <v>14</v>
      </c>
      <c r="L8">
        <v>1220365.6465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5.2698247435324603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5.2120921600819861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5.1087273178518862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5.0600776551903834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5.14127821682243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5.2864368463731601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5.6929923557353987</v>
      </c>
      <c r="D15">
        <v>106</v>
      </c>
      <c r="E15">
        <v>65</v>
      </c>
      <c r="F15">
        <v>62</v>
      </c>
      <c r="G15">
        <v>60</v>
      </c>
      <c r="H15">
        <v>0</v>
      </c>
      <c r="I15">
        <v>0</v>
      </c>
      <c r="J15">
        <v>0</v>
      </c>
      <c r="K15" t="s">
        <v>14</v>
      </c>
      <c r="L15">
        <v>1375684.9106000001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6.1807642330020336</v>
      </c>
      <c r="D16">
        <v>111</v>
      </c>
      <c r="E16">
        <v>686</v>
      </c>
      <c r="F16">
        <v>64</v>
      </c>
      <c r="G16">
        <v>62</v>
      </c>
      <c r="H16">
        <v>0</v>
      </c>
      <c r="I16">
        <v>0</v>
      </c>
      <c r="J16">
        <v>0</v>
      </c>
      <c r="K16" t="s">
        <v>14</v>
      </c>
      <c r="L16">
        <v>1420061.8432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7.193462849538431</v>
      </c>
      <c r="D17">
        <v>111</v>
      </c>
      <c r="E17">
        <v>2311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B35" sqref="B3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4.9948157517824017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4.8895037438185769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4.8636198284833769</v>
      </c>
      <c r="D4">
        <v>91</v>
      </c>
      <c r="E4">
        <v>0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4.8885404406798276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4.8319903503430313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4.7763388276055236</v>
      </c>
      <c r="D7">
        <v>92</v>
      </c>
      <c r="E7">
        <v>47</v>
      </c>
      <c r="F7">
        <v>55</v>
      </c>
      <c r="G7">
        <v>53</v>
      </c>
      <c r="H7">
        <v>0</v>
      </c>
      <c r="I7">
        <v>0</v>
      </c>
      <c r="J7">
        <v>0</v>
      </c>
      <c r="K7" t="s">
        <v>14</v>
      </c>
      <c r="L7">
        <v>1220365.6465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4.7586997622534621</v>
      </c>
      <c r="D8">
        <v>93</v>
      </c>
      <c r="E8">
        <v>0</v>
      </c>
      <c r="F8">
        <v>55</v>
      </c>
      <c r="G8">
        <v>53</v>
      </c>
      <c r="H8">
        <v>0</v>
      </c>
      <c r="I8">
        <v>0</v>
      </c>
      <c r="J8">
        <v>0</v>
      </c>
      <c r="K8" t="s">
        <v>14</v>
      </c>
      <c r="L8">
        <v>1220365.6465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4.7814194502492908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4.7196432283130862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4.6191553597277881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4.5720369446700051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4.6463898107240764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4.7824755215410439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5.1347248402741652</v>
      </c>
      <c r="D15">
        <v>107</v>
      </c>
      <c r="E15">
        <v>17</v>
      </c>
      <c r="F15">
        <v>62</v>
      </c>
      <c r="G15">
        <v>60</v>
      </c>
      <c r="H15">
        <v>0</v>
      </c>
      <c r="I15">
        <v>0</v>
      </c>
      <c r="J15">
        <v>0</v>
      </c>
      <c r="K15" t="s">
        <v>14</v>
      </c>
      <c r="L15">
        <v>1375684.9106000001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5.5520905741090196</v>
      </c>
      <c r="D16">
        <v>110</v>
      </c>
      <c r="E16">
        <v>804</v>
      </c>
      <c r="F16">
        <v>63</v>
      </c>
      <c r="G16">
        <v>61</v>
      </c>
      <c r="H16">
        <v>0</v>
      </c>
      <c r="I16">
        <v>0</v>
      </c>
      <c r="J16">
        <v>0</v>
      </c>
      <c r="K16" t="s">
        <v>14</v>
      </c>
      <c r="L16">
        <v>1397873.3769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6.4493336899283582</v>
      </c>
      <c r="D17">
        <v>110</v>
      </c>
      <c r="E17">
        <v>2430</v>
      </c>
      <c r="F17">
        <v>62</v>
      </c>
      <c r="G17">
        <v>60</v>
      </c>
      <c r="H17">
        <v>0</v>
      </c>
      <c r="I17">
        <v>0</v>
      </c>
      <c r="J17">
        <v>0</v>
      </c>
      <c r="K17" t="s">
        <v>14</v>
      </c>
      <c r="L17">
        <v>1375684.9106000001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4.5075771233401403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4.4110633344344654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4.3854689776494897</v>
      </c>
      <c r="D4">
        <v>92</v>
      </c>
      <c r="E4">
        <v>27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4.4099644351160636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4.3440285422759608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4.2887774585092542</v>
      </c>
      <c r="D7">
        <v>94</v>
      </c>
      <c r="E7">
        <v>27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4.2714611338111999</v>
      </c>
      <c r="D8">
        <v>93</v>
      </c>
      <c r="E8">
        <v>0</v>
      </c>
      <c r="F8">
        <v>55</v>
      </c>
      <c r="G8">
        <v>53</v>
      </c>
      <c r="H8">
        <v>0</v>
      </c>
      <c r="I8">
        <v>0</v>
      </c>
      <c r="J8">
        <v>0</v>
      </c>
      <c r="K8" t="s">
        <v>14</v>
      </c>
      <c r="L8">
        <v>1220365.6465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4.2934576421822204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4.2277486530643138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4.1304703720359086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4.084301130235688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4.1515568402777161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4.2786805036649502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4.5765877407554498</v>
      </c>
      <c r="D15">
        <v>107</v>
      </c>
      <c r="E15">
        <v>17</v>
      </c>
      <c r="F15">
        <v>62</v>
      </c>
      <c r="G15">
        <v>60</v>
      </c>
      <c r="H15">
        <v>0</v>
      </c>
      <c r="I15">
        <v>0</v>
      </c>
      <c r="J15">
        <v>0</v>
      </c>
      <c r="K15" t="s">
        <v>14</v>
      </c>
      <c r="L15">
        <v>1375684.9106000001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4.9407756586022469</v>
      </c>
      <c r="D16">
        <v>116</v>
      </c>
      <c r="E16">
        <v>453</v>
      </c>
      <c r="F16">
        <v>64</v>
      </c>
      <c r="G16">
        <v>62</v>
      </c>
      <c r="H16">
        <v>0</v>
      </c>
      <c r="I16">
        <v>0</v>
      </c>
      <c r="J16">
        <v>0</v>
      </c>
      <c r="K16" t="s">
        <v>14</v>
      </c>
      <c r="L16">
        <v>1420061.8432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5.7667978835566771</v>
      </c>
      <c r="D17">
        <v>114</v>
      </c>
      <c r="E17">
        <v>2242</v>
      </c>
      <c r="F17">
        <v>62</v>
      </c>
      <c r="G17">
        <v>60</v>
      </c>
      <c r="H17">
        <v>0</v>
      </c>
      <c r="I17">
        <v>0</v>
      </c>
      <c r="J17">
        <v>0</v>
      </c>
      <c r="K17" t="s">
        <v>14</v>
      </c>
      <c r="L17">
        <v>1375684.9106000001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4.0203384948978602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3.9329807579654772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3.9061490690290168</v>
      </c>
      <c r="D4">
        <v>92</v>
      </c>
      <c r="E4">
        <v>27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3.931786021680217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3.8562787833437722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3.7994389652137688</v>
      </c>
      <c r="D7">
        <v>94</v>
      </c>
      <c r="E7">
        <v>27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3.7838445095506121</v>
      </c>
      <c r="D8">
        <v>94</v>
      </c>
      <c r="E8">
        <v>33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3.8057078832500322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3.7361191392341491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3.6422094826138109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3.596711099581595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3.6567503759731999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3.774965004214426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4.0163541934986231</v>
      </c>
      <c r="D15">
        <v>109</v>
      </c>
      <c r="E15">
        <v>6</v>
      </c>
      <c r="F15">
        <v>61</v>
      </c>
      <c r="G15">
        <v>59</v>
      </c>
      <c r="H15">
        <v>0</v>
      </c>
      <c r="I15">
        <v>0</v>
      </c>
      <c r="J15">
        <v>0</v>
      </c>
      <c r="K15" t="s">
        <v>14</v>
      </c>
      <c r="L15">
        <v>1353496.4443000001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4.3174438602354774</v>
      </c>
      <c r="D16">
        <v>124</v>
      </c>
      <c r="E16">
        <v>34</v>
      </c>
      <c r="F16">
        <v>65</v>
      </c>
      <c r="G16">
        <v>63</v>
      </c>
      <c r="H16">
        <v>0</v>
      </c>
      <c r="I16">
        <v>0</v>
      </c>
      <c r="J16">
        <v>0</v>
      </c>
      <c r="K16" t="s">
        <v>14</v>
      </c>
      <c r="L16">
        <v>1442250.3095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5.0968209804701372</v>
      </c>
      <c r="D17">
        <v>126</v>
      </c>
      <c r="E17">
        <v>1660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3.576954693761583</v>
      </c>
      <c r="D2">
        <v>95</v>
      </c>
      <c r="E2">
        <v>0</v>
      </c>
      <c r="F2">
        <v>54</v>
      </c>
      <c r="G2">
        <v>52</v>
      </c>
      <c r="H2">
        <v>0</v>
      </c>
      <c r="I2">
        <v>0</v>
      </c>
      <c r="J2">
        <v>0</v>
      </c>
      <c r="K2" t="s">
        <v>14</v>
      </c>
      <c r="L2">
        <v>1198177.1802000001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3.5012927157173319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3.4723662382931422</v>
      </c>
      <c r="D4">
        <v>92</v>
      </c>
      <c r="E4">
        <v>27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3.5000123526944842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3.4157435774613529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3.3564950061391281</v>
      </c>
      <c r="D7">
        <v>94</v>
      </c>
      <c r="E7">
        <v>27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3.3407292970007938</v>
      </c>
      <c r="D8">
        <v>94</v>
      </c>
      <c r="E8">
        <v>33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3.3651726773676129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3.2917177920927791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3.198435307279496</v>
      </c>
      <c r="D11">
        <v>96</v>
      </c>
      <c r="E11">
        <v>0</v>
      </c>
      <c r="F11">
        <v>54</v>
      </c>
      <c r="G11">
        <v>52</v>
      </c>
      <c r="H11">
        <v>0</v>
      </c>
      <c r="I11">
        <v>0</v>
      </c>
      <c r="J11">
        <v>0</v>
      </c>
      <c r="K11" t="s">
        <v>14</v>
      </c>
      <c r="L11">
        <v>1198177.1802000001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3.156318604928491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3.209110816981863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3.3160125243254859</v>
      </c>
      <c r="D14">
        <v>98</v>
      </c>
      <c r="E14">
        <v>4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3.5040651910657612</v>
      </c>
      <c r="D15">
        <v>111</v>
      </c>
      <c r="E15">
        <v>9</v>
      </c>
      <c r="F15">
        <v>60</v>
      </c>
      <c r="G15">
        <v>58</v>
      </c>
      <c r="H15">
        <v>0</v>
      </c>
      <c r="I15">
        <v>0</v>
      </c>
      <c r="J15">
        <v>0</v>
      </c>
      <c r="K15" t="s">
        <v>14</v>
      </c>
      <c r="L15">
        <v>1331307.9779999999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3.7365972099281759</v>
      </c>
      <c r="D16">
        <v>129</v>
      </c>
      <c r="E16">
        <v>0</v>
      </c>
      <c r="F16">
        <v>63</v>
      </c>
      <c r="G16">
        <v>61</v>
      </c>
      <c r="H16">
        <v>0</v>
      </c>
      <c r="I16">
        <v>0</v>
      </c>
      <c r="J16">
        <v>0</v>
      </c>
      <c r="K16" t="s">
        <v>14</v>
      </c>
      <c r="L16">
        <v>1397873.3769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4.4422817160164207</v>
      </c>
      <c r="D17">
        <v>152</v>
      </c>
      <c r="E17">
        <v>499</v>
      </c>
      <c r="F17">
        <v>66</v>
      </c>
      <c r="G17">
        <v>64</v>
      </c>
      <c r="H17">
        <v>0</v>
      </c>
      <c r="I17">
        <v>0</v>
      </c>
      <c r="J17">
        <v>0</v>
      </c>
      <c r="K17" t="s">
        <v>14</v>
      </c>
      <c r="L17">
        <v>1464438.7757999999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3.1541807241284392</v>
      </c>
      <c r="D2">
        <v>95</v>
      </c>
      <c r="E2">
        <v>0</v>
      </c>
      <c r="F2">
        <v>54</v>
      </c>
      <c r="G2">
        <v>52</v>
      </c>
      <c r="H2">
        <v>0</v>
      </c>
      <c r="I2">
        <v>0</v>
      </c>
      <c r="J2">
        <v>0</v>
      </c>
      <c r="K2" t="s">
        <v>14</v>
      </c>
      <c r="L2">
        <v>1198177.1802000001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3.0835637757615442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3.060915498688848</v>
      </c>
      <c r="D4">
        <v>93</v>
      </c>
      <c r="E4">
        <v>0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3.085327438539704</v>
      </c>
      <c r="D5">
        <v>94</v>
      </c>
      <c r="E5">
        <v>13</v>
      </c>
      <c r="F5">
        <v>53</v>
      </c>
      <c r="G5">
        <v>51</v>
      </c>
      <c r="H5">
        <v>0</v>
      </c>
      <c r="I5">
        <v>0</v>
      </c>
      <c r="J5">
        <v>0</v>
      </c>
      <c r="K5" t="s">
        <v>14</v>
      </c>
      <c r="L5">
        <v>1175988.7139000001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2.9930524690382478</v>
      </c>
      <c r="D6">
        <v>96</v>
      </c>
      <c r="E6">
        <v>0</v>
      </c>
      <c r="F6">
        <v>54</v>
      </c>
      <c r="G6">
        <v>52</v>
      </c>
      <c r="H6">
        <v>0</v>
      </c>
      <c r="I6">
        <v>0</v>
      </c>
      <c r="J6">
        <v>0</v>
      </c>
      <c r="K6" t="s">
        <v>14</v>
      </c>
      <c r="L6">
        <v>1198177.1802000001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2.9363118663641918</v>
      </c>
      <c r="D7">
        <v>95</v>
      </c>
      <c r="E7">
        <v>0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2.9180647345994979</v>
      </c>
      <c r="D8">
        <v>95</v>
      </c>
      <c r="E8">
        <v>0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2.942481568944507</v>
      </c>
      <c r="D9">
        <v>96</v>
      </c>
      <c r="E9">
        <v>0</v>
      </c>
      <c r="F9">
        <v>54</v>
      </c>
      <c r="G9">
        <v>52</v>
      </c>
      <c r="H9">
        <v>0</v>
      </c>
      <c r="I9">
        <v>0</v>
      </c>
      <c r="J9">
        <v>0</v>
      </c>
      <c r="K9" t="s">
        <v>14</v>
      </c>
      <c r="L9">
        <v>1198177.1802000001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2.863620429643269</v>
      </c>
      <c r="D10">
        <v>97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2.7719093653708531</v>
      </c>
      <c r="D11">
        <v>96</v>
      </c>
      <c r="E11">
        <v>0</v>
      </c>
      <c r="F11">
        <v>54</v>
      </c>
      <c r="G11">
        <v>52</v>
      </c>
      <c r="H11">
        <v>0</v>
      </c>
      <c r="I11">
        <v>0</v>
      </c>
      <c r="J11">
        <v>0</v>
      </c>
      <c r="K11" t="s">
        <v>14</v>
      </c>
      <c r="L11">
        <v>1198177.1802000001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2.7330909988535579</v>
      </c>
      <c r="D12">
        <v>95</v>
      </c>
      <c r="E12">
        <v>19</v>
      </c>
      <c r="F12">
        <v>54</v>
      </c>
      <c r="G12">
        <v>52</v>
      </c>
      <c r="H12">
        <v>0</v>
      </c>
      <c r="I12">
        <v>0</v>
      </c>
      <c r="J12">
        <v>0</v>
      </c>
      <c r="K12" t="s">
        <v>14</v>
      </c>
      <c r="L12">
        <v>1198177.1802000001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2.7824909218513092</v>
      </c>
      <c r="D13">
        <v>97</v>
      </c>
      <c r="E13">
        <v>20</v>
      </c>
      <c r="F13">
        <v>54</v>
      </c>
      <c r="G13">
        <v>52</v>
      </c>
      <c r="H13">
        <v>0</v>
      </c>
      <c r="I13">
        <v>0</v>
      </c>
      <c r="J13">
        <v>0</v>
      </c>
      <c r="K13" t="s">
        <v>14</v>
      </c>
      <c r="L13">
        <v>1198177.1802000001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2.878295944157963</v>
      </c>
      <c r="D14">
        <v>101</v>
      </c>
      <c r="E14">
        <v>0</v>
      </c>
      <c r="F14">
        <v>55</v>
      </c>
      <c r="G14">
        <v>53</v>
      </c>
      <c r="H14">
        <v>0</v>
      </c>
      <c r="I14">
        <v>0</v>
      </c>
      <c r="J14">
        <v>0</v>
      </c>
      <c r="K14" t="s">
        <v>14</v>
      </c>
      <c r="L14">
        <v>1220365.6465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3.0052952736447129</v>
      </c>
      <c r="D15">
        <v>116</v>
      </c>
      <c r="E15">
        <v>11</v>
      </c>
      <c r="F15">
        <v>58</v>
      </c>
      <c r="G15">
        <v>56</v>
      </c>
      <c r="H15">
        <v>0</v>
      </c>
      <c r="I15">
        <v>0</v>
      </c>
      <c r="J15">
        <v>0</v>
      </c>
      <c r="K15" t="s">
        <v>14</v>
      </c>
      <c r="L15">
        <v>1286931.0453999999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3.1691599939612529</v>
      </c>
      <c r="D16">
        <v>134</v>
      </c>
      <c r="E16">
        <v>8</v>
      </c>
      <c r="F16">
        <v>61</v>
      </c>
      <c r="G16">
        <v>59</v>
      </c>
      <c r="H16">
        <v>0</v>
      </c>
      <c r="I16">
        <v>0</v>
      </c>
      <c r="J16">
        <v>0</v>
      </c>
      <c r="K16" t="s">
        <v>14</v>
      </c>
      <c r="L16">
        <v>1353496.4443000001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3.7416574675699619</v>
      </c>
      <c r="D17">
        <v>170</v>
      </c>
      <c r="E17">
        <v>17</v>
      </c>
      <c r="F17">
        <v>65</v>
      </c>
      <c r="G17">
        <v>63</v>
      </c>
      <c r="H17">
        <v>0</v>
      </c>
      <c r="I17">
        <v>0</v>
      </c>
      <c r="J17">
        <v>0</v>
      </c>
      <c r="K17" t="s">
        <v>14</v>
      </c>
      <c r="L17">
        <v>1442250.3095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2.991445533436587</v>
      </c>
      <c r="D2">
        <v>98</v>
      </c>
      <c r="E2">
        <v>0</v>
      </c>
      <c r="F2">
        <v>53</v>
      </c>
      <c r="G2">
        <v>51</v>
      </c>
      <c r="H2">
        <v>0</v>
      </c>
      <c r="I2">
        <v>0</v>
      </c>
      <c r="J2">
        <v>0</v>
      </c>
      <c r="K2" t="s">
        <v>14</v>
      </c>
      <c r="L2">
        <v>1175988.7139000001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2.9243655521784011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2.901409815496907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2.925905709424236</v>
      </c>
      <c r="D5">
        <v>94</v>
      </c>
      <c r="E5">
        <v>13</v>
      </c>
      <c r="F5">
        <v>53</v>
      </c>
      <c r="G5">
        <v>51</v>
      </c>
      <c r="H5">
        <v>0</v>
      </c>
      <c r="I5">
        <v>0</v>
      </c>
      <c r="J5">
        <v>0</v>
      </c>
      <c r="K5" t="s">
        <v>14</v>
      </c>
      <c r="L5">
        <v>1175988.7139000001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2.829316752406263</v>
      </c>
      <c r="D6">
        <v>99</v>
      </c>
      <c r="E6">
        <v>0</v>
      </c>
      <c r="F6">
        <v>53</v>
      </c>
      <c r="G6">
        <v>51</v>
      </c>
      <c r="H6">
        <v>0</v>
      </c>
      <c r="I6">
        <v>0</v>
      </c>
      <c r="J6">
        <v>0</v>
      </c>
      <c r="K6" t="s">
        <v>14</v>
      </c>
      <c r="L6">
        <v>1175988.7139000001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2.773576675672341</v>
      </c>
      <c r="D7">
        <v>98</v>
      </c>
      <c r="E7">
        <v>0</v>
      </c>
      <c r="F7">
        <v>53</v>
      </c>
      <c r="G7">
        <v>51</v>
      </c>
      <c r="H7">
        <v>0</v>
      </c>
      <c r="I7">
        <v>0</v>
      </c>
      <c r="J7">
        <v>0</v>
      </c>
      <c r="K7" t="s">
        <v>14</v>
      </c>
      <c r="L7">
        <v>1175988.7139000001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2.7553295439076471</v>
      </c>
      <c r="D8">
        <v>98</v>
      </c>
      <c r="E8">
        <v>0</v>
      </c>
      <c r="F8">
        <v>53</v>
      </c>
      <c r="G8">
        <v>51</v>
      </c>
      <c r="H8">
        <v>0</v>
      </c>
      <c r="I8">
        <v>0</v>
      </c>
      <c r="J8">
        <v>0</v>
      </c>
      <c r="K8" t="s">
        <v>14</v>
      </c>
      <c r="L8">
        <v>1175988.7139000001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2.780094475230968</v>
      </c>
      <c r="D9">
        <v>96</v>
      </c>
      <c r="E9">
        <v>0</v>
      </c>
      <c r="F9">
        <v>54</v>
      </c>
      <c r="G9">
        <v>52</v>
      </c>
      <c r="H9">
        <v>0</v>
      </c>
      <c r="I9">
        <v>0</v>
      </c>
      <c r="J9">
        <v>0</v>
      </c>
      <c r="K9" t="s">
        <v>14</v>
      </c>
      <c r="L9">
        <v>1198177.1802000001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2.6988841870711502</v>
      </c>
      <c r="D10">
        <v>100</v>
      </c>
      <c r="E10">
        <v>0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2.6095222716573132</v>
      </c>
      <c r="D11">
        <v>96</v>
      </c>
      <c r="E11">
        <v>0</v>
      </c>
      <c r="F11">
        <v>54</v>
      </c>
      <c r="G11">
        <v>52</v>
      </c>
      <c r="H11">
        <v>0</v>
      </c>
      <c r="I11">
        <v>0</v>
      </c>
      <c r="J11">
        <v>0</v>
      </c>
      <c r="K11" t="s">
        <v>14</v>
      </c>
      <c r="L11">
        <v>1198177.1802000001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2.569969753151327</v>
      </c>
      <c r="D12">
        <v>98</v>
      </c>
      <c r="E12">
        <v>19</v>
      </c>
      <c r="F12">
        <v>53</v>
      </c>
      <c r="G12">
        <v>51</v>
      </c>
      <c r="H12">
        <v>0</v>
      </c>
      <c r="I12">
        <v>0</v>
      </c>
      <c r="J12">
        <v>0</v>
      </c>
      <c r="K12" t="s">
        <v>14</v>
      </c>
      <c r="L12">
        <v>1175988.7139000001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2.6186969285024988</v>
      </c>
      <c r="D13">
        <v>97</v>
      </c>
      <c r="E13">
        <v>20</v>
      </c>
      <c r="F13">
        <v>54</v>
      </c>
      <c r="G13">
        <v>52</v>
      </c>
      <c r="H13">
        <v>0</v>
      </c>
      <c r="I13">
        <v>0</v>
      </c>
      <c r="J13">
        <v>0</v>
      </c>
      <c r="K13" t="s">
        <v>14</v>
      </c>
      <c r="L13">
        <v>1198177.1802000001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2.708329142205669</v>
      </c>
      <c r="D14">
        <v>104</v>
      </c>
      <c r="E14">
        <v>0</v>
      </c>
      <c r="F14">
        <v>54</v>
      </c>
      <c r="G14">
        <v>52</v>
      </c>
      <c r="H14">
        <v>0</v>
      </c>
      <c r="I14">
        <v>0</v>
      </c>
      <c r="J14">
        <v>0</v>
      </c>
      <c r="K14" t="s">
        <v>14</v>
      </c>
      <c r="L14">
        <v>1198177.1802000001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2.817150115941323</v>
      </c>
      <c r="D15">
        <v>119</v>
      </c>
      <c r="E15">
        <v>13</v>
      </c>
      <c r="F15">
        <v>57</v>
      </c>
      <c r="G15">
        <v>55</v>
      </c>
      <c r="H15">
        <v>0</v>
      </c>
      <c r="I15">
        <v>0</v>
      </c>
      <c r="J15">
        <v>0</v>
      </c>
      <c r="K15" t="s">
        <v>14</v>
      </c>
      <c r="L15">
        <v>1264742.5791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2.9590117556597262</v>
      </c>
      <c r="D16">
        <v>137</v>
      </c>
      <c r="E16">
        <v>9</v>
      </c>
      <c r="F16">
        <v>60</v>
      </c>
      <c r="G16">
        <v>58</v>
      </c>
      <c r="H16">
        <v>0</v>
      </c>
      <c r="I16">
        <v>0</v>
      </c>
      <c r="J16">
        <v>0</v>
      </c>
      <c r="K16" t="s">
        <v>14</v>
      </c>
      <c r="L16">
        <v>1331307.9779999999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3.4903936047822528</v>
      </c>
      <c r="D17">
        <v>173</v>
      </c>
      <c r="E17">
        <v>18</v>
      </c>
      <c r="F17">
        <v>64</v>
      </c>
      <c r="G17">
        <v>62</v>
      </c>
      <c r="H17">
        <v>0</v>
      </c>
      <c r="I17">
        <v>0</v>
      </c>
      <c r="J17">
        <v>0</v>
      </c>
      <c r="K17" t="s">
        <v>14</v>
      </c>
      <c r="L17">
        <v>1420061.8432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2.839137201435959</v>
      </c>
      <c r="D2">
        <v>98</v>
      </c>
      <c r="E2">
        <v>0</v>
      </c>
      <c r="F2">
        <v>53</v>
      </c>
      <c r="G2">
        <v>51</v>
      </c>
      <c r="H2">
        <v>0</v>
      </c>
      <c r="I2">
        <v>0</v>
      </c>
      <c r="J2">
        <v>0</v>
      </c>
      <c r="K2" t="s">
        <v>14</v>
      </c>
      <c r="L2">
        <v>1175988.7139000001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2.7760239887322231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2.7521262483929152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2.777369802344607</v>
      </c>
      <c r="D5">
        <v>94</v>
      </c>
      <c r="E5">
        <v>13</v>
      </c>
      <c r="F5">
        <v>53</v>
      </c>
      <c r="G5">
        <v>51</v>
      </c>
      <c r="H5">
        <v>0</v>
      </c>
      <c r="I5">
        <v>0</v>
      </c>
      <c r="J5">
        <v>0</v>
      </c>
      <c r="K5" t="s">
        <v>14</v>
      </c>
      <c r="L5">
        <v>1175988.7139000001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2.6760078944655019</v>
      </c>
      <c r="D6">
        <v>99</v>
      </c>
      <c r="E6">
        <v>0</v>
      </c>
      <c r="F6">
        <v>53</v>
      </c>
      <c r="G6">
        <v>51</v>
      </c>
      <c r="H6">
        <v>0</v>
      </c>
      <c r="I6">
        <v>0</v>
      </c>
      <c r="J6">
        <v>0</v>
      </c>
      <c r="K6" t="s">
        <v>14</v>
      </c>
      <c r="L6">
        <v>1175988.7139000001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2.621268343671713</v>
      </c>
      <c r="D7">
        <v>98</v>
      </c>
      <c r="E7">
        <v>0</v>
      </c>
      <c r="F7">
        <v>53</v>
      </c>
      <c r="G7">
        <v>51</v>
      </c>
      <c r="H7">
        <v>0</v>
      </c>
      <c r="I7">
        <v>0</v>
      </c>
      <c r="J7">
        <v>0</v>
      </c>
      <c r="K7" t="s">
        <v>14</v>
      </c>
      <c r="L7">
        <v>1175988.7139000001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2.6030212119070191</v>
      </c>
      <c r="D8">
        <v>98</v>
      </c>
      <c r="E8">
        <v>0</v>
      </c>
      <c r="F8">
        <v>53</v>
      </c>
      <c r="G8">
        <v>51</v>
      </c>
      <c r="H8">
        <v>0</v>
      </c>
      <c r="I8">
        <v>0</v>
      </c>
      <c r="J8">
        <v>0</v>
      </c>
      <c r="K8" t="s">
        <v>14</v>
      </c>
      <c r="L8">
        <v>1175988.7139000001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2.6271946707119489</v>
      </c>
      <c r="D9">
        <v>99</v>
      </c>
      <c r="E9">
        <v>5</v>
      </c>
      <c r="F9">
        <v>53</v>
      </c>
      <c r="G9">
        <v>51</v>
      </c>
      <c r="H9">
        <v>0</v>
      </c>
      <c r="I9">
        <v>0</v>
      </c>
      <c r="J9">
        <v>0</v>
      </c>
      <c r="K9" t="s">
        <v>14</v>
      </c>
      <c r="L9">
        <v>1175988.7139000001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2.5445748031902569</v>
      </c>
      <c r="D10">
        <v>100</v>
      </c>
      <c r="E10">
        <v>0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2.4559193966022201</v>
      </c>
      <c r="D11">
        <v>99</v>
      </c>
      <c r="E11">
        <v>3</v>
      </c>
      <c r="F11">
        <v>53</v>
      </c>
      <c r="G11">
        <v>51</v>
      </c>
      <c r="H11">
        <v>0</v>
      </c>
      <c r="I11">
        <v>0</v>
      </c>
      <c r="J11">
        <v>0</v>
      </c>
      <c r="K11" t="s">
        <v>14</v>
      </c>
      <c r="L11">
        <v>1175988.7139000001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2.4173257366929199</v>
      </c>
      <c r="D12">
        <v>98</v>
      </c>
      <c r="E12">
        <v>19</v>
      </c>
      <c r="F12">
        <v>53</v>
      </c>
      <c r="G12">
        <v>51</v>
      </c>
      <c r="H12">
        <v>0</v>
      </c>
      <c r="I12">
        <v>0</v>
      </c>
      <c r="J12">
        <v>0</v>
      </c>
      <c r="K12" t="s">
        <v>14</v>
      </c>
      <c r="L12">
        <v>1175988.7139000001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2.4636590718026561</v>
      </c>
      <c r="D13">
        <v>101</v>
      </c>
      <c r="E13">
        <v>0</v>
      </c>
      <c r="F13">
        <v>53</v>
      </c>
      <c r="G13">
        <v>51</v>
      </c>
      <c r="H13">
        <v>0</v>
      </c>
      <c r="I13">
        <v>0</v>
      </c>
      <c r="J13">
        <v>0</v>
      </c>
      <c r="K13" t="s">
        <v>14</v>
      </c>
      <c r="L13">
        <v>1175988.7139000001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2.5489939415478742</v>
      </c>
      <c r="D14">
        <v>104</v>
      </c>
      <c r="E14">
        <v>0</v>
      </c>
      <c r="F14">
        <v>54</v>
      </c>
      <c r="G14">
        <v>52</v>
      </c>
      <c r="H14">
        <v>0</v>
      </c>
      <c r="I14">
        <v>0</v>
      </c>
      <c r="J14">
        <v>0</v>
      </c>
      <c r="K14" t="s">
        <v>14</v>
      </c>
      <c r="L14">
        <v>1198177.1802000001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2.6395062082928891</v>
      </c>
      <c r="D15">
        <v>119</v>
      </c>
      <c r="E15">
        <v>13</v>
      </c>
      <c r="F15">
        <v>57</v>
      </c>
      <c r="G15">
        <v>55</v>
      </c>
      <c r="H15">
        <v>0</v>
      </c>
      <c r="I15">
        <v>0</v>
      </c>
      <c r="J15">
        <v>0</v>
      </c>
      <c r="K15" t="s">
        <v>14</v>
      </c>
      <c r="L15">
        <v>1264742.5791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2.7603579124519531</v>
      </c>
      <c r="D16">
        <v>137</v>
      </c>
      <c r="E16">
        <v>9</v>
      </c>
      <c r="F16">
        <v>60</v>
      </c>
      <c r="G16">
        <v>58</v>
      </c>
      <c r="H16">
        <v>0</v>
      </c>
      <c r="I16">
        <v>0</v>
      </c>
      <c r="J16">
        <v>0</v>
      </c>
      <c r="K16" t="s">
        <v>14</v>
      </c>
      <c r="L16">
        <v>1331307.9779999999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3.2498170522107608</v>
      </c>
      <c r="D17">
        <v>177</v>
      </c>
      <c r="E17">
        <v>0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2.7085315853823699</v>
      </c>
      <c r="D2">
        <v>98</v>
      </c>
      <c r="E2">
        <v>0</v>
      </c>
      <c r="F2">
        <v>53</v>
      </c>
      <c r="G2">
        <v>51</v>
      </c>
      <c r="H2">
        <v>0</v>
      </c>
      <c r="I2">
        <v>0</v>
      </c>
      <c r="J2">
        <v>0</v>
      </c>
      <c r="K2" t="s">
        <v>14</v>
      </c>
      <c r="L2">
        <v>1175988.7139000001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2.64938978271095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2.6241359120294132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2.6474861754149419</v>
      </c>
      <c r="D5">
        <v>98</v>
      </c>
      <c r="E5">
        <v>0</v>
      </c>
      <c r="F5">
        <v>52</v>
      </c>
      <c r="G5">
        <v>50</v>
      </c>
      <c r="H5">
        <v>0</v>
      </c>
      <c r="I5">
        <v>0</v>
      </c>
      <c r="J5">
        <v>0</v>
      </c>
      <c r="K5" t="s">
        <v>14</v>
      </c>
      <c r="L5">
        <v>1153800.2475999999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2.5444017524717788</v>
      </c>
      <c r="D6">
        <v>99</v>
      </c>
      <c r="E6">
        <v>0</v>
      </c>
      <c r="F6">
        <v>53</v>
      </c>
      <c r="G6">
        <v>51</v>
      </c>
      <c r="H6">
        <v>0</v>
      </c>
      <c r="I6">
        <v>0</v>
      </c>
      <c r="J6">
        <v>0</v>
      </c>
      <c r="K6" t="s">
        <v>14</v>
      </c>
      <c r="L6">
        <v>1175988.7139000001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2.490662727618123</v>
      </c>
      <c r="D7">
        <v>98</v>
      </c>
      <c r="E7">
        <v>0</v>
      </c>
      <c r="F7">
        <v>53</v>
      </c>
      <c r="G7">
        <v>51</v>
      </c>
      <c r="H7">
        <v>0</v>
      </c>
      <c r="I7">
        <v>0</v>
      </c>
      <c r="J7">
        <v>0</v>
      </c>
      <c r="K7" t="s">
        <v>14</v>
      </c>
      <c r="L7">
        <v>1175988.7139000001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2.47241559585343</v>
      </c>
      <c r="D8">
        <v>98</v>
      </c>
      <c r="E8">
        <v>0</v>
      </c>
      <c r="F8">
        <v>53</v>
      </c>
      <c r="G8">
        <v>51</v>
      </c>
      <c r="H8">
        <v>0</v>
      </c>
      <c r="I8">
        <v>0</v>
      </c>
      <c r="J8">
        <v>0</v>
      </c>
      <c r="K8" t="s">
        <v>14</v>
      </c>
      <c r="L8">
        <v>1175988.7139000001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2.4955117943976881</v>
      </c>
      <c r="D9">
        <v>99</v>
      </c>
      <c r="E9">
        <v>5</v>
      </c>
      <c r="F9">
        <v>53</v>
      </c>
      <c r="G9">
        <v>51</v>
      </c>
      <c r="H9">
        <v>0</v>
      </c>
      <c r="I9">
        <v>0</v>
      </c>
      <c r="J9">
        <v>0</v>
      </c>
      <c r="K9" t="s">
        <v>14</v>
      </c>
      <c r="L9">
        <v>1175988.7139000001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2.411968135256402</v>
      </c>
      <c r="D10">
        <v>100</v>
      </c>
      <c r="E10">
        <v>0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2.324267214016174</v>
      </c>
      <c r="D11">
        <v>99</v>
      </c>
      <c r="E11">
        <v>3</v>
      </c>
      <c r="F11">
        <v>53</v>
      </c>
      <c r="G11">
        <v>51</v>
      </c>
      <c r="H11">
        <v>0</v>
      </c>
      <c r="I11">
        <v>0</v>
      </c>
      <c r="J11">
        <v>0</v>
      </c>
      <c r="K11" t="s">
        <v>14</v>
      </c>
      <c r="L11">
        <v>1175988.7139000001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2.2857012436455859</v>
      </c>
      <c r="D12">
        <v>102</v>
      </c>
      <c r="E12">
        <v>13</v>
      </c>
      <c r="F12">
        <v>52</v>
      </c>
      <c r="G12">
        <v>50</v>
      </c>
      <c r="H12">
        <v>0</v>
      </c>
      <c r="I12">
        <v>0</v>
      </c>
      <c r="J12">
        <v>0</v>
      </c>
      <c r="K12" t="s">
        <v>14</v>
      </c>
      <c r="L12">
        <v>1153800.2475999999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2.3300518779286672</v>
      </c>
      <c r="D13">
        <v>101</v>
      </c>
      <c r="E13">
        <v>0</v>
      </c>
      <c r="F13">
        <v>53</v>
      </c>
      <c r="G13">
        <v>51</v>
      </c>
      <c r="H13">
        <v>0</v>
      </c>
      <c r="I13">
        <v>0</v>
      </c>
      <c r="J13">
        <v>0</v>
      </c>
      <c r="K13" t="s">
        <v>14</v>
      </c>
      <c r="L13">
        <v>1175988.7139000001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2.4117709420436642</v>
      </c>
      <c r="D14">
        <v>104</v>
      </c>
      <c r="E14">
        <v>0</v>
      </c>
      <c r="F14">
        <v>54</v>
      </c>
      <c r="G14">
        <v>52</v>
      </c>
      <c r="H14">
        <v>0</v>
      </c>
      <c r="I14">
        <v>0</v>
      </c>
      <c r="J14">
        <v>0</v>
      </c>
      <c r="K14" t="s">
        <v>14</v>
      </c>
      <c r="L14">
        <v>1198177.1802000001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2.4821525216206122</v>
      </c>
      <c r="D15">
        <v>123</v>
      </c>
      <c r="E15">
        <v>0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2.5835510164219309</v>
      </c>
      <c r="D16">
        <v>144</v>
      </c>
      <c r="E16">
        <v>14</v>
      </c>
      <c r="F16">
        <v>58</v>
      </c>
      <c r="G16">
        <v>56</v>
      </c>
      <c r="H16">
        <v>0</v>
      </c>
      <c r="I16">
        <v>0</v>
      </c>
      <c r="J16">
        <v>0</v>
      </c>
      <c r="K16" t="s">
        <v>14</v>
      </c>
      <c r="L16">
        <v>1286931.0453999999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3.0340276087884459</v>
      </c>
      <c r="D17">
        <v>177</v>
      </c>
      <c r="E17">
        <v>0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2.5773984203705438</v>
      </c>
      <c r="D2">
        <v>102</v>
      </c>
      <c r="E2">
        <v>5</v>
      </c>
      <c r="F2">
        <v>52</v>
      </c>
      <c r="G2">
        <v>50</v>
      </c>
      <c r="H2">
        <v>0</v>
      </c>
      <c r="I2">
        <v>0</v>
      </c>
      <c r="J2">
        <v>0</v>
      </c>
      <c r="K2" t="s">
        <v>14</v>
      </c>
      <c r="L2">
        <v>1153800.2475999999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2.5179178294043649</v>
      </c>
      <c r="D3">
        <v>102</v>
      </c>
      <c r="E3">
        <v>0</v>
      </c>
      <c r="F3">
        <v>51</v>
      </c>
      <c r="G3">
        <v>49</v>
      </c>
      <c r="H3">
        <v>0</v>
      </c>
      <c r="I3">
        <v>0</v>
      </c>
      <c r="J3">
        <v>0</v>
      </c>
      <c r="K3" t="s">
        <v>14</v>
      </c>
      <c r="L3">
        <v>1131611.7812999999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2.496145575665905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2.5174947871711679</v>
      </c>
      <c r="D5">
        <v>98</v>
      </c>
      <c r="E5">
        <v>0</v>
      </c>
      <c r="F5">
        <v>52</v>
      </c>
      <c r="G5">
        <v>50</v>
      </c>
      <c r="H5">
        <v>0</v>
      </c>
      <c r="I5">
        <v>0</v>
      </c>
      <c r="J5">
        <v>0</v>
      </c>
      <c r="K5" t="s">
        <v>14</v>
      </c>
      <c r="L5">
        <v>1153800.2475999999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2.41069757837522</v>
      </c>
      <c r="D6">
        <v>103</v>
      </c>
      <c r="E6">
        <v>0</v>
      </c>
      <c r="F6">
        <v>52</v>
      </c>
      <c r="G6">
        <v>50</v>
      </c>
      <c r="H6">
        <v>0</v>
      </c>
      <c r="I6">
        <v>0</v>
      </c>
      <c r="J6">
        <v>0</v>
      </c>
      <c r="K6" t="s">
        <v>14</v>
      </c>
      <c r="L6">
        <v>1153800.2475999999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2.357959079461696</v>
      </c>
      <c r="D7">
        <v>102</v>
      </c>
      <c r="E7">
        <v>0</v>
      </c>
      <c r="F7">
        <v>52</v>
      </c>
      <c r="G7">
        <v>50</v>
      </c>
      <c r="H7">
        <v>0</v>
      </c>
      <c r="I7">
        <v>0</v>
      </c>
      <c r="J7">
        <v>0</v>
      </c>
      <c r="K7" t="s">
        <v>14</v>
      </c>
      <c r="L7">
        <v>1153800.2475999999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2.339711947697003</v>
      </c>
      <c r="D8">
        <v>102</v>
      </c>
      <c r="E8">
        <v>0</v>
      </c>
      <c r="F8">
        <v>52</v>
      </c>
      <c r="G8">
        <v>50</v>
      </c>
      <c r="H8">
        <v>0</v>
      </c>
      <c r="I8">
        <v>0</v>
      </c>
      <c r="J8">
        <v>0</v>
      </c>
      <c r="K8" t="s">
        <v>14</v>
      </c>
      <c r="L8">
        <v>1153800.2475999999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2.3632676445706799</v>
      </c>
      <c r="D9">
        <v>103</v>
      </c>
      <c r="E9">
        <v>10</v>
      </c>
      <c r="F9">
        <v>52</v>
      </c>
      <c r="G9">
        <v>50</v>
      </c>
      <c r="H9">
        <v>0</v>
      </c>
      <c r="I9">
        <v>0</v>
      </c>
      <c r="J9">
        <v>0</v>
      </c>
      <c r="K9" t="s">
        <v>14</v>
      </c>
      <c r="L9">
        <v>1153800.2475999999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2.2772634352197079</v>
      </c>
      <c r="D10">
        <v>104</v>
      </c>
      <c r="E10">
        <v>0</v>
      </c>
      <c r="F10">
        <v>52</v>
      </c>
      <c r="G10">
        <v>50</v>
      </c>
      <c r="H10">
        <v>0</v>
      </c>
      <c r="I10">
        <v>0</v>
      </c>
      <c r="J10">
        <v>0</v>
      </c>
      <c r="K10" t="s">
        <v>14</v>
      </c>
      <c r="L10">
        <v>1153800.2475999999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2.1895544747078248</v>
      </c>
      <c r="D11">
        <v>103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2.1514205585661532</v>
      </c>
      <c r="D12">
        <v>102</v>
      </c>
      <c r="E12">
        <v>13</v>
      </c>
      <c r="F12">
        <v>52</v>
      </c>
      <c r="G12">
        <v>50</v>
      </c>
      <c r="H12">
        <v>0</v>
      </c>
      <c r="I12">
        <v>0</v>
      </c>
      <c r="J12">
        <v>0</v>
      </c>
      <c r="K12" t="s">
        <v>14</v>
      </c>
      <c r="L12">
        <v>1153800.2475999999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2.1943466519518409</v>
      </c>
      <c r="D13">
        <v>105</v>
      </c>
      <c r="E13">
        <v>0</v>
      </c>
      <c r="F13">
        <v>52</v>
      </c>
      <c r="G13">
        <v>50</v>
      </c>
      <c r="H13">
        <v>0</v>
      </c>
      <c r="I13">
        <v>0</v>
      </c>
      <c r="J13">
        <v>0</v>
      </c>
      <c r="K13" t="s">
        <v>14</v>
      </c>
      <c r="L13">
        <v>1153800.2475999999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2.2724499104366171</v>
      </c>
      <c r="D14">
        <v>108</v>
      </c>
      <c r="E14">
        <v>0</v>
      </c>
      <c r="F14">
        <v>53</v>
      </c>
      <c r="G14">
        <v>51</v>
      </c>
      <c r="H14">
        <v>0</v>
      </c>
      <c r="I14">
        <v>0</v>
      </c>
      <c r="J14">
        <v>0</v>
      </c>
      <c r="K14" t="s">
        <v>14</v>
      </c>
      <c r="L14">
        <v>1175988.7139000001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2.3225930415313929</v>
      </c>
      <c r="D15">
        <v>127</v>
      </c>
      <c r="E15">
        <v>0</v>
      </c>
      <c r="F15">
        <v>55</v>
      </c>
      <c r="G15">
        <v>53</v>
      </c>
      <c r="H15">
        <v>0</v>
      </c>
      <c r="I15">
        <v>0</v>
      </c>
      <c r="J15">
        <v>0</v>
      </c>
      <c r="K15" t="s">
        <v>14</v>
      </c>
      <c r="L15">
        <v>1220365.6465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2.4030485539560562</v>
      </c>
      <c r="D16">
        <v>149</v>
      </c>
      <c r="E16">
        <v>0</v>
      </c>
      <c r="F16">
        <v>57</v>
      </c>
      <c r="G16">
        <v>55</v>
      </c>
      <c r="H16">
        <v>0</v>
      </c>
      <c r="I16">
        <v>0</v>
      </c>
      <c r="J16">
        <v>0</v>
      </c>
      <c r="K16" t="s">
        <v>14</v>
      </c>
      <c r="L16">
        <v>1264742.5791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2.812572262315467</v>
      </c>
      <c r="D17">
        <v>189</v>
      </c>
      <c r="E17">
        <v>2</v>
      </c>
      <c r="F17">
        <v>60</v>
      </c>
      <c r="G17">
        <v>58</v>
      </c>
      <c r="H17">
        <v>0</v>
      </c>
      <c r="I17">
        <v>0</v>
      </c>
      <c r="J17">
        <v>0</v>
      </c>
      <c r="K17" t="s">
        <v>14</v>
      </c>
      <c r="L17">
        <v>1331307.9779999999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2.4433380082094822</v>
      </c>
      <c r="D2">
        <v>102</v>
      </c>
      <c r="E2">
        <v>5</v>
      </c>
      <c r="F2">
        <v>52</v>
      </c>
      <c r="G2">
        <v>50</v>
      </c>
      <c r="H2">
        <v>0</v>
      </c>
      <c r="I2">
        <v>0</v>
      </c>
      <c r="J2">
        <v>0</v>
      </c>
      <c r="K2" t="s">
        <v>14</v>
      </c>
      <c r="L2">
        <v>1153800.2475999999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2.384055286857016</v>
      </c>
      <c r="D3">
        <v>107</v>
      </c>
      <c r="E3">
        <v>0</v>
      </c>
      <c r="F3">
        <v>50</v>
      </c>
      <c r="G3">
        <v>48</v>
      </c>
      <c r="H3">
        <v>0</v>
      </c>
      <c r="I3">
        <v>0</v>
      </c>
      <c r="J3">
        <v>0</v>
      </c>
      <c r="K3" t="s">
        <v>14</v>
      </c>
      <c r="L3">
        <v>1109423.3149999999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2.3650750320294001</v>
      </c>
      <c r="D4">
        <v>100</v>
      </c>
      <c r="E4">
        <v>8</v>
      </c>
      <c r="F4">
        <v>51</v>
      </c>
      <c r="G4">
        <v>49</v>
      </c>
      <c r="H4">
        <v>0</v>
      </c>
      <c r="I4">
        <v>0</v>
      </c>
      <c r="J4">
        <v>0</v>
      </c>
      <c r="K4" t="s">
        <v>14</v>
      </c>
      <c r="L4">
        <v>1131611.7812999999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2.3841224790568298</v>
      </c>
      <c r="D5">
        <v>102</v>
      </c>
      <c r="E5">
        <v>7</v>
      </c>
      <c r="F5">
        <v>51</v>
      </c>
      <c r="G5">
        <v>49</v>
      </c>
      <c r="H5">
        <v>0</v>
      </c>
      <c r="I5">
        <v>0</v>
      </c>
      <c r="J5">
        <v>0</v>
      </c>
      <c r="K5" t="s">
        <v>14</v>
      </c>
      <c r="L5">
        <v>1131611.7812999999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2.2752202820779148</v>
      </c>
      <c r="D6">
        <v>108</v>
      </c>
      <c r="E6">
        <v>0</v>
      </c>
      <c r="F6">
        <v>51</v>
      </c>
      <c r="G6">
        <v>49</v>
      </c>
      <c r="H6">
        <v>0</v>
      </c>
      <c r="I6">
        <v>0</v>
      </c>
      <c r="J6">
        <v>0</v>
      </c>
      <c r="K6" t="s">
        <v>14</v>
      </c>
      <c r="L6">
        <v>1131611.7812999999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2.22299036836736</v>
      </c>
      <c r="D7">
        <v>106</v>
      </c>
      <c r="E7">
        <v>15</v>
      </c>
      <c r="F7">
        <v>51</v>
      </c>
      <c r="G7">
        <v>49</v>
      </c>
      <c r="H7">
        <v>0</v>
      </c>
      <c r="I7">
        <v>0</v>
      </c>
      <c r="J7">
        <v>0</v>
      </c>
      <c r="K7" t="s">
        <v>14</v>
      </c>
      <c r="L7">
        <v>1131611.7812999999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2.2052351773398309</v>
      </c>
      <c r="D8">
        <v>107</v>
      </c>
      <c r="E8">
        <v>0</v>
      </c>
      <c r="F8">
        <v>51</v>
      </c>
      <c r="G8">
        <v>49</v>
      </c>
      <c r="H8">
        <v>0</v>
      </c>
      <c r="I8">
        <v>0</v>
      </c>
      <c r="J8">
        <v>0</v>
      </c>
      <c r="K8" t="s">
        <v>14</v>
      </c>
      <c r="L8">
        <v>1131611.7812999999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2.228139786312719</v>
      </c>
      <c r="D9">
        <v>103</v>
      </c>
      <c r="E9">
        <v>10</v>
      </c>
      <c r="F9">
        <v>52</v>
      </c>
      <c r="G9">
        <v>50</v>
      </c>
      <c r="H9">
        <v>0</v>
      </c>
      <c r="I9">
        <v>0</v>
      </c>
      <c r="J9">
        <v>0</v>
      </c>
      <c r="K9" t="s">
        <v>14</v>
      </c>
      <c r="L9">
        <v>1153800.2475999999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2.1407856129822709</v>
      </c>
      <c r="D10">
        <v>109</v>
      </c>
      <c r="E10">
        <v>0</v>
      </c>
      <c r="F10">
        <v>51</v>
      </c>
      <c r="G10">
        <v>49</v>
      </c>
      <c r="H10">
        <v>0</v>
      </c>
      <c r="I10">
        <v>0</v>
      </c>
      <c r="J10">
        <v>0</v>
      </c>
      <c r="K10" t="s">
        <v>14</v>
      </c>
      <c r="L10">
        <v>1131611.7812999999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2.054077178410521</v>
      </c>
      <c r="D11">
        <v>108</v>
      </c>
      <c r="E11">
        <v>0</v>
      </c>
      <c r="F11">
        <v>51</v>
      </c>
      <c r="G11">
        <v>49</v>
      </c>
      <c r="H11">
        <v>0</v>
      </c>
      <c r="I11">
        <v>0</v>
      </c>
      <c r="J11">
        <v>0</v>
      </c>
      <c r="K11" t="s">
        <v>14</v>
      </c>
      <c r="L11">
        <v>1131611.7812999999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2.015566945411122</v>
      </c>
      <c r="D12">
        <v>107</v>
      </c>
      <c r="E12">
        <v>9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2.0568683037742712</v>
      </c>
      <c r="D13">
        <v>110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2.1313557566288259</v>
      </c>
      <c r="D14">
        <v>113</v>
      </c>
      <c r="E14">
        <v>0</v>
      </c>
      <c r="F14">
        <v>52</v>
      </c>
      <c r="G14">
        <v>50</v>
      </c>
      <c r="H14">
        <v>0</v>
      </c>
      <c r="I14">
        <v>0</v>
      </c>
      <c r="J14">
        <v>0</v>
      </c>
      <c r="K14" t="s">
        <v>14</v>
      </c>
      <c r="L14">
        <v>1153800.2475999999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2.161260439241433</v>
      </c>
      <c r="D15">
        <v>132</v>
      </c>
      <c r="E15">
        <v>0</v>
      </c>
      <c r="F15">
        <v>54</v>
      </c>
      <c r="G15">
        <v>52</v>
      </c>
      <c r="H15">
        <v>0</v>
      </c>
      <c r="I15">
        <v>0</v>
      </c>
      <c r="J15">
        <v>0</v>
      </c>
      <c r="K15" t="s">
        <v>14</v>
      </c>
      <c r="L15">
        <v>1198177.1802000001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2.2173825594312282</v>
      </c>
      <c r="D16">
        <v>153</v>
      </c>
      <c r="E16">
        <v>13</v>
      </c>
      <c r="F16">
        <v>56</v>
      </c>
      <c r="G16">
        <v>54</v>
      </c>
      <c r="H16">
        <v>0</v>
      </c>
      <c r="I16">
        <v>0</v>
      </c>
      <c r="J16">
        <v>0</v>
      </c>
      <c r="K16" t="s">
        <v>14</v>
      </c>
      <c r="L16">
        <v>1242554.1128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2.5855077194303129</v>
      </c>
      <c r="D17">
        <v>194</v>
      </c>
      <c r="E17">
        <v>0</v>
      </c>
      <c r="F17">
        <v>59</v>
      </c>
      <c r="G17">
        <v>57</v>
      </c>
      <c r="H17">
        <v>0</v>
      </c>
      <c r="I17">
        <v>0</v>
      </c>
      <c r="J17">
        <v>0</v>
      </c>
      <c r="K17" t="s">
        <v>14</v>
      </c>
      <c r="L17">
        <v>1309119.5116999999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LCOH</vt:lpstr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2024-08-09T22:29:40Z</dcterms:created>
  <dcterms:modified xsi:type="dcterms:W3CDTF">2024-08-11T15:31:23Z</dcterms:modified>
</cp:coreProperties>
</file>