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csv_files\Try 3\"/>
    </mc:Choice>
  </mc:AlternateContent>
  <xr:revisionPtr revIDLastSave="0" documentId="13_ncr:1_{401844E3-8481-4887-AB56-EBBBFC501F0C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LCOH" sheetId="12" r:id="rId1"/>
    <sheet name="2020" sheetId="1" r:id="rId2"/>
    <sheet name="2023" sheetId="2" r:id="rId3"/>
    <sheet name="2026" sheetId="3" r:id="rId4"/>
    <sheet name="2029" sheetId="4" r:id="rId5"/>
    <sheet name="2032" sheetId="5" r:id="rId6"/>
    <sheet name="2035" sheetId="6" r:id="rId7"/>
    <sheet name="2038" sheetId="7" r:id="rId8"/>
    <sheet name="2041" sheetId="8" r:id="rId9"/>
    <sheet name="2044" sheetId="9" r:id="rId10"/>
    <sheet name="2047" sheetId="10" r:id="rId11"/>
    <sheet name="2050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3" i="12"/>
  <c r="AJ38" i="12"/>
  <c r="AI38" i="12"/>
  <c r="AH38" i="12"/>
  <c r="AG38" i="12"/>
  <c r="AF38" i="12"/>
  <c r="AE38" i="12"/>
  <c r="AD38" i="12"/>
  <c r="AC38" i="12"/>
  <c r="AB38" i="12"/>
  <c r="AA38" i="12"/>
  <c r="Z38" i="12"/>
  <c r="AK38" i="12" s="1"/>
  <c r="AJ37" i="12"/>
  <c r="AI37" i="12"/>
  <c r="AH37" i="12"/>
  <c r="AK37" i="12" s="1"/>
  <c r="AG37" i="12"/>
  <c r="AF37" i="12"/>
  <c r="AE37" i="12"/>
  <c r="AD37" i="12"/>
  <c r="AC37" i="12"/>
  <c r="AB37" i="12"/>
  <c r="AA37" i="12"/>
  <c r="Z37" i="12"/>
  <c r="AJ36" i="12"/>
  <c r="AI36" i="12"/>
  <c r="AH36" i="12"/>
  <c r="AG36" i="12"/>
  <c r="AF36" i="12"/>
  <c r="AE36" i="12"/>
  <c r="AD36" i="12"/>
  <c r="AC36" i="12"/>
  <c r="AB36" i="12"/>
  <c r="AA36" i="12"/>
  <c r="Z36" i="12"/>
  <c r="AK36" i="12" s="1"/>
  <c r="AJ35" i="12"/>
  <c r="AI35" i="12"/>
  <c r="AH35" i="12"/>
  <c r="AG35" i="12"/>
  <c r="AF35" i="12"/>
  <c r="AE35" i="12"/>
  <c r="AD35" i="12"/>
  <c r="AC35" i="12"/>
  <c r="AB35" i="12"/>
  <c r="AA35" i="12"/>
  <c r="Z35" i="12"/>
  <c r="AK35" i="12" s="1"/>
  <c r="AJ34" i="12"/>
  <c r="AI34" i="12"/>
  <c r="AH34" i="12"/>
  <c r="AG34" i="12"/>
  <c r="AF34" i="12"/>
  <c r="AE34" i="12"/>
  <c r="AD34" i="12"/>
  <c r="AC34" i="12"/>
  <c r="AB34" i="12"/>
  <c r="AA34" i="12"/>
  <c r="Z34" i="12"/>
  <c r="AK34" i="12" s="1"/>
  <c r="AJ33" i="12"/>
  <c r="AI33" i="12"/>
  <c r="AH33" i="12"/>
  <c r="AK33" i="12" s="1"/>
  <c r="AG33" i="12"/>
  <c r="AF33" i="12"/>
  <c r="AE33" i="12"/>
  <c r="AD33" i="12"/>
  <c r="AC33" i="12"/>
  <c r="AB33" i="12"/>
  <c r="AA33" i="12"/>
  <c r="Z33" i="12"/>
  <c r="AJ32" i="12"/>
  <c r="AI32" i="12"/>
  <c r="AH32" i="12"/>
  <c r="AG32" i="12"/>
  <c r="AF32" i="12"/>
  <c r="AE32" i="12"/>
  <c r="AD32" i="12"/>
  <c r="AC32" i="12"/>
  <c r="AB32" i="12"/>
  <c r="AA32" i="12"/>
  <c r="Z32" i="12"/>
  <c r="AK32" i="12" s="1"/>
  <c r="AJ31" i="12"/>
  <c r="AI31" i="12"/>
  <c r="AH31" i="12"/>
  <c r="AG31" i="12"/>
  <c r="AF31" i="12"/>
  <c r="AE31" i="12"/>
  <c r="AD31" i="12"/>
  <c r="AC31" i="12"/>
  <c r="AB31" i="12"/>
  <c r="AA31" i="12"/>
  <c r="Z31" i="12"/>
  <c r="AK31" i="12" s="1"/>
  <c r="AJ30" i="12"/>
  <c r="AI30" i="12"/>
  <c r="AH30" i="12"/>
  <c r="AG30" i="12"/>
  <c r="AF30" i="12"/>
  <c r="AE30" i="12"/>
  <c r="AD30" i="12"/>
  <c r="AC30" i="12"/>
  <c r="AB30" i="12"/>
  <c r="AA30" i="12"/>
  <c r="Z30" i="12"/>
  <c r="AK30" i="12" s="1"/>
  <c r="AJ29" i="12"/>
  <c r="AI29" i="12"/>
  <c r="AH29" i="12"/>
  <c r="AK29" i="12" s="1"/>
  <c r="AG29" i="12"/>
  <c r="AF29" i="12"/>
  <c r="AE29" i="12"/>
  <c r="AD29" i="12"/>
  <c r="AC29" i="12"/>
  <c r="AB29" i="12"/>
  <c r="AA29" i="12"/>
  <c r="Z29" i="12"/>
  <c r="AJ28" i="12"/>
  <c r="AI28" i="12"/>
  <c r="AH28" i="12"/>
  <c r="AG28" i="12"/>
  <c r="AF28" i="12"/>
  <c r="AE28" i="12"/>
  <c r="AD28" i="12"/>
  <c r="AC28" i="12"/>
  <c r="AB28" i="12"/>
  <c r="AA28" i="12"/>
  <c r="Z28" i="12"/>
  <c r="AK28" i="12" s="1"/>
  <c r="AJ27" i="12"/>
  <c r="AI27" i="12"/>
  <c r="AH27" i="12"/>
  <c r="AG27" i="12"/>
  <c r="AF27" i="12"/>
  <c r="AE27" i="12"/>
  <c r="AD27" i="12"/>
  <c r="AC27" i="12"/>
  <c r="AB27" i="12"/>
  <c r="AA27" i="12"/>
  <c r="Z27" i="12"/>
  <c r="AK27" i="12" s="1"/>
  <c r="AJ26" i="12"/>
  <c r="AI26" i="12"/>
  <c r="AH26" i="12"/>
  <c r="AG26" i="12"/>
  <c r="AF26" i="12"/>
  <c r="AE26" i="12"/>
  <c r="AD26" i="12"/>
  <c r="AC26" i="12"/>
  <c r="AB26" i="12"/>
  <c r="AA26" i="12"/>
  <c r="Z26" i="12"/>
  <c r="AK26" i="12" s="1"/>
  <c r="AJ25" i="12"/>
  <c r="AI25" i="12"/>
  <c r="AH25" i="12"/>
  <c r="AK25" i="12" s="1"/>
  <c r="AG25" i="12"/>
  <c r="AF25" i="12"/>
  <c r="AE25" i="12"/>
  <c r="AD25" i="12"/>
  <c r="AC25" i="12"/>
  <c r="AB25" i="12"/>
  <c r="AA25" i="12"/>
  <c r="Z25" i="12"/>
  <c r="AJ24" i="12"/>
  <c r="AI24" i="12"/>
  <c r="AH24" i="12"/>
  <c r="AG24" i="12"/>
  <c r="AF24" i="12"/>
  <c r="AE24" i="12"/>
  <c r="AD24" i="12"/>
  <c r="AC24" i="12"/>
  <c r="AB24" i="12"/>
  <c r="AA24" i="12"/>
  <c r="Z24" i="12"/>
  <c r="AK24" i="12" s="1"/>
  <c r="AJ23" i="12"/>
  <c r="AI23" i="12"/>
  <c r="AH23" i="12"/>
  <c r="AG23" i="12"/>
  <c r="AF23" i="12"/>
  <c r="AE23" i="12"/>
  <c r="AD23" i="12"/>
  <c r="AC23" i="12"/>
  <c r="AB23" i="12"/>
  <c r="AA23" i="12"/>
  <c r="Z23" i="12"/>
  <c r="AK23" i="12" s="1"/>
  <c r="R6" i="12"/>
  <c r="S6" i="12"/>
  <c r="T6" i="12"/>
  <c r="U6" i="12"/>
  <c r="V6" i="12"/>
  <c r="W6" i="12"/>
  <c r="X6" i="12"/>
  <c r="Y6" i="12"/>
  <c r="Z6" i="12"/>
  <c r="AA6" i="12"/>
  <c r="N23" i="12"/>
  <c r="Q6" i="12"/>
  <c r="C3" i="12" l="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O23" i="12"/>
  <c r="T23" i="12"/>
  <c r="U23" i="12"/>
  <c r="V23" i="12"/>
  <c r="W23" i="12"/>
  <c r="X23" i="12"/>
  <c r="S23" i="12" l="1"/>
  <c r="R23" i="12"/>
  <c r="Q23" i="12"/>
  <c r="P23" i="12"/>
  <c r="C24" i="12"/>
  <c r="D24" i="12"/>
  <c r="E24" i="12"/>
  <c r="F24" i="12"/>
  <c r="G24" i="12"/>
  <c r="S24" i="12" s="1"/>
  <c r="H24" i="12"/>
  <c r="T24" i="12" s="1"/>
  <c r="I24" i="12"/>
  <c r="J24" i="12"/>
  <c r="K24" i="12"/>
  <c r="L24" i="12"/>
  <c r="M24" i="12"/>
  <c r="C25" i="12"/>
  <c r="D25" i="12"/>
  <c r="E25" i="12"/>
  <c r="F25" i="12"/>
  <c r="G25" i="12"/>
  <c r="S25" i="12" s="1"/>
  <c r="H25" i="12"/>
  <c r="I25" i="12"/>
  <c r="J25" i="12"/>
  <c r="K25" i="12"/>
  <c r="L25" i="12"/>
  <c r="M25" i="12"/>
  <c r="C26" i="12"/>
  <c r="D26" i="12"/>
  <c r="E26" i="12"/>
  <c r="F26" i="12"/>
  <c r="G26" i="12"/>
  <c r="H26" i="12"/>
  <c r="I26" i="12"/>
  <c r="J26" i="12"/>
  <c r="K26" i="12"/>
  <c r="L26" i="12"/>
  <c r="X26" i="12" s="1"/>
  <c r="M26" i="12"/>
  <c r="C27" i="12"/>
  <c r="D27" i="12"/>
  <c r="E27" i="12"/>
  <c r="F27" i="12"/>
  <c r="R27" i="12" s="1"/>
  <c r="G27" i="12"/>
  <c r="H27" i="12"/>
  <c r="I27" i="12"/>
  <c r="J27" i="12"/>
  <c r="K27" i="12"/>
  <c r="L27" i="12"/>
  <c r="M27" i="12"/>
  <c r="C28" i="12"/>
  <c r="D28" i="12"/>
  <c r="E28" i="12"/>
  <c r="Q28" i="12" s="1"/>
  <c r="F28" i="12"/>
  <c r="R28" i="12" s="1"/>
  <c r="G28" i="12"/>
  <c r="H28" i="12"/>
  <c r="I28" i="12"/>
  <c r="J28" i="12"/>
  <c r="V28" i="12" s="1"/>
  <c r="K28" i="12"/>
  <c r="W28" i="12" s="1"/>
  <c r="L28" i="12"/>
  <c r="M28" i="12"/>
  <c r="C29" i="12"/>
  <c r="D29" i="12"/>
  <c r="E29" i="12"/>
  <c r="F29" i="12"/>
  <c r="G29" i="12"/>
  <c r="H29" i="12"/>
  <c r="T29" i="12" s="1"/>
  <c r="I29" i="12"/>
  <c r="U29" i="12" s="1"/>
  <c r="J29" i="12"/>
  <c r="K29" i="12"/>
  <c r="W29" i="12" s="1"/>
  <c r="L29" i="12"/>
  <c r="M29" i="12"/>
  <c r="C30" i="12"/>
  <c r="D30" i="12"/>
  <c r="E30" i="12"/>
  <c r="F30" i="12"/>
  <c r="R30" i="12" s="1"/>
  <c r="G30" i="12"/>
  <c r="H30" i="12"/>
  <c r="I30" i="12"/>
  <c r="J30" i="12"/>
  <c r="K30" i="12"/>
  <c r="L30" i="12"/>
  <c r="M30" i="12"/>
  <c r="C31" i="12"/>
  <c r="D31" i="12"/>
  <c r="E31" i="12"/>
  <c r="Q31" i="12" s="1"/>
  <c r="F31" i="12"/>
  <c r="G31" i="12"/>
  <c r="H31" i="12"/>
  <c r="I31" i="12"/>
  <c r="J31" i="12"/>
  <c r="V31" i="12" s="1"/>
  <c r="K31" i="12"/>
  <c r="W31" i="12" s="1"/>
  <c r="L31" i="12"/>
  <c r="M31" i="12"/>
  <c r="C32" i="12"/>
  <c r="D32" i="12"/>
  <c r="E32" i="12"/>
  <c r="F32" i="12"/>
  <c r="R32" i="12" s="1"/>
  <c r="G32" i="12"/>
  <c r="S32" i="12" s="1"/>
  <c r="H32" i="12"/>
  <c r="I32" i="12"/>
  <c r="J32" i="12"/>
  <c r="V32" i="12" s="1"/>
  <c r="K32" i="12"/>
  <c r="L32" i="12"/>
  <c r="M32" i="12"/>
  <c r="C33" i="12"/>
  <c r="D33" i="12"/>
  <c r="E33" i="12"/>
  <c r="Q33" i="12" s="1"/>
  <c r="F33" i="12"/>
  <c r="G33" i="12"/>
  <c r="H33" i="12"/>
  <c r="I33" i="12"/>
  <c r="J33" i="12"/>
  <c r="K33" i="12"/>
  <c r="W33" i="12" s="1"/>
  <c r="L33" i="12"/>
  <c r="X33" i="12" s="1"/>
  <c r="M33" i="12"/>
  <c r="Y33" i="12" s="1"/>
  <c r="C34" i="12"/>
  <c r="O34" i="12" s="1"/>
  <c r="D34" i="12"/>
  <c r="P34" i="12" s="1"/>
  <c r="E34" i="12"/>
  <c r="F34" i="12"/>
  <c r="G34" i="12"/>
  <c r="H34" i="12"/>
  <c r="T34" i="12" s="1"/>
  <c r="I34" i="12"/>
  <c r="U34" i="12" s="1"/>
  <c r="J34" i="12"/>
  <c r="K34" i="12"/>
  <c r="L34" i="12"/>
  <c r="M34" i="12"/>
  <c r="C35" i="12"/>
  <c r="D35" i="12"/>
  <c r="E35" i="12"/>
  <c r="F35" i="12"/>
  <c r="G35" i="12"/>
  <c r="S35" i="12" s="1"/>
  <c r="H35" i="12"/>
  <c r="T35" i="12" s="1"/>
  <c r="I35" i="12"/>
  <c r="U35" i="12" s="1"/>
  <c r="J35" i="12"/>
  <c r="K35" i="12"/>
  <c r="L35" i="12"/>
  <c r="M35" i="12"/>
  <c r="C36" i="12"/>
  <c r="D36" i="12"/>
  <c r="P36" i="12" s="1"/>
  <c r="E36" i="12"/>
  <c r="F36" i="12"/>
  <c r="G36" i="12"/>
  <c r="H36" i="12"/>
  <c r="I36" i="12"/>
  <c r="J36" i="12"/>
  <c r="V36" i="12" s="1"/>
  <c r="K36" i="12"/>
  <c r="W36" i="12" s="1"/>
  <c r="L36" i="12"/>
  <c r="M36" i="12"/>
  <c r="C37" i="12"/>
  <c r="O37" i="12" s="1"/>
  <c r="D37" i="12"/>
  <c r="E37" i="12"/>
  <c r="F37" i="12"/>
  <c r="G37" i="12"/>
  <c r="S37" i="12" s="1"/>
  <c r="H37" i="12"/>
  <c r="I37" i="12"/>
  <c r="U37" i="12" s="1"/>
  <c r="J37" i="12"/>
  <c r="K37" i="12"/>
  <c r="L37" i="12"/>
  <c r="M37" i="12"/>
  <c r="C38" i="12"/>
  <c r="D38" i="12"/>
  <c r="E38" i="12"/>
  <c r="F38" i="12"/>
  <c r="G38" i="12"/>
  <c r="H38" i="12"/>
  <c r="T38" i="12" s="1"/>
  <c r="I38" i="12"/>
  <c r="J38" i="12"/>
  <c r="K38" i="12"/>
  <c r="L38" i="12"/>
  <c r="X38" i="12" s="1"/>
  <c r="M38" i="12"/>
  <c r="Y38" i="12" s="1"/>
  <c r="M23" i="12"/>
  <c r="L23" i="12"/>
  <c r="K23" i="12"/>
  <c r="J23" i="12"/>
  <c r="I23" i="12"/>
  <c r="H23" i="12"/>
  <c r="G23" i="12"/>
  <c r="F23" i="12"/>
  <c r="E23" i="12"/>
  <c r="D23" i="12"/>
  <c r="C23" i="12"/>
  <c r="W37" i="12"/>
  <c r="R36" i="12"/>
  <c r="X34" i="12"/>
  <c r="V34" i="12"/>
  <c r="S33" i="12"/>
  <c r="T30" i="12"/>
  <c r="O29" i="12"/>
  <c r="X28" i="12"/>
  <c r="U27" i="12"/>
  <c r="P26" i="12"/>
  <c r="Y25" i="12"/>
  <c r="V24" i="12"/>
  <c r="V25" i="12"/>
  <c r="W25" i="12"/>
  <c r="X25" i="12"/>
  <c r="P27" i="12"/>
  <c r="S28" i="12"/>
  <c r="U28" i="12"/>
  <c r="O30" i="12"/>
  <c r="Q30" i="12"/>
  <c r="S31" i="12"/>
  <c r="T31" i="12"/>
  <c r="U31" i="12"/>
  <c r="P32" i="12"/>
  <c r="X32" i="12"/>
  <c r="Y32" i="12"/>
  <c r="O33" i="12"/>
  <c r="P33" i="12"/>
  <c r="R34" i="12"/>
  <c r="S34" i="12"/>
  <c r="O35" i="12"/>
  <c r="V35" i="12"/>
  <c r="W35" i="12"/>
  <c r="X35" i="12"/>
  <c r="Y35" i="12"/>
  <c r="O36" i="12"/>
  <c r="P37" i="12"/>
  <c r="Q37" i="12"/>
  <c r="T37" i="12"/>
  <c r="Y37" i="12"/>
  <c r="U38" i="12"/>
  <c r="V38" i="12"/>
  <c r="W38" i="12"/>
  <c r="P38" i="12"/>
  <c r="O38" i="12"/>
  <c r="S38" i="12"/>
  <c r="R38" i="12"/>
  <c r="Q38" i="12"/>
  <c r="V37" i="12"/>
  <c r="R37" i="12"/>
  <c r="X37" i="12"/>
  <c r="Y36" i="12"/>
  <c r="X36" i="12"/>
  <c r="U36" i="12"/>
  <c r="T36" i="12"/>
  <c r="S36" i="12"/>
  <c r="Q36" i="12"/>
  <c r="R35" i="12"/>
  <c r="Q35" i="12"/>
  <c r="P35" i="12"/>
  <c r="Y34" i="12"/>
  <c r="W34" i="12"/>
  <c r="Q34" i="12"/>
  <c r="R33" i="12"/>
  <c r="V33" i="12"/>
  <c r="U33" i="12"/>
  <c r="T33" i="12"/>
  <c r="U32" i="12"/>
  <c r="T32" i="12"/>
  <c r="Q32" i="12"/>
  <c r="O32" i="12"/>
  <c r="W32" i="12"/>
  <c r="Y31" i="12"/>
  <c r="X31" i="12"/>
  <c r="R31" i="12"/>
  <c r="P31" i="12"/>
  <c r="O31" i="12"/>
  <c r="P30" i="12"/>
  <c r="Y30" i="12"/>
  <c r="X30" i="12"/>
  <c r="W30" i="12"/>
  <c r="V30" i="12"/>
  <c r="U30" i="12"/>
  <c r="S30" i="12"/>
  <c r="V29" i="12"/>
  <c r="S29" i="12"/>
  <c r="R29" i="12"/>
  <c r="Q29" i="12"/>
  <c r="P29" i="12"/>
  <c r="Y29" i="12"/>
  <c r="X29" i="12"/>
  <c r="Y28" i="12"/>
  <c r="P28" i="12"/>
  <c r="T28" i="12"/>
  <c r="O28" i="12"/>
  <c r="S27" i="12"/>
  <c r="Q27" i="12"/>
  <c r="O27" i="12"/>
  <c r="Y27" i="12"/>
  <c r="X27" i="12"/>
  <c r="W27" i="12"/>
  <c r="V27" i="12"/>
  <c r="T27" i="12"/>
  <c r="Y26" i="12"/>
  <c r="W26" i="12"/>
  <c r="V26" i="12"/>
  <c r="U26" i="12"/>
  <c r="T26" i="12"/>
  <c r="S26" i="12"/>
  <c r="R26" i="12"/>
  <c r="Q26" i="12"/>
  <c r="O26" i="12"/>
  <c r="O25" i="12"/>
  <c r="U25" i="12"/>
  <c r="T25" i="12"/>
  <c r="R25" i="12"/>
  <c r="Q25" i="12"/>
  <c r="P25" i="12"/>
  <c r="U24" i="12"/>
  <c r="R24" i="12"/>
  <c r="Q24" i="12"/>
  <c r="P24" i="12"/>
  <c r="O24" i="12"/>
  <c r="Y24" i="12"/>
  <c r="X24" i="12"/>
  <c r="W24" i="12"/>
  <c r="Y23" i="12"/>
  <c r="U7" i="12"/>
  <c r="R7" i="12"/>
  <c r="AA5" i="12"/>
  <c r="AA7" i="12" s="1"/>
  <c r="Z5" i="12"/>
  <c r="Z7" i="12" s="1"/>
  <c r="Y5" i="12"/>
  <c r="Y7" i="12" s="1"/>
  <c r="X5" i="12"/>
  <c r="X7" i="12" s="1"/>
  <c r="W5" i="12"/>
  <c r="W7" i="12" s="1"/>
  <c r="V5" i="12"/>
  <c r="V7" i="12" s="1"/>
  <c r="U5" i="12"/>
  <c r="T5" i="12"/>
  <c r="T7" i="12" s="1"/>
  <c r="S5" i="12"/>
  <c r="S7" i="12" s="1"/>
  <c r="R5" i="12"/>
  <c r="Q5" i="12"/>
  <c r="Q7" i="12" s="1"/>
  <c r="E3" i="12" l="1"/>
  <c r="E16" i="12"/>
  <c r="E6" i="12"/>
  <c r="E17" i="12"/>
  <c r="E18" i="12"/>
  <c r="E8" i="12"/>
  <c r="E4" i="12"/>
  <c r="E10" i="12"/>
  <c r="E12" i="12"/>
  <c r="Q8" i="12"/>
  <c r="E5" i="12"/>
  <c r="E9" i="12"/>
  <c r="E13" i="12"/>
  <c r="E11" i="12"/>
  <c r="E15" i="12"/>
  <c r="E7" i="12"/>
  <c r="E14" i="12"/>
  <c r="D5" i="12" l="1"/>
  <c r="D7" i="12"/>
  <c r="D13" i="12"/>
  <c r="D8" i="12"/>
  <c r="D18" i="12"/>
  <c r="D6" i="12"/>
  <c r="D4" i="12"/>
  <c r="D12" i="12"/>
  <c r="D9" i="12"/>
  <c r="D17" i="12"/>
  <c r="D3" i="12"/>
  <c r="D11" i="12"/>
  <c r="D16" i="12"/>
  <c r="D10" i="12"/>
  <c r="D15" i="12"/>
  <c r="D14" i="12"/>
</calcChain>
</file>

<file path=xl/sharedStrings.xml><?xml version="1.0" encoding="utf-8"?>
<sst xmlns="http://schemas.openxmlformats.org/spreadsheetml/2006/main" count="350" uniqueCount="29">
  <si>
    <t>longitude</t>
  </si>
  <si>
    <t>latitude</t>
  </si>
  <si>
    <t>Cost_per_kg</t>
  </si>
  <si>
    <t>Wind turbines</t>
  </si>
  <si>
    <t>Solar platforms</t>
  </si>
  <si>
    <t>Electrolyzers</t>
  </si>
  <si>
    <t>Desalination equipment</t>
  </si>
  <si>
    <t>Storage volume</t>
  </si>
  <si>
    <t>Conversion devices</t>
  </si>
  <si>
    <t>Reconversion devices</t>
  </si>
  <si>
    <t>Transport medium</t>
  </si>
  <si>
    <t>FPSO volume</t>
  </si>
  <si>
    <t>Distance sea</t>
  </si>
  <si>
    <t>Demand [tonH2/yr]</t>
  </si>
  <si>
    <t>GH2 pipe</t>
  </si>
  <si>
    <t>NPV H2</t>
  </si>
  <si>
    <t>discount rate</t>
  </si>
  <si>
    <t>ProdH2 NPV</t>
  </si>
  <si>
    <t>Total Cost</t>
  </si>
  <si>
    <t>LCOH</t>
  </si>
  <si>
    <t>Year</t>
  </si>
  <si>
    <t>Discount rate</t>
  </si>
  <si>
    <t>Production (kg)</t>
  </si>
  <si>
    <t>Present value</t>
  </si>
  <si>
    <t>NPV</t>
  </si>
  <si>
    <t>Cost per kg</t>
  </si>
  <si>
    <t>Total yearly cost</t>
  </si>
  <si>
    <t>NPV Costs</t>
  </si>
  <si>
    <t>Present Value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</si>
</sst>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05C3D-ACE7-4668-B5E2-72320FC610A5}">
  <dimension ref="A1:AK38"/>
  <sheetViews>
    <sheetView tabSelected="1" workbookViewId="0">
      <selection activeCell="G13" sqref="G13"/>
    </sheetView>
  </sheetViews>
  <sheetFormatPr defaultRowHeight="15" x14ac:dyDescent="0.25"/>
  <cols>
    <col min="6" max="6" width="11" bestFit="1" customWidth="1"/>
    <col min="14" max="14" width="12" bestFit="1" customWidth="1"/>
    <col min="17" max="17" width="12" bestFit="1" customWidth="1"/>
  </cols>
  <sheetData>
    <row r="1" spans="1:27" x14ac:dyDescent="0.25">
      <c r="P1" t="s">
        <v>15</v>
      </c>
      <c r="Q1" t="s">
        <v>16</v>
      </c>
      <c r="R1">
        <v>0.08</v>
      </c>
    </row>
    <row r="2" spans="1:27" x14ac:dyDescent="0.25">
      <c r="A2" t="s">
        <v>0</v>
      </c>
      <c r="B2" t="s">
        <v>1</v>
      </c>
      <c r="C2" t="s">
        <v>25</v>
      </c>
      <c r="D2" t="s">
        <v>17</v>
      </c>
      <c r="E2" t="s">
        <v>18</v>
      </c>
      <c r="F2" t="s">
        <v>27</v>
      </c>
      <c r="G2" t="s">
        <v>19</v>
      </c>
    </row>
    <row r="3" spans="1:27" x14ac:dyDescent="0.25">
      <c r="A3">
        <v>4.78</v>
      </c>
      <c r="B3">
        <v>56.35</v>
      </c>
      <c r="C3">
        <f t="shared" ref="C3:C18" si="0">M23</f>
        <v>2.4433380082094822</v>
      </c>
      <c r="D3">
        <f>$Q$8</f>
        <v>542502844.03413725</v>
      </c>
      <c r="E3">
        <f t="shared" ref="E3:E18" si="1">SUM(O23:Y23)</f>
        <v>4771518285.0467176</v>
      </c>
      <c r="F3">
        <f>AK23</f>
        <v>2309373781.5004187</v>
      </c>
      <c r="G3">
        <f>F3/D3</f>
        <v>4.2568878797529406</v>
      </c>
      <c r="Q3">
        <v>2020</v>
      </c>
      <c r="R3">
        <v>2023</v>
      </c>
      <c r="S3">
        <v>2026</v>
      </c>
      <c r="T3">
        <v>2029</v>
      </c>
      <c r="U3">
        <v>2032</v>
      </c>
      <c r="V3">
        <v>2035</v>
      </c>
      <c r="W3">
        <v>2038</v>
      </c>
      <c r="X3">
        <v>2041</v>
      </c>
      <c r="Y3">
        <v>2044</v>
      </c>
      <c r="Z3">
        <v>2047</v>
      </c>
      <c r="AA3">
        <v>2050</v>
      </c>
    </row>
    <row r="4" spans="1:27" x14ac:dyDescent="0.25">
      <c r="A4">
        <v>5.78</v>
      </c>
      <c r="B4">
        <v>56.35</v>
      </c>
      <c r="C4">
        <f t="shared" si="0"/>
        <v>2.384055286857016</v>
      </c>
      <c r="D4">
        <f t="shared" ref="D4:D18" si="2">$Q$8</f>
        <v>542502844.03413725</v>
      </c>
      <c r="E4">
        <f t="shared" si="1"/>
        <v>4667465820.2056599</v>
      </c>
      <c r="F4">
        <f t="shared" ref="F4:F18" si="3">AK24</f>
        <v>2260101755.5010371</v>
      </c>
      <c r="G4">
        <f t="shared" ref="G4:G18" si="4">F4/D4</f>
        <v>4.1660643448328525</v>
      </c>
      <c r="P4" t="s">
        <v>20</v>
      </c>
      <c r="Q4">
        <v>0</v>
      </c>
      <c r="R4">
        <v>3</v>
      </c>
      <c r="S4">
        <v>6</v>
      </c>
      <c r="T4">
        <v>9</v>
      </c>
      <c r="U4">
        <v>12</v>
      </c>
      <c r="V4">
        <v>15</v>
      </c>
      <c r="W4">
        <v>18</v>
      </c>
      <c r="X4">
        <v>21</v>
      </c>
      <c r="Y4">
        <v>24</v>
      </c>
      <c r="Z4">
        <v>27</v>
      </c>
      <c r="AA4">
        <v>30</v>
      </c>
    </row>
    <row r="5" spans="1:27" x14ac:dyDescent="0.25">
      <c r="A5">
        <v>6.78</v>
      </c>
      <c r="B5">
        <v>56.35</v>
      </c>
      <c r="C5">
        <f t="shared" si="0"/>
        <v>2.3650750320294001</v>
      </c>
      <c r="D5">
        <f t="shared" si="2"/>
        <v>542502844.03413725</v>
      </c>
      <c r="E5">
        <f t="shared" si="1"/>
        <v>4634608350.1194143</v>
      </c>
      <c r="F5">
        <f t="shared" si="3"/>
        <v>2246057090.3840685</v>
      </c>
      <c r="G5">
        <f t="shared" si="4"/>
        <v>4.1401756969272849</v>
      </c>
      <c r="P5" t="s">
        <v>21</v>
      </c>
      <c r="Q5">
        <f>1/(1+$R$1)^Q4</f>
        <v>1</v>
      </c>
      <c r="R5">
        <f t="shared" ref="R5:AA5" si="5">1/(1+$R$1)^R4</f>
        <v>0.79383224102016958</v>
      </c>
      <c r="S5">
        <f t="shared" si="5"/>
        <v>0.63016962688310452</v>
      </c>
      <c r="T5">
        <f t="shared" si="5"/>
        <v>0.50024896713145905</v>
      </c>
      <c r="U5">
        <f t="shared" si="5"/>
        <v>0.39711375864599124</v>
      </c>
      <c r="V5">
        <f t="shared" si="5"/>
        <v>0.31524170496588994</v>
      </c>
      <c r="W5">
        <f t="shared" si="5"/>
        <v>0.25024902911609154</v>
      </c>
      <c r="X5">
        <f t="shared" si="5"/>
        <v>0.19865574759634863</v>
      </c>
      <c r="Y5">
        <f t="shared" si="5"/>
        <v>0.1576993373059466</v>
      </c>
      <c r="Z5">
        <f t="shared" si="5"/>
        <v>0.12518681834097523</v>
      </c>
      <c r="AA5">
        <f t="shared" si="5"/>
        <v>9.9377332549801231E-2</v>
      </c>
    </row>
    <row r="6" spans="1:27" x14ac:dyDescent="0.25">
      <c r="A6">
        <v>7.78</v>
      </c>
      <c r="B6">
        <v>56.35</v>
      </c>
      <c r="C6">
        <f t="shared" si="0"/>
        <v>2.3841224790568298</v>
      </c>
      <c r="D6">
        <f t="shared" si="2"/>
        <v>542502844.03413725</v>
      </c>
      <c r="E6">
        <f t="shared" si="1"/>
        <v>4667114695.9431629</v>
      </c>
      <c r="F6">
        <f t="shared" si="3"/>
        <v>2259804798.4144492</v>
      </c>
      <c r="G6">
        <f t="shared" si="4"/>
        <v>4.1655169613677634</v>
      </c>
      <c r="P6" t="s">
        <v>22</v>
      </c>
      <c r="Q6">
        <f>1000*121425.742574257</f>
        <v>121425742.574257</v>
      </c>
      <c r="R6">
        <f t="shared" ref="R6:AA6" si="6">1000*121425.742574257</f>
        <v>121425742.574257</v>
      </c>
      <c r="S6">
        <f t="shared" si="6"/>
        <v>121425742.574257</v>
      </c>
      <c r="T6">
        <f t="shared" si="6"/>
        <v>121425742.574257</v>
      </c>
      <c r="U6">
        <f t="shared" si="6"/>
        <v>121425742.574257</v>
      </c>
      <c r="V6">
        <f t="shared" si="6"/>
        <v>121425742.574257</v>
      </c>
      <c r="W6">
        <f t="shared" si="6"/>
        <v>121425742.574257</v>
      </c>
      <c r="X6">
        <f t="shared" si="6"/>
        <v>121425742.574257</v>
      </c>
      <c r="Y6">
        <f t="shared" si="6"/>
        <v>121425742.574257</v>
      </c>
      <c r="Z6">
        <f t="shared" si="6"/>
        <v>121425742.574257</v>
      </c>
      <c r="AA6">
        <f t="shared" si="6"/>
        <v>121425742.574257</v>
      </c>
    </row>
    <row r="7" spans="1:27" x14ac:dyDescent="0.25">
      <c r="A7">
        <v>4.78</v>
      </c>
      <c r="B7">
        <v>55.35</v>
      </c>
      <c r="C7">
        <f t="shared" si="0"/>
        <v>2.2752202820779148</v>
      </c>
      <c r="D7">
        <f t="shared" si="2"/>
        <v>542502844.03413725</v>
      </c>
      <c r="E7">
        <f t="shared" si="1"/>
        <v>4553117294.9292574</v>
      </c>
      <c r="F7">
        <f t="shared" si="3"/>
        <v>2221060779.7652378</v>
      </c>
      <c r="G7">
        <f t="shared" si="4"/>
        <v>4.0940997898722102</v>
      </c>
      <c r="P7" t="s">
        <v>23</v>
      </c>
      <c r="Q7">
        <f>Q6*Q5</f>
        <v>121425742.574257</v>
      </c>
      <c r="R7">
        <f t="shared" ref="R7:AA7" si="7">R6*R5</f>
        <v>96391669.34526065</v>
      </c>
      <c r="S7">
        <f t="shared" si="7"/>
        <v>76518814.892023429</v>
      </c>
      <c r="T7">
        <f t="shared" si="7"/>
        <v>60743102.305942498</v>
      </c>
      <c r="U7">
        <f t="shared" si="7"/>
        <v>48219833.030043758</v>
      </c>
      <c r="V7">
        <f t="shared" si="7"/>
        <v>38278458.115858026</v>
      </c>
      <c r="W7">
        <f t="shared" si="7"/>
        <v>30386674.188908275</v>
      </c>
      <c r="X7">
        <f t="shared" si="7"/>
        <v>24121921.668530803</v>
      </c>
      <c r="Y7">
        <f t="shared" si="7"/>
        <v>19148759.135842796</v>
      </c>
      <c r="Z7">
        <f t="shared" si="7"/>
        <v>15200902.377561532</v>
      </c>
      <c r="AA7">
        <f t="shared" si="7"/>
        <v>12066966.399908496</v>
      </c>
    </row>
    <row r="8" spans="1:27" x14ac:dyDescent="0.25">
      <c r="A8">
        <v>5.78</v>
      </c>
      <c r="B8">
        <v>55.35</v>
      </c>
      <c r="C8">
        <f t="shared" si="0"/>
        <v>2.22299036836736</v>
      </c>
      <c r="D8">
        <f t="shared" si="2"/>
        <v>542502844.03413725</v>
      </c>
      <c r="E8">
        <f t="shared" si="1"/>
        <v>4479040094.4633875</v>
      </c>
      <c r="F8">
        <f t="shared" si="3"/>
        <v>2190573378.3599949</v>
      </c>
      <c r="G8">
        <f t="shared" si="4"/>
        <v>4.037902109545719</v>
      </c>
      <c r="P8" t="s">
        <v>24</v>
      </c>
      <c r="Q8">
        <f>SUM(Q7:AA7)</f>
        <v>542502844.03413725</v>
      </c>
    </row>
    <row r="9" spans="1:27" x14ac:dyDescent="0.25">
      <c r="A9">
        <v>6.78</v>
      </c>
      <c r="B9">
        <v>55.35</v>
      </c>
      <c r="C9">
        <f t="shared" si="0"/>
        <v>2.2052351773398309</v>
      </c>
      <c r="D9">
        <f t="shared" si="2"/>
        <v>542502844.03413725</v>
      </c>
      <c r="E9">
        <f t="shared" si="1"/>
        <v>4455650998.0179348</v>
      </c>
      <c r="F9">
        <f t="shared" si="3"/>
        <v>2181204101.5132523</v>
      </c>
      <c r="G9">
        <f t="shared" si="4"/>
        <v>4.0206316436859062</v>
      </c>
    </row>
    <row r="10" spans="1:27" x14ac:dyDescent="0.25">
      <c r="A10">
        <v>7.78</v>
      </c>
      <c r="B10">
        <v>55.35</v>
      </c>
      <c r="C10">
        <f t="shared" si="0"/>
        <v>2.228139786312719</v>
      </c>
      <c r="D10">
        <f t="shared" si="2"/>
        <v>542502844.03413725</v>
      </c>
      <c r="E10">
        <f t="shared" si="1"/>
        <v>4486957108.2960596</v>
      </c>
      <c r="F10">
        <f t="shared" si="3"/>
        <v>2193831353.4027834</v>
      </c>
      <c r="G10">
        <f t="shared" si="4"/>
        <v>4.0439075620122198</v>
      </c>
    </row>
    <row r="11" spans="1:27" x14ac:dyDescent="0.25">
      <c r="A11">
        <v>4.78</v>
      </c>
      <c r="B11">
        <v>54.35</v>
      </c>
      <c r="C11">
        <f t="shared" si="0"/>
        <v>2.1407856129822709</v>
      </c>
      <c r="D11">
        <f t="shared" si="2"/>
        <v>542502844.03413725</v>
      </c>
      <c r="E11">
        <f t="shared" si="1"/>
        <v>4386434229.246479</v>
      </c>
      <c r="F11">
        <f t="shared" si="3"/>
        <v>2156628883.7244272</v>
      </c>
      <c r="G11">
        <f t="shared" si="4"/>
        <v>3.9753319405431915</v>
      </c>
    </row>
    <row r="12" spans="1:27" x14ac:dyDescent="0.25">
      <c r="A12">
        <v>5.78</v>
      </c>
      <c r="B12">
        <v>54.35</v>
      </c>
      <c r="C12">
        <f t="shared" si="0"/>
        <v>2.054077178410521</v>
      </c>
      <c r="D12">
        <f t="shared" si="2"/>
        <v>542502844.03413725</v>
      </c>
      <c r="E12">
        <f t="shared" si="1"/>
        <v>4262559349.3734293</v>
      </c>
      <c r="F12">
        <f t="shared" si="3"/>
        <v>2104322053.8536634</v>
      </c>
      <c r="G12">
        <f t="shared" si="4"/>
        <v>3.8789143264311585</v>
      </c>
    </row>
    <row r="13" spans="1:27" x14ac:dyDescent="0.25">
      <c r="A13">
        <v>6.78</v>
      </c>
      <c r="B13">
        <v>54.35</v>
      </c>
      <c r="C13">
        <f t="shared" si="0"/>
        <v>2.015566945411122</v>
      </c>
      <c r="D13">
        <f t="shared" si="2"/>
        <v>542502844.03413725</v>
      </c>
      <c r="E13">
        <f t="shared" si="1"/>
        <v>4206493797.1113381</v>
      </c>
      <c r="F13">
        <f t="shared" si="3"/>
        <v>2080143928.7442913</v>
      </c>
      <c r="G13">
        <f t="shared" si="4"/>
        <v>3.8343465875238754</v>
      </c>
    </row>
    <row r="14" spans="1:27" x14ac:dyDescent="0.25">
      <c r="A14">
        <v>7.78</v>
      </c>
      <c r="B14">
        <v>54.35</v>
      </c>
      <c r="C14">
        <f t="shared" si="0"/>
        <v>2.0568683037742712</v>
      </c>
      <c r="D14">
        <f t="shared" si="2"/>
        <v>542502844.03413725</v>
      </c>
      <c r="E14">
        <f t="shared" si="1"/>
        <v>4280403114.3630171</v>
      </c>
      <c r="F14">
        <f t="shared" si="3"/>
        <v>2114999110.7404835</v>
      </c>
      <c r="G14">
        <f t="shared" si="4"/>
        <v>3.8985954341050353</v>
      </c>
    </row>
    <row r="15" spans="1:27" x14ac:dyDescent="0.25">
      <c r="A15">
        <v>4.78</v>
      </c>
      <c r="B15">
        <v>53.35</v>
      </c>
      <c r="C15">
        <f t="shared" si="0"/>
        <v>2.1313557566288259</v>
      </c>
      <c r="D15">
        <f t="shared" si="2"/>
        <v>542502844.03413725</v>
      </c>
      <c r="E15">
        <f t="shared" si="1"/>
        <v>4418654363.1631632</v>
      </c>
      <c r="F15">
        <f t="shared" si="3"/>
        <v>2179905722.4934249</v>
      </c>
      <c r="G15">
        <f t="shared" si="4"/>
        <v>4.0182383308505809</v>
      </c>
    </row>
    <row r="16" spans="1:27" x14ac:dyDescent="0.25">
      <c r="A16">
        <v>5.78</v>
      </c>
      <c r="B16">
        <v>53.35</v>
      </c>
      <c r="C16">
        <f t="shared" si="0"/>
        <v>2.161260439241433</v>
      </c>
      <c r="D16">
        <f t="shared" si="2"/>
        <v>542502844.03413725</v>
      </c>
      <c r="E16">
        <f t="shared" si="1"/>
        <v>4657002882.044776</v>
      </c>
      <c r="F16">
        <f t="shared" si="3"/>
        <v>2322574207.46771</v>
      </c>
      <c r="G16">
        <f t="shared" si="4"/>
        <v>4.2812203346192241</v>
      </c>
    </row>
    <row r="17" spans="1:37" x14ac:dyDescent="0.25">
      <c r="A17">
        <v>6.78</v>
      </c>
      <c r="B17">
        <v>53.35</v>
      </c>
      <c r="C17">
        <f t="shared" si="0"/>
        <v>2.2173825594312282</v>
      </c>
      <c r="D17">
        <f t="shared" si="2"/>
        <v>542502844.03413725</v>
      </c>
      <c r="E17">
        <f t="shared" si="1"/>
        <v>4956621072.5904541</v>
      </c>
      <c r="F17">
        <f t="shared" si="3"/>
        <v>2496742096.1916528</v>
      </c>
      <c r="G17">
        <f t="shared" si="4"/>
        <v>4.6022654510444267</v>
      </c>
    </row>
    <row r="18" spans="1:37" x14ac:dyDescent="0.25">
      <c r="A18">
        <v>7.78</v>
      </c>
      <c r="B18">
        <v>53.35</v>
      </c>
      <c r="C18">
        <f t="shared" si="0"/>
        <v>2.5855077194303129</v>
      </c>
      <c r="D18">
        <f t="shared" si="2"/>
        <v>542502844.03413725</v>
      </c>
      <c r="E18">
        <f t="shared" si="1"/>
        <v>5811760590.530901</v>
      </c>
      <c r="F18">
        <f t="shared" si="3"/>
        <v>2919933848.709311</v>
      </c>
      <c r="G18">
        <f t="shared" si="4"/>
        <v>5.3823383247103731</v>
      </c>
    </row>
    <row r="21" spans="1:37" x14ac:dyDescent="0.25">
      <c r="C21" t="s">
        <v>25</v>
      </c>
      <c r="O21" t="s">
        <v>26</v>
      </c>
      <c r="Z21" t="s">
        <v>28</v>
      </c>
      <c r="AK21" t="s">
        <v>24</v>
      </c>
    </row>
    <row r="22" spans="1:37" x14ac:dyDescent="0.25">
      <c r="A22" t="s">
        <v>0</v>
      </c>
      <c r="B22" t="s">
        <v>1</v>
      </c>
      <c r="C22">
        <v>2020</v>
      </c>
      <c r="D22">
        <v>2023</v>
      </c>
      <c r="E22">
        <v>2026</v>
      </c>
      <c r="F22">
        <v>2029</v>
      </c>
      <c r="G22">
        <v>2032</v>
      </c>
      <c r="H22">
        <v>2035</v>
      </c>
      <c r="I22">
        <v>2038</v>
      </c>
      <c r="J22">
        <v>2041</v>
      </c>
      <c r="K22">
        <v>2044</v>
      </c>
      <c r="L22">
        <v>2047</v>
      </c>
      <c r="M22">
        <v>2050</v>
      </c>
      <c r="O22">
        <v>2020</v>
      </c>
      <c r="P22">
        <v>2023</v>
      </c>
      <c r="Q22">
        <v>2026</v>
      </c>
      <c r="R22">
        <v>2029</v>
      </c>
      <c r="S22">
        <v>2032</v>
      </c>
      <c r="T22">
        <v>2035</v>
      </c>
      <c r="U22">
        <v>2038</v>
      </c>
      <c r="V22">
        <v>2041</v>
      </c>
      <c r="W22">
        <v>2044</v>
      </c>
      <c r="X22">
        <v>2047</v>
      </c>
      <c r="Y22">
        <v>2050</v>
      </c>
      <c r="Z22">
        <v>2020</v>
      </c>
      <c r="AA22">
        <v>2023</v>
      </c>
      <c r="AB22">
        <v>2026</v>
      </c>
      <c r="AC22">
        <v>2029</v>
      </c>
      <c r="AD22">
        <v>2032</v>
      </c>
      <c r="AE22">
        <v>2035</v>
      </c>
      <c r="AF22">
        <v>2038</v>
      </c>
      <c r="AG22">
        <v>2041</v>
      </c>
      <c r="AH22">
        <v>2044</v>
      </c>
      <c r="AI22">
        <v>2047</v>
      </c>
      <c r="AJ22">
        <v>2050</v>
      </c>
    </row>
    <row r="23" spans="1:37" x14ac:dyDescent="0.25">
      <c r="A23">
        <v>4.78</v>
      </c>
      <c r="B23">
        <v>56.35</v>
      </c>
      <c r="C23">
        <f>'2020'!$C2</f>
        <v>5.4820543802246418</v>
      </c>
      <c r="D23">
        <f>'2023'!$C2</f>
        <v>4.9948157517824017</v>
      </c>
      <c r="E23">
        <f>'2026'!$C2</f>
        <v>4.5075771233401403</v>
      </c>
      <c r="F23">
        <f>'2029'!$C2</f>
        <v>4.0203384948978602</v>
      </c>
      <c r="G23">
        <f>'2032'!$C2</f>
        <v>3.576954693761583</v>
      </c>
      <c r="H23">
        <f>'2035'!$C2</f>
        <v>3.1541807241284392</v>
      </c>
      <c r="I23">
        <f>'2038'!$C2</f>
        <v>2.991445533436587</v>
      </c>
      <c r="J23">
        <f>'2041'!$C2</f>
        <v>2.839137201435959</v>
      </c>
      <c r="K23">
        <f>'2044'!$C2</f>
        <v>2.7085315853823699</v>
      </c>
      <c r="L23">
        <f>'2047'!$C2</f>
        <v>2.5773984203705438</v>
      </c>
      <c r="M23">
        <f>'2050'!$C2</f>
        <v>2.4433380082094822</v>
      </c>
      <c r="N23">
        <f>1000*121425.742574257</f>
        <v>121425742.574257</v>
      </c>
      <c r="O23">
        <f t="shared" ref="O23:O38" si="8">C23*$N$23</f>
        <v>665662523.95123541</v>
      </c>
      <c r="P23">
        <f t="shared" ref="P23:P38" si="9">D23*$N$23</f>
        <v>606499211.6817739</v>
      </c>
      <c r="Q23">
        <f t="shared" ref="Q23:Q38" si="10">E23*$N$23</f>
        <v>547335899.41230977</v>
      </c>
      <c r="R23">
        <f t="shared" ref="R23:R38" si="11">F23*$N$23</f>
        <v>488172587.14284343</v>
      </c>
      <c r="S23">
        <f t="shared" ref="S23:S38" si="12">G23*$N$23</f>
        <v>434334379.84447426</v>
      </c>
      <c r="T23">
        <f t="shared" ref="T23:T38" si="13">H23*$N$23</f>
        <v>382998736.64070338</v>
      </c>
      <c r="U23">
        <f t="shared" ref="U23:U38" si="14">I23*$N$23</f>
        <v>363238495.26798195</v>
      </c>
      <c r="V23">
        <f t="shared" ref="V23:V38" si="15">J23*$N$23</f>
        <v>344744342.95455921</v>
      </c>
      <c r="W23">
        <f t="shared" ref="W23:W38" si="16">K23*$N$23</f>
        <v>328885459.04088384</v>
      </c>
      <c r="X23">
        <f t="shared" ref="X23:X38" si="17">L23*$N$23</f>
        <v>312962517.10321027</v>
      </c>
      <c r="Y23">
        <f t="shared" ref="Y23:Y38" si="18">M23*$N$23</f>
        <v>296684132.00674242</v>
      </c>
      <c r="Z23">
        <f>O23*Q$5</f>
        <v>665662523.95123541</v>
      </c>
      <c r="AA23">
        <f t="shared" ref="AA23:AJ38" si="19">P23*R$5</f>
        <v>481458628.38630879</v>
      </c>
      <c r="AB23">
        <f t="shared" si="19"/>
        <v>344914459.5123837</v>
      </c>
      <c r="AC23">
        <f t="shared" si="19"/>
        <v>244207832.5000996</v>
      </c>
      <c r="AD23">
        <f t="shared" si="19"/>
        <v>172480158.08921483</v>
      </c>
      <c r="AE23">
        <f t="shared" si="19"/>
        <v>120737174.7383972</v>
      </c>
      <c r="AF23">
        <f t="shared" si="19"/>
        <v>90900080.778402492</v>
      </c>
      <c r="AG23">
        <f t="shared" si="19"/>
        <v>68485445.179249957</v>
      </c>
      <c r="AH23">
        <f t="shared" si="19"/>
        <v>51865018.940309428</v>
      </c>
      <c r="AI23">
        <f t="shared" si="19"/>
        <v>39178781.77613394</v>
      </c>
      <c r="AJ23">
        <f t="shared" si="19"/>
        <v>29483677.648683168</v>
      </c>
      <c r="AK23">
        <f>SUM(Z23:AJ23)</f>
        <v>2309373781.5004187</v>
      </c>
    </row>
    <row r="24" spans="1:37" x14ac:dyDescent="0.25">
      <c r="A24">
        <v>5.78</v>
      </c>
      <c r="B24">
        <v>56.35</v>
      </c>
      <c r="C24">
        <f>'2020'!$C3</f>
        <v>5.3686925345048717</v>
      </c>
      <c r="D24">
        <f>'2023'!$C3</f>
        <v>4.8895037438185769</v>
      </c>
      <c r="E24">
        <f>'2026'!$C3</f>
        <v>4.4110633344344654</v>
      </c>
      <c r="F24">
        <f>'2029'!$C3</f>
        <v>3.9329807579654772</v>
      </c>
      <c r="G24">
        <f>'2032'!$C3</f>
        <v>3.5012927157173319</v>
      </c>
      <c r="H24">
        <f>'2035'!$C3</f>
        <v>3.0835637757615442</v>
      </c>
      <c r="I24">
        <f>'2038'!$C3</f>
        <v>2.9243655521784011</v>
      </c>
      <c r="J24">
        <f>'2041'!$C3</f>
        <v>2.7760239887322231</v>
      </c>
      <c r="K24">
        <f>'2044'!$C3</f>
        <v>2.64938978271095</v>
      </c>
      <c r="L24">
        <f>'2047'!$C3</f>
        <v>2.5179178294043649</v>
      </c>
      <c r="M24">
        <f>'2050'!$C3</f>
        <v>2.384055286857016</v>
      </c>
      <c r="N24">
        <f t="shared" ref="N24:N38" si="20">1000000*121425.742574257</f>
        <v>121425742574.257</v>
      </c>
      <c r="O24">
        <f t="shared" si="8"/>
        <v>651897477.65512395</v>
      </c>
      <c r="P24">
        <f t="shared" si="9"/>
        <v>593711622.9127804</v>
      </c>
      <c r="Q24">
        <f t="shared" si="10"/>
        <v>535616640.9257831</v>
      </c>
      <c r="R24">
        <f t="shared" si="11"/>
        <v>477565109.06622219</v>
      </c>
      <c r="S24">
        <f t="shared" si="12"/>
        <v>425147067.97581393</v>
      </c>
      <c r="T24">
        <f t="shared" si="13"/>
        <v>374424021.24692518</v>
      </c>
      <c r="U24">
        <f t="shared" si="14"/>
        <v>355093258.73183948</v>
      </c>
      <c r="V24">
        <f t="shared" si="15"/>
        <v>337080774.23576105</v>
      </c>
      <c r="W24">
        <f t="shared" si="16"/>
        <v>321704121.73432654</v>
      </c>
      <c r="X24">
        <f t="shared" si="17"/>
        <v>305740042.17638636</v>
      </c>
      <c r="Y24">
        <f t="shared" si="18"/>
        <v>289485683.54469645</v>
      </c>
      <c r="Z24">
        <f t="shared" ref="Z24:Z38" si="21">O24*Q$5</f>
        <v>651897477.65512395</v>
      </c>
      <c r="AA24">
        <f t="shared" si="19"/>
        <v>471307428.13657433</v>
      </c>
      <c r="AB24">
        <f t="shared" si="19"/>
        <v>337529338.76458251</v>
      </c>
      <c r="AC24">
        <f t="shared" si="19"/>
        <v>238901452.54840025</v>
      </c>
      <c r="AD24">
        <f t="shared" si="19"/>
        <v>168831750.14119822</v>
      </c>
      <c r="AE24">
        <f t="shared" si="19"/>
        <v>118034066.8380653</v>
      </c>
      <c r="AF24">
        <f t="shared" si="19"/>
        <v>88861743.243311927</v>
      </c>
      <c r="AG24">
        <f t="shared" si="19"/>
        <v>66963033.206161126</v>
      </c>
      <c r="AH24">
        <f t="shared" si="19"/>
        <v>50732526.80609487</v>
      </c>
      <c r="AI24">
        <f t="shared" si="19"/>
        <v>38274623.119497381</v>
      </c>
      <c r="AJ24">
        <f t="shared" si="19"/>
        <v>28768315.04202782</v>
      </c>
      <c r="AK24">
        <f t="shared" ref="AK24:AK38" si="22">SUM(Z24:AJ24)</f>
        <v>2260101755.5010371</v>
      </c>
    </row>
    <row r="25" spans="1:37" x14ac:dyDescent="0.25">
      <c r="A25">
        <v>6.78</v>
      </c>
      <c r="B25">
        <v>56.35</v>
      </c>
      <c r="C25">
        <f>'2020'!$C4</f>
        <v>5.3408398722506032</v>
      </c>
      <c r="D25">
        <f>'2023'!$C4</f>
        <v>4.8636198284833769</v>
      </c>
      <c r="E25">
        <f>'2026'!$C4</f>
        <v>4.3854689776494897</v>
      </c>
      <c r="F25">
        <f>'2029'!$C4</f>
        <v>3.9061490690290168</v>
      </c>
      <c r="G25">
        <f>'2032'!$C4</f>
        <v>3.4723662382931422</v>
      </c>
      <c r="H25">
        <f>'2035'!$C4</f>
        <v>3.060915498688848</v>
      </c>
      <c r="I25">
        <f>'2038'!$C4</f>
        <v>2.901409815496907</v>
      </c>
      <c r="J25">
        <f>'2041'!$C4</f>
        <v>2.7521262483929152</v>
      </c>
      <c r="K25">
        <f>'2044'!$C4</f>
        <v>2.6241359120294132</v>
      </c>
      <c r="L25">
        <f>'2047'!$C4</f>
        <v>2.496145575665905</v>
      </c>
      <c r="M25">
        <f>'2050'!$C4</f>
        <v>2.3650750320294001</v>
      </c>
      <c r="N25">
        <f t="shared" si="20"/>
        <v>121425742574.257</v>
      </c>
      <c r="O25">
        <f t="shared" si="8"/>
        <v>648515447.45822942</v>
      </c>
      <c r="P25">
        <f t="shared" si="9"/>
        <v>590568649.27247453</v>
      </c>
      <c r="Q25">
        <f t="shared" si="10"/>
        <v>532508827.14745694</v>
      </c>
      <c r="R25">
        <f t="shared" si="11"/>
        <v>474307051.31259102</v>
      </c>
      <c r="S25">
        <f t="shared" si="12"/>
        <v>421634648.9745242</v>
      </c>
      <c r="T25">
        <f t="shared" si="13"/>
        <v>371673937.38534558</v>
      </c>
      <c r="U25">
        <f t="shared" si="14"/>
        <v>352305841.35894996</v>
      </c>
      <c r="V25">
        <f t="shared" si="15"/>
        <v>334178973.36921382</v>
      </c>
      <c r="W25">
        <f t="shared" si="16"/>
        <v>318637651.73394662</v>
      </c>
      <c r="X25">
        <f t="shared" si="17"/>
        <v>303096330.09867871</v>
      </c>
      <c r="Y25">
        <f t="shared" si="18"/>
        <v>287180992.00800455</v>
      </c>
      <c r="Z25">
        <f t="shared" si="21"/>
        <v>648515447.45822942</v>
      </c>
      <c r="AA25">
        <f t="shared" si="19"/>
        <v>468812434.32822299</v>
      </c>
      <c r="AB25">
        <f t="shared" si="19"/>
        <v>335570888.91547257</v>
      </c>
      <c r="AC25">
        <f t="shared" si="19"/>
        <v>237271612.5222916</v>
      </c>
      <c r="AD25">
        <f t="shared" si="19"/>
        <v>167436920.22965643</v>
      </c>
      <c r="AE25">
        <f t="shared" si="19"/>
        <v>117167125.71274176</v>
      </c>
      <c r="AF25">
        <f t="shared" si="19"/>
        <v>88164194.752004996</v>
      </c>
      <c r="AG25">
        <f t="shared" si="19"/>
        <v>66386573.785641454</v>
      </c>
      <c r="AH25">
        <f t="shared" si="19"/>
        <v>50248946.519166388</v>
      </c>
      <c r="AI25">
        <f t="shared" si="19"/>
        <v>37943665.215879552</v>
      </c>
      <c r="AJ25">
        <f t="shared" si="19"/>
        <v>28539280.944761276</v>
      </c>
      <c r="AK25">
        <f t="shared" si="22"/>
        <v>2246057090.3840685</v>
      </c>
    </row>
    <row r="26" spans="1:37" x14ac:dyDescent="0.25">
      <c r="A26">
        <v>7.78</v>
      </c>
      <c r="B26">
        <v>56.35</v>
      </c>
      <c r="C26">
        <f>'2020'!$C5</f>
        <v>5.3679479810237956</v>
      </c>
      <c r="D26">
        <f>'2023'!$C5</f>
        <v>4.8885404406798276</v>
      </c>
      <c r="E26">
        <f>'2026'!$C5</f>
        <v>4.4099644351160636</v>
      </c>
      <c r="F26">
        <f>'2029'!$C5</f>
        <v>3.931786021680217</v>
      </c>
      <c r="G26">
        <f>'2032'!$C5</f>
        <v>3.5000123526944842</v>
      </c>
      <c r="H26">
        <f>'2035'!$C5</f>
        <v>3.085327438539704</v>
      </c>
      <c r="I26">
        <f>'2038'!$C5</f>
        <v>2.925905709424236</v>
      </c>
      <c r="J26">
        <f>'2041'!$C5</f>
        <v>2.777369802344607</v>
      </c>
      <c r="K26">
        <f>'2044'!$C5</f>
        <v>2.6474861754149419</v>
      </c>
      <c r="L26">
        <f>'2047'!$C5</f>
        <v>2.5174947871711679</v>
      </c>
      <c r="M26">
        <f>'2050'!$C5</f>
        <v>2.3841224790568298</v>
      </c>
      <c r="N26">
        <f t="shared" si="20"/>
        <v>121425742574.257</v>
      </c>
      <c r="O26">
        <f t="shared" si="8"/>
        <v>651807069.69579804</v>
      </c>
      <c r="P26">
        <f t="shared" si="9"/>
        <v>593594653.11383367</v>
      </c>
      <c r="Q26">
        <f t="shared" si="10"/>
        <v>535483206.26003182</v>
      </c>
      <c r="R26">
        <f t="shared" si="11"/>
        <v>477420037.32560408</v>
      </c>
      <c r="S26">
        <f t="shared" si="12"/>
        <v>424991598.94500005</v>
      </c>
      <c r="T26">
        <f t="shared" si="13"/>
        <v>374638175.30941385</v>
      </c>
      <c r="U26">
        <f t="shared" si="14"/>
        <v>355280273.46909606</v>
      </c>
      <c r="V26">
        <f t="shared" si="15"/>
        <v>337244190.65301132</v>
      </c>
      <c r="W26">
        <f t="shared" si="16"/>
        <v>321472974.80483896</v>
      </c>
      <c r="X26">
        <f t="shared" si="17"/>
        <v>305688673.95908016</v>
      </c>
      <c r="Y26">
        <f t="shared" si="18"/>
        <v>289493842.40745407</v>
      </c>
      <c r="Z26">
        <f t="shared" si="21"/>
        <v>651807069.69579804</v>
      </c>
      <c r="AA26">
        <f t="shared" si="19"/>
        <v>471214573.73894477</v>
      </c>
      <c r="AB26">
        <f t="shared" si="19"/>
        <v>337445252.29105276</v>
      </c>
      <c r="AC26">
        <f t="shared" si="19"/>
        <v>238828880.55999607</v>
      </c>
      <c r="AD26">
        <f t="shared" si="19"/>
        <v>168770011.25001866</v>
      </c>
      <c r="AE26">
        <f t="shared" si="19"/>
        <v>118101577.1298496</v>
      </c>
      <c r="AF26">
        <f t="shared" si="19"/>
        <v>88908543.499740779</v>
      </c>
      <c r="AG26">
        <f t="shared" si="19"/>
        <v>66995496.81669949</v>
      </c>
      <c r="AH26">
        <f t="shared" si="19"/>
        <v>50696075.088494368</v>
      </c>
      <c r="AI26">
        <f t="shared" si="19"/>
        <v>38268192.495808974</v>
      </c>
      <c r="AJ26">
        <f t="shared" si="19"/>
        <v>28769125.848045312</v>
      </c>
      <c r="AK26">
        <f t="shared" si="22"/>
        <v>2259804798.4144492</v>
      </c>
    </row>
    <row r="27" spans="1:37" x14ac:dyDescent="0.25">
      <c r="A27">
        <v>4.78</v>
      </c>
      <c r="B27">
        <v>55.35</v>
      </c>
      <c r="C27">
        <f>'2020'!$C6</f>
        <v>5.3203956436262008</v>
      </c>
      <c r="D27">
        <f>'2023'!$C6</f>
        <v>4.8319903503430313</v>
      </c>
      <c r="E27">
        <f>'2026'!$C6</f>
        <v>4.3440285422759608</v>
      </c>
      <c r="F27">
        <f>'2029'!$C6</f>
        <v>3.8562787833437722</v>
      </c>
      <c r="G27">
        <f>'2032'!$C6</f>
        <v>3.4157435774613529</v>
      </c>
      <c r="H27">
        <f>'2035'!$C6</f>
        <v>2.9930524690382478</v>
      </c>
      <c r="I27">
        <f>'2038'!$C6</f>
        <v>2.829316752406263</v>
      </c>
      <c r="J27">
        <f>'2041'!$C6</f>
        <v>2.6760078944655019</v>
      </c>
      <c r="K27">
        <f>'2044'!$C6</f>
        <v>2.5444017524717788</v>
      </c>
      <c r="L27">
        <f>'2047'!$C6</f>
        <v>2.41069757837522</v>
      </c>
      <c r="M27">
        <f>'2050'!$C6</f>
        <v>2.2752202820779148</v>
      </c>
      <c r="N27">
        <f t="shared" si="20"/>
        <v>121425742574.257</v>
      </c>
      <c r="O27">
        <f t="shared" si="8"/>
        <v>646032991.81615341</v>
      </c>
      <c r="P27">
        <f t="shared" si="9"/>
        <v>586728016.4020468</v>
      </c>
      <c r="Q27">
        <f t="shared" si="10"/>
        <v>527476891.50962573</v>
      </c>
      <c r="R27">
        <f t="shared" si="11"/>
        <v>468251514.84086984</v>
      </c>
      <c r="S27">
        <f t="shared" si="12"/>
        <v>414759200.33649391</v>
      </c>
      <c r="T27">
        <f t="shared" si="13"/>
        <v>363433618.61668259</v>
      </c>
      <c r="U27">
        <f t="shared" si="14"/>
        <v>343551887.63871574</v>
      </c>
      <c r="V27">
        <f t="shared" si="15"/>
        <v>324936245.72004753</v>
      </c>
      <c r="W27">
        <f t="shared" si="16"/>
        <v>308955872.20112658</v>
      </c>
      <c r="X27">
        <f t="shared" si="17"/>
        <v>292720743.5761742</v>
      </c>
      <c r="Y27">
        <f t="shared" si="18"/>
        <v>276270312.2713213</v>
      </c>
      <c r="Z27">
        <f t="shared" si="21"/>
        <v>646032991.81615341</v>
      </c>
      <c r="AA27">
        <f t="shared" si="19"/>
        <v>465763616.12975562</v>
      </c>
      <c r="AB27">
        <f t="shared" si="19"/>
        <v>332399915.91208065</v>
      </c>
      <c r="AC27">
        <f t="shared" si="19"/>
        <v>234242336.65688622</v>
      </c>
      <c r="AD27">
        <f t="shared" si="19"/>
        <v>164706584.97863078</v>
      </c>
      <c r="AE27">
        <f t="shared" si="19"/>
        <v>114569433.57464601</v>
      </c>
      <c r="AF27">
        <f t="shared" si="19"/>
        <v>85973526.332589179</v>
      </c>
      <c r="AG27">
        <f t="shared" si="19"/>
        <v>64550452.814666882</v>
      </c>
      <c r="AH27">
        <f t="shared" si="19"/>
        <v>48722136.302898392</v>
      </c>
      <c r="AI27">
        <f t="shared" si="19"/>
        <v>36644778.550705709</v>
      </c>
      <c r="AJ27">
        <f t="shared" si="19"/>
        <v>27455006.696224529</v>
      </c>
      <c r="AK27">
        <f t="shared" si="22"/>
        <v>2221060779.7652378</v>
      </c>
    </row>
    <row r="28" spans="1:37" x14ac:dyDescent="0.25">
      <c r="A28">
        <v>5.78</v>
      </c>
      <c r="B28">
        <v>55.35</v>
      </c>
      <c r="C28">
        <f>'2020'!$C7</f>
        <v>5.2632525617424948</v>
      </c>
      <c r="D28">
        <f>'2023'!$C7</f>
        <v>4.7763388276055236</v>
      </c>
      <c r="E28">
        <f>'2026'!$C7</f>
        <v>4.2887774585092542</v>
      </c>
      <c r="F28">
        <f>'2029'!$C7</f>
        <v>3.7994389652137688</v>
      </c>
      <c r="G28">
        <f>'2032'!$C7</f>
        <v>3.3564950061391281</v>
      </c>
      <c r="H28">
        <f>'2035'!$C7</f>
        <v>2.9363118663641918</v>
      </c>
      <c r="I28">
        <f>'2038'!$C7</f>
        <v>2.773576675672341</v>
      </c>
      <c r="J28">
        <f>'2041'!$C7</f>
        <v>2.621268343671713</v>
      </c>
      <c r="K28">
        <f>'2044'!$C7</f>
        <v>2.490662727618123</v>
      </c>
      <c r="L28">
        <f>'2047'!$C7</f>
        <v>2.357959079461696</v>
      </c>
      <c r="M28">
        <f>'2050'!$C7</f>
        <v>2.22299036836736</v>
      </c>
      <c r="N28">
        <f t="shared" si="20"/>
        <v>121425742574.257</v>
      </c>
      <c r="O28">
        <f t="shared" si="8"/>
        <v>639094350.66544282</v>
      </c>
      <c r="P28">
        <f t="shared" si="9"/>
        <v>579970488.92825675</v>
      </c>
      <c r="Q28">
        <f t="shared" si="10"/>
        <v>520767987.63522089</v>
      </c>
      <c r="R28">
        <f t="shared" si="11"/>
        <v>461349697.71664852</v>
      </c>
      <c r="S28">
        <f t="shared" si="12"/>
        <v>407564898.56722891</v>
      </c>
      <c r="T28">
        <f t="shared" si="13"/>
        <v>356543848.80287451</v>
      </c>
      <c r="U28">
        <f t="shared" si="14"/>
        <v>336783607.43015319</v>
      </c>
      <c r="V28">
        <f t="shared" si="15"/>
        <v>318289455.11673045</v>
      </c>
      <c r="W28">
        <f t="shared" si="16"/>
        <v>302430571.20305496</v>
      </c>
      <c r="X28">
        <f t="shared" si="17"/>
        <v>286316932.18334794</v>
      </c>
      <c r="Y28">
        <f t="shared" si="18"/>
        <v>269928256.21442777</v>
      </c>
      <c r="Z28">
        <f t="shared" si="21"/>
        <v>639094350.66544282</v>
      </c>
      <c r="AA28">
        <f t="shared" si="19"/>
        <v>460399272.95148152</v>
      </c>
      <c r="AB28">
        <f t="shared" si="19"/>
        <v>328172168.46075231</v>
      </c>
      <c r="AC28">
        <f t="shared" si="19"/>
        <v>230789709.76916426</v>
      </c>
      <c r="AD28">
        <f t="shared" si="19"/>
        <v>161849628.76220444</v>
      </c>
      <c r="AE28">
        <f t="shared" si="19"/>
        <v>112397490.79171863</v>
      </c>
      <c r="AF28">
        <f t="shared" si="19"/>
        <v>84279770.781610742</v>
      </c>
      <c r="AG28">
        <f t="shared" si="19"/>
        <v>63230029.658248544</v>
      </c>
      <c r="AH28">
        <f t="shared" si="19"/>
        <v>47693100.659780666</v>
      </c>
      <c r="AI28">
        <f t="shared" si="19"/>
        <v>35843105.777182102</v>
      </c>
      <c r="AJ28">
        <f t="shared" si="19"/>
        <v>26824750.08240914</v>
      </c>
      <c r="AK28">
        <f t="shared" si="22"/>
        <v>2190573378.3599949</v>
      </c>
    </row>
    <row r="29" spans="1:37" x14ac:dyDescent="0.25">
      <c r="A29">
        <v>6.78</v>
      </c>
      <c r="B29">
        <v>55.35</v>
      </c>
      <c r="C29">
        <f>'2020'!$C8</f>
        <v>5.2459383906957022</v>
      </c>
      <c r="D29">
        <f>'2023'!$C8</f>
        <v>4.7586997622534621</v>
      </c>
      <c r="E29">
        <f>'2026'!$C8</f>
        <v>4.2714611338111999</v>
      </c>
      <c r="F29">
        <f>'2029'!$C8</f>
        <v>3.7838445095506121</v>
      </c>
      <c r="G29">
        <f>'2032'!$C8</f>
        <v>3.3407292970007938</v>
      </c>
      <c r="H29">
        <f>'2035'!$C8</f>
        <v>2.9180647345994979</v>
      </c>
      <c r="I29">
        <f>'2038'!$C8</f>
        <v>2.7553295439076471</v>
      </c>
      <c r="J29">
        <f>'2041'!$C8</f>
        <v>2.6030212119070191</v>
      </c>
      <c r="K29">
        <f>'2044'!$C8</f>
        <v>2.47241559585343</v>
      </c>
      <c r="L29">
        <f>'2047'!$C8</f>
        <v>2.339711947697003</v>
      </c>
      <c r="M29">
        <f>'2050'!$C8</f>
        <v>2.2052351773398309</v>
      </c>
      <c r="N29">
        <f t="shared" si="20"/>
        <v>121425742574.257</v>
      </c>
      <c r="O29">
        <f t="shared" si="8"/>
        <v>636991964.58902836</v>
      </c>
      <c r="P29">
        <f t="shared" si="9"/>
        <v>577828652.31956685</v>
      </c>
      <c r="Q29">
        <f t="shared" si="10"/>
        <v>518665340.05010271</v>
      </c>
      <c r="R29">
        <f t="shared" si="11"/>
        <v>459456129.35770839</v>
      </c>
      <c r="S29">
        <f t="shared" si="12"/>
        <v>405650535.62789696</v>
      </c>
      <c r="T29">
        <f t="shared" si="13"/>
        <v>354328177.27849621</v>
      </c>
      <c r="U29">
        <f t="shared" si="14"/>
        <v>334567935.90577489</v>
      </c>
      <c r="V29">
        <f t="shared" si="15"/>
        <v>316073783.59235215</v>
      </c>
      <c r="W29">
        <f t="shared" si="16"/>
        <v>300214899.67867684</v>
      </c>
      <c r="X29">
        <f t="shared" si="17"/>
        <v>284101260.65896976</v>
      </c>
      <c r="Y29">
        <f t="shared" si="18"/>
        <v>267772318.9593623</v>
      </c>
      <c r="Z29">
        <f t="shared" si="21"/>
        <v>636991964.58902836</v>
      </c>
      <c r="AA29">
        <f t="shared" si="19"/>
        <v>458699013.99650615</v>
      </c>
      <c r="AB29">
        <f t="shared" si="19"/>
        <v>326847143.81657177</v>
      </c>
      <c r="AC29">
        <f t="shared" si="19"/>
        <v>229842454.15341166</v>
      </c>
      <c r="AD29">
        <f t="shared" si="19"/>
        <v>161089408.89995375</v>
      </c>
      <c r="AE29">
        <f t="shared" si="19"/>
        <v>111699018.72272925</v>
      </c>
      <c r="AF29">
        <f t="shared" si="19"/>
        <v>83725301.133794904</v>
      </c>
      <c r="AG29">
        <f t="shared" si="19"/>
        <v>62789873.775145225</v>
      </c>
      <c r="AH29">
        <f t="shared" si="19"/>
        <v>47343690.728698581</v>
      </c>
      <c r="AI29">
        <f t="shared" si="19"/>
        <v>35565732.908556499</v>
      </c>
      <c r="AJ29">
        <f t="shared" si="19"/>
        <v>26610498.788855992</v>
      </c>
      <c r="AK29">
        <f t="shared" si="22"/>
        <v>2181204101.5132523</v>
      </c>
    </row>
    <row r="30" spans="1:37" x14ac:dyDescent="0.25">
      <c r="A30">
        <v>7.78</v>
      </c>
      <c r="B30">
        <v>55.35</v>
      </c>
      <c r="C30">
        <f>'2020'!$C9</f>
        <v>5.2698247435324603</v>
      </c>
      <c r="D30">
        <f>'2023'!$C9</f>
        <v>4.7814194502492908</v>
      </c>
      <c r="E30">
        <f>'2026'!$C9</f>
        <v>4.2934576421822204</v>
      </c>
      <c r="F30">
        <f>'2029'!$C9</f>
        <v>3.8057078832500322</v>
      </c>
      <c r="G30">
        <f>'2032'!$C9</f>
        <v>3.3651726773676129</v>
      </c>
      <c r="H30">
        <f>'2035'!$C9</f>
        <v>2.942481568944507</v>
      </c>
      <c r="I30">
        <f>'2038'!$C9</f>
        <v>2.780094475230968</v>
      </c>
      <c r="J30">
        <f>'2041'!$C9</f>
        <v>2.6271946707119489</v>
      </c>
      <c r="K30">
        <f>'2044'!$C9</f>
        <v>2.4955117943976881</v>
      </c>
      <c r="L30">
        <f>'2047'!$C9</f>
        <v>2.3632676445706799</v>
      </c>
      <c r="M30">
        <f>'2050'!$C9</f>
        <v>2.228139786312719</v>
      </c>
      <c r="N30">
        <f t="shared" si="20"/>
        <v>121425742574.257</v>
      </c>
      <c r="O30">
        <f t="shared" si="8"/>
        <v>639892382.71962249</v>
      </c>
      <c r="P30">
        <f t="shared" si="9"/>
        <v>580587407.30551577</v>
      </c>
      <c r="Q30">
        <f t="shared" si="10"/>
        <v>521336282.4130947</v>
      </c>
      <c r="R30">
        <f t="shared" si="11"/>
        <v>462110905.74433893</v>
      </c>
      <c r="S30">
        <f t="shared" si="12"/>
        <v>408618591.239963</v>
      </c>
      <c r="T30">
        <f t="shared" si="13"/>
        <v>357293009.52015156</v>
      </c>
      <c r="U30">
        <f t="shared" si="14"/>
        <v>337575036.08150965</v>
      </c>
      <c r="V30">
        <f t="shared" si="15"/>
        <v>319009063.77832901</v>
      </c>
      <c r="W30">
        <f t="shared" si="16"/>
        <v>303019372.73755586</v>
      </c>
      <c r="X30">
        <f t="shared" si="17"/>
        <v>286961528.64371008</v>
      </c>
      <c r="Y30">
        <f t="shared" si="18"/>
        <v>270553528.11226821</v>
      </c>
      <c r="Z30">
        <f t="shared" si="21"/>
        <v>639892382.71962249</v>
      </c>
      <c r="AA30">
        <f t="shared" si="19"/>
        <v>460889002.64942753</v>
      </c>
      <c r="AB30">
        <f t="shared" si="19"/>
        <v>328530290.56888467</v>
      </c>
      <c r="AC30">
        <f t="shared" si="19"/>
        <v>231170503.29878858</v>
      </c>
      <c r="AD30">
        <f t="shared" si="19"/>
        <v>162268064.61993161</v>
      </c>
      <c r="AE30">
        <f t="shared" si="19"/>
        <v>112633657.49352652</v>
      </c>
      <c r="AF30">
        <f t="shared" si="19"/>
        <v>84477825.033227354</v>
      </c>
      <c r="AG30">
        <f t="shared" si="19"/>
        <v>63372984.054895215</v>
      </c>
      <c r="AH30">
        <f t="shared" si="19"/>
        <v>47785954.271576181</v>
      </c>
      <c r="AI30">
        <f t="shared" si="19"/>
        <v>35923800.757168695</v>
      </c>
      <c r="AJ30">
        <f t="shared" si="19"/>
        <v>26886887.935734876</v>
      </c>
      <c r="AK30">
        <f t="shared" si="22"/>
        <v>2193831353.4027834</v>
      </c>
    </row>
    <row r="31" spans="1:37" x14ac:dyDescent="0.25">
      <c r="A31">
        <v>4.78</v>
      </c>
      <c r="B31">
        <v>54.35</v>
      </c>
      <c r="C31">
        <f>'2020'!$C10</f>
        <v>5.2120921600819861</v>
      </c>
      <c r="D31">
        <f>'2023'!$C10</f>
        <v>4.7196432283130862</v>
      </c>
      <c r="E31">
        <f>'2026'!$C10</f>
        <v>4.2277486530643138</v>
      </c>
      <c r="F31">
        <f>'2029'!$C10</f>
        <v>3.7361191392341491</v>
      </c>
      <c r="G31">
        <f>'2032'!$C10</f>
        <v>3.2917177920927791</v>
      </c>
      <c r="H31">
        <f>'2035'!$C10</f>
        <v>2.863620429643269</v>
      </c>
      <c r="I31">
        <f>'2038'!$C10</f>
        <v>2.6988841870711502</v>
      </c>
      <c r="J31">
        <f>'2041'!$C10</f>
        <v>2.5445748031902569</v>
      </c>
      <c r="K31">
        <f>'2044'!$C10</f>
        <v>2.411968135256402</v>
      </c>
      <c r="L31">
        <f>'2047'!$C10</f>
        <v>2.2772634352197079</v>
      </c>
      <c r="M31">
        <f>'2050'!$C10</f>
        <v>2.1407856129822709</v>
      </c>
      <c r="N31">
        <f t="shared" si="20"/>
        <v>121425742574.257</v>
      </c>
      <c r="O31">
        <f t="shared" si="8"/>
        <v>632882160.9034183</v>
      </c>
      <c r="P31">
        <f t="shared" si="9"/>
        <v>573086183.68348002</v>
      </c>
      <c r="Q31">
        <f t="shared" si="10"/>
        <v>513357519.61564916</v>
      </c>
      <c r="R31">
        <f t="shared" si="11"/>
        <v>453661040.82740045</v>
      </c>
      <c r="S31">
        <f t="shared" si="12"/>
        <v>399699277.24975944</v>
      </c>
      <c r="T31">
        <f t="shared" si="13"/>
        <v>347717237.12024683</v>
      </c>
      <c r="U31">
        <f t="shared" si="14"/>
        <v>327714016.53703433</v>
      </c>
      <c r="V31">
        <f t="shared" si="15"/>
        <v>308976885.01312083</v>
      </c>
      <c r="W31">
        <f t="shared" si="16"/>
        <v>292875021.88895458</v>
      </c>
      <c r="X31">
        <f t="shared" si="17"/>
        <v>276518403.65875643</v>
      </c>
      <c r="Y31">
        <f t="shared" si="18"/>
        <v>259946482.74865821</v>
      </c>
      <c r="Z31">
        <f t="shared" si="21"/>
        <v>632882160.9034183</v>
      </c>
      <c r="AA31">
        <f t="shared" si="19"/>
        <v>454934289.49115348</v>
      </c>
      <c r="AB31">
        <f t="shared" si="19"/>
        <v>323502316.59382963</v>
      </c>
      <c r="AC31">
        <f t="shared" si="19"/>
        <v>226943467.10168976</v>
      </c>
      <c r="AD31">
        <f t="shared" si="19"/>
        <v>158726082.3167381</v>
      </c>
      <c r="AE31">
        <f t="shared" si="19"/>
        <v>109614974.67581524</v>
      </c>
      <c r="AF31">
        <f t="shared" si="19"/>
        <v>82010114.466127604</v>
      </c>
      <c r="AG31">
        <f t="shared" si="19"/>
        <v>61380034.082272567</v>
      </c>
      <c r="AH31">
        <f t="shared" si="19"/>
        <v>46186196.865352742</v>
      </c>
      <c r="AI31">
        <f t="shared" si="19"/>
        <v>34616459.166765198</v>
      </c>
      <c r="AJ31">
        <f t="shared" si="19"/>
        <v>25832788.061264575</v>
      </c>
      <c r="AK31">
        <f t="shared" si="22"/>
        <v>2156628883.7244272</v>
      </c>
    </row>
    <row r="32" spans="1:37" x14ac:dyDescent="0.25">
      <c r="A32">
        <v>5.78</v>
      </c>
      <c r="B32">
        <v>54.35</v>
      </c>
      <c r="C32">
        <f>'2020'!$C11</f>
        <v>5.1087273178518862</v>
      </c>
      <c r="D32">
        <f>'2023'!$C11</f>
        <v>4.6191553597277881</v>
      </c>
      <c r="E32">
        <f>'2026'!$C11</f>
        <v>4.1304703720359086</v>
      </c>
      <c r="F32">
        <f>'2029'!$C11</f>
        <v>3.6422094826138109</v>
      </c>
      <c r="G32">
        <f>'2032'!$C11</f>
        <v>3.198435307279496</v>
      </c>
      <c r="H32">
        <f>'2035'!$C11</f>
        <v>2.7719093653708531</v>
      </c>
      <c r="I32">
        <f>'2038'!$C11</f>
        <v>2.6095222716573132</v>
      </c>
      <c r="J32">
        <f>'2041'!$C11</f>
        <v>2.4559193966022201</v>
      </c>
      <c r="K32">
        <f>'2044'!$C11</f>
        <v>2.324267214016174</v>
      </c>
      <c r="L32">
        <f>'2047'!$C11</f>
        <v>2.1895544747078248</v>
      </c>
      <c r="M32">
        <f>'2050'!$C11</f>
        <v>2.054077178410521</v>
      </c>
      <c r="N32">
        <f t="shared" si="20"/>
        <v>121425742574.257</v>
      </c>
      <c r="O32">
        <f t="shared" si="8"/>
        <v>620331008.17955756</v>
      </c>
      <c r="P32">
        <f t="shared" si="9"/>
        <v>560884369.62080586</v>
      </c>
      <c r="Q32">
        <f t="shared" si="10"/>
        <v>501545432.1054278</v>
      </c>
      <c r="R32">
        <f t="shared" si="11"/>
        <v>442257991.03738236</v>
      </c>
      <c r="S32">
        <f t="shared" si="12"/>
        <v>388372382.26213467</v>
      </c>
      <c r="T32">
        <f t="shared" si="13"/>
        <v>336581153.03869331</v>
      </c>
      <c r="U32">
        <f t="shared" si="14"/>
        <v>316863179.60005128</v>
      </c>
      <c r="V32">
        <f t="shared" si="15"/>
        <v>298211836.43494576</v>
      </c>
      <c r="W32">
        <f t="shared" si="16"/>
        <v>282225872.40291345</v>
      </c>
      <c r="X32">
        <f t="shared" si="17"/>
        <v>265868277.99818486</v>
      </c>
      <c r="Y32">
        <f t="shared" si="18"/>
        <v>249417846.69333208</v>
      </c>
      <c r="Z32">
        <f t="shared" si="21"/>
        <v>620331008.17955756</v>
      </c>
      <c r="AA32">
        <f t="shared" si="19"/>
        <v>445248096.08926946</v>
      </c>
      <c r="AB32">
        <f t="shared" si="19"/>
        <v>316058697.81480289</v>
      </c>
      <c r="AC32">
        <f t="shared" si="19"/>
        <v>221239103.22208461</v>
      </c>
      <c r="AD32">
        <f t="shared" si="19"/>
        <v>154228016.47441399</v>
      </c>
      <c r="AE32">
        <f t="shared" si="19"/>
        <v>106104416.5433028</v>
      </c>
      <c r="AF32">
        <f t="shared" si="19"/>
        <v>79294703.057550579</v>
      </c>
      <c r="AG32">
        <f t="shared" si="19"/>
        <v>59241495.309064187</v>
      </c>
      <c r="AH32">
        <f t="shared" si="19"/>
        <v>44506833.048532091</v>
      </c>
      <c r="AI32">
        <f t="shared" si="19"/>
        <v>33283203.820386667</v>
      </c>
      <c r="AJ32">
        <f t="shared" si="19"/>
        <v>24786480.294698603</v>
      </c>
      <c r="AK32">
        <f t="shared" si="22"/>
        <v>2104322053.8536634</v>
      </c>
    </row>
    <row r="33" spans="1:37" x14ac:dyDescent="0.25">
      <c r="A33">
        <v>6.78</v>
      </c>
      <c r="B33">
        <v>54.35</v>
      </c>
      <c r="C33">
        <f>'2020'!$C12</f>
        <v>5.0600776551903834</v>
      </c>
      <c r="D33">
        <f>'2023'!$C12</f>
        <v>4.5720369446700051</v>
      </c>
      <c r="E33">
        <f>'2026'!$C12</f>
        <v>4.084301130235688</v>
      </c>
      <c r="F33">
        <f>'2029'!$C12</f>
        <v>3.596711099581595</v>
      </c>
      <c r="G33">
        <f>'2032'!$C12</f>
        <v>3.156318604928491</v>
      </c>
      <c r="H33">
        <f>'2035'!$C12</f>
        <v>2.7330909988535579</v>
      </c>
      <c r="I33">
        <f>'2038'!$C12</f>
        <v>2.569969753151327</v>
      </c>
      <c r="J33">
        <f>'2041'!$C12</f>
        <v>2.4173257366929199</v>
      </c>
      <c r="K33">
        <f>'2044'!$C12</f>
        <v>2.2857012436455859</v>
      </c>
      <c r="L33">
        <f>'2047'!$C12</f>
        <v>2.1514205585661532</v>
      </c>
      <c r="M33">
        <f>'2050'!$C12</f>
        <v>2.015566945411122</v>
      </c>
      <c r="N33">
        <f t="shared" si="20"/>
        <v>121425742574.257</v>
      </c>
      <c r="O33">
        <f t="shared" si="8"/>
        <v>614423686.76489747</v>
      </c>
      <c r="P33">
        <f t="shared" si="9"/>
        <v>555162981.08349252</v>
      </c>
      <c r="Q33">
        <f t="shared" si="10"/>
        <v>495939297.63574558</v>
      </c>
      <c r="R33">
        <f t="shared" si="11"/>
        <v>436733316.09176761</v>
      </c>
      <c r="S33">
        <f t="shared" si="12"/>
        <v>383258330.40438491</v>
      </c>
      <c r="T33">
        <f t="shared" si="13"/>
        <v>331867604.05881107</v>
      </c>
      <c r="U33">
        <f t="shared" si="14"/>
        <v>312060485.66977984</v>
      </c>
      <c r="V33">
        <f t="shared" si="15"/>
        <v>293525572.62180066</v>
      </c>
      <c r="W33">
        <f t="shared" si="16"/>
        <v>277542970.81256801</v>
      </c>
      <c r="X33">
        <f t="shared" si="17"/>
        <v>261237838.91341794</v>
      </c>
      <c r="Y33">
        <f t="shared" si="18"/>
        <v>244741713.05467242</v>
      </c>
      <c r="Z33">
        <f t="shared" si="21"/>
        <v>614423686.76489747</v>
      </c>
      <c r="AA33">
        <f t="shared" si="19"/>
        <v>440706273.40494686</v>
      </c>
      <c r="AB33">
        <f t="shared" si="19"/>
        <v>312525882.14778674</v>
      </c>
      <c r="AC33">
        <f t="shared" si="19"/>
        <v>218475390.28680378</v>
      </c>
      <c r="AD33">
        <f t="shared" si="19"/>
        <v>152197156.11927247</v>
      </c>
      <c r="AE33">
        <f t="shared" si="19"/>
        <v>104618509.32644449</v>
      </c>
      <c r="AF33">
        <f t="shared" si="19"/>
        <v>78092833.564358398</v>
      </c>
      <c r="AG33">
        <f t="shared" si="19"/>
        <v>58310542.06783013</v>
      </c>
      <c r="AH33">
        <f t="shared" si="19"/>
        <v>43768342.571065657</v>
      </c>
      <c r="AI33">
        <f t="shared" si="19"/>
        <v>32703533.883843001</v>
      </c>
      <c r="AJ33">
        <f t="shared" si="19"/>
        <v>24321778.607042212</v>
      </c>
      <c r="AK33">
        <f t="shared" si="22"/>
        <v>2080143928.7442913</v>
      </c>
    </row>
    <row r="34" spans="1:37" x14ac:dyDescent="0.25">
      <c r="A34">
        <v>7.78</v>
      </c>
      <c r="B34">
        <v>54.35</v>
      </c>
      <c r="C34">
        <f>'2020'!$C13</f>
        <v>5.14127821682243</v>
      </c>
      <c r="D34">
        <f>'2023'!$C13</f>
        <v>4.6463898107240764</v>
      </c>
      <c r="E34">
        <f>'2026'!$C13</f>
        <v>4.1515568402777161</v>
      </c>
      <c r="F34">
        <f>'2029'!$C13</f>
        <v>3.6567503759731999</v>
      </c>
      <c r="G34">
        <f>'2032'!$C13</f>
        <v>3.209110816981863</v>
      </c>
      <c r="H34">
        <f>'2035'!$C13</f>
        <v>2.7824909218513092</v>
      </c>
      <c r="I34">
        <f>'2038'!$C13</f>
        <v>2.6186969285024988</v>
      </c>
      <c r="J34">
        <f>'2041'!$C13</f>
        <v>2.4636590718026561</v>
      </c>
      <c r="K34">
        <f>'2044'!$C13</f>
        <v>2.3300518779286672</v>
      </c>
      <c r="L34">
        <f>'2047'!$C13</f>
        <v>2.1943466519518409</v>
      </c>
      <c r="M34">
        <f>'2050'!$C13</f>
        <v>2.0568683037742712</v>
      </c>
      <c r="N34">
        <f t="shared" si="20"/>
        <v>121425742574.257</v>
      </c>
      <c r="O34">
        <f t="shared" si="8"/>
        <v>624283525.25851548</v>
      </c>
      <c r="P34">
        <f t="shared" si="9"/>
        <v>564191333.0566324</v>
      </c>
      <c r="Q34">
        <f t="shared" si="10"/>
        <v>504105872.16995776</v>
      </c>
      <c r="R34">
        <f t="shared" si="11"/>
        <v>444023629.81123924</v>
      </c>
      <c r="S34">
        <f t="shared" si="12"/>
        <v>389668663.95510328</v>
      </c>
      <c r="T34">
        <f t="shared" si="13"/>
        <v>337866026.39192414</v>
      </c>
      <c r="U34">
        <f t="shared" si="14"/>
        <v>317977219.1203419</v>
      </c>
      <c r="V34">
        <f t="shared" si="15"/>
        <v>299151632.24344224</v>
      </c>
      <c r="W34">
        <f t="shared" si="16"/>
        <v>282928279.51403046</v>
      </c>
      <c r="X34">
        <f t="shared" si="17"/>
        <v>266450171.67858696</v>
      </c>
      <c r="Y34">
        <f t="shared" si="18"/>
        <v>249756761.16324329</v>
      </c>
      <c r="Z34">
        <f t="shared" si="21"/>
        <v>624283525.25851548</v>
      </c>
      <c r="AA34">
        <f t="shared" si="19"/>
        <v>447873270.2845034</v>
      </c>
      <c r="AB34">
        <f t="shared" si="19"/>
        <v>317672209.37492424</v>
      </c>
      <c r="AC34">
        <f t="shared" si="19"/>
        <v>222122362.19503376</v>
      </c>
      <c r="AD34">
        <f t="shared" si="19"/>
        <v>154742787.76977274</v>
      </c>
      <c r="AE34">
        <f t="shared" si="19"/>
        <v>106509462.20984054</v>
      </c>
      <c r="AF34">
        <f t="shared" si="19"/>
        <v>79573490.365900263</v>
      </c>
      <c r="AG34">
        <f t="shared" si="19"/>
        <v>59428191.147988968</v>
      </c>
      <c r="AH34">
        <f t="shared" si="19"/>
        <v>44617602.18447423</v>
      </c>
      <c r="AI34">
        <f t="shared" si="19"/>
        <v>33356049.238848928</v>
      </c>
      <c r="AJ34">
        <f t="shared" si="19"/>
        <v>24820160.710680909</v>
      </c>
      <c r="AK34">
        <f t="shared" si="22"/>
        <v>2114999110.7404835</v>
      </c>
    </row>
    <row r="35" spans="1:37" x14ac:dyDescent="0.25">
      <c r="A35">
        <v>4.78</v>
      </c>
      <c r="B35">
        <v>53.35</v>
      </c>
      <c r="C35">
        <f>'2020'!$C14</f>
        <v>5.2864368463731601</v>
      </c>
      <c r="D35">
        <f>'2023'!$C14</f>
        <v>4.7824755215410439</v>
      </c>
      <c r="E35">
        <f>'2026'!$C14</f>
        <v>4.2786805036649502</v>
      </c>
      <c r="F35">
        <f>'2029'!$C14</f>
        <v>3.774965004214426</v>
      </c>
      <c r="G35">
        <f>'2032'!$C14</f>
        <v>3.3160125243254859</v>
      </c>
      <c r="H35">
        <f>'2035'!$C14</f>
        <v>2.878295944157963</v>
      </c>
      <c r="I35">
        <f>'2038'!$C14</f>
        <v>2.708329142205669</v>
      </c>
      <c r="J35">
        <f>'2041'!$C14</f>
        <v>2.5489939415478742</v>
      </c>
      <c r="K35">
        <f>'2044'!$C14</f>
        <v>2.4117709420436642</v>
      </c>
      <c r="L35">
        <f>'2047'!$C14</f>
        <v>2.2724499104366171</v>
      </c>
      <c r="M35">
        <f>'2050'!$C14</f>
        <v>2.1313557566288259</v>
      </c>
      <c r="N35">
        <f t="shared" si="20"/>
        <v>121425742574.257</v>
      </c>
      <c r="O35">
        <f t="shared" si="8"/>
        <v>641909519.64277434</v>
      </c>
      <c r="P35">
        <f t="shared" si="9"/>
        <v>580715641.54632831</v>
      </c>
      <c r="Q35">
        <f t="shared" si="10"/>
        <v>519541957.39551252</v>
      </c>
      <c r="R35">
        <f t="shared" si="11"/>
        <v>458377928.82856989</v>
      </c>
      <c r="S35">
        <f t="shared" si="12"/>
        <v>402649283.15175855</v>
      </c>
      <c r="T35">
        <f t="shared" si="13"/>
        <v>349499222.36785281</v>
      </c>
      <c r="U35">
        <f t="shared" si="14"/>
        <v>328860877.22782385</v>
      </c>
      <c r="V35">
        <f t="shared" si="15"/>
        <v>309513482.16973287</v>
      </c>
      <c r="W35">
        <f t="shared" si="16"/>
        <v>292851077.55666727</v>
      </c>
      <c r="X35">
        <f t="shared" si="17"/>
        <v>275933917.83757007</v>
      </c>
      <c r="Y35">
        <f t="shared" si="18"/>
        <v>258801455.43857259</v>
      </c>
      <c r="Z35">
        <f t="shared" si="21"/>
        <v>641909519.64277434</v>
      </c>
      <c r="AA35">
        <f t="shared" si="19"/>
        <v>460990799.12418729</v>
      </c>
      <c r="AB35">
        <f t="shared" si="19"/>
        <v>327399561.44204789</v>
      </c>
      <c r="AC35">
        <f t="shared" si="19"/>
        <v>229303085.45234954</v>
      </c>
      <c r="AD35">
        <f t="shared" si="19"/>
        <v>159897570.24850884</v>
      </c>
      <c r="AE35">
        <f t="shared" si="19"/>
        <v>110176730.74349461</v>
      </c>
      <c r="AF35">
        <f t="shared" si="19"/>
        <v>82297115.24052909</v>
      </c>
      <c r="AG35">
        <f t="shared" si="19"/>
        <v>61486632.191577405</v>
      </c>
      <c r="AH35">
        <f t="shared" si="19"/>
        <v>46182420.860018797</v>
      </c>
      <c r="AI35">
        <f t="shared" si="19"/>
        <v>34543289.24644547</v>
      </c>
      <c r="AJ35">
        <f t="shared" si="19"/>
        <v>25718998.301491592</v>
      </c>
      <c r="AK35">
        <f t="shared" si="22"/>
        <v>2179905722.4934249</v>
      </c>
    </row>
    <row r="36" spans="1:37" x14ac:dyDescent="0.25">
      <c r="A36">
        <v>5.78</v>
      </c>
      <c r="B36">
        <v>53.35</v>
      </c>
      <c r="C36">
        <f>'2020'!$C15</f>
        <v>5.6929923557353987</v>
      </c>
      <c r="D36">
        <f>'2023'!$C15</f>
        <v>5.1347248402741652</v>
      </c>
      <c r="E36">
        <f>'2026'!$C15</f>
        <v>4.5765877407554498</v>
      </c>
      <c r="F36">
        <f>'2029'!$C15</f>
        <v>4.0163541934986231</v>
      </c>
      <c r="G36">
        <f>'2032'!$C15</f>
        <v>3.5040651910657612</v>
      </c>
      <c r="H36">
        <f>'2035'!$C15</f>
        <v>3.0052952736447129</v>
      </c>
      <c r="I36">
        <f>'2038'!$C15</f>
        <v>2.817150115941323</v>
      </c>
      <c r="J36">
        <f>'2041'!$C15</f>
        <v>2.6395062082928891</v>
      </c>
      <c r="K36">
        <f>'2044'!$C15</f>
        <v>2.4821525216206122</v>
      </c>
      <c r="L36">
        <f>'2047'!$C15</f>
        <v>2.3225930415313929</v>
      </c>
      <c r="M36">
        <f>'2050'!$C15</f>
        <v>2.161260439241433</v>
      </c>
      <c r="N36">
        <f t="shared" si="20"/>
        <v>121425742574.257</v>
      </c>
      <c r="O36">
        <f t="shared" si="8"/>
        <v>691275824.26473951</v>
      </c>
      <c r="P36">
        <f t="shared" si="9"/>
        <v>623487776.64477372</v>
      </c>
      <c r="Q36">
        <f t="shared" si="10"/>
        <v>555715564.87747169</v>
      </c>
      <c r="R36">
        <f t="shared" si="11"/>
        <v>487688790.38680142</v>
      </c>
      <c r="S36">
        <f t="shared" si="12"/>
        <v>425483717.85376579</v>
      </c>
      <c r="T36">
        <f t="shared" si="13"/>
        <v>364920210.25721419</v>
      </c>
      <c r="U36">
        <f t="shared" si="14"/>
        <v>342074544.77132934</v>
      </c>
      <c r="V36">
        <f t="shared" si="15"/>
        <v>320504001.37132555</v>
      </c>
      <c r="W36">
        <f t="shared" si="16"/>
        <v>301397213.12034732</v>
      </c>
      <c r="X36">
        <f t="shared" si="17"/>
        <v>282022584.76575154</v>
      </c>
      <c r="Y36">
        <f t="shared" si="18"/>
        <v>262432653.73125586</v>
      </c>
      <c r="Z36">
        <f t="shared" si="21"/>
        <v>691275824.26473951</v>
      </c>
      <c r="AA36">
        <f t="shared" si="19"/>
        <v>494944698.98260367</v>
      </c>
      <c r="AB36">
        <f t="shared" si="19"/>
        <v>350195070.17197001</v>
      </c>
      <c r="AC36">
        <f t="shared" si="19"/>
        <v>243965813.67258805</v>
      </c>
      <c r="AD36">
        <f t="shared" si="19"/>
        <v>168965438.43957937</v>
      </c>
      <c r="AE36">
        <f t="shared" si="19"/>
        <v>115038069.25799523</v>
      </c>
      <c r="AF36">
        <f t="shared" si="19"/>
        <v>85603822.714354157</v>
      </c>
      <c r="AG36">
        <f t="shared" si="19"/>
        <v>63669962.000041828</v>
      </c>
      <c r="AH36">
        <f t="shared" si="19"/>
        <v>47530140.774937928</v>
      </c>
      <c r="AI36">
        <f t="shared" si="19"/>
        <v>35305510.087122425</v>
      </c>
      <c r="AJ36">
        <f t="shared" si="19"/>
        <v>26079857.101777848</v>
      </c>
      <c r="AK36">
        <f t="shared" si="22"/>
        <v>2322574207.46771</v>
      </c>
    </row>
    <row r="37" spans="1:37" x14ac:dyDescent="0.25">
      <c r="A37">
        <v>6.78</v>
      </c>
      <c r="B37">
        <v>53.35</v>
      </c>
      <c r="C37">
        <f>'2020'!$C16</f>
        <v>6.1807642330020336</v>
      </c>
      <c r="D37">
        <f>'2023'!$C16</f>
        <v>5.5520905741090196</v>
      </c>
      <c r="E37">
        <f>'2026'!$C16</f>
        <v>4.9407756586022469</v>
      </c>
      <c r="F37">
        <f>'2029'!$C16</f>
        <v>4.3174438602354774</v>
      </c>
      <c r="G37">
        <f>'2032'!$C16</f>
        <v>3.7365972099281759</v>
      </c>
      <c r="H37">
        <f>'2035'!$C16</f>
        <v>3.1691599939612529</v>
      </c>
      <c r="I37">
        <f>'2038'!$C16</f>
        <v>2.9590117556597262</v>
      </c>
      <c r="J37">
        <f>'2041'!$C16</f>
        <v>2.7603579124519531</v>
      </c>
      <c r="K37">
        <f>'2044'!$C16</f>
        <v>2.5835510164219309</v>
      </c>
      <c r="L37">
        <f>'2047'!$C16</f>
        <v>2.4030485539560562</v>
      </c>
      <c r="M37">
        <f>'2050'!$C16</f>
        <v>2.2173825594312282</v>
      </c>
      <c r="N37">
        <f t="shared" si="20"/>
        <v>121425742574.257</v>
      </c>
      <c r="O37">
        <f t="shared" si="8"/>
        <v>750503886.66867995</v>
      </c>
      <c r="P37">
        <f t="shared" si="9"/>
        <v>674166720.80072057</v>
      </c>
      <c r="Q37">
        <f t="shared" si="10"/>
        <v>599937353.23859155</v>
      </c>
      <c r="R37">
        <f t="shared" si="11"/>
        <v>524248826.75175953</v>
      </c>
      <c r="S37">
        <f t="shared" si="12"/>
        <v>453719090.91642565</v>
      </c>
      <c r="T37">
        <f t="shared" si="13"/>
        <v>384817605.60337299</v>
      </c>
      <c r="U37">
        <f t="shared" si="14"/>
        <v>359300199.7169382</v>
      </c>
      <c r="V37">
        <f t="shared" si="15"/>
        <v>335178509.29020429</v>
      </c>
      <c r="W37">
        <f t="shared" si="16"/>
        <v>313709600.6475094</v>
      </c>
      <c r="X37">
        <f t="shared" si="17"/>
        <v>291791955.10610861</v>
      </c>
      <c r="Y37">
        <f t="shared" si="18"/>
        <v>269247323.85014343</v>
      </c>
      <c r="Z37">
        <f t="shared" si="21"/>
        <v>750503886.66867995</v>
      </c>
      <c r="AA37">
        <f t="shared" si="19"/>
        <v>535175278.79445499</v>
      </c>
      <c r="AB37">
        <f t="shared" si="19"/>
        <v>378062298.0436005</v>
      </c>
      <c r="AC37">
        <f t="shared" si="19"/>
        <v>262254934.10244691</v>
      </c>
      <c r="AD37">
        <f t="shared" si="19"/>
        <v>180178093.56326401</v>
      </c>
      <c r="AE37">
        <f t="shared" si="19"/>
        <v>121310558.0912987</v>
      </c>
      <c r="AF37">
        <f t="shared" si="19"/>
        <v>89914526.140381575</v>
      </c>
      <c r="AG37">
        <f t="shared" si="19"/>
        <v>66585137.341275215</v>
      </c>
      <c r="AH37">
        <f t="shared" si="19"/>
        <v>49471796.128625385</v>
      </c>
      <c r="AI37">
        <f t="shared" si="19"/>
        <v>36528506.477226414</v>
      </c>
      <c r="AJ37">
        <f t="shared" si="19"/>
        <v>26757080.840399731</v>
      </c>
      <c r="AK37">
        <f t="shared" si="22"/>
        <v>2496742096.1916528</v>
      </c>
    </row>
    <row r="38" spans="1:37" x14ac:dyDescent="0.25">
      <c r="A38">
        <v>7.78</v>
      </c>
      <c r="B38">
        <v>53.35</v>
      </c>
      <c r="C38">
        <f>'2020'!$C17</f>
        <v>7.193462849538431</v>
      </c>
      <c r="D38">
        <f>'2023'!$C17</f>
        <v>6.4493336899283582</v>
      </c>
      <c r="E38">
        <f>'2026'!$C17</f>
        <v>5.7667978835566771</v>
      </c>
      <c r="F38">
        <f>'2029'!$C17</f>
        <v>5.0968209804701372</v>
      </c>
      <c r="G38">
        <f>'2032'!$C17</f>
        <v>4.4422817160164207</v>
      </c>
      <c r="H38">
        <f>'2035'!$C17</f>
        <v>3.7416574675699619</v>
      </c>
      <c r="I38">
        <f>'2038'!$C17</f>
        <v>3.4903936047822528</v>
      </c>
      <c r="J38">
        <f>'2041'!$C17</f>
        <v>3.2498170522107608</v>
      </c>
      <c r="K38">
        <f>'2044'!$C17</f>
        <v>3.0340276087884459</v>
      </c>
      <c r="L38">
        <f>'2047'!$C17</f>
        <v>2.812572262315467</v>
      </c>
      <c r="M38">
        <f>'2050'!$C17</f>
        <v>2.5855077194303129</v>
      </c>
      <c r="N38">
        <f t="shared" si="20"/>
        <v>121425742574.257</v>
      </c>
      <c r="O38">
        <f t="shared" si="8"/>
        <v>873471568.18553472</v>
      </c>
      <c r="P38">
        <f t="shared" si="9"/>
        <v>783115132.40872383</v>
      </c>
      <c r="Q38">
        <f t="shared" si="10"/>
        <v>700237715.28652322</v>
      </c>
      <c r="R38">
        <f t="shared" si="11"/>
        <v>618885272.32163906</v>
      </c>
      <c r="S38">
        <f t="shared" si="12"/>
        <v>539407356.09133852</v>
      </c>
      <c r="T38">
        <f t="shared" si="13"/>
        <v>454333536.45819658</v>
      </c>
      <c r="U38">
        <f t="shared" si="14"/>
        <v>423823635.33712274</v>
      </c>
      <c r="V38">
        <f t="shared" si="15"/>
        <v>394611448.79517454</v>
      </c>
      <c r="W38">
        <f t="shared" si="16"/>
        <v>368409055.38793439</v>
      </c>
      <c r="X38">
        <f t="shared" si="17"/>
        <v>341518675.49541354</v>
      </c>
      <c r="Y38">
        <f t="shared" si="18"/>
        <v>313947194.76329947</v>
      </c>
      <c r="Z38">
        <f t="shared" si="21"/>
        <v>873471568.18553472</v>
      </c>
      <c r="AA38">
        <f t="shared" si="19"/>
        <v>621662040.53682411</v>
      </c>
      <c r="AB38">
        <f t="shared" si="19"/>
        <v>441268539.77158588</v>
      </c>
      <c r="AC38">
        <f t="shared" si="19"/>
        <v>309596718.25177169</v>
      </c>
      <c r="AD38">
        <f t="shared" si="19"/>
        <v>214206082.61872807</v>
      </c>
      <c r="AE38">
        <f t="shared" si="19"/>
        <v>143224878.65626422</v>
      </c>
      <c r="AF38">
        <f t="shared" si="19"/>
        <v>106061453.25956739</v>
      </c>
      <c r="AG38">
        <f t="shared" si="19"/>
        <v>78391832.370483652</v>
      </c>
      <c r="AH38">
        <f t="shared" si="19"/>
        <v>58097863.892187029</v>
      </c>
      <c r="AI38">
        <f t="shared" si="19"/>
        <v>42753636.389294803</v>
      </c>
      <c r="AJ38">
        <f t="shared" si="19"/>
        <v>31199234.777069628</v>
      </c>
      <c r="AK38">
        <f t="shared" si="22"/>
        <v>2919933848.709311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2.7085315853823699</v>
      </c>
      <c r="D2">
        <v>98</v>
      </c>
      <c r="E2">
        <v>0</v>
      </c>
      <c r="F2">
        <v>53</v>
      </c>
      <c r="G2">
        <v>51</v>
      </c>
      <c r="H2">
        <v>0</v>
      </c>
      <c r="I2">
        <v>0</v>
      </c>
      <c r="J2">
        <v>0</v>
      </c>
      <c r="K2" t="s">
        <v>14</v>
      </c>
      <c r="L2">
        <v>1175988.7139000001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2.64938978271095</v>
      </c>
      <c r="D3">
        <v>94</v>
      </c>
      <c r="E3">
        <v>2</v>
      </c>
      <c r="F3">
        <v>53</v>
      </c>
      <c r="G3">
        <v>51</v>
      </c>
      <c r="H3">
        <v>0</v>
      </c>
      <c r="I3">
        <v>0</v>
      </c>
      <c r="J3">
        <v>0</v>
      </c>
      <c r="K3" t="s">
        <v>14</v>
      </c>
      <c r="L3">
        <v>1175988.7139000001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2.6241359120294132</v>
      </c>
      <c r="D4">
        <v>96</v>
      </c>
      <c r="E4">
        <v>0</v>
      </c>
      <c r="F4">
        <v>52</v>
      </c>
      <c r="G4">
        <v>50</v>
      </c>
      <c r="H4">
        <v>0</v>
      </c>
      <c r="I4">
        <v>0</v>
      </c>
      <c r="J4">
        <v>0</v>
      </c>
      <c r="K4" t="s">
        <v>14</v>
      </c>
      <c r="L4">
        <v>1153800.2475999999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2.6474861754149419</v>
      </c>
      <c r="D5">
        <v>98</v>
      </c>
      <c r="E5">
        <v>0</v>
      </c>
      <c r="F5">
        <v>52</v>
      </c>
      <c r="G5">
        <v>50</v>
      </c>
      <c r="H5">
        <v>0</v>
      </c>
      <c r="I5">
        <v>0</v>
      </c>
      <c r="J5">
        <v>0</v>
      </c>
      <c r="K5" t="s">
        <v>14</v>
      </c>
      <c r="L5">
        <v>1153800.2475999999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2.5444017524717788</v>
      </c>
      <c r="D6">
        <v>99</v>
      </c>
      <c r="E6">
        <v>0</v>
      </c>
      <c r="F6">
        <v>53</v>
      </c>
      <c r="G6">
        <v>51</v>
      </c>
      <c r="H6">
        <v>0</v>
      </c>
      <c r="I6">
        <v>0</v>
      </c>
      <c r="J6">
        <v>0</v>
      </c>
      <c r="K6" t="s">
        <v>14</v>
      </c>
      <c r="L6">
        <v>1175988.7139000001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2.490662727618123</v>
      </c>
      <c r="D7">
        <v>98</v>
      </c>
      <c r="E7">
        <v>0</v>
      </c>
      <c r="F7">
        <v>53</v>
      </c>
      <c r="G7">
        <v>51</v>
      </c>
      <c r="H7">
        <v>0</v>
      </c>
      <c r="I7">
        <v>0</v>
      </c>
      <c r="J7">
        <v>0</v>
      </c>
      <c r="K7" t="s">
        <v>14</v>
      </c>
      <c r="L7">
        <v>1175988.7139000001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2.47241559585343</v>
      </c>
      <c r="D8">
        <v>98</v>
      </c>
      <c r="E8">
        <v>0</v>
      </c>
      <c r="F8">
        <v>53</v>
      </c>
      <c r="G8">
        <v>51</v>
      </c>
      <c r="H8">
        <v>0</v>
      </c>
      <c r="I8">
        <v>0</v>
      </c>
      <c r="J8">
        <v>0</v>
      </c>
      <c r="K8" t="s">
        <v>14</v>
      </c>
      <c r="L8">
        <v>1175988.7139000001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2.4955117943976881</v>
      </c>
      <c r="D9">
        <v>99</v>
      </c>
      <c r="E9">
        <v>5</v>
      </c>
      <c r="F9">
        <v>53</v>
      </c>
      <c r="G9">
        <v>51</v>
      </c>
      <c r="H9">
        <v>0</v>
      </c>
      <c r="I9">
        <v>0</v>
      </c>
      <c r="J9">
        <v>0</v>
      </c>
      <c r="K9" t="s">
        <v>14</v>
      </c>
      <c r="L9">
        <v>1175988.7139000001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2.411968135256402</v>
      </c>
      <c r="D10">
        <v>100</v>
      </c>
      <c r="E10">
        <v>0</v>
      </c>
      <c r="F10">
        <v>53</v>
      </c>
      <c r="G10">
        <v>51</v>
      </c>
      <c r="H10">
        <v>0</v>
      </c>
      <c r="I10">
        <v>0</v>
      </c>
      <c r="J10">
        <v>0</v>
      </c>
      <c r="K10" t="s">
        <v>14</v>
      </c>
      <c r="L10">
        <v>1175988.7139000001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2.324267214016174</v>
      </c>
      <c r="D11">
        <v>99</v>
      </c>
      <c r="E11">
        <v>3</v>
      </c>
      <c r="F11">
        <v>53</v>
      </c>
      <c r="G11">
        <v>51</v>
      </c>
      <c r="H11">
        <v>0</v>
      </c>
      <c r="I11">
        <v>0</v>
      </c>
      <c r="J11">
        <v>0</v>
      </c>
      <c r="K11" t="s">
        <v>14</v>
      </c>
      <c r="L11">
        <v>1175988.7139000001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2.2857012436455859</v>
      </c>
      <c r="D12">
        <v>102</v>
      </c>
      <c r="E12">
        <v>13</v>
      </c>
      <c r="F12">
        <v>52</v>
      </c>
      <c r="G12">
        <v>50</v>
      </c>
      <c r="H12">
        <v>0</v>
      </c>
      <c r="I12">
        <v>0</v>
      </c>
      <c r="J12">
        <v>0</v>
      </c>
      <c r="K12" t="s">
        <v>14</v>
      </c>
      <c r="L12">
        <v>1153800.2475999999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2.3300518779286672</v>
      </c>
      <c r="D13">
        <v>101</v>
      </c>
      <c r="E13">
        <v>0</v>
      </c>
      <c r="F13">
        <v>53</v>
      </c>
      <c r="G13">
        <v>51</v>
      </c>
      <c r="H13">
        <v>0</v>
      </c>
      <c r="I13">
        <v>0</v>
      </c>
      <c r="J13">
        <v>0</v>
      </c>
      <c r="K13" t="s">
        <v>14</v>
      </c>
      <c r="L13">
        <v>1175988.7139000001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2.4117709420436642</v>
      </c>
      <c r="D14">
        <v>104</v>
      </c>
      <c r="E14">
        <v>0</v>
      </c>
      <c r="F14">
        <v>54</v>
      </c>
      <c r="G14">
        <v>52</v>
      </c>
      <c r="H14">
        <v>0</v>
      </c>
      <c r="I14">
        <v>0</v>
      </c>
      <c r="J14">
        <v>0</v>
      </c>
      <c r="K14" t="s">
        <v>14</v>
      </c>
      <c r="L14">
        <v>1198177.1802000001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2.4821525216206122</v>
      </c>
      <c r="D15">
        <v>123</v>
      </c>
      <c r="E15">
        <v>0</v>
      </c>
      <c r="F15">
        <v>56</v>
      </c>
      <c r="G15">
        <v>54</v>
      </c>
      <c r="H15">
        <v>0</v>
      </c>
      <c r="I15">
        <v>0</v>
      </c>
      <c r="J15">
        <v>0</v>
      </c>
      <c r="K15" t="s">
        <v>14</v>
      </c>
      <c r="L15">
        <v>1242554.1128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2.5835510164219309</v>
      </c>
      <c r="D16">
        <v>144</v>
      </c>
      <c r="E16">
        <v>14</v>
      </c>
      <c r="F16">
        <v>58</v>
      </c>
      <c r="G16">
        <v>56</v>
      </c>
      <c r="H16">
        <v>0</v>
      </c>
      <c r="I16">
        <v>0</v>
      </c>
      <c r="J16">
        <v>0</v>
      </c>
      <c r="K16" t="s">
        <v>14</v>
      </c>
      <c r="L16">
        <v>1286931.0453999999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3.0340276087884459</v>
      </c>
      <c r="D17">
        <v>177</v>
      </c>
      <c r="E17">
        <v>0</v>
      </c>
      <c r="F17">
        <v>63</v>
      </c>
      <c r="G17">
        <v>61</v>
      </c>
      <c r="H17">
        <v>0</v>
      </c>
      <c r="I17">
        <v>0</v>
      </c>
      <c r="J17">
        <v>0</v>
      </c>
      <c r="K17" t="s">
        <v>14</v>
      </c>
      <c r="L17">
        <v>1397873.3769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2.5773984203705438</v>
      </c>
      <c r="D2">
        <v>102</v>
      </c>
      <c r="E2">
        <v>5</v>
      </c>
      <c r="F2">
        <v>52</v>
      </c>
      <c r="G2">
        <v>50</v>
      </c>
      <c r="H2">
        <v>0</v>
      </c>
      <c r="I2">
        <v>0</v>
      </c>
      <c r="J2">
        <v>0</v>
      </c>
      <c r="K2" t="s">
        <v>14</v>
      </c>
      <c r="L2">
        <v>1153800.2475999999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2.5179178294043649</v>
      </c>
      <c r="D3">
        <v>102</v>
      </c>
      <c r="E3">
        <v>0</v>
      </c>
      <c r="F3">
        <v>51</v>
      </c>
      <c r="G3">
        <v>49</v>
      </c>
      <c r="H3">
        <v>0</v>
      </c>
      <c r="I3">
        <v>0</v>
      </c>
      <c r="J3">
        <v>0</v>
      </c>
      <c r="K3" t="s">
        <v>14</v>
      </c>
      <c r="L3">
        <v>1131611.7812999999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2.496145575665905</v>
      </c>
      <c r="D4">
        <v>96</v>
      </c>
      <c r="E4">
        <v>0</v>
      </c>
      <c r="F4">
        <v>52</v>
      </c>
      <c r="G4">
        <v>50</v>
      </c>
      <c r="H4">
        <v>0</v>
      </c>
      <c r="I4">
        <v>0</v>
      </c>
      <c r="J4">
        <v>0</v>
      </c>
      <c r="K4" t="s">
        <v>14</v>
      </c>
      <c r="L4">
        <v>1153800.2475999999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2.5174947871711679</v>
      </c>
      <c r="D5">
        <v>98</v>
      </c>
      <c r="E5">
        <v>0</v>
      </c>
      <c r="F5">
        <v>52</v>
      </c>
      <c r="G5">
        <v>50</v>
      </c>
      <c r="H5">
        <v>0</v>
      </c>
      <c r="I5">
        <v>0</v>
      </c>
      <c r="J5">
        <v>0</v>
      </c>
      <c r="K5" t="s">
        <v>14</v>
      </c>
      <c r="L5">
        <v>1153800.2475999999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2.41069757837522</v>
      </c>
      <c r="D6">
        <v>103</v>
      </c>
      <c r="E6">
        <v>0</v>
      </c>
      <c r="F6">
        <v>52</v>
      </c>
      <c r="G6">
        <v>50</v>
      </c>
      <c r="H6">
        <v>0</v>
      </c>
      <c r="I6">
        <v>0</v>
      </c>
      <c r="J6">
        <v>0</v>
      </c>
      <c r="K6" t="s">
        <v>14</v>
      </c>
      <c r="L6">
        <v>1153800.2475999999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2.357959079461696</v>
      </c>
      <c r="D7">
        <v>102</v>
      </c>
      <c r="E7">
        <v>0</v>
      </c>
      <c r="F7">
        <v>52</v>
      </c>
      <c r="G7">
        <v>50</v>
      </c>
      <c r="H7">
        <v>0</v>
      </c>
      <c r="I7">
        <v>0</v>
      </c>
      <c r="J7">
        <v>0</v>
      </c>
      <c r="K7" t="s">
        <v>14</v>
      </c>
      <c r="L7">
        <v>1153800.2475999999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2.339711947697003</v>
      </c>
      <c r="D8">
        <v>102</v>
      </c>
      <c r="E8">
        <v>0</v>
      </c>
      <c r="F8">
        <v>52</v>
      </c>
      <c r="G8">
        <v>50</v>
      </c>
      <c r="H8">
        <v>0</v>
      </c>
      <c r="I8">
        <v>0</v>
      </c>
      <c r="J8">
        <v>0</v>
      </c>
      <c r="K8" t="s">
        <v>14</v>
      </c>
      <c r="L8">
        <v>1153800.2475999999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2.3632676445706799</v>
      </c>
      <c r="D9">
        <v>103</v>
      </c>
      <c r="E9">
        <v>10</v>
      </c>
      <c r="F9">
        <v>52</v>
      </c>
      <c r="G9">
        <v>50</v>
      </c>
      <c r="H9">
        <v>0</v>
      </c>
      <c r="I9">
        <v>0</v>
      </c>
      <c r="J9">
        <v>0</v>
      </c>
      <c r="K9" t="s">
        <v>14</v>
      </c>
      <c r="L9">
        <v>1153800.2475999999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2.2772634352197079</v>
      </c>
      <c r="D10">
        <v>104</v>
      </c>
      <c r="E10">
        <v>0</v>
      </c>
      <c r="F10">
        <v>52</v>
      </c>
      <c r="G10">
        <v>50</v>
      </c>
      <c r="H10">
        <v>0</v>
      </c>
      <c r="I10">
        <v>0</v>
      </c>
      <c r="J10">
        <v>0</v>
      </c>
      <c r="K10" t="s">
        <v>14</v>
      </c>
      <c r="L10">
        <v>1153800.2475999999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2.1895544747078248</v>
      </c>
      <c r="D11">
        <v>103</v>
      </c>
      <c r="E11">
        <v>0</v>
      </c>
      <c r="F11">
        <v>52</v>
      </c>
      <c r="G11">
        <v>50</v>
      </c>
      <c r="H11">
        <v>0</v>
      </c>
      <c r="I11">
        <v>0</v>
      </c>
      <c r="J11">
        <v>0</v>
      </c>
      <c r="K11" t="s">
        <v>14</v>
      </c>
      <c r="L11">
        <v>1153800.2475999999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2.1514205585661532</v>
      </c>
      <c r="D12">
        <v>102</v>
      </c>
      <c r="E12">
        <v>13</v>
      </c>
      <c r="F12">
        <v>52</v>
      </c>
      <c r="G12">
        <v>50</v>
      </c>
      <c r="H12">
        <v>0</v>
      </c>
      <c r="I12">
        <v>0</v>
      </c>
      <c r="J12">
        <v>0</v>
      </c>
      <c r="K12" t="s">
        <v>14</v>
      </c>
      <c r="L12">
        <v>1153800.2475999999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2.1943466519518409</v>
      </c>
      <c r="D13">
        <v>105</v>
      </c>
      <c r="E13">
        <v>0</v>
      </c>
      <c r="F13">
        <v>52</v>
      </c>
      <c r="G13">
        <v>50</v>
      </c>
      <c r="H13">
        <v>0</v>
      </c>
      <c r="I13">
        <v>0</v>
      </c>
      <c r="J13">
        <v>0</v>
      </c>
      <c r="K13" t="s">
        <v>14</v>
      </c>
      <c r="L13">
        <v>1153800.2475999999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2.2724499104366171</v>
      </c>
      <c r="D14">
        <v>108</v>
      </c>
      <c r="E14">
        <v>0</v>
      </c>
      <c r="F14">
        <v>53</v>
      </c>
      <c r="G14">
        <v>51</v>
      </c>
      <c r="H14">
        <v>0</v>
      </c>
      <c r="I14">
        <v>0</v>
      </c>
      <c r="J14">
        <v>0</v>
      </c>
      <c r="K14" t="s">
        <v>14</v>
      </c>
      <c r="L14">
        <v>1175988.7139000001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2.3225930415313929</v>
      </c>
      <c r="D15">
        <v>127</v>
      </c>
      <c r="E15">
        <v>0</v>
      </c>
      <c r="F15">
        <v>55</v>
      </c>
      <c r="G15">
        <v>53</v>
      </c>
      <c r="H15">
        <v>0</v>
      </c>
      <c r="I15">
        <v>0</v>
      </c>
      <c r="J15">
        <v>0</v>
      </c>
      <c r="K15" t="s">
        <v>14</v>
      </c>
      <c r="L15">
        <v>1220365.6465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2.4030485539560562</v>
      </c>
      <c r="D16">
        <v>149</v>
      </c>
      <c r="E16">
        <v>0</v>
      </c>
      <c r="F16">
        <v>57</v>
      </c>
      <c r="G16">
        <v>55</v>
      </c>
      <c r="H16">
        <v>0</v>
      </c>
      <c r="I16">
        <v>0</v>
      </c>
      <c r="J16">
        <v>0</v>
      </c>
      <c r="K16" t="s">
        <v>14</v>
      </c>
      <c r="L16">
        <v>1264742.5791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2.812572262315467</v>
      </c>
      <c r="D17">
        <v>189</v>
      </c>
      <c r="E17">
        <v>2</v>
      </c>
      <c r="F17">
        <v>60</v>
      </c>
      <c r="G17">
        <v>58</v>
      </c>
      <c r="H17">
        <v>0</v>
      </c>
      <c r="I17">
        <v>0</v>
      </c>
      <c r="J17">
        <v>0</v>
      </c>
      <c r="K17" t="s">
        <v>14</v>
      </c>
      <c r="L17">
        <v>1331307.9779999999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2.4433380082094822</v>
      </c>
      <c r="D2">
        <v>102</v>
      </c>
      <c r="E2">
        <v>5</v>
      </c>
      <c r="F2">
        <v>52</v>
      </c>
      <c r="G2">
        <v>50</v>
      </c>
      <c r="H2">
        <v>0</v>
      </c>
      <c r="I2">
        <v>0</v>
      </c>
      <c r="J2">
        <v>0</v>
      </c>
      <c r="K2" t="s">
        <v>14</v>
      </c>
      <c r="L2">
        <v>1153800.2475999999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2.384055286857016</v>
      </c>
      <c r="D3">
        <v>107</v>
      </c>
      <c r="E3">
        <v>0</v>
      </c>
      <c r="F3">
        <v>50</v>
      </c>
      <c r="G3">
        <v>48</v>
      </c>
      <c r="H3">
        <v>0</v>
      </c>
      <c r="I3">
        <v>0</v>
      </c>
      <c r="J3">
        <v>0</v>
      </c>
      <c r="K3" t="s">
        <v>14</v>
      </c>
      <c r="L3">
        <v>1109423.3149999999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2.3650750320294001</v>
      </c>
      <c r="D4">
        <v>100</v>
      </c>
      <c r="E4">
        <v>8</v>
      </c>
      <c r="F4">
        <v>51</v>
      </c>
      <c r="G4">
        <v>49</v>
      </c>
      <c r="H4">
        <v>0</v>
      </c>
      <c r="I4">
        <v>0</v>
      </c>
      <c r="J4">
        <v>0</v>
      </c>
      <c r="K4" t="s">
        <v>14</v>
      </c>
      <c r="L4">
        <v>1131611.7812999999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2.3841224790568298</v>
      </c>
      <c r="D5">
        <v>102</v>
      </c>
      <c r="E5">
        <v>7</v>
      </c>
      <c r="F5">
        <v>51</v>
      </c>
      <c r="G5">
        <v>49</v>
      </c>
      <c r="H5">
        <v>0</v>
      </c>
      <c r="I5">
        <v>0</v>
      </c>
      <c r="J5">
        <v>0</v>
      </c>
      <c r="K5" t="s">
        <v>14</v>
      </c>
      <c r="L5">
        <v>1131611.7812999999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2.2752202820779148</v>
      </c>
      <c r="D6">
        <v>108</v>
      </c>
      <c r="E6">
        <v>0</v>
      </c>
      <c r="F6">
        <v>51</v>
      </c>
      <c r="G6">
        <v>49</v>
      </c>
      <c r="H6">
        <v>0</v>
      </c>
      <c r="I6">
        <v>0</v>
      </c>
      <c r="J6">
        <v>0</v>
      </c>
      <c r="K6" t="s">
        <v>14</v>
      </c>
      <c r="L6">
        <v>1131611.7812999999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2.22299036836736</v>
      </c>
      <c r="D7">
        <v>106</v>
      </c>
      <c r="E7">
        <v>15</v>
      </c>
      <c r="F7">
        <v>51</v>
      </c>
      <c r="G7">
        <v>49</v>
      </c>
      <c r="H7">
        <v>0</v>
      </c>
      <c r="I7">
        <v>0</v>
      </c>
      <c r="J7">
        <v>0</v>
      </c>
      <c r="K7" t="s">
        <v>14</v>
      </c>
      <c r="L7">
        <v>1131611.7812999999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2.2052351773398309</v>
      </c>
      <c r="D8">
        <v>107</v>
      </c>
      <c r="E8">
        <v>0</v>
      </c>
      <c r="F8">
        <v>51</v>
      </c>
      <c r="G8">
        <v>49</v>
      </c>
      <c r="H8">
        <v>0</v>
      </c>
      <c r="I8">
        <v>0</v>
      </c>
      <c r="J8">
        <v>0</v>
      </c>
      <c r="K8" t="s">
        <v>14</v>
      </c>
      <c r="L8">
        <v>1131611.7812999999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2.228139786312719</v>
      </c>
      <c r="D9">
        <v>103</v>
      </c>
      <c r="E9">
        <v>10</v>
      </c>
      <c r="F9">
        <v>52</v>
      </c>
      <c r="G9">
        <v>50</v>
      </c>
      <c r="H9">
        <v>0</v>
      </c>
      <c r="I9">
        <v>0</v>
      </c>
      <c r="J9">
        <v>0</v>
      </c>
      <c r="K9" t="s">
        <v>14</v>
      </c>
      <c r="L9">
        <v>1153800.2475999999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2.1407856129822709</v>
      </c>
      <c r="D10">
        <v>109</v>
      </c>
      <c r="E10">
        <v>0</v>
      </c>
      <c r="F10">
        <v>51</v>
      </c>
      <c r="G10">
        <v>49</v>
      </c>
      <c r="H10">
        <v>0</v>
      </c>
      <c r="I10">
        <v>0</v>
      </c>
      <c r="J10">
        <v>0</v>
      </c>
      <c r="K10" t="s">
        <v>14</v>
      </c>
      <c r="L10">
        <v>1131611.7812999999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2.054077178410521</v>
      </c>
      <c r="D11">
        <v>108</v>
      </c>
      <c r="E11">
        <v>0</v>
      </c>
      <c r="F11">
        <v>51</v>
      </c>
      <c r="G11">
        <v>49</v>
      </c>
      <c r="H11">
        <v>0</v>
      </c>
      <c r="I11">
        <v>0</v>
      </c>
      <c r="J11">
        <v>0</v>
      </c>
      <c r="K11" t="s">
        <v>14</v>
      </c>
      <c r="L11">
        <v>1131611.7812999999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2.015566945411122</v>
      </c>
      <c r="D12">
        <v>107</v>
      </c>
      <c r="E12">
        <v>9</v>
      </c>
      <c r="F12">
        <v>51</v>
      </c>
      <c r="G12">
        <v>49</v>
      </c>
      <c r="H12">
        <v>0</v>
      </c>
      <c r="I12">
        <v>0</v>
      </c>
      <c r="J12">
        <v>0</v>
      </c>
      <c r="K12" t="s">
        <v>14</v>
      </c>
      <c r="L12">
        <v>1131611.7812999999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2.0568683037742712</v>
      </c>
      <c r="D13">
        <v>110</v>
      </c>
      <c r="E13">
        <v>0</v>
      </c>
      <c r="F13">
        <v>51</v>
      </c>
      <c r="G13">
        <v>49</v>
      </c>
      <c r="H13">
        <v>0</v>
      </c>
      <c r="I13">
        <v>0</v>
      </c>
      <c r="J13">
        <v>0</v>
      </c>
      <c r="K13" t="s">
        <v>14</v>
      </c>
      <c r="L13">
        <v>1131611.7812999999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2.1313557566288259</v>
      </c>
      <c r="D14">
        <v>113</v>
      </c>
      <c r="E14">
        <v>0</v>
      </c>
      <c r="F14">
        <v>52</v>
      </c>
      <c r="G14">
        <v>50</v>
      </c>
      <c r="H14">
        <v>0</v>
      </c>
      <c r="I14">
        <v>0</v>
      </c>
      <c r="J14">
        <v>0</v>
      </c>
      <c r="K14" t="s">
        <v>14</v>
      </c>
      <c r="L14">
        <v>1153800.2475999999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2.161260439241433</v>
      </c>
      <c r="D15">
        <v>132</v>
      </c>
      <c r="E15">
        <v>0</v>
      </c>
      <c r="F15">
        <v>54</v>
      </c>
      <c r="G15">
        <v>52</v>
      </c>
      <c r="H15">
        <v>0</v>
      </c>
      <c r="I15">
        <v>0</v>
      </c>
      <c r="J15">
        <v>0</v>
      </c>
      <c r="K15" t="s">
        <v>14</v>
      </c>
      <c r="L15">
        <v>1198177.1802000001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2.2173825594312282</v>
      </c>
      <c r="D16">
        <v>153</v>
      </c>
      <c r="E16">
        <v>13</v>
      </c>
      <c r="F16">
        <v>56</v>
      </c>
      <c r="G16">
        <v>54</v>
      </c>
      <c r="H16">
        <v>0</v>
      </c>
      <c r="I16">
        <v>0</v>
      </c>
      <c r="J16">
        <v>0</v>
      </c>
      <c r="K16" t="s">
        <v>14</v>
      </c>
      <c r="L16">
        <v>1242554.1128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2.5855077194303129</v>
      </c>
      <c r="D17">
        <v>194</v>
      </c>
      <c r="E17">
        <v>0</v>
      </c>
      <c r="F17">
        <v>59</v>
      </c>
      <c r="G17">
        <v>57</v>
      </c>
      <c r="H17">
        <v>0</v>
      </c>
      <c r="I17">
        <v>0</v>
      </c>
      <c r="J17">
        <v>0</v>
      </c>
      <c r="K17" t="s">
        <v>14</v>
      </c>
      <c r="L17">
        <v>1309119.5116999999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5.4820543802246418</v>
      </c>
      <c r="D2">
        <v>93</v>
      </c>
      <c r="E2">
        <v>0</v>
      </c>
      <c r="F2">
        <v>55</v>
      </c>
      <c r="G2">
        <v>53</v>
      </c>
      <c r="H2">
        <v>0</v>
      </c>
      <c r="I2">
        <v>0</v>
      </c>
      <c r="J2">
        <v>0</v>
      </c>
      <c r="K2" t="s">
        <v>14</v>
      </c>
      <c r="L2">
        <v>1220365.6465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5.3686925345048717</v>
      </c>
      <c r="D3">
        <v>91</v>
      </c>
      <c r="E3">
        <v>27</v>
      </c>
      <c r="F3">
        <v>54</v>
      </c>
      <c r="G3">
        <v>52</v>
      </c>
      <c r="H3">
        <v>0</v>
      </c>
      <c r="I3">
        <v>0</v>
      </c>
      <c r="J3">
        <v>0</v>
      </c>
      <c r="K3" t="s">
        <v>14</v>
      </c>
      <c r="L3">
        <v>1198177.1802000001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5.3408398722506032</v>
      </c>
      <c r="D4">
        <v>91</v>
      </c>
      <c r="E4">
        <v>0</v>
      </c>
      <c r="F4">
        <v>54</v>
      </c>
      <c r="G4">
        <v>52</v>
      </c>
      <c r="H4">
        <v>0</v>
      </c>
      <c r="I4">
        <v>0</v>
      </c>
      <c r="J4">
        <v>0</v>
      </c>
      <c r="K4" t="s">
        <v>14</v>
      </c>
      <c r="L4">
        <v>1198177.1802000001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5.3679479810237956</v>
      </c>
      <c r="D5">
        <v>91</v>
      </c>
      <c r="E5">
        <v>30</v>
      </c>
      <c r="F5">
        <v>54</v>
      </c>
      <c r="G5">
        <v>52</v>
      </c>
      <c r="H5">
        <v>0</v>
      </c>
      <c r="I5">
        <v>0</v>
      </c>
      <c r="J5">
        <v>0</v>
      </c>
      <c r="K5" t="s">
        <v>14</v>
      </c>
      <c r="L5">
        <v>1198177.1802000001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5.3203956436262008</v>
      </c>
      <c r="D6">
        <v>93</v>
      </c>
      <c r="E6">
        <v>16</v>
      </c>
      <c r="F6">
        <v>55</v>
      </c>
      <c r="G6">
        <v>53</v>
      </c>
      <c r="H6">
        <v>0</v>
      </c>
      <c r="I6">
        <v>0</v>
      </c>
      <c r="J6">
        <v>0</v>
      </c>
      <c r="K6" t="s">
        <v>14</v>
      </c>
      <c r="L6">
        <v>1220365.6465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5.2632525617424948</v>
      </c>
      <c r="D7">
        <v>92</v>
      </c>
      <c r="E7">
        <v>47</v>
      </c>
      <c r="F7">
        <v>55</v>
      </c>
      <c r="G7">
        <v>53</v>
      </c>
      <c r="H7">
        <v>0</v>
      </c>
      <c r="I7">
        <v>0</v>
      </c>
      <c r="J7">
        <v>0</v>
      </c>
      <c r="K7" t="s">
        <v>14</v>
      </c>
      <c r="L7">
        <v>1220365.6465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5.2459383906957022</v>
      </c>
      <c r="D8">
        <v>93</v>
      </c>
      <c r="E8">
        <v>0</v>
      </c>
      <c r="F8">
        <v>55</v>
      </c>
      <c r="G8">
        <v>53</v>
      </c>
      <c r="H8">
        <v>0</v>
      </c>
      <c r="I8">
        <v>0</v>
      </c>
      <c r="J8">
        <v>0</v>
      </c>
      <c r="K8" t="s">
        <v>14</v>
      </c>
      <c r="L8">
        <v>1220365.6465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5.2698247435324603</v>
      </c>
      <c r="D9">
        <v>93</v>
      </c>
      <c r="E9">
        <v>16</v>
      </c>
      <c r="F9">
        <v>55</v>
      </c>
      <c r="G9">
        <v>53</v>
      </c>
      <c r="H9">
        <v>0</v>
      </c>
      <c r="I9">
        <v>0</v>
      </c>
      <c r="J9">
        <v>0</v>
      </c>
      <c r="K9" t="s">
        <v>14</v>
      </c>
      <c r="L9">
        <v>1220365.6465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5.2120921600819861</v>
      </c>
      <c r="D10">
        <v>94</v>
      </c>
      <c r="E10">
        <v>20</v>
      </c>
      <c r="F10">
        <v>55</v>
      </c>
      <c r="G10">
        <v>53</v>
      </c>
      <c r="H10">
        <v>0</v>
      </c>
      <c r="I10">
        <v>0</v>
      </c>
      <c r="J10">
        <v>0</v>
      </c>
      <c r="K10" t="s">
        <v>14</v>
      </c>
      <c r="L10">
        <v>1220365.6465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5.1087273178518862</v>
      </c>
      <c r="D11">
        <v>93</v>
      </c>
      <c r="E11">
        <v>32</v>
      </c>
      <c r="F11">
        <v>55</v>
      </c>
      <c r="G11">
        <v>53</v>
      </c>
      <c r="H11">
        <v>0</v>
      </c>
      <c r="I11">
        <v>0</v>
      </c>
      <c r="J11">
        <v>0</v>
      </c>
      <c r="K11" t="s">
        <v>14</v>
      </c>
      <c r="L11">
        <v>1220365.6465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5.0600776551903834</v>
      </c>
      <c r="D12">
        <v>93</v>
      </c>
      <c r="E12">
        <v>11</v>
      </c>
      <c r="F12">
        <v>55</v>
      </c>
      <c r="G12">
        <v>53</v>
      </c>
      <c r="H12">
        <v>0</v>
      </c>
      <c r="I12">
        <v>0</v>
      </c>
      <c r="J12">
        <v>0</v>
      </c>
      <c r="K12" t="s">
        <v>14</v>
      </c>
      <c r="L12">
        <v>1220365.6465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5.14127821682243</v>
      </c>
      <c r="D13">
        <v>95</v>
      </c>
      <c r="E13">
        <v>2</v>
      </c>
      <c r="F13">
        <v>55</v>
      </c>
      <c r="G13">
        <v>53</v>
      </c>
      <c r="H13">
        <v>0</v>
      </c>
      <c r="I13">
        <v>0</v>
      </c>
      <c r="J13">
        <v>0</v>
      </c>
      <c r="K13" t="s">
        <v>14</v>
      </c>
      <c r="L13">
        <v>1220365.6465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5.2864368463731601</v>
      </c>
      <c r="D14">
        <v>96</v>
      </c>
      <c r="E14">
        <v>6</v>
      </c>
      <c r="F14">
        <v>57</v>
      </c>
      <c r="G14">
        <v>55</v>
      </c>
      <c r="H14">
        <v>0</v>
      </c>
      <c r="I14">
        <v>0</v>
      </c>
      <c r="J14">
        <v>0</v>
      </c>
      <c r="K14" t="s">
        <v>14</v>
      </c>
      <c r="L14">
        <v>1264742.5791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5.6929923557353987</v>
      </c>
      <c r="D15">
        <v>106</v>
      </c>
      <c r="E15">
        <v>65</v>
      </c>
      <c r="F15">
        <v>62</v>
      </c>
      <c r="G15">
        <v>60</v>
      </c>
      <c r="H15">
        <v>0</v>
      </c>
      <c r="I15">
        <v>0</v>
      </c>
      <c r="J15">
        <v>0</v>
      </c>
      <c r="K15" t="s">
        <v>14</v>
      </c>
      <c r="L15">
        <v>1375684.9106000001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6.1807642330020336</v>
      </c>
      <c r="D16">
        <v>111</v>
      </c>
      <c r="E16">
        <v>686</v>
      </c>
      <c r="F16">
        <v>64</v>
      </c>
      <c r="G16">
        <v>62</v>
      </c>
      <c r="H16">
        <v>0</v>
      </c>
      <c r="I16">
        <v>0</v>
      </c>
      <c r="J16">
        <v>0</v>
      </c>
      <c r="K16" t="s">
        <v>14</v>
      </c>
      <c r="L16">
        <v>1420061.8432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7.193462849538431</v>
      </c>
      <c r="D17">
        <v>111</v>
      </c>
      <c r="E17">
        <v>2311</v>
      </c>
      <c r="F17">
        <v>63</v>
      </c>
      <c r="G17">
        <v>61</v>
      </c>
      <c r="H17">
        <v>0</v>
      </c>
      <c r="I17">
        <v>0</v>
      </c>
      <c r="J17">
        <v>0</v>
      </c>
      <c r="K17" t="s">
        <v>14</v>
      </c>
      <c r="L17">
        <v>1397873.3769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7"/>
  <sheetViews>
    <sheetView workbookViewId="0">
      <selection activeCell="B35" sqref="B35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4.9948157517824017</v>
      </c>
      <c r="D2">
        <v>93</v>
      </c>
      <c r="E2">
        <v>0</v>
      </c>
      <c r="F2">
        <v>55</v>
      </c>
      <c r="G2">
        <v>53</v>
      </c>
      <c r="H2">
        <v>0</v>
      </c>
      <c r="I2">
        <v>0</v>
      </c>
      <c r="J2">
        <v>0</v>
      </c>
      <c r="K2" t="s">
        <v>14</v>
      </c>
      <c r="L2">
        <v>1220365.6465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4.8895037438185769</v>
      </c>
      <c r="D3">
        <v>91</v>
      </c>
      <c r="E3">
        <v>27</v>
      </c>
      <c r="F3">
        <v>54</v>
      </c>
      <c r="G3">
        <v>52</v>
      </c>
      <c r="H3">
        <v>0</v>
      </c>
      <c r="I3">
        <v>0</v>
      </c>
      <c r="J3">
        <v>0</v>
      </c>
      <c r="K3" t="s">
        <v>14</v>
      </c>
      <c r="L3">
        <v>1198177.1802000001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4.8636198284833769</v>
      </c>
      <c r="D4">
        <v>91</v>
      </c>
      <c r="E4">
        <v>0</v>
      </c>
      <c r="F4">
        <v>54</v>
      </c>
      <c r="G4">
        <v>52</v>
      </c>
      <c r="H4">
        <v>0</v>
      </c>
      <c r="I4">
        <v>0</v>
      </c>
      <c r="J4">
        <v>0</v>
      </c>
      <c r="K4" t="s">
        <v>14</v>
      </c>
      <c r="L4">
        <v>1198177.1802000001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4.8885404406798276</v>
      </c>
      <c r="D5">
        <v>91</v>
      </c>
      <c r="E5">
        <v>30</v>
      </c>
      <c r="F5">
        <v>54</v>
      </c>
      <c r="G5">
        <v>52</v>
      </c>
      <c r="H5">
        <v>0</v>
      </c>
      <c r="I5">
        <v>0</v>
      </c>
      <c r="J5">
        <v>0</v>
      </c>
      <c r="K5" t="s">
        <v>14</v>
      </c>
      <c r="L5">
        <v>1198177.1802000001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4.8319903503430313</v>
      </c>
      <c r="D6">
        <v>93</v>
      </c>
      <c r="E6">
        <v>16</v>
      </c>
      <c r="F6">
        <v>55</v>
      </c>
      <c r="G6">
        <v>53</v>
      </c>
      <c r="H6">
        <v>0</v>
      </c>
      <c r="I6">
        <v>0</v>
      </c>
      <c r="J6">
        <v>0</v>
      </c>
      <c r="K6" t="s">
        <v>14</v>
      </c>
      <c r="L6">
        <v>1220365.6465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4.7763388276055236</v>
      </c>
      <c r="D7">
        <v>92</v>
      </c>
      <c r="E7">
        <v>47</v>
      </c>
      <c r="F7">
        <v>55</v>
      </c>
      <c r="G7">
        <v>53</v>
      </c>
      <c r="H7">
        <v>0</v>
      </c>
      <c r="I7">
        <v>0</v>
      </c>
      <c r="J7">
        <v>0</v>
      </c>
      <c r="K7" t="s">
        <v>14</v>
      </c>
      <c r="L7">
        <v>1220365.6465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4.7586997622534621</v>
      </c>
      <c r="D8">
        <v>93</v>
      </c>
      <c r="E8">
        <v>0</v>
      </c>
      <c r="F8">
        <v>55</v>
      </c>
      <c r="G8">
        <v>53</v>
      </c>
      <c r="H8">
        <v>0</v>
      </c>
      <c r="I8">
        <v>0</v>
      </c>
      <c r="J8">
        <v>0</v>
      </c>
      <c r="K8" t="s">
        <v>14</v>
      </c>
      <c r="L8">
        <v>1220365.6465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4.7814194502492908</v>
      </c>
      <c r="D9">
        <v>93</v>
      </c>
      <c r="E9">
        <v>16</v>
      </c>
      <c r="F9">
        <v>55</v>
      </c>
      <c r="G9">
        <v>53</v>
      </c>
      <c r="H9">
        <v>0</v>
      </c>
      <c r="I9">
        <v>0</v>
      </c>
      <c r="J9">
        <v>0</v>
      </c>
      <c r="K9" t="s">
        <v>14</v>
      </c>
      <c r="L9">
        <v>1220365.6465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4.7196432283130862</v>
      </c>
      <c r="D10">
        <v>94</v>
      </c>
      <c r="E10">
        <v>20</v>
      </c>
      <c r="F10">
        <v>55</v>
      </c>
      <c r="G10">
        <v>53</v>
      </c>
      <c r="H10">
        <v>0</v>
      </c>
      <c r="I10">
        <v>0</v>
      </c>
      <c r="J10">
        <v>0</v>
      </c>
      <c r="K10" t="s">
        <v>14</v>
      </c>
      <c r="L10">
        <v>1220365.6465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4.6191553597277881</v>
      </c>
      <c r="D11">
        <v>93</v>
      </c>
      <c r="E11">
        <v>32</v>
      </c>
      <c r="F11">
        <v>55</v>
      </c>
      <c r="G11">
        <v>53</v>
      </c>
      <c r="H11">
        <v>0</v>
      </c>
      <c r="I11">
        <v>0</v>
      </c>
      <c r="J11">
        <v>0</v>
      </c>
      <c r="K11" t="s">
        <v>14</v>
      </c>
      <c r="L11">
        <v>1220365.6465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4.5720369446700051</v>
      </c>
      <c r="D12">
        <v>93</v>
      </c>
      <c r="E12">
        <v>11</v>
      </c>
      <c r="F12">
        <v>55</v>
      </c>
      <c r="G12">
        <v>53</v>
      </c>
      <c r="H12">
        <v>0</v>
      </c>
      <c r="I12">
        <v>0</v>
      </c>
      <c r="J12">
        <v>0</v>
      </c>
      <c r="K12" t="s">
        <v>14</v>
      </c>
      <c r="L12">
        <v>1220365.6465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4.6463898107240764</v>
      </c>
      <c r="D13">
        <v>95</v>
      </c>
      <c r="E13">
        <v>2</v>
      </c>
      <c r="F13">
        <v>55</v>
      </c>
      <c r="G13">
        <v>53</v>
      </c>
      <c r="H13">
        <v>0</v>
      </c>
      <c r="I13">
        <v>0</v>
      </c>
      <c r="J13">
        <v>0</v>
      </c>
      <c r="K13" t="s">
        <v>14</v>
      </c>
      <c r="L13">
        <v>1220365.6465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4.7824755215410439</v>
      </c>
      <c r="D14">
        <v>96</v>
      </c>
      <c r="E14">
        <v>6</v>
      </c>
      <c r="F14">
        <v>57</v>
      </c>
      <c r="G14">
        <v>55</v>
      </c>
      <c r="H14">
        <v>0</v>
      </c>
      <c r="I14">
        <v>0</v>
      </c>
      <c r="J14">
        <v>0</v>
      </c>
      <c r="K14" t="s">
        <v>14</v>
      </c>
      <c r="L14">
        <v>1264742.5791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5.1347248402741652</v>
      </c>
      <c r="D15">
        <v>107</v>
      </c>
      <c r="E15">
        <v>17</v>
      </c>
      <c r="F15">
        <v>62</v>
      </c>
      <c r="G15">
        <v>60</v>
      </c>
      <c r="H15">
        <v>0</v>
      </c>
      <c r="I15">
        <v>0</v>
      </c>
      <c r="J15">
        <v>0</v>
      </c>
      <c r="K15" t="s">
        <v>14</v>
      </c>
      <c r="L15">
        <v>1375684.9106000001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5.5520905741090196</v>
      </c>
      <c r="D16">
        <v>110</v>
      </c>
      <c r="E16">
        <v>804</v>
      </c>
      <c r="F16">
        <v>63</v>
      </c>
      <c r="G16">
        <v>61</v>
      </c>
      <c r="H16">
        <v>0</v>
      </c>
      <c r="I16">
        <v>0</v>
      </c>
      <c r="J16">
        <v>0</v>
      </c>
      <c r="K16" t="s">
        <v>14</v>
      </c>
      <c r="L16">
        <v>1397873.3769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6.4493336899283582</v>
      </c>
      <c r="D17">
        <v>110</v>
      </c>
      <c r="E17">
        <v>2430</v>
      </c>
      <c r="F17">
        <v>62</v>
      </c>
      <c r="G17">
        <v>60</v>
      </c>
      <c r="H17">
        <v>0</v>
      </c>
      <c r="I17">
        <v>0</v>
      </c>
      <c r="J17">
        <v>0</v>
      </c>
      <c r="K17" t="s">
        <v>14</v>
      </c>
      <c r="L17">
        <v>1375684.9106000001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4.5075771233401403</v>
      </c>
      <c r="D2">
        <v>93</v>
      </c>
      <c r="E2">
        <v>0</v>
      </c>
      <c r="F2">
        <v>55</v>
      </c>
      <c r="G2">
        <v>53</v>
      </c>
      <c r="H2">
        <v>0</v>
      </c>
      <c r="I2">
        <v>0</v>
      </c>
      <c r="J2">
        <v>0</v>
      </c>
      <c r="K2" t="s">
        <v>14</v>
      </c>
      <c r="L2">
        <v>1220365.6465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4.4110633344344654</v>
      </c>
      <c r="D3">
        <v>91</v>
      </c>
      <c r="E3">
        <v>27</v>
      </c>
      <c r="F3">
        <v>54</v>
      </c>
      <c r="G3">
        <v>52</v>
      </c>
      <c r="H3">
        <v>0</v>
      </c>
      <c r="I3">
        <v>0</v>
      </c>
      <c r="J3">
        <v>0</v>
      </c>
      <c r="K3" t="s">
        <v>14</v>
      </c>
      <c r="L3">
        <v>1198177.1802000001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4.3854689776494897</v>
      </c>
      <c r="D4">
        <v>92</v>
      </c>
      <c r="E4">
        <v>27</v>
      </c>
      <c r="F4">
        <v>53</v>
      </c>
      <c r="G4">
        <v>51</v>
      </c>
      <c r="H4">
        <v>0</v>
      </c>
      <c r="I4">
        <v>0</v>
      </c>
      <c r="J4">
        <v>0</v>
      </c>
      <c r="K4" t="s">
        <v>14</v>
      </c>
      <c r="L4">
        <v>1175988.7139000001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4.4099644351160636</v>
      </c>
      <c r="D5">
        <v>91</v>
      </c>
      <c r="E5">
        <v>30</v>
      </c>
      <c r="F5">
        <v>54</v>
      </c>
      <c r="G5">
        <v>52</v>
      </c>
      <c r="H5">
        <v>0</v>
      </c>
      <c r="I5">
        <v>0</v>
      </c>
      <c r="J5">
        <v>0</v>
      </c>
      <c r="K5" t="s">
        <v>14</v>
      </c>
      <c r="L5">
        <v>1198177.1802000001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4.3440285422759608</v>
      </c>
      <c r="D6">
        <v>93</v>
      </c>
      <c r="E6">
        <v>16</v>
      </c>
      <c r="F6">
        <v>55</v>
      </c>
      <c r="G6">
        <v>53</v>
      </c>
      <c r="H6">
        <v>0</v>
      </c>
      <c r="I6">
        <v>0</v>
      </c>
      <c r="J6">
        <v>0</v>
      </c>
      <c r="K6" t="s">
        <v>14</v>
      </c>
      <c r="L6">
        <v>1220365.6465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4.2887774585092542</v>
      </c>
      <c r="D7">
        <v>94</v>
      </c>
      <c r="E7">
        <v>27</v>
      </c>
      <c r="F7">
        <v>54</v>
      </c>
      <c r="G7">
        <v>52</v>
      </c>
      <c r="H7">
        <v>0</v>
      </c>
      <c r="I7">
        <v>0</v>
      </c>
      <c r="J7">
        <v>0</v>
      </c>
      <c r="K7" t="s">
        <v>14</v>
      </c>
      <c r="L7">
        <v>1198177.1802000001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4.2714611338111999</v>
      </c>
      <c r="D8">
        <v>93</v>
      </c>
      <c r="E8">
        <v>0</v>
      </c>
      <c r="F8">
        <v>55</v>
      </c>
      <c r="G8">
        <v>53</v>
      </c>
      <c r="H8">
        <v>0</v>
      </c>
      <c r="I8">
        <v>0</v>
      </c>
      <c r="J8">
        <v>0</v>
      </c>
      <c r="K8" t="s">
        <v>14</v>
      </c>
      <c r="L8">
        <v>1220365.6465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4.2934576421822204</v>
      </c>
      <c r="D9">
        <v>93</v>
      </c>
      <c r="E9">
        <v>16</v>
      </c>
      <c r="F9">
        <v>55</v>
      </c>
      <c r="G9">
        <v>53</v>
      </c>
      <c r="H9">
        <v>0</v>
      </c>
      <c r="I9">
        <v>0</v>
      </c>
      <c r="J9">
        <v>0</v>
      </c>
      <c r="K9" t="s">
        <v>14</v>
      </c>
      <c r="L9">
        <v>1220365.6465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4.2277486530643138</v>
      </c>
      <c r="D10">
        <v>94</v>
      </c>
      <c r="E10">
        <v>20</v>
      </c>
      <c r="F10">
        <v>55</v>
      </c>
      <c r="G10">
        <v>53</v>
      </c>
      <c r="H10">
        <v>0</v>
      </c>
      <c r="I10">
        <v>0</v>
      </c>
      <c r="J10">
        <v>0</v>
      </c>
      <c r="K10" t="s">
        <v>14</v>
      </c>
      <c r="L10">
        <v>1220365.6465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4.1304703720359086</v>
      </c>
      <c r="D11">
        <v>93</v>
      </c>
      <c r="E11">
        <v>32</v>
      </c>
      <c r="F11">
        <v>55</v>
      </c>
      <c r="G11">
        <v>53</v>
      </c>
      <c r="H11">
        <v>0</v>
      </c>
      <c r="I11">
        <v>0</v>
      </c>
      <c r="J11">
        <v>0</v>
      </c>
      <c r="K11" t="s">
        <v>14</v>
      </c>
      <c r="L11">
        <v>1220365.6465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4.084301130235688</v>
      </c>
      <c r="D12">
        <v>93</v>
      </c>
      <c r="E12">
        <v>11</v>
      </c>
      <c r="F12">
        <v>55</v>
      </c>
      <c r="G12">
        <v>53</v>
      </c>
      <c r="H12">
        <v>0</v>
      </c>
      <c r="I12">
        <v>0</v>
      </c>
      <c r="J12">
        <v>0</v>
      </c>
      <c r="K12" t="s">
        <v>14</v>
      </c>
      <c r="L12">
        <v>1220365.6465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4.1515568402777161</v>
      </c>
      <c r="D13">
        <v>95</v>
      </c>
      <c r="E13">
        <v>2</v>
      </c>
      <c r="F13">
        <v>55</v>
      </c>
      <c r="G13">
        <v>53</v>
      </c>
      <c r="H13">
        <v>0</v>
      </c>
      <c r="I13">
        <v>0</v>
      </c>
      <c r="J13">
        <v>0</v>
      </c>
      <c r="K13" t="s">
        <v>14</v>
      </c>
      <c r="L13">
        <v>1220365.6465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4.2786805036649502</v>
      </c>
      <c r="D14">
        <v>96</v>
      </c>
      <c r="E14">
        <v>6</v>
      </c>
      <c r="F14">
        <v>57</v>
      </c>
      <c r="G14">
        <v>55</v>
      </c>
      <c r="H14">
        <v>0</v>
      </c>
      <c r="I14">
        <v>0</v>
      </c>
      <c r="J14">
        <v>0</v>
      </c>
      <c r="K14" t="s">
        <v>14</v>
      </c>
      <c r="L14">
        <v>1264742.5791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4.5765877407554498</v>
      </c>
      <c r="D15">
        <v>107</v>
      </c>
      <c r="E15">
        <v>17</v>
      </c>
      <c r="F15">
        <v>62</v>
      </c>
      <c r="G15">
        <v>60</v>
      </c>
      <c r="H15">
        <v>0</v>
      </c>
      <c r="I15">
        <v>0</v>
      </c>
      <c r="J15">
        <v>0</v>
      </c>
      <c r="K15" t="s">
        <v>14</v>
      </c>
      <c r="L15">
        <v>1375684.9106000001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4.9407756586022469</v>
      </c>
      <c r="D16">
        <v>116</v>
      </c>
      <c r="E16">
        <v>453</v>
      </c>
      <c r="F16">
        <v>64</v>
      </c>
      <c r="G16">
        <v>62</v>
      </c>
      <c r="H16">
        <v>0</v>
      </c>
      <c r="I16">
        <v>0</v>
      </c>
      <c r="J16">
        <v>0</v>
      </c>
      <c r="K16" t="s">
        <v>14</v>
      </c>
      <c r="L16">
        <v>1420061.8432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5.7667978835566771</v>
      </c>
      <c r="D17">
        <v>114</v>
      </c>
      <c r="E17">
        <v>2242</v>
      </c>
      <c r="F17">
        <v>62</v>
      </c>
      <c r="G17">
        <v>60</v>
      </c>
      <c r="H17">
        <v>0</v>
      </c>
      <c r="I17">
        <v>0</v>
      </c>
      <c r="J17">
        <v>0</v>
      </c>
      <c r="K17" t="s">
        <v>14</v>
      </c>
      <c r="L17">
        <v>1375684.9106000001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4.0203384948978602</v>
      </c>
      <c r="D2">
        <v>93</v>
      </c>
      <c r="E2">
        <v>0</v>
      </c>
      <c r="F2">
        <v>55</v>
      </c>
      <c r="G2">
        <v>53</v>
      </c>
      <c r="H2">
        <v>0</v>
      </c>
      <c r="I2">
        <v>0</v>
      </c>
      <c r="J2">
        <v>0</v>
      </c>
      <c r="K2" t="s">
        <v>14</v>
      </c>
      <c r="L2">
        <v>1220365.6465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3.9329807579654772</v>
      </c>
      <c r="D3">
        <v>91</v>
      </c>
      <c r="E3">
        <v>27</v>
      </c>
      <c r="F3">
        <v>54</v>
      </c>
      <c r="G3">
        <v>52</v>
      </c>
      <c r="H3">
        <v>0</v>
      </c>
      <c r="I3">
        <v>0</v>
      </c>
      <c r="J3">
        <v>0</v>
      </c>
      <c r="K3" t="s">
        <v>14</v>
      </c>
      <c r="L3">
        <v>1198177.1802000001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3.9061490690290168</v>
      </c>
      <c r="D4">
        <v>92</v>
      </c>
      <c r="E4">
        <v>27</v>
      </c>
      <c r="F4">
        <v>53</v>
      </c>
      <c r="G4">
        <v>51</v>
      </c>
      <c r="H4">
        <v>0</v>
      </c>
      <c r="I4">
        <v>0</v>
      </c>
      <c r="J4">
        <v>0</v>
      </c>
      <c r="K4" t="s">
        <v>14</v>
      </c>
      <c r="L4">
        <v>1175988.7139000001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3.931786021680217</v>
      </c>
      <c r="D5">
        <v>91</v>
      </c>
      <c r="E5">
        <v>30</v>
      </c>
      <c r="F5">
        <v>54</v>
      </c>
      <c r="G5">
        <v>52</v>
      </c>
      <c r="H5">
        <v>0</v>
      </c>
      <c r="I5">
        <v>0</v>
      </c>
      <c r="J5">
        <v>0</v>
      </c>
      <c r="K5" t="s">
        <v>14</v>
      </c>
      <c r="L5">
        <v>1198177.1802000001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3.8562787833437722</v>
      </c>
      <c r="D6">
        <v>93</v>
      </c>
      <c r="E6">
        <v>16</v>
      </c>
      <c r="F6">
        <v>55</v>
      </c>
      <c r="G6">
        <v>53</v>
      </c>
      <c r="H6">
        <v>0</v>
      </c>
      <c r="I6">
        <v>0</v>
      </c>
      <c r="J6">
        <v>0</v>
      </c>
      <c r="K6" t="s">
        <v>14</v>
      </c>
      <c r="L6">
        <v>1220365.6465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3.7994389652137688</v>
      </c>
      <c r="D7">
        <v>94</v>
      </c>
      <c r="E7">
        <v>27</v>
      </c>
      <c r="F7">
        <v>54</v>
      </c>
      <c r="G7">
        <v>52</v>
      </c>
      <c r="H7">
        <v>0</v>
      </c>
      <c r="I7">
        <v>0</v>
      </c>
      <c r="J7">
        <v>0</v>
      </c>
      <c r="K7" t="s">
        <v>14</v>
      </c>
      <c r="L7">
        <v>1198177.1802000001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3.7838445095506121</v>
      </c>
      <c r="D8">
        <v>94</v>
      </c>
      <c r="E8">
        <v>33</v>
      </c>
      <c r="F8">
        <v>54</v>
      </c>
      <c r="G8">
        <v>52</v>
      </c>
      <c r="H8">
        <v>0</v>
      </c>
      <c r="I8">
        <v>0</v>
      </c>
      <c r="J8">
        <v>0</v>
      </c>
      <c r="K8" t="s">
        <v>14</v>
      </c>
      <c r="L8">
        <v>1198177.1802000001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3.8057078832500322</v>
      </c>
      <c r="D9">
        <v>93</v>
      </c>
      <c r="E9">
        <v>16</v>
      </c>
      <c r="F9">
        <v>55</v>
      </c>
      <c r="G9">
        <v>53</v>
      </c>
      <c r="H9">
        <v>0</v>
      </c>
      <c r="I9">
        <v>0</v>
      </c>
      <c r="J9">
        <v>0</v>
      </c>
      <c r="K9" t="s">
        <v>14</v>
      </c>
      <c r="L9">
        <v>1220365.6465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3.7361191392341491</v>
      </c>
      <c r="D10">
        <v>94</v>
      </c>
      <c r="E10">
        <v>20</v>
      </c>
      <c r="F10">
        <v>55</v>
      </c>
      <c r="G10">
        <v>53</v>
      </c>
      <c r="H10">
        <v>0</v>
      </c>
      <c r="I10">
        <v>0</v>
      </c>
      <c r="J10">
        <v>0</v>
      </c>
      <c r="K10" t="s">
        <v>14</v>
      </c>
      <c r="L10">
        <v>1220365.6465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3.6422094826138109</v>
      </c>
      <c r="D11">
        <v>93</v>
      </c>
      <c r="E11">
        <v>32</v>
      </c>
      <c r="F11">
        <v>55</v>
      </c>
      <c r="G11">
        <v>53</v>
      </c>
      <c r="H11">
        <v>0</v>
      </c>
      <c r="I11">
        <v>0</v>
      </c>
      <c r="J11">
        <v>0</v>
      </c>
      <c r="K11" t="s">
        <v>14</v>
      </c>
      <c r="L11">
        <v>1220365.6465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3.596711099581595</v>
      </c>
      <c r="D12">
        <v>93</v>
      </c>
      <c r="E12">
        <v>11</v>
      </c>
      <c r="F12">
        <v>55</v>
      </c>
      <c r="G12">
        <v>53</v>
      </c>
      <c r="H12">
        <v>0</v>
      </c>
      <c r="I12">
        <v>0</v>
      </c>
      <c r="J12">
        <v>0</v>
      </c>
      <c r="K12" t="s">
        <v>14</v>
      </c>
      <c r="L12">
        <v>1220365.6465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3.6567503759731999</v>
      </c>
      <c r="D13">
        <v>95</v>
      </c>
      <c r="E13">
        <v>2</v>
      </c>
      <c r="F13">
        <v>55</v>
      </c>
      <c r="G13">
        <v>53</v>
      </c>
      <c r="H13">
        <v>0</v>
      </c>
      <c r="I13">
        <v>0</v>
      </c>
      <c r="J13">
        <v>0</v>
      </c>
      <c r="K13" t="s">
        <v>14</v>
      </c>
      <c r="L13">
        <v>1220365.6465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3.774965004214426</v>
      </c>
      <c r="D14">
        <v>96</v>
      </c>
      <c r="E14">
        <v>6</v>
      </c>
      <c r="F14">
        <v>57</v>
      </c>
      <c r="G14">
        <v>55</v>
      </c>
      <c r="H14">
        <v>0</v>
      </c>
      <c r="I14">
        <v>0</v>
      </c>
      <c r="J14">
        <v>0</v>
      </c>
      <c r="K14" t="s">
        <v>14</v>
      </c>
      <c r="L14">
        <v>1264742.5791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4.0163541934986231</v>
      </c>
      <c r="D15">
        <v>109</v>
      </c>
      <c r="E15">
        <v>6</v>
      </c>
      <c r="F15">
        <v>61</v>
      </c>
      <c r="G15">
        <v>59</v>
      </c>
      <c r="H15">
        <v>0</v>
      </c>
      <c r="I15">
        <v>0</v>
      </c>
      <c r="J15">
        <v>0</v>
      </c>
      <c r="K15" t="s">
        <v>14</v>
      </c>
      <c r="L15">
        <v>1353496.4443000001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4.3174438602354774</v>
      </c>
      <c r="D16">
        <v>124</v>
      </c>
      <c r="E16">
        <v>34</v>
      </c>
      <c r="F16">
        <v>65</v>
      </c>
      <c r="G16">
        <v>63</v>
      </c>
      <c r="H16">
        <v>0</v>
      </c>
      <c r="I16">
        <v>0</v>
      </c>
      <c r="J16">
        <v>0</v>
      </c>
      <c r="K16" t="s">
        <v>14</v>
      </c>
      <c r="L16">
        <v>1442250.3095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5.0968209804701372</v>
      </c>
      <c r="D17">
        <v>126</v>
      </c>
      <c r="E17">
        <v>1660</v>
      </c>
      <c r="F17">
        <v>63</v>
      </c>
      <c r="G17">
        <v>61</v>
      </c>
      <c r="H17">
        <v>0</v>
      </c>
      <c r="I17">
        <v>0</v>
      </c>
      <c r="J17">
        <v>0</v>
      </c>
      <c r="K17" t="s">
        <v>14</v>
      </c>
      <c r="L17">
        <v>1397873.3769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3.576954693761583</v>
      </c>
      <c r="D2">
        <v>95</v>
      </c>
      <c r="E2">
        <v>0</v>
      </c>
      <c r="F2">
        <v>54</v>
      </c>
      <c r="G2">
        <v>52</v>
      </c>
      <c r="H2">
        <v>0</v>
      </c>
      <c r="I2">
        <v>0</v>
      </c>
      <c r="J2">
        <v>0</v>
      </c>
      <c r="K2" t="s">
        <v>14</v>
      </c>
      <c r="L2">
        <v>1198177.1802000001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3.5012927157173319</v>
      </c>
      <c r="D3">
        <v>91</v>
      </c>
      <c r="E3">
        <v>27</v>
      </c>
      <c r="F3">
        <v>54</v>
      </c>
      <c r="G3">
        <v>52</v>
      </c>
      <c r="H3">
        <v>0</v>
      </c>
      <c r="I3">
        <v>0</v>
      </c>
      <c r="J3">
        <v>0</v>
      </c>
      <c r="K3" t="s">
        <v>14</v>
      </c>
      <c r="L3">
        <v>1198177.1802000001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3.4723662382931422</v>
      </c>
      <c r="D4">
        <v>92</v>
      </c>
      <c r="E4">
        <v>27</v>
      </c>
      <c r="F4">
        <v>53</v>
      </c>
      <c r="G4">
        <v>51</v>
      </c>
      <c r="H4">
        <v>0</v>
      </c>
      <c r="I4">
        <v>0</v>
      </c>
      <c r="J4">
        <v>0</v>
      </c>
      <c r="K4" t="s">
        <v>14</v>
      </c>
      <c r="L4">
        <v>1175988.7139000001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3.5000123526944842</v>
      </c>
      <c r="D5">
        <v>91</v>
      </c>
      <c r="E5">
        <v>30</v>
      </c>
      <c r="F5">
        <v>54</v>
      </c>
      <c r="G5">
        <v>52</v>
      </c>
      <c r="H5">
        <v>0</v>
      </c>
      <c r="I5">
        <v>0</v>
      </c>
      <c r="J5">
        <v>0</v>
      </c>
      <c r="K5" t="s">
        <v>14</v>
      </c>
      <c r="L5">
        <v>1198177.1802000001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3.4157435774613529</v>
      </c>
      <c r="D6">
        <v>93</v>
      </c>
      <c r="E6">
        <v>16</v>
      </c>
      <c r="F6">
        <v>55</v>
      </c>
      <c r="G6">
        <v>53</v>
      </c>
      <c r="H6">
        <v>0</v>
      </c>
      <c r="I6">
        <v>0</v>
      </c>
      <c r="J6">
        <v>0</v>
      </c>
      <c r="K6" t="s">
        <v>14</v>
      </c>
      <c r="L6">
        <v>1220365.6465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3.3564950061391281</v>
      </c>
      <c r="D7">
        <v>94</v>
      </c>
      <c r="E7">
        <v>27</v>
      </c>
      <c r="F7">
        <v>54</v>
      </c>
      <c r="G7">
        <v>52</v>
      </c>
      <c r="H7">
        <v>0</v>
      </c>
      <c r="I7">
        <v>0</v>
      </c>
      <c r="J7">
        <v>0</v>
      </c>
      <c r="K7" t="s">
        <v>14</v>
      </c>
      <c r="L7">
        <v>1198177.1802000001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3.3407292970007938</v>
      </c>
      <c r="D8">
        <v>94</v>
      </c>
      <c r="E8">
        <v>33</v>
      </c>
      <c r="F8">
        <v>54</v>
      </c>
      <c r="G8">
        <v>52</v>
      </c>
      <c r="H8">
        <v>0</v>
      </c>
      <c r="I8">
        <v>0</v>
      </c>
      <c r="J8">
        <v>0</v>
      </c>
      <c r="K8" t="s">
        <v>14</v>
      </c>
      <c r="L8">
        <v>1198177.1802000001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3.3651726773676129</v>
      </c>
      <c r="D9">
        <v>93</v>
      </c>
      <c r="E9">
        <v>16</v>
      </c>
      <c r="F9">
        <v>55</v>
      </c>
      <c r="G9">
        <v>53</v>
      </c>
      <c r="H9">
        <v>0</v>
      </c>
      <c r="I9">
        <v>0</v>
      </c>
      <c r="J9">
        <v>0</v>
      </c>
      <c r="K9" t="s">
        <v>14</v>
      </c>
      <c r="L9">
        <v>1220365.6465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3.2917177920927791</v>
      </c>
      <c r="D10">
        <v>94</v>
      </c>
      <c r="E10">
        <v>20</v>
      </c>
      <c r="F10">
        <v>55</v>
      </c>
      <c r="G10">
        <v>53</v>
      </c>
      <c r="H10">
        <v>0</v>
      </c>
      <c r="I10">
        <v>0</v>
      </c>
      <c r="J10">
        <v>0</v>
      </c>
      <c r="K10" t="s">
        <v>14</v>
      </c>
      <c r="L10">
        <v>1220365.6465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3.198435307279496</v>
      </c>
      <c r="D11">
        <v>96</v>
      </c>
      <c r="E11">
        <v>0</v>
      </c>
      <c r="F11">
        <v>54</v>
      </c>
      <c r="G11">
        <v>52</v>
      </c>
      <c r="H11">
        <v>0</v>
      </c>
      <c r="I11">
        <v>0</v>
      </c>
      <c r="J11">
        <v>0</v>
      </c>
      <c r="K11" t="s">
        <v>14</v>
      </c>
      <c r="L11">
        <v>1198177.1802000001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3.156318604928491</v>
      </c>
      <c r="D12">
        <v>93</v>
      </c>
      <c r="E12">
        <v>11</v>
      </c>
      <c r="F12">
        <v>55</v>
      </c>
      <c r="G12">
        <v>53</v>
      </c>
      <c r="H12">
        <v>0</v>
      </c>
      <c r="I12">
        <v>0</v>
      </c>
      <c r="J12">
        <v>0</v>
      </c>
      <c r="K12" t="s">
        <v>14</v>
      </c>
      <c r="L12">
        <v>1220365.6465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3.209110816981863</v>
      </c>
      <c r="D13">
        <v>95</v>
      </c>
      <c r="E13">
        <v>2</v>
      </c>
      <c r="F13">
        <v>55</v>
      </c>
      <c r="G13">
        <v>53</v>
      </c>
      <c r="H13">
        <v>0</v>
      </c>
      <c r="I13">
        <v>0</v>
      </c>
      <c r="J13">
        <v>0</v>
      </c>
      <c r="K13" t="s">
        <v>14</v>
      </c>
      <c r="L13">
        <v>1220365.6465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3.3160125243254859</v>
      </c>
      <c r="D14">
        <v>98</v>
      </c>
      <c r="E14">
        <v>4</v>
      </c>
      <c r="F14">
        <v>56</v>
      </c>
      <c r="G14">
        <v>54</v>
      </c>
      <c r="H14">
        <v>0</v>
      </c>
      <c r="I14">
        <v>0</v>
      </c>
      <c r="J14">
        <v>0</v>
      </c>
      <c r="K14" t="s">
        <v>14</v>
      </c>
      <c r="L14">
        <v>1242554.1128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3.5040651910657612</v>
      </c>
      <c r="D15">
        <v>111</v>
      </c>
      <c r="E15">
        <v>9</v>
      </c>
      <c r="F15">
        <v>60</v>
      </c>
      <c r="G15">
        <v>58</v>
      </c>
      <c r="H15">
        <v>0</v>
      </c>
      <c r="I15">
        <v>0</v>
      </c>
      <c r="J15">
        <v>0</v>
      </c>
      <c r="K15" t="s">
        <v>14</v>
      </c>
      <c r="L15">
        <v>1331307.9779999999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3.7365972099281759</v>
      </c>
      <c r="D16">
        <v>129</v>
      </c>
      <c r="E16">
        <v>0</v>
      </c>
      <c r="F16">
        <v>63</v>
      </c>
      <c r="G16">
        <v>61</v>
      </c>
      <c r="H16">
        <v>0</v>
      </c>
      <c r="I16">
        <v>0</v>
      </c>
      <c r="J16">
        <v>0</v>
      </c>
      <c r="K16" t="s">
        <v>14</v>
      </c>
      <c r="L16">
        <v>1397873.3769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4.4422817160164207</v>
      </c>
      <c r="D17">
        <v>152</v>
      </c>
      <c r="E17">
        <v>499</v>
      </c>
      <c r="F17">
        <v>66</v>
      </c>
      <c r="G17">
        <v>64</v>
      </c>
      <c r="H17">
        <v>0</v>
      </c>
      <c r="I17">
        <v>0</v>
      </c>
      <c r="J17">
        <v>0</v>
      </c>
      <c r="K17" t="s">
        <v>14</v>
      </c>
      <c r="L17">
        <v>1464438.7757999999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3.1541807241284392</v>
      </c>
      <c r="D2">
        <v>95</v>
      </c>
      <c r="E2">
        <v>0</v>
      </c>
      <c r="F2">
        <v>54</v>
      </c>
      <c r="G2">
        <v>52</v>
      </c>
      <c r="H2">
        <v>0</v>
      </c>
      <c r="I2">
        <v>0</v>
      </c>
      <c r="J2">
        <v>0</v>
      </c>
      <c r="K2" t="s">
        <v>14</v>
      </c>
      <c r="L2">
        <v>1198177.1802000001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3.0835637757615442</v>
      </c>
      <c r="D3">
        <v>94</v>
      </c>
      <c r="E3">
        <v>2</v>
      </c>
      <c r="F3">
        <v>53</v>
      </c>
      <c r="G3">
        <v>51</v>
      </c>
      <c r="H3">
        <v>0</v>
      </c>
      <c r="I3">
        <v>0</v>
      </c>
      <c r="J3">
        <v>0</v>
      </c>
      <c r="K3" t="s">
        <v>14</v>
      </c>
      <c r="L3">
        <v>1175988.7139000001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3.060915498688848</v>
      </c>
      <c r="D4">
        <v>93</v>
      </c>
      <c r="E4">
        <v>0</v>
      </c>
      <c r="F4">
        <v>53</v>
      </c>
      <c r="G4">
        <v>51</v>
      </c>
      <c r="H4">
        <v>0</v>
      </c>
      <c r="I4">
        <v>0</v>
      </c>
      <c r="J4">
        <v>0</v>
      </c>
      <c r="K4" t="s">
        <v>14</v>
      </c>
      <c r="L4">
        <v>1175988.7139000001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3.085327438539704</v>
      </c>
      <c r="D5">
        <v>94</v>
      </c>
      <c r="E5">
        <v>13</v>
      </c>
      <c r="F5">
        <v>53</v>
      </c>
      <c r="G5">
        <v>51</v>
      </c>
      <c r="H5">
        <v>0</v>
      </c>
      <c r="I5">
        <v>0</v>
      </c>
      <c r="J5">
        <v>0</v>
      </c>
      <c r="K5" t="s">
        <v>14</v>
      </c>
      <c r="L5">
        <v>1175988.7139000001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2.9930524690382478</v>
      </c>
      <c r="D6">
        <v>96</v>
      </c>
      <c r="E6">
        <v>0</v>
      </c>
      <c r="F6">
        <v>54</v>
      </c>
      <c r="G6">
        <v>52</v>
      </c>
      <c r="H6">
        <v>0</v>
      </c>
      <c r="I6">
        <v>0</v>
      </c>
      <c r="J6">
        <v>0</v>
      </c>
      <c r="K6" t="s">
        <v>14</v>
      </c>
      <c r="L6">
        <v>1198177.1802000001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2.9363118663641918</v>
      </c>
      <c r="D7">
        <v>95</v>
      </c>
      <c r="E7">
        <v>0</v>
      </c>
      <c r="F7">
        <v>54</v>
      </c>
      <c r="G7">
        <v>52</v>
      </c>
      <c r="H7">
        <v>0</v>
      </c>
      <c r="I7">
        <v>0</v>
      </c>
      <c r="J7">
        <v>0</v>
      </c>
      <c r="K7" t="s">
        <v>14</v>
      </c>
      <c r="L7">
        <v>1198177.1802000001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2.9180647345994979</v>
      </c>
      <c r="D8">
        <v>95</v>
      </c>
      <c r="E8">
        <v>0</v>
      </c>
      <c r="F8">
        <v>54</v>
      </c>
      <c r="G8">
        <v>52</v>
      </c>
      <c r="H8">
        <v>0</v>
      </c>
      <c r="I8">
        <v>0</v>
      </c>
      <c r="J8">
        <v>0</v>
      </c>
      <c r="K8" t="s">
        <v>14</v>
      </c>
      <c r="L8">
        <v>1198177.1802000001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2.942481568944507</v>
      </c>
      <c r="D9">
        <v>96</v>
      </c>
      <c r="E9">
        <v>0</v>
      </c>
      <c r="F9">
        <v>54</v>
      </c>
      <c r="G9">
        <v>52</v>
      </c>
      <c r="H9">
        <v>0</v>
      </c>
      <c r="I9">
        <v>0</v>
      </c>
      <c r="J9">
        <v>0</v>
      </c>
      <c r="K9" t="s">
        <v>14</v>
      </c>
      <c r="L9">
        <v>1198177.1802000001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2.863620429643269</v>
      </c>
      <c r="D10">
        <v>97</v>
      </c>
      <c r="E10">
        <v>0</v>
      </c>
      <c r="F10">
        <v>54</v>
      </c>
      <c r="G10">
        <v>52</v>
      </c>
      <c r="H10">
        <v>0</v>
      </c>
      <c r="I10">
        <v>0</v>
      </c>
      <c r="J10">
        <v>0</v>
      </c>
      <c r="K10" t="s">
        <v>14</v>
      </c>
      <c r="L10">
        <v>1198177.1802000001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2.7719093653708531</v>
      </c>
      <c r="D11">
        <v>96</v>
      </c>
      <c r="E11">
        <v>0</v>
      </c>
      <c r="F11">
        <v>54</v>
      </c>
      <c r="G11">
        <v>52</v>
      </c>
      <c r="H11">
        <v>0</v>
      </c>
      <c r="I11">
        <v>0</v>
      </c>
      <c r="J11">
        <v>0</v>
      </c>
      <c r="K11" t="s">
        <v>14</v>
      </c>
      <c r="L11">
        <v>1198177.1802000001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2.7330909988535579</v>
      </c>
      <c r="D12">
        <v>95</v>
      </c>
      <c r="E12">
        <v>19</v>
      </c>
      <c r="F12">
        <v>54</v>
      </c>
      <c r="G12">
        <v>52</v>
      </c>
      <c r="H12">
        <v>0</v>
      </c>
      <c r="I12">
        <v>0</v>
      </c>
      <c r="J12">
        <v>0</v>
      </c>
      <c r="K12" t="s">
        <v>14</v>
      </c>
      <c r="L12">
        <v>1198177.1802000001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2.7824909218513092</v>
      </c>
      <c r="D13">
        <v>97</v>
      </c>
      <c r="E13">
        <v>20</v>
      </c>
      <c r="F13">
        <v>54</v>
      </c>
      <c r="G13">
        <v>52</v>
      </c>
      <c r="H13">
        <v>0</v>
      </c>
      <c r="I13">
        <v>0</v>
      </c>
      <c r="J13">
        <v>0</v>
      </c>
      <c r="K13" t="s">
        <v>14</v>
      </c>
      <c r="L13">
        <v>1198177.1802000001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2.878295944157963</v>
      </c>
      <c r="D14">
        <v>101</v>
      </c>
      <c r="E14">
        <v>0</v>
      </c>
      <c r="F14">
        <v>55</v>
      </c>
      <c r="G14">
        <v>53</v>
      </c>
      <c r="H14">
        <v>0</v>
      </c>
      <c r="I14">
        <v>0</v>
      </c>
      <c r="J14">
        <v>0</v>
      </c>
      <c r="K14" t="s">
        <v>14</v>
      </c>
      <c r="L14">
        <v>1220365.6465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3.0052952736447129</v>
      </c>
      <c r="D15">
        <v>116</v>
      </c>
      <c r="E15">
        <v>11</v>
      </c>
      <c r="F15">
        <v>58</v>
      </c>
      <c r="G15">
        <v>56</v>
      </c>
      <c r="H15">
        <v>0</v>
      </c>
      <c r="I15">
        <v>0</v>
      </c>
      <c r="J15">
        <v>0</v>
      </c>
      <c r="K15" t="s">
        <v>14</v>
      </c>
      <c r="L15">
        <v>1286931.0453999999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3.1691599939612529</v>
      </c>
      <c r="D16">
        <v>134</v>
      </c>
      <c r="E16">
        <v>8</v>
      </c>
      <c r="F16">
        <v>61</v>
      </c>
      <c r="G16">
        <v>59</v>
      </c>
      <c r="H16">
        <v>0</v>
      </c>
      <c r="I16">
        <v>0</v>
      </c>
      <c r="J16">
        <v>0</v>
      </c>
      <c r="K16" t="s">
        <v>14</v>
      </c>
      <c r="L16">
        <v>1353496.4443000001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3.7416574675699619</v>
      </c>
      <c r="D17">
        <v>170</v>
      </c>
      <c r="E17">
        <v>17</v>
      </c>
      <c r="F17">
        <v>65</v>
      </c>
      <c r="G17">
        <v>63</v>
      </c>
      <c r="H17">
        <v>0</v>
      </c>
      <c r="I17">
        <v>0</v>
      </c>
      <c r="J17">
        <v>0</v>
      </c>
      <c r="K17" t="s">
        <v>14</v>
      </c>
      <c r="L17">
        <v>1442250.3095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2.991445533436587</v>
      </c>
      <c r="D2">
        <v>98</v>
      </c>
      <c r="E2">
        <v>0</v>
      </c>
      <c r="F2">
        <v>53</v>
      </c>
      <c r="G2">
        <v>51</v>
      </c>
      <c r="H2">
        <v>0</v>
      </c>
      <c r="I2">
        <v>0</v>
      </c>
      <c r="J2">
        <v>0</v>
      </c>
      <c r="K2" t="s">
        <v>14</v>
      </c>
      <c r="L2">
        <v>1175988.7139000001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2.9243655521784011</v>
      </c>
      <c r="D3">
        <v>94</v>
      </c>
      <c r="E3">
        <v>2</v>
      </c>
      <c r="F3">
        <v>53</v>
      </c>
      <c r="G3">
        <v>51</v>
      </c>
      <c r="H3">
        <v>0</v>
      </c>
      <c r="I3">
        <v>0</v>
      </c>
      <c r="J3">
        <v>0</v>
      </c>
      <c r="K3" t="s">
        <v>14</v>
      </c>
      <c r="L3">
        <v>1175988.7139000001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2.901409815496907</v>
      </c>
      <c r="D4">
        <v>96</v>
      </c>
      <c r="E4">
        <v>0</v>
      </c>
      <c r="F4">
        <v>52</v>
      </c>
      <c r="G4">
        <v>50</v>
      </c>
      <c r="H4">
        <v>0</v>
      </c>
      <c r="I4">
        <v>0</v>
      </c>
      <c r="J4">
        <v>0</v>
      </c>
      <c r="K4" t="s">
        <v>14</v>
      </c>
      <c r="L4">
        <v>1153800.2475999999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2.925905709424236</v>
      </c>
      <c r="D5">
        <v>94</v>
      </c>
      <c r="E5">
        <v>13</v>
      </c>
      <c r="F5">
        <v>53</v>
      </c>
      <c r="G5">
        <v>51</v>
      </c>
      <c r="H5">
        <v>0</v>
      </c>
      <c r="I5">
        <v>0</v>
      </c>
      <c r="J5">
        <v>0</v>
      </c>
      <c r="K5" t="s">
        <v>14</v>
      </c>
      <c r="L5">
        <v>1175988.7139000001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2.829316752406263</v>
      </c>
      <c r="D6">
        <v>99</v>
      </c>
      <c r="E6">
        <v>0</v>
      </c>
      <c r="F6">
        <v>53</v>
      </c>
      <c r="G6">
        <v>51</v>
      </c>
      <c r="H6">
        <v>0</v>
      </c>
      <c r="I6">
        <v>0</v>
      </c>
      <c r="J6">
        <v>0</v>
      </c>
      <c r="K6" t="s">
        <v>14</v>
      </c>
      <c r="L6">
        <v>1175988.7139000001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2.773576675672341</v>
      </c>
      <c r="D7">
        <v>98</v>
      </c>
      <c r="E7">
        <v>0</v>
      </c>
      <c r="F7">
        <v>53</v>
      </c>
      <c r="G7">
        <v>51</v>
      </c>
      <c r="H7">
        <v>0</v>
      </c>
      <c r="I7">
        <v>0</v>
      </c>
      <c r="J7">
        <v>0</v>
      </c>
      <c r="K7" t="s">
        <v>14</v>
      </c>
      <c r="L7">
        <v>1175988.7139000001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2.7553295439076471</v>
      </c>
      <c r="D8">
        <v>98</v>
      </c>
      <c r="E8">
        <v>0</v>
      </c>
      <c r="F8">
        <v>53</v>
      </c>
      <c r="G8">
        <v>51</v>
      </c>
      <c r="H8">
        <v>0</v>
      </c>
      <c r="I8">
        <v>0</v>
      </c>
      <c r="J8">
        <v>0</v>
      </c>
      <c r="K8" t="s">
        <v>14</v>
      </c>
      <c r="L8">
        <v>1175988.7139000001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2.780094475230968</v>
      </c>
      <c r="D9">
        <v>96</v>
      </c>
      <c r="E9">
        <v>0</v>
      </c>
      <c r="F9">
        <v>54</v>
      </c>
      <c r="G9">
        <v>52</v>
      </c>
      <c r="H9">
        <v>0</v>
      </c>
      <c r="I9">
        <v>0</v>
      </c>
      <c r="J9">
        <v>0</v>
      </c>
      <c r="K9" t="s">
        <v>14</v>
      </c>
      <c r="L9">
        <v>1198177.1802000001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2.6988841870711502</v>
      </c>
      <c r="D10">
        <v>100</v>
      </c>
      <c r="E10">
        <v>0</v>
      </c>
      <c r="F10">
        <v>53</v>
      </c>
      <c r="G10">
        <v>51</v>
      </c>
      <c r="H10">
        <v>0</v>
      </c>
      <c r="I10">
        <v>0</v>
      </c>
      <c r="J10">
        <v>0</v>
      </c>
      <c r="K10" t="s">
        <v>14</v>
      </c>
      <c r="L10">
        <v>1175988.7139000001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2.6095222716573132</v>
      </c>
      <c r="D11">
        <v>96</v>
      </c>
      <c r="E11">
        <v>0</v>
      </c>
      <c r="F11">
        <v>54</v>
      </c>
      <c r="G11">
        <v>52</v>
      </c>
      <c r="H11">
        <v>0</v>
      </c>
      <c r="I11">
        <v>0</v>
      </c>
      <c r="J11">
        <v>0</v>
      </c>
      <c r="K11" t="s">
        <v>14</v>
      </c>
      <c r="L11">
        <v>1198177.1802000001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2.569969753151327</v>
      </c>
      <c r="D12">
        <v>98</v>
      </c>
      <c r="E12">
        <v>19</v>
      </c>
      <c r="F12">
        <v>53</v>
      </c>
      <c r="G12">
        <v>51</v>
      </c>
      <c r="H12">
        <v>0</v>
      </c>
      <c r="I12">
        <v>0</v>
      </c>
      <c r="J12">
        <v>0</v>
      </c>
      <c r="K12" t="s">
        <v>14</v>
      </c>
      <c r="L12">
        <v>1175988.7139000001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2.6186969285024988</v>
      </c>
      <c r="D13">
        <v>97</v>
      </c>
      <c r="E13">
        <v>20</v>
      </c>
      <c r="F13">
        <v>54</v>
      </c>
      <c r="G13">
        <v>52</v>
      </c>
      <c r="H13">
        <v>0</v>
      </c>
      <c r="I13">
        <v>0</v>
      </c>
      <c r="J13">
        <v>0</v>
      </c>
      <c r="K13" t="s">
        <v>14</v>
      </c>
      <c r="L13">
        <v>1198177.1802000001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2.708329142205669</v>
      </c>
      <c r="D14">
        <v>104</v>
      </c>
      <c r="E14">
        <v>0</v>
      </c>
      <c r="F14">
        <v>54</v>
      </c>
      <c r="G14">
        <v>52</v>
      </c>
      <c r="H14">
        <v>0</v>
      </c>
      <c r="I14">
        <v>0</v>
      </c>
      <c r="J14">
        <v>0</v>
      </c>
      <c r="K14" t="s">
        <v>14</v>
      </c>
      <c r="L14">
        <v>1198177.1802000001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2.817150115941323</v>
      </c>
      <c r="D15">
        <v>119</v>
      </c>
      <c r="E15">
        <v>13</v>
      </c>
      <c r="F15">
        <v>57</v>
      </c>
      <c r="G15">
        <v>55</v>
      </c>
      <c r="H15">
        <v>0</v>
      </c>
      <c r="I15">
        <v>0</v>
      </c>
      <c r="J15">
        <v>0</v>
      </c>
      <c r="K15" t="s">
        <v>14</v>
      </c>
      <c r="L15">
        <v>1264742.5791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2.9590117556597262</v>
      </c>
      <c r="D16">
        <v>137</v>
      </c>
      <c r="E16">
        <v>9</v>
      </c>
      <c r="F16">
        <v>60</v>
      </c>
      <c r="G16">
        <v>58</v>
      </c>
      <c r="H16">
        <v>0</v>
      </c>
      <c r="I16">
        <v>0</v>
      </c>
      <c r="J16">
        <v>0</v>
      </c>
      <c r="K16" t="s">
        <v>14</v>
      </c>
      <c r="L16">
        <v>1331307.9779999999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3.4903936047822528</v>
      </c>
      <c r="D17">
        <v>173</v>
      </c>
      <c r="E17">
        <v>18</v>
      </c>
      <c r="F17">
        <v>64</v>
      </c>
      <c r="G17">
        <v>62</v>
      </c>
      <c r="H17">
        <v>0</v>
      </c>
      <c r="I17">
        <v>0</v>
      </c>
      <c r="J17">
        <v>0</v>
      </c>
      <c r="K17" t="s">
        <v>14</v>
      </c>
      <c r="L17">
        <v>1420061.8432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7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4.78</v>
      </c>
      <c r="B2">
        <v>56.35</v>
      </c>
      <c r="C2">
        <v>2.839137201435959</v>
      </c>
      <c r="D2">
        <v>98</v>
      </c>
      <c r="E2">
        <v>0</v>
      </c>
      <c r="F2">
        <v>53</v>
      </c>
      <c r="G2">
        <v>51</v>
      </c>
      <c r="H2">
        <v>0</v>
      </c>
      <c r="I2">
        <v>0</v>
      </c>
      <c r="J2">
        <v>0</v>
      </c>
      <c r="K2" t="s">
        <v>14</v>
      </c>
      <c r="L2">
        <v>1175988.7139000001</v>
      </c>
      <c r="M2">
        <v>350.86859648295149</v>
      </c>
      <c r="N2">
        <v>121425.7425742574</v>
      </c>
    </row>
    <row r="3" spans="1:14" x14ac:dyDescent="0.25">
      <c r="A3">
        <v>5.78</v>
      </c>
      <c r="B3">
        <v>56.35</v>
      </c>
      <c r="C3">
        <v>2.7760239887322231</v>
      </c>
      <c r="D3">
        <v>94</v>
      </c>
      <c r="E3">
        <v>2</v>
      </c>
      <c r="F3">
        <v>53</v>
      </c>
      <c r="G3">
        <v>51</v>
      </c>
      <c r="H3">
        <v>0</v>
      </c>
      <c r="I3">
        <v>0</v>
      </c>
      <c r="J3">
        <v>0</v>
      </c>
      <c r="K3" t="s">
        <v>14</v>
      </c>
      <c r="L3">
        <v>1175988.7139000001</v>
      </c>
      <c r="M3">
        <v>332.08808961102272</v>
      </c>
      <c r="N3">
        <v>121425.7425742574</v>
      </c>
    </row>
    <row r="4" spans="1:14" x14ac:dyDescent="0.25">
      <c r="A4">
        <v>6.78</v>
      </c>
      <c r="B4">
        <v>56.35</v>
      </c>
      <c r="C4">
        <v>2.7521262483929152</v>
      </c>
      <c r="D4">
        <v>96</v>
      </c>
      <c r="E4">
        <v>0</v>
      </c>
      <c r="F4">
        <v>52</v>
      </c>
      <c r="G4">
        <v>50</v>
      </c>
      <c r="H4">
        <v>0</v>
      </c>
      <c r="I4">
        <v>0</v>
      </c>
      <c r="J4">
        <v>0</v>
      </c>
      <c r="K4" t="s">
        <v>14</v>
      </c>
      <c r="L4">
        <v>1153800.2475999999</v>
      </c>
      <c r="M4">
        <v>325.08131956825468</v>
      </c>
      <c r="N4">
        <v>121425.7425742574</v>
      </c>
    </row>
    <row r="5" spans="1:14" x14ac:dyDescent="0.25">
      <c r="A5">
        <v>7.78</v>
      </c>
      <c r="B5">
        <v>56.35</v>
      </c>
      <c r="C5">
        <v>2.777369802344607</v>
      </c>
      <c r="D5">
        <v>94</v>
      </c>
      <c r="E5">
        <v>13</v>
      </c>
      <c r="F5">
        <v>53</v>
      </c>
      <c r="G5">
        <v>51</v>
      </c>
      <c r="H5">
        <v>0</v>
      </c>
      <c r="I5">
        <v>0</v>
      </c>
      <c r="J5">
        <v>0</v>
      </c>
      <c r="K5" t="s">
        <v>14</v>
      </c>
      <c r="L5">
        <v>1175988.7139000001</v>
      </c>
      <c r="M5">
        <v>330.59916294109507</v>
      </c>
      <c r="N5">
        <v>121425.7425742574</v>
      </c>
    </row>
    <row r="6" spans="1:14" x14ac:dyDescent="0.25">
      <c r="A6">
        <v>4.78</v>
      </c>
      <c r="B6">
        <v>55.35</v>
      </c>
      <c r="C6">
        <v>2.6760078944655019</v>
      </c>
      <c r="D6">
        <v>99</v>
      </c>
      <c r="E6">
        <v>0</v>
      </c>
      <c r="F6">
        <v>53</v>
      </c>
      <c r="G6">
        <v>51</v>
      </c>
      <c r="H6">
        <v>0</v>
      </c>
      <c r="I6">
        <v>0</v>
      </c>
      <c r="J6">
        <v>0</v>
      </c>
      <c r="K6" t="s">
        <v>14</v>
      </c>
      <c r="L6">
        <v>1175988.7139000001</v>
      </c>
      <c r="M6">
        <v>252.13311945729271</v>
      </c>
      <c r="N6">
        <v>121425.7425742574</v>
      </c>
    </row>
    <row r="7" spans="1:14" x14ac:dyDescent="0.25">
      <c r="A7">
        <v>5.78</v>
      </c>
      <c r="B7">
        <v>55.35</v>
      </c>
      <c r="C7">
        <v>2.621268343671713</v>
      </c>
      <c r="D7">
        <v>98</v>
      </c>
      <c r="E7">
        <v>0</v>
      </c>
      <c r="F7">
        <v>53</v>
      </c>
      <c r="G7">
        <v>51</v>
      </c>
      <c r="H7">
        <v>0</v>
      </c>
      <c r="I7">
        <v>0</v>
      </c>
      <c r="J7">
        <v>0</v>
      </c>
      <c r="K7" t="s">
        <v>14</v>
      </c>
      <c r="L7">
        <v>1175988.7139000001</v>
      </c>
      <c r="M7">
        <v>224.53159338067081</v>
      </c>
      <c r="N7">
        <v>121425.7425742574</v>
      </c>
    </row>
    <row r="8" spans="1:14" x14ac:dyDescent="0.25">
      <c r="A8">
        <v>6.78</v>
      </c>
      <c r="B8">
        <v>55.35</v>
      </c>
      <c r="C8">
        <v>2.6030212119070191</v>
      </c>
      <c r="D8">
        <v>98</v>
      </c>
      <c r="E8">
        <v>0</v>
      </c>
      <c r="F8">
        <v>53</v>
      </c>
      <c r="G8">
        <v>51</v>
      </c>
      <c r="H8">
        <v>0</v>
      </c>
      <c r="I8">
        <v>0</v>
      </c>
      <c r="J8">
        <v>0</v>
      </c>
      <c r="K8" t="s">
        <v>14</v>
      </c>
      <c r="L8">
        <v>1175988.7139000001</v>
      </c>
      <c r="M8">
        <v>213.75498090801369</v>
      </c>
      <c r="N8">
        <v>121425.7425742574</v>
      </c>
    </row>
    <row r="9" spans="1:14" x14ac:dyDescent="0.25">
      <c r="A9">
        <v>7.78</v>
      </c>
      <c r="B9">
        <v>55.35</v>
      </c>
      <c r="C9">
        <v>2.6271946707119489</v>
      </c>
      <c r="D9">
        <v>99</v>
      </c>
      <c r="E9">
        <v>5</v>
      </c>
      <c r="F9">
        <v>53</v>
      </c>
      <c r="G9">
        <v>51</v>
      </c>
      <c r="H9">
        <v>0</v>
      </c>
      <c r="I9">
        <v>0</v>
      </c>
      <c r="J9">
        <v>0</v>
      </c>
      <c r="K9" t="s">
        <v>14</v>
      </c>
      <c r="L9">
        <v>1175988.7139000001</v>
      </c>
      <c r="M9">
        <v>222.2663436959551</v>
      </c>
      <c r="N9">
        <v>121425.7425742574</v>
      </c>
    </row>
    <row r="10" spans="1:14" x14ac:dyDescent="0.25">
      <c r="A10">
        <v>4.78</v>
      </c>
      <c r="B10">
        <v>54.35</v>
      </c>
      <c r="C10">
        <v>2.5445748031902569</v>
      </c>
      <c r="D10">
        <v>100</v>
      </c>
      <c r="E10">
        <v>0</v>
      </c>
      <c r="F10">
        <v>53</v>
      </c>
      <c r="G10">
        <v>51</v>
      </c>
      <c r="H10">
        <v>0</v>
      </c>
      <c r="I10">
        <v>0</v>
      </c>
      <c r="J10">
        <v>0</v>
      </c>
      <c r="K10" t="s">
        <v>14</v>
      </c>
      <c r="L10">
        <v>1175988.7139000001</v>
      </c>
      <c r="M10">
        <v>169.7825477214439</v>
      </c>
      <c r="N10">
        <v>121425.7425742574</v>
      </c>
    </row>
    <row r="11" spans="1:14" x14ac:dyDescent="0.25">
      <c r="A11">
        <v>5.78</v>
      </c>
      <c r="B11">
        <v>54.35</v>
      </c>
      <c r="C11">
        <v>2.4559193966022201</v>
      </c>
      <c r="D11">
        <v>99</v>
      </c>
      <c r="E11">
        <v>3</v>
      </c>
      <c r="F11">
        <v>53</v>
      </c>
      <c r="G11">
        <v>51</v>
      </c>
      <c r="H11">
        <v>0</v>
      </c>
      <c r="I11">
        <v>0</v>
      </c>
      <c r="J11">
        <v>0</v>
      </c>
      <c r="K11" t="s">
        <v>14</v>
      </c>
      <c r="L11">
        <v>1175988.7139000001</v>
      </c>
      <c r="M11">
        <v>123.8623724826361</v>
      </c>
      <c r="N11">
        <v>121425.7425742574</v>
      </c>
    </row>
    <row r="12" spans="1:14" x14ac:dyDescent="0.25">
      <c r="A12">
        <v>6.78</v>
      </c>
      <c r="B12">
        <v>54.35</v>
      </c>
      <c r="C12">
        <v>2.4173257366929199</v>
      </c>
      <c r="D12">
        <v>98</v>
      </c>
      <c r="E12">
        <v>19</v>
      </c>
      <c r="F12">
        <v>53</v>
      </c>
      <c r="G12">
        <v>51</v>
      </c>
      <c r="H12">
        <v>0</v>
      </c>
      <c r="I12">
        <v>0</v>
      </c>
      <c r="J12">
        <v>0</v>
      </c>
      <c r="K12" t="s">
        <v>14</v>
      </c>
      <c r="L12">
        <v>1175988.7139000001</v>
      </c>
      <c r="M12">
        <v>102.4746591237782</v>
      </c>
      <c r="N12">
        <v>121425.7425742574</v>
      </c>
    </row>
    <row r="13" spans="1:14" x14ac:dyDescent="0.25">
      <c r="A13">
        <v>7.78</v>
      </c>
      <c r="B13">
        <v>54.35</v>
      </c>
      <c r="C13">
        <v>2.4636590718026561</v>
      </c>
      <c r="D13">
        <v>101</v>
      </c>
      <c r="E13">
        <v>0</v>
      </c>
      <c r="F13">
        <v>53</v>
      </c>
      <c r="G13">
        <v>51</v>
      </c>
      <c r="H13">
        <v>0</v>
      </c>
      <c r="I13">
        <v>0</v>
      </c>
      <c r="J13">
        <v>0</v>
      </c>
      <c r="K13" t="s">
        <v>14</v>
      </c>
      <c r="L13">
        <v>1175988.7139000001</v>
      </c>
      <c r="M13">
        <v>119.6017616726004</v>
      </c>
      <c r="N13">
        <v>121425.7425742574</v>
      </c>
    </row>
    <row r="14" spans="1:14" x14ac:dyDescent="0.25">
      <c r="A14">
        <v>4.78</v>
      </c>
      <c r="B14">
        <v>53.35</v>
      </c>
      <c r="C14">
        <v>2.5489939415478742</v>
      </c>
      <c r="D14">
        <v>104</v>
      </c>
      <c r="E14">
        <v>0</v>
      </c>
      <c r="F14">
        <v>54</v>
      </c>
      <c r="G14">
        <v>52</v>
      </c>
      <c r="H14">
        <v>0</v>
      </c>
      <c r="I14">
        <v>0</v>
      </c>
      <c r="J14">
        <v>0</v>
      </c>
      <c r="K14" t="s">
        <v>14</v>
      </c>
      <c r="L14">
        <v>1198177.1802000001</v>
      </c>
      <c r="M14">
        <v>137.33730463292599</v>
      </c>
      <c r="N14">
        <v>121425.7425742574</v>
      </c>
    </row>
    <row r="15" spans="1:14" x14ac:dyDescent="0.25">
      <c r="A15">
        <v>5.78</v>
      </c>
      <c r="B15">
        <v>53.35</v>
      </c>
      <c r="C15">
        <v>2.6395062082928891</v>
      </c>
      <c r="D15">
        <v>119</v>
      </c>
      <c r="E15">
        <v>13</v>
      </c>
      <c r="F15">
        <v>57</v>
      </c>
      <c r="G15">
        <v>55</v>
      </c>
      <c r="H15">
        <v>0</v>
      </c>
      <c r="I15">
        <v>0</v>
      </c>
      <c r="J15">
        <v>0</v>
      </c>
      <c r="K15" t="s">
        <v>14</v>
      </c>
      <c r="L15">
        <v>1264742.5791</v>
      </c>
      <c r="M15">
        <v>71.08166585060907</v>
      </c>
      <c r="N15">
        <v>121425.7425742574</v>
      </c>
    </row>
    <row r="16" spans="1:14" x14ac:dyDescent="0.25">
      <c r="A16">
        <v>6.78</v>
      </c>
      <c r="B16">
        <v>53.35</v>
      </c>
      <c r="C16">
        <v>2.7603579124519531</v>
      </c>
      <c r="D16">
        <v>137</v>
      </c>
      <c r="E16">
        <v>9</v>
      </c>
      <c r="F16">
        <v>60</v>
      </c>
      <c r="G16">
        <v>58</v>
      </c>
      <c r="H16">
        <v>0</v>
      </c>
      <c r="I16">
        <v>0</v>
      </c>
      <c r="J16">
        <v>0</v>
      </c>
      <c r="K16" t="s">
        <v>14</v>
      </c>
      <c r="L16">
        <v>1331307.9779999999</v>
      </c>
      <c r="M16">
        <v>9.7574011818976292</v>
      </c>
      <c r="N16">
        <v>121425.7425742574</v>
      </c>
    </row>
    <row r="17" spans="1:14" x14ac:dyDescent="0.25">
      <c r="A17">
        <v>7.78</v>
      </c>
      <c r="B17">
        <v>53.35</v>
      </c>
      <c r="C17">
        <v>3.2498170522107608</v>
      </c>
      <c r="D17">
        <v>177</v>
      </c>
      <c r="E17">
        <v>0</v>
      </c>
      <c r="F17">
        <v>63</v>
      </c>
      <c r="G17">
        <v>61</v>
      </c>
      <c r="H17">
        <v>0</v>
      </c>
      <c r="I17">
        <v>0</v>
      </c>
      <c r="J17">
        <v>0</v>
      </c>
      <c r="K17" t="s">
        <v>14</v>
      </c>
      <c r="L17">
        <v>1397873.3769</v>
      </c>
      <c r="M17">
        <v>63.168974147930022</v>
      </c>
      <c r="N17">
        <v>121425.7425742574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LCOH</vt:lpstr>
      <vt:lpstr>2020</vt:lpstr>
      <vt:lpstr>2023</vt:lpstr>
      <vt:lpstr>2026</vt:lpstr>
      <vt:lpstr>2029</vt:lpstr>
      <vt:lpstr>2032</vt:lpstr>
      <vt:lpstr>2035</vt:lpstr>
      <vt:lpstr>2038</vt:lpstr>
      <vt:lpstr>2041</vt:lpstr>
      <vt:lpstr>2044</vt:lpstr>
      <vt:lpstr>2047</vt:lpstr>
      <vt:lpstr>2050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Kaczmarek</cp:lastModifiedBy>
  <dcterms:created xsi:type="dcterms:W3CDTF">2024-08-09T22:29:40Z</dcterms:created>
  <dcterms:modified xsi:type="dcterms:W3CDTF">2024-08-27T09:26:15Z</dcterms:modified>
</cp:coreProperties>
</file>