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3\"/>
    </mc:Choice>
  </mc:AlternateContent>
  <xr:revisionPtr revIDLastSave="0" documentId="13_ncr:1_{B6FBBF70-FF1C-4462-A068-E41C328E2FBA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LCOH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3" i="12"/>
  <c r="Z23" i="12"/>
  <c r="AJ38" i="12"/>
  <c r="AI38" i="12"/>
  <c r="AH38" i="12"/>
  <c r="AG38" i="12"/>
  <c r="AF38" i="12"/>
  <c r="AE38" i="12"/>
  <c r="AD38" i="12"/>
  <c r="AC38" i="12"/>
  <c r="AB38" i="12"/>
  <c r="AA38" i="12"/>
  <c r="Z38" i="12"/>
  <c r="AK38" i="12" s="1"/>
  <c r="AJ37" i="12"/>
  <c r="AI37" i="12"/>
  <c r="AH37" i="12"/>
  <c r="AK37" i="12" s="1"/>
  <c r="AG37" i="12"/>
  <c r="AF37" i="12"/>
  <c r="AE37" i="12"/>
  <c r="AD37" i="12"/>
  <c r="AC37" i="12"/>
  <c r="AB37" i="12"/>
  <c r="AA37" i="12"/>
  <c r="Z37" i="12"/>
  <c r="AJ36" i="12"/>
  <c r="AI36" i="12"/>
  <c r="AH36" i="12"/>
  <c r="AG36" i="12"/>
  <c r="AF36" i="12"/>
  <c r="AE36" i="12"/>
  <c r="AD36" i="12"/>
  <c r="AC36" i="12"/>
  <c r="AB36" i="12"/>
  <c r="AA36" i="12"/>
  <c r="Z36" i="12"/>
  <c r="AK36" i="12" s="1"/>
  <c r="AJ35" i="12"/>
  <c r="AI35" i="12"/>
  <c r="AH35" i="12"/>
  <c r="AG35" i="12"/>
  <c r="AF35" i="12"/>
  <c r="AE35" i="12"/>
  <c r="AD35" i="12"/>
  <c r="AC35" i="12"/>
  <c r="AB35" i="12"/>
  <c r="AA35" i="12"/>
  <c r="Z35" i="12"/>
  <c r="AK35" i="12" s="1"/>
  <c r="AJ34" i="12"/>
  <c r="AI34" i="12"/>
  <c r="AH34" i="12"/>
  <c r="AG34" i="12"/>
  <c r="AF34" i="12"/>
  <c r="AE34" i="12"/>
  <c r="AD34" i="12"/>
  <c r="AC34" i="12"/>
  <c r="AB34" i="12"/>
  <c r="AA34" i="12"/>
  <c r="Z34" i="12"/>
  <c r="AK34" i="12" s="1"/>
  <c r="AJ33" i="12"/>
  <c r="AI33" i="12"/>
  <c r="AH33" i="12"/>
  <c r="AK33" i="12" s="1"/>
  <c r="AG33" i="12"/>
  <c r="AF33" i="12"/>
  <c r="AE33" i="12"/>
  <c r="AD33" i="12"/>
  <c r="AC33" i="12"/>
  <c r="AB33" i="12"/>
  <c r="AA33" i="12"/>
  <c r="Z33" i="12"/>
  <c r="AJ32" i="12"/>
  <c r="AI32" i="12"/>
  <c r="AH32" i="12"/>
  <c r="AG32" i="12"/>
  <c r="AF32" i="12"/>
  <c r="AE32" i="12"/>
  <c r="AD32" i="12"/>
  <c r="AC32" i="12"/>
  <c r="AB32" i="12"/>
  <c r="AA32" i="12"/>
  <c r="Z32" i="12"/>
  <c r="AK32" i="12" s="1"/>
  <c r="AJ31" i="12"/>
  <c r="AI31" i="12"/>
  <c r="AH31" i="12"/>
  <c r="AG31" i="12"/>
  <c r="AF31" i="12"/>
  <c r="AE31" i="12"/>
  <c r="AD31" i="12"/>
  <c r="AC31" i="12"/>
  <c r="AB31" i="12"/>
  <c r="AA31" i="12"/>
  <c r="Z31" i="12"/>
  <c r="AK31" i="12" s="1"/>
  <c r="AJ30" i="12"/>
  <c r="AI30" i="12"/>
  <c r="AH30" i="12"/>
  <c r="AG30" i="12"/>
  <c r="AF30" i="12"/>
  <c r="AE30" i="12"/>
  <c r="AD30" i="12"/>
  <c r="AC30" i="12"/>
  <c r="AB30" i="12"/>
  <c r="AA30" i="12"/>
  <c r="Z30" i="12"/>
  <c r="AK30" i="12" s="1"/>
  <c r="AJ29" i="12"/>
  <c r="AI29" i="12"/>
  <c r="AH29" i="12"/>
  <c r="AK29" i="12" s="1"/>
  <c r="AG29" i="12"/>
  <c r="AF29" i="12"/>
  <c r="AE29" i="12"/>
  <c r="AD29" i="12"/>
  <c r="AC29" i="12"/>
  <c r="AB29" i="12"/>
  <c r="AA29" i="12"/>
  <c r="Z29" i="12"/>
  <c r="AJ28" i="12"/>
  <c r="AI28" i="12"/>
  <c r="AH28" i="12"/>
  <c r="AG28" i="12"/>
  <c r="AF28" i="12"/>
  <c r="AE28" i="12"/>
  <c r="AD28" i="12"/>
  <c r="AC28" i="12"/>
  <c r="AB28" i="12"/>
  <c r="AA28" i="12"/>
  <c r="Z28" i="12"/>
  <c r="AK28" i="12" s="1"/>
  <c r="AJ27" i="12"/>
  <c r="AI27" i="12"/>
  <c r="AH27" i="12"/>
  <c r="AG27" i="12"/>
  <c r="AF27" i="12"/>
  <c r="AE27" i="12"/>
  <c r="AD27" i="12"/>
  <c r="AC27" i="12"/>
  <c r="AB27" i="12"/>
  <c r="AA27" i="12"/>
  <c r="Z27" i="12"/>
  <c r="AK27" i="12" s="1"/>
  <c r="AJ26" i="12"/>
  <c r="AI26" i="12"/>
  <c r="AH26" i="12"/>
  <c r="AG26" i="12"/>
  <c r="AF26" i="12"/>
  <c r="AE26" i="12"/>
  <c r="AD26" i="12"/>
  <c r="AC26" i="12"/>
  <c r="AB26" i="12"/>
  <c r="AA26" i="12"/>
  <c r="Z26" i="12"/>
  <c r="AK26" i="12" s="1"/>
  <c r="AJ25" i="12"/>
  <c r="AI25" i="12"/>
  <c r="AH25" i="12"/>
  <c r="AK25" i="12" s="1"/>
  <c r="AG25" i="12"/>
  <c r="AF25" i="12"/>
  <c r="AE25" i="12"/>
  <c r="AD25" i="12"/>
  <c r="AC25" i="12"/>
  <c r="AB25" i="12"/>
  <c r="AA25" i="12"/>
  <c r="Z25" i="12"/>
  <c r="AJ24" i="12"/>
  <c r="AI24" i="12"/>
  <c r="AH24" i="12"/>
  <c r="AG24" i="12"/>
  <c r="AF24" i="12"/>
  <c r="AE24" i="12"/>
  <c r="AD24" i="12"/>
  <c r="AC24" i="12"/>
  <c r="AB24" i="12"/>
  <c r="AA24" i="12"/>
  <c r="Z24" i="12"/>
  <c r="AK24" i="12" s="1"/>
  <c r="AJ23" i="12"/>
  <c r="AI23" i="12"/>
  <c r="AH23" i="12"/>
  <c r="AG23" i="12"/>
  <c r="AF23" i="12"/>
  <c r="AE23" i="12"/>
  <c r="AD23" i="12"/>
  <c r="AC23" i="12"/>
  <c r="AB23" i="12"/>
  <c r="AA23" i="12"/>
  <c r="AK2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23" i="12"/>
  <c r="R6" i="12"/>
  <c r="S6" i="12"/>
  <c r="T6" i="12"/>
  <c r="U6" i="12"/>
  <c r="V6" i="12"/>
  <c r="W6" i="12"/>
  <c r="X6" i="12"/>
  <c r="Y6" i="12"/>
  <c r="Z6" i="12"/>
  <c r="AA6" i="12"/>
  <c r="Q6" i="12"/>
  <c r="C24" i="12" l="1"/>
  <c r="D24" i="12"/>
  <c r="E24" i="12"/>
  <c r="F24" i="12"/>
  <c r="G24" i="12"/>
  <c r="H24" i="12"/>
  <c r="I24" i="12"/>
  <c r="J24" i="12"/>
  <c r="K24" i="12"/>
  <c r="L24" i="12"/>
  <c r="M24" i="12"/>
  <c r="C25" i="12"/>
  <c r="D25" i="12"/>
  <c r="E25" i="12"/>
  <c r="Q25" i="12" s="1"/>
  <c r="F25" i="12"/>
  <c r="G25" i="12"/>
  <c r="S25" i="12" s="1"/>
  <c r="H25" i="12"/>
  <c r="I25" i="12"/>
  <c r="J25" i="12"/>
  <c r="K25" i="12"/>
  <c r="L25" i="12"/>
  <c r="M25" i="12"/>
  <c r="C26" i="12"/>
  <c r="D26" i="12"/>
  <c r="E26" i="12"/>
  <c r="F26" i="12"/>
  <c r="G26" i="12"/>
  <c r="H26" i="12"/>
  <c r="I26" i="12"/>
  <c r="J26" i="12"/>
  <c r="V26" i="12" s="1"/>
  <c r="K26" i="12"/>
  <c r="L26" i="12"/>
  <c r="X26" i="12" s="1"/>
  <c r="M26" i="12"/>
  <c r="C27" i="12"/>
  <c r="D27" i="12"/>
  <c r="E27" i="12"/>
  <c r="F27" i="12"/>
  <c r="G27" i="12"/>
  <c r="H27" i="12"/>
  <c r="I27" i="12"/>
  <c r="J27" i="12"/>
  <c r="K27" i="12"/>
  <c r="L27" i="12"/>
  <c r="M27" i="12"/>
  <c r="C28" i="12"/>
  <c r="D28" i="12"/>
  <c r="P28" i="12" s="1"/>
  <c r="E28" i="12"/>
  <c r="F28" i="12"/>
  <c r="R28" i="12" s="1"/>
  <c r="G28" i="12"/>
  <c r="H28" i="12"/>
  <c r="I28" i="12"/>
  <c r="J28" i="12"/>
  <c r="K28" i="12"/>
  <c r="L28" i="12"/>
  <c r="M28" i="12"/>
  <c r="C29" i="12"/>
  <c r="D29" i="12"/>
  <c r="E29" i="12"/>
  <c r="F29" i="12"/>
  <c r="G29" i="12"/>
  <c r="H29" i="12"/>
  <c r="I29" i="12"/>
  <c r="U29" i="12" s="1"/>
  <c r="J29" i="12"/>
  <c r="K29" i="12"/>
  <c r="W29" i="12" s="1"/>
  <c r="L29" i="12"/>
  <c r="M29" i="12"/>
  <c r="C30" i="12"/>
  <c r="D30" i="12"/>
  <c r="E30" i="12"/>
  <c r="F30" i="12"/>
  <c r="G30" i="12"/>
  <c r="H30" i="12"/>
  <c r="I30" i="12"/>
  <c r="J30" i="12"/>
  <c r="K30" i="12"/>
  <c r="L30" i="12"/>
  <c r="M30" i="12"/>
  <c r="C31" i="12"/>
  <c r="O31" i="12" s="1"/>
  <c r="D31" i="12"/>
  <c r="P31" i="12" s="1"/>
  <c r="E31" i="12"/>
  <c r="Q31" i="12" s="1"/>
  <c r="F31" i="12"/>
  <c r="G31" i="12"/>
  <c r="H31" i="12"/>
  <c r="I31" i="12"/>
  <c r="J31" i="12"/>
  <c r="K31" i="12"/>
  <c r="L31" i="12"/>
  <c r="M31" i="12"/>
  <c r="C32" i="12"/>
  <c r="D32" i="12"/>
  <c r="E32" i="12"/>
  <c r="F32" i="12"/>
  <c r="G32" i="12"/>
  <c r="H32" i="12"/>
  <c r="T32" i="12" s="1"/>
  <c r="I32" i="12"/>
  <c r="J32" i="12"/>
  <c r="V32" i="12" s="1"/>
  <c r="K32" i="12"/>
  <c r="L32" i="12"/>
  <c r="M32" i="12"/>
  <c r="C33" i="12"/>
  <c r="O33" i="12" s="1"/>
  <c r="D33" i="12"/>
  <c r="E33" i="12"/>
  <c r="F33" i="12"/>
  <c r="G33" i="12"/>
  <c r="H33" i="12"/>
  <c r="I33" i="12"/>
  <c r="J33" i="12"/>
  <c r="K33" i="12"/>
  <c r="L33" i="12"/>
  <c r="X33" i="12" s="1"/>
  <c r="M33" i="12"/>
  <c r="Y33" i="12" s="1"/>
  <c r="C34" i="12"/>
  <c r="O34" i="12" s="1"/>
  <c r="D34" i="12"/>
  <c r="P34" i="12" s="1"/>
  <c r="E34" i="12"/>
  <c r="F34" i="12"/>
  <c r="G34" i="12"/>
  <c r="H34" i="12"/>
  <c r="T34" i="12" s="1"/>
  <c r="I34" i="12"/>
  <c r="J34" i="12"/>
  <c r="K34" i="12"/>
  <c r="L34" i="12"/>
  <c r="M34" i="12"/>
  <c r="C35" i="12"/>
  <c r="D35" i="12"/>
  <c r="E35" i="12"/>
  <c r="F35" i="12"/>
  <c r="G35" i="12"/>
  <c r="S35" i="12" s="1"/>
  <c r="H35" i="12"/>
  <c r="T35" i="12" s="1"/>
  <c r="I35" i="12"/>
  <c r="U35" i="12" s="1"/>
  <c r="J35" i="12"/>
  <c r="K35" i="12"/>
  <c r="L35" i="12"/>
  <c r="M35" i="12"/>
  <c r="Y35" i="12" s="1"/>
  <c r="C36" i="12"/>
  <c r="O36" i="12" s="1"/>
  <c r="D36" i="12"/>
  <c r="E36" i="12"/>
  <c r="F36" i="12"/>
  <c r="G36" i="12"/>
  <c r="H36" i="12"/>
  <c r="I36" i="12"/>
  <c r="J36" i="12"/>
  <c r="K36" i="12"/>
  <c r="W36" i="12" s="1"/>
  <c r="L36" i="12"/>
  <c r="X36" i="12" s="1"/>
  <c r="M36" i="12"/>
  <c r="Y36" i="12" s="1"/>
  <c r="C37" i="12"/>
  <c r="O37" i="12" s="1"/>
  <c r="D37" i="12"/>
  <c r="E37" i="12"/>
  <c r="F37" i="12"/>
  <c r="R37" i="12" s="1"/>
  <c r="G37" i="12"/>
  <c r="H37" i="12"/>
  <c r="I37" i="12"/>
  <c r="J37" i="12"/>
  <c r="K37" i="12"/>
  <c r="W37" i="12" s="1"/>
  <c r="L37" i="12"/>
  <c r="M37" i="12"/>
  <c r="C38" i="12"/>
  <c r="D38" i="12"/>
  <c r="E38" i="12"/>
  <c r="F38" i="12"/>
  <c r="R38" i="12" s="1"/>
  <c r="G38" i="12"/>
  <c r="S38" i="12" s="1"/>
  <c r="H38" i="12"/>
  <c r="T38" i="12" s="1"/>
  <c r="I38" i="12"/>
  <c r="J38" i="12"/>
  <c r="K38" i="12"/>
  <c r="W38" i="12" s="1"/>
  <c r="L38" i="12"/>
  <c r="X38" i="12" s="1"/>
  <c r="M38" i="12"/>
  <c r="Y38" i="12" s="1"/>
  <c r="M23" i="12"/>
  <c r="L23" i="12"/>
  <c r="K23" i="12"/>
  <c r="J23" i="12"/>
  <c r="I23" i="12"/>
  <c r="U23" i="12" s="1"/>
  <c r="H23" i="12"/>
  <c r="E23" i="12"/>
  <c r="D23" i="12"/>
  <c r="C23" i="12"/>
  <c r="G23" i="12"/>
  <c r="F23" i="12"/>
  <c r="O38" i="12"/>
  <c r="V38" i="12"/>
  <c r="U38" i="12"/>
  <c r="Q38" i="12"/>
  <c r="P38" i="12"/>
  <c r="T37" i="12"/>
  <c r="S37" i="12"/>
  <c r="Q37" i="12"/>
  <c r="P37" i="12"/>
  <c r="Y37" i="12"/>
  <c r="X37" i="12"/>
  <c r="V37" i="12"/>
  <c r="U37" i="12"/>
  <c r="V36" i="12"/>
  <c r="P36" i="12"/>
  <c r="U36" i="12"/>
  <c r="T36" i="12"/>
  <c r="S36" i="12"/>
  <c r="R36" i="12"/>
  <c r="Q36" i="12"/>
  <c r="V35" i="12"/>
  <c r="P35" i="12"/>
  <c r="O35" i="12"/>
  <c r="X35" i="12"/>
  <c r="W35" i="12"/>
  <c r="R35" i="12"/>
  <c r="Q35" i="12"/>
  <c r="V34" i="12"/>
  <c r="U34" i="12"/>
  <c r="S34" i="12"/>
  <c r="R34" i="12"/>
  <c r="Y34" i="12"/>
  <c r="X34" i="12"/>
  <c r="W34" i="12"/>
  <c r="Q34" i="12"/>
  <c r="R33" i="12"/>
  <c r="P33" i="12"/>
  <c r="W33" i="12"/>
  <c r="V33" i="12"/>
  <c r="U33" i="12"/>
  <c r="T33" i="12"/>
  <c r="S33" i="12"/>
  <c r="Q33" i="12"/>
  <c r="X32" i="12"/>
  <c r="R32" i="12"/>
  <c r="Q32" i="12"/>
  <c r="P32" i="12"/>
  <c r="O32" i="12"/>
  <c r="Y32" i="12"/>
  <c r="W32" i="12"/>
  <c r="U32" i="12"/>
  <c r="S32" i="12"/>
  <c r="X31" i="12"/>
  <c r="W31" i="12"/>
  <c r="V31" i="12"/>
  <c r="U31" i="12"/>
  <c r="T31" i="12"/>
  <c r="Y31" i="12"/>
  <c r="S31" i="12"/>
  <c r="R31" i="12"/>
  <c r="T30" i="12"/>
  <c r="R30" i="12"/>
  <c r="Y30" i="12"/>
  <c r="X30" i="12"/>
  <c r="W30" i="12"/>
  <c r="V30" i="12"/>
  <c r="U30" i="12"/>
  <c r="S30" i="12"/>
  <c r="Q30" i="12"/>
  <c r="P30" i="12"/>
  <c r="O30" i="12"/>
  <c r="X29" i="12"/>
  <c r="T29" i="12"/>
  <c r="S29" i="12"/>
  <c r="R29" i="12"/>
  <c r="Q29" i="12"/>
  <c r="P29" i="12"/>
  <c r="Y29" i="12"/>
  <c r="V29" i="12"/>
  <c r="O29" i="12"/>
  <c r="Y28" i="12"/>
  <c r="X28" i="12"/>
  <c r="W28" i="12"/>
  <c r="V28" i="12"/>
  <c r="U28" i="12"/>
  <c r="T28" i="12"/>
  <c r="S28" i="12"/>
  <c r="Q28" i="12"/>
  <c r="O28" i="12"/>
  <c r="V27" i="12"/>
  <c r="T27" i="12"/>
  <c r="P27" i="12"/>
  <c r="O27" i="12"/>
  <c r="Y27" i="12"/>
  <c r="X27" i="12"/>
  <c r="W27" i="12"/>
  <c r="U27" i="12"/>
  <c r="S27" i="12"/>
  <c r="R27" i="12"/>
  <c r="Q27" i="12"/>
  <c r="U26" i="12"/>
  <c r="T26" i="12"/>
  <c r="S26" i="12"/>
  <c r="R26" i="12"/>
  <c r="Y26" i="12"/>
  <c r="W26" i="12"/>
  <c r="Q26" i="12"/>
  <c r="P26" i="12"/>
  <c r="O26" i="12"/>
  <c r="Y25" i="12"/>
  <c r="X25" i="12"/>
  <c r="R25" i="12"/>
  <c r="P25" i="12"/>
  <c r="W25" i="12"/>
  <c r="V25" i="12"/>
  <c r="U25" i="12"/>
  <c r="T25" i="12"/>
  <c r="O25" i="12"/>
  <c r="X24" i="12"/>
  <c r="V24" i="12"/>
  <c r="R24" i="12"/>
  <c r="Q24" i="12"/>
  <c r="P24" i="12"/>
  <c r="O24" i="12"/>
  <c r="Y24" i="12"/>
  <c r="W24" i="12"/>
  <c r="U24" i="12"/>
  <c r="T24" i="12"/>
  <c r="S24" i="12"/>
  <c r="X23" i="12"/>
  <c r="W23" i="12"/>
  <c r="V23" i="12"/>
  <c r="T23" i="12"/>
  <c r="Y23" i="12"/>
  <c r="S23" i="12"/>
  <c r="R23" i="12"/>
  <c r="Q23" i="12"/>
  <c r="P23" i="12"/>
  <c r="O23" i="12"/>
  <c r="X7" i="12"/>
  <c r="AA5" i="12"/>
  <c r="AA7" i="12" s="1"/>
  <c r="Z5" i="12"/>
  <c r="Z7" i="12" s="1"/>
  <c r="Y5" i="12"/>
  <c r="Y7" i="12" s="1"/>
  <c r="X5" i="12"/>
  <c r="W5" i="12"/>
  <c r="W7" i="12" s="1"/>
  <c r="V5" i="12"/>
  <c r="V7" i="12" s="1"/>
  <c r="U5" i="12"/>
  <c r="U7" i="12" s="1"/>
  <c r="T5" i="12"/>
  <c r="T7" i="12" s="1"/>
  <c r="S5" i="12"/>
  <c r="S7" i="12" s="1"/>
  <c r="R5" i="12"/>
  <c r="R7" i="12" s="1"/>
  <c r="Q5" i="12"/>
  <c r="Q7" i="12" s="1"/>
  <c r="E13" i="12" l="1"/>
  <c r="E12" i="12"/>
  <c r="E4" i="12"/>
  <c r="E16" i="12"/>
  <c r="E17" i="12"/>
  <c r="E18" i="12"/>
  <c r="E11" i="12"/>
  <c r="E14" i="12"/>
  <c r="E8" i="12"/>
  <c r="E9" i="12"/>
  <c r="E15" i="12"/>
  <c r="E3" i="12"/>
  <c r="E6" i="12"/>
  <c r="E10" i="12"/>
  <c r="E5" i="12"/>
  <c r="E7" i="12"/>
  <c r="Q8" i="12"/>
  <c r="D5" i="12" l="1"/>
  <c r="D13" i="12"/>
  <c r="D8" i="12"/>
  <c r="D7" i="12"/>
  <c r="D18" i="12"/>
  <c r="D6" i="12"/>
  <c r="D4" i="12"/>
  <c r="D12" i="12"/>
  <c r="D17" i="12"/>
  <c r="D3" i="12"/>
  <c r="D11" i="12"/>
  <c r="D16" i="12"/>
  <c r="D10" i="12"/>
  <c r="D15" i="12"/>
  <c r="D9" i="12"/>
  <c r="D14" i="12"/>
</calcChain>
</file>

<file path=xl/sharedStrings.xml><?xml version="1.0" encoding="utf-8"?>
<sst xmlns="http://schemas.openxmlformats.org/spreadsheetml/2006/main" count="350" uniqueCount="29">
  <si>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</si>
  <si>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</si>
  <si>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</si>
  <si>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</si>
  <si>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</si>
  <si>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</si>
  <si>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</si>
  <si>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</si>
  <si>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</si>
  <si>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</si>
  <si>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</si>
  <si>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</si>
  <si>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</si>
  <si>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</si>
  <si>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LH2 ship</t>
  </si>
  <si>
    <t>NPV H2</t>
  </si>
  <si>
    <t>discount rate</t>
  </si>
  <si>
    <t>ProdH2 NPV</t>
  </si>
  <si>
    <t>Total Cost</t>
  </si>
  <si>
    <t>LCOH</t>
  </si>
  <si>
    <t>Year</t>
  </si>
  <si>
    <t>Discount rate</t>
  </si>
  <si>
    <t>Production (kg)</t>
  </si>
  <si>
    <t>Present value</t>
  </si>
  <si>
    <t>NPV</t>
  </si>
  <si>
    <t>Cost per kg</t>
  </si>
  <si>
    <t>Total yearly cost</t>
  </si>
  <si>
    <t>Present Value Costs</t>
  </si>
  <si>
    <t>NPV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</si>
</sst>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E90-FECB-43E7-9E2E-B6CB30A51161}">
  <dimension ref="A1:AK38"/>
  <sheetViews>
    <sheetView tabSelected="1" workbookViewId="0">
      <selection activeCell="I16" sqref="I16"/>
    </sheetView>
  </sheetViews>
  <sheetFormatPr defaultRowHeight="15" x14ac:dyDescent="0.25"/>
  <cols>
    <col min="6" max="6" width="11" bestFit="1" customWidth="1"/>
    <col min="14" max="14" width="12" bestFit="1" customWidth="1"/>
    <col min="17" max="17" width="12" bestFit="1" customWidth="1"/>
    <col min="26" max="26" width="11" bestFit="1" customWidth="1"/>
  </cols>
  <sheetData>
    <row r="1" spans="1:27" x14ac:dyDescent="0.25">
      <c r="P1" t="s">
        <v>15</v>
      </c>
      <c r="Q1" t="s">
        <v>16</v>
      </c>
      <c r="R1">
        <v>0.08</v>
      </c>
    </row>
    <row r="2" spans="1:27" x14ac:dyDescent="0.25">
      <c r="A2" s="1" t="s">
        <v>0</v>
      </c>
      <c r="B2" s="1" t="s">
        <v>1</v>
      </c>
      <c r="C2" t="s">
        <v>25</v>
      </c>
      <c r="D2" t="s">
        <v>17</v>
      </c>
      <c r="E2" t="s">
        <v>18</v>
      </c>
      <c r="F2" t="s">
        <v>28</v>
      </c>
      <c r="G2" t="s">
        <v>19</v>
      </c>
    </row>
    <row r="3" spans="1:27" x14ac:dyDescent="0.25">
      <c r="A3">
        <v>4.78</v>
      </c>
      <c r="B3">
        <v>56.35</v>
      </c>
      <c r="C3">
        <f>M23</f>
        <v>3.818336566741952</v>
      </c>
      <c r="D3">
        <f>$Q$8</f>
        <v>542502844.03413725</v>
      </c>
      <c r="E3">
        <f t="shared" ref="E3:E18" si="0">SUM(O23:Y23)</f>
        <v>7742211262.7867403</v>
      </c>
      <c r="F3">
        <f>AK23</f>
        <v>3708808183.870986</v>
      </c>
      <c r="G3">
        <f>F3/D3</f>
        <v>6.8364769413773017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5.78</v>
      </c>
      <c r="B4">
        <v>56.35</v>
      </c>
      <c r="C4">
        <f t="shared" ref="C4:C18" si="1">M24</f>
        <v>3.782390921127154</v>
      </c>
      <c r="D4">
        <f t="shared" ref="D4:D18" si="2">$Q$8</f>
        <v>542502844.03413725</v>
      </c>
      <c r="E4">
        <f t="shared" si="0"/>
        <v>7659469188.0543194</v>
      </c>
      <c r="F4">
        <f t="shared" ref="F4:F18" si="3">AK24</f>
        <v>3666059386.8265815</v>
      </c>
      <c r="G4">
        <f t="shared" ref="G4:G18" si="4">F4/D4</f>
        <v>6.75767772859066</v>
      </c>
      <c r="P4" t="s">
        <v>20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6.78</v>
      </c>
      <c r="B5">
        <v>56.35</v>
      </c>
      <c r="C5">
        <f t="shared" si="1"/>
        <v>3.772548060682746</v>
      </c>
      <c r="D5">
        <f t="shared" si="2"/>
        <v>542502844.03413725</v>
      </c>
      <c r="E5">
        <f t="shared" si="0"/>
        <v>8759916408.5477924</v>
      </c>
      <c r="F5">
        <f t="shared" si="3"/>
        <v>4216700471.2903428</v>
      </c>
      <c r="G5">
        <f t="shared" si="4"/>
        <v>7.772679014794261</v>
      </c>
      <c r="P5" t="s">
        <v>21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7.78</v>
      </c>
      <c r="B6">
        <v>56.35</v>
      </c>
      <c r="C6">
        <f t="shared" si="1"/>
        <v>3.7867178195295779</v>
      </c>
      <c r="D6">
        <f t="shared" si="2"/>
        <v>542502844.03413725</v>
      </c>
      <c r="E6">
        <f t="shared" si="0"/>
        <v>7663741854.0166969</v>
      </c>
      <c r="F6">
        <f t="shared" si="3"/>
        <v>3667752809.8281498</v>
      </c>
      <c r="G6">
        <f t="shared" si="4"/>
        <v>6.7607992292799013</v>
      </c>
      <c r="P6" t="s">
        <v>22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4.78</v>
      </c>
      <c r="B7">
        <v>55.35</v>
      </c>
      <c r="C7">
        <f t="shared" si="1"/>
        <v>3.8201873077358641</v>
      </c>
      <c r="D7">
        <f t="shared" si="2"/>
        <v>542502844.03413725</v>
      </c>
      <c r="E7">
        <f t="shared" si="0"/>
        <v>7752474046.0868301</v>
      </c>
      <c r="F7">
        <f t="shared" si="3"/>
        <v>3713999646.3678293</v>
      </c>
      <c r="G7">
        <f t="shared" si="4"/>
        <v>6.8460464073329801</v>
      </c>
      <c r="P7" t="s">
        <v>23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5.78</v>
      </c>
      <c r="B8">
        <v>55.35</v>
      </c>
      <c r="C8">
        <f t="shared" si="1"/>
        <v>3.8111407571976148</v>
      </c>
      <c r="D8">
        <f t="shared" si="2"/>
        <v>542502844.03413725</v>
      </c>
      <c r="E8">
        <f t="shared" si="0"/>
        <v>7731689615.5989933</v>
      </c>
      <c r="F8">
        <f t="shared" si="3"/>
        <v>3703831844.9768586</v>
      </c>
      <c r="G8">
        <f t="shared" si="4"/>
        <v>6.8273040145459465</v>
      </c>
      <c r="P8" s="2" t="s">
        <v>24</v>
      </c>
      <c r="Q8">
        <f>SUM(Q7:AA7)</f>
        <v>542502844.03413725</v>
      </c>
    </row>
    <row r="9" spans="1:27" x14ac:dyDescent="0.25">
      <c r="A9">
        <v>6.78</v>
      </c>
      <c r="B9">
        <v>55.35</v>
      </c>
      <c r="C9">
        <f t="shared" si="1"/>
        <v>3.8144270935802358</v>
      </c>
      <c r="D9">
        <f t="shared" si="2"/>
        <v>542502844.03413725</v>
      </c>
      <c r="E9">
        <f t="shared" si="0"/>
        <v>7734502171.6378803</v>
      </c>
      <c r="F9">
        <f t="shared" si="3"/>
        <v>3704784415.5486279</v>
      </c>
      <c r="G9">
        <f t="shared" si="4"/>
        <v>6.8290598957956847</v>
      </c>
    </row>
    <row r="10" spans="1:27" x14ac:dyDescent="0.25">
      <c r="A10">
        <v>7.78</v>
      </c>
      <c r="B10">
        <v>55.35</v>
      </c>
      <c r="C10">
        <f t="shared" si="1"/>
        <v>3.8246003672829998</v>
      </c>
      <c r="D10">
        <f t="shared" si="2"/>
        <v>542502844.03413725</v>
      </c>
      <c r="E10">
        <f t="shared" si="0"/>
        <v>7754851071.6128864</v>
      </c>
      <c r="F10">
        <f t="shared" si="3"/>
        <v>3714299370.9989829</v>
      </c>
      <c r="G10">
        <f t="shared" si="4"/>
        <v>6.8465988922359617</v>
      </c>
    </row>
    <row r="11" spans="1:27" x14ac:dyDescent="0.25">
      <c r="A11">
        <v>4.78</v>
      </c>
      <c r="B11">
        <v>54.35</v>
      </c>
      <c r="C11">
        <f t="shared" si="1"/>
        <v>3.823564337150462</v>
      </c>
      <c r="D11">
        <f t="shared" si="2"/>
        <v>542502844.03413725</v>
      </c>
      <c r="E11">
        <f t="shared" si="0"/>
        <v>7772631350.1105595</v>
      </c>
      <c r="F11">
        <f t="shared" si="3"/>
        <v>3726245637.6217065</v>
      </c>
      <c r="G11">
        <f t="shared" si="4"/>
        <v>6.8686195447617431</v>
      </c>
    </row>
    <row r="12" spans="1:27" x14ac:dyDescent="0.25">
      <c r="A12">
        <v>5.78</v>
      </c>
      <c r="B12">
        <v>54.35</v>
      </c>
      <c r="C12">
        <f t="shared" si="1"/>
        <v>3.8176552431905839</v>
      </c>
      <c r="D12">
        <f t="shared" si="2"/>
        <v>542502844.03413725</v>
      </c>
      <c r="E12">
        <f t="shared" si="0"/>
        <v>7752829355.7996559</v>
      </c>
      <c r="F12">
        <f t="shared" si="3"/>
        <v>3715384055.0061016</v>
      </c>
      <c r="G12">
        <f t="shared" si="4"/>
        <v>6.8485982992787946</v>
      </c>
    </row>
    <row r="13" spans="1:27" x14ac:dyDescent="0.25">
      <c r="A13">
        <v>6.78</v>
      </c>
      <c r="B13">
        <v>54.35</v>
      </c>
      <c r="C13">
        <f t="shared" si="1"/>
        <v>3.813733983016049</v>
      </c>
      <c r="D13">
        <f t="shared" si="2"/>
        <v>542502844.03413725</v>
      </c>
      <c r="E13">
        <f t="shared" si="0"/>
        <v>7741340096.7103786</v>
      </c>
      <c r="F13">
        <f t="shared" si="3"/>
        <v>3709263865.2500501</v>
      </c>
      <c r="G13">
        <f t="shared" si="4"/>
        <v>6.8373169026495333</v>
      </c>
    </row>
    <row r="14" spans="1:27" x14ac:dyDescent="0.25">
      <c r="A14">
        <v>7.78</v>
      </c>
      <c r="B14">
        <v>54.35</v>
      </c>
      <c r="C14">
        <f t="shared" si="1"/>
        <v>3.8275763981345241</v>
      </c>
      <c r="D14">
        <f t="shared" si="2"/>
        <v>542502844.03413725</v>
      </c>
      <c r="E14">
        <f t="shared" si="0"/>
        <v>7785857061.9877014</v>
      </c>
      <c r="F14">
        <f t="shared" si="3"/>
        <v>3733358113.6388812</v>
      </c>
      <c r="G14">
        <f t="shared" si="4"/>
        <v>6.8817300309009219</v>
      </c>
    </row>
    <row r="15" spans="1:27" x14ac:dyDescent="0.25">
      <c r="A15">
        <v>4.78</v>
      </c>
      <c r="B15">
        <v>53.35</v>
      </c>
      <c r="C15">
        <f t="shared" si="1"/>
        <v>3.8823090845741</v>
      </c>
      <c r="D15">
        <f t="shared" si="2"/>
        <v>542502844.03413725</v>
      </c>
      <c r="E15">
        <f t="shared" si="0"/>
        <v>7916817428.338666</v>
      </c>
      <c r="F15">
        <f t="shared" si="3"/>
        <v>3799913649.9962287</v>
      </c>
      <c r="G15">
        <f t="shared" si="4"/>
        <v>7.0044124040704885</v>
      </c>
    </row>
    <row r="16" spans="1:27" x14ac:dyDescent="0.25">
      <c r="A16">
        <v>5.78</v>
      </c>
      <c r="B16">
        <v>53.35</v>
      </c>
      <c r="C16">
        <f t="shared" si="1"/>
        <v>4.0637573661759383</v>
      </c>
      <c r="D16">
        <f t="shared" si="2"/>
        <v>542502844.03413725</v>
      </c>
      <c r="E16">
        <f t="shared" si="0"/>
        <v>8427320794.3339758</v>
      </c>
      <c r="F16">
        <f t="shared" si="3"/>
        <v>4067874213.5962853</v>
      </c>
      <c r="G16">
        <f t="shared" si="4"/>
        <v>7.4983463374070576</v>
      </c>
    </row>
    <row r="17" spans="1:37" x14ac:dyDescent="0.25">
      <c r="A17">
        <v>6.78</v>
      </c>
      <c r="B17">
        <v>53.35</v>
      </c>
      <c r="C17">
        <f t="shared" si="1"/>
        <v>4.2630541245738591</v>
      </c>
      <c r="D17">
        <f t="shared" si="2"/>
        <v>542502844.03413725</v>
      </c>
      <c r="E17">
        <f t="shared" si="0"/>
        <v>8975669551.3841972</v>
      </c>
      <c r="F17">
        <f t="shared" si="3"/>
        <v>4352248166.7198658</v>
      </c>
      <c r="G17">
        <f t="shared" si="4"/>
        <v>8.0225352080292485</v>
      </c>
    </row>
    <row r="18" spans="1:37" x14ac:dyDescent="0.25">
      <c r="A18">
        <v>7.78</v>
      </c>
      <c r="B18">
        <v>53.35</v>
      </c>
      <c r="C18">
        <f t="shared" si="1"/>
        <v>4.6123535284134354</v>
      </c>
      <c r="D18">
        <f t="shared" si="2"/>
        <v>542502844.03413725</v>
      </c>
      <c r="E18">
        <f t="shared" si="0"/>
        <v>9883423876.0660419</v>
      </c>
      <c r="F18">
        <f t="shared" si="3"/>
        <v>4809837309.0322876</v>
      </c>
      <c r="G18">
        <f t="shared" si="4"/>
        <v>8.8660130761077198</v>
      </c>
    </row>
    <row r="21" spans="1:37" x14ac:dyDescent="0.25">
      <c r="C21" t="s">
        <v>25</v>
      </c>
      <c r="O21" t="s">
        <v>26</v>
      </c>
      <c r="Z21" t="s">
        <v>27</v>
      </c>
      <c r="AK21" t="s">
        <v>24</v>
      </c>
    </row>
    <row r="22" spans="1:37" x14ac:dyDescent="0.25">
      <c r="A22" s="1" t="s">
        <v>0</v>
      </c>
      <c r="B22" s="1" t="s">
        <v>1</v>
      </c>
      <c r="C22">
        <v>2020</v>
      </c>
      <c r="D22">
        <v>2023</v>
      </c>
      <c r="E22">
        <v>2026</v>
      </c>
      <c r="F22">
        <v>2029</v>
      </c>
      <c r="G22">
        <v>2032</v>
      </c>
      <c r="H22">
        <v>2035</v>
      </c>
      <c r="I22">
        <v>2038</v>
      </c>
      <c r="J22">
        <v>2041</v>
      </c>
      <c r="K22">
        <v>2044</v>
      </c>
      <c r="L22">
        <v>2047</v>
      </c>
      <c r="M22">
        <v>2050</v>
      </c>
      <c r="O22">
        <v>2020</v>
      </c>
      <c r="P22">
        <v>2023</v>
      </c>
      <c r="Q22">
        <v>2026</v>
      </c>
      <c r="R22">
        <v>2029</v>
      </c>
      <c r="S22">
        <v>2032</v>
      </c>
      <c r="T22">
        <v>2035</v>
      </c>
      <c r="U22">
        <v>2038</v>
      </c>
      <c r="V22">
        <v>2041</v>
      </c>
      <c r="W22">
        <v>2044</v>
      </c>
      <c r="X22">
        <v>2047</v>
      </c>
      <c r="Y22">
        <v>2050</v>
      </c>
      <c r="Z22">
        <v>2020</v>
      </c>
      <c r="AA22">
        <v>2023</v>
      </c>
      <c r="AB22">
        <v>2026</v>
      </c>
      <c r="AC22">
        <v>2029</v>
      </c>
      <c r="AD22">
        <v>2032</v>
      </c>
      <c r="AE22">
        <v>2035</v>
      </c>
      <c r="AF22">
        <v>2038</v>
      </c>
      <c r="AG22">
        <v>2041</v>
      </c>
      <c r="AH22">
        <v>2044</v>
      </c>
      <c r="AI22">
        <v>2047</v>
      </c>
      <c r="AJ22">
        <v>2050</v>
      </c>
    </row>
    <row r="23" spans="1:37" x14ac:dyDescent="0.25">
      <c r="A23">
        <v>4.78</v>
      </c>
      <c r="B23">
        <v>56.35</v>
      </c>
      <c r="C23">
        <f>'2020'!$C2</f>
        <v>8.5216103143851303</v>
      </c>
      <c r="D23">
        <f>'2023'!$C2</f>
        <v>7.8964642058045413</v>
      </c>
      <c r="E23">
        <f>'2026'!$C2</f>
        <v>7.2673146606513876</v>
      </c>
      <c r="F23">
        <f>'2029'!$C2</f>
        <v>6.6363932853579124</v>
      </c>
      <c r="G23">
        <f>'2032'!$C2</f>
        <v>5.9987595795827966</v>
      </c>
      <c r="H23">
        <f>'2035'!$C2</f>
        <v>5.352280365319019</v>
      </c>
      <c r="I23">
        <f>'2038'!$C2</f>
        <v>5.0262913614445859</v>
      </c>
      <c r="J23">
        <f>'2041'!$C2</f>
        <v>4.710965963177471</v>
      </c>
      <c r="K23">
        <f>'2044'!$C2</f>
        <v>4.4144739775071731</v>
      </c>
      <c r="L23">
        <f>'2047'!$C2</f>
        <v>4.1179819918368574</v>
      </c>
      <c r="M23">
        <f>'2050'!$C2</f>
        <v>3.818336566741952</v>
      </c>
      <c r="N23">
        <f>1000*121425.742574257</f>
        <v>121425742.574257</v>
      </c>
      <c r="O23">
        <f t="shared" ref="O23:O38" si="8">C23*$N$23</f>
        <v>1034742860.3526621</v>
      </c>
      <c r="P23">
        <f t="shared" ref="P23:P38" si="9">D23*$N$23</f>
        <v>958834029.90085697</v>
      </c>
      <c r="Q23">
        <f t="shared" ref="Q23:Q38" si="10">E23*$N$23</f>
        <v>882439079.19037926</v>
      </c>
      <c r="R23">
        <f t="shared" ref="R23:R38" si="11">F23*$N$23</f>
        <v>805828982.68939757</v>
      </c>
      <c r="S23">
        <f t="shared" ref="S23:S38" si="12">G23*$N$23</f>
        <v>728403836.47527885</v>
      </c>
      <c r="T23">
        <f t="shared" ref="T23:T38" si="13">H23*$N$23</f>
        <v>649904617.82447743</v>
      </c>
      <c r="U23">
        <f t="shared" ref="U23:U38" si="14">I23*$N$23</f>
        <v>610321160.95798206</v>
      </c>
      <c r="V23">
        <f t="shared" ref="V23:V38" si="15">J23*$N$23</f>
        <v>572032540.32087433</v>
      </c>
      <c r="W23">
        <f t="shared" ref="W23:W38" si="16">K23*$N$23</f>
        <v>536030780.79354239</v>
      </c>
      <c r="X23">
        <f t="shared" ref="X23:X38" si="17">L23*$N$23</f>
        <v>500029021.26620835</v>
      </c>
      <c r="Y23">
        <f t="shared" ref="Y23:Y38" si="18">M23*$N$23</f>
        <v>463644353.01508057</v>
      </c>
      <c r="Z23">
        <f>O23*Q$5</f>
        <v>1034742860.3526621</v>
      </c>
      <c r="AA23">
        <f t="shared" ref="AA23:AJ38" si="19">P23*R$5</f>
        <v>761153366.7225976</v>
      </c>
      <c r="AB23">
        <f t="shared" si="19"/>
        <v>556086305.28047156</v>
      </c>
      <c r="AC23">
        <f t="shared" si="19"/>
        <v>403115116.27496552</v>
      </c>
      <c r="AD23">
        <f t="shared" si="19"/>
        <v>289259185.31485796</v>
      </c>
      <c r="AE23">
        <f t="shared" si="19"/>
        <v>204877039.78819337</v>
      </c>
      <c r="AF23">
        <f t="shared" si="19"/>
        <v>152732277.97874084</v>
      </c>
      <c r="AG23">
        <f t="shared" si="19"/>
        <v>113637551.94688173</v>
      </c>
      <c r="AH23">
        <f t="shared" si="19"/>
        <v>84531698.906730756</v>
      </c>
      <c r="AI23">
        <f t="shared" si="19"/>
        <v>62597042.250468463</v>
      </c>
      <c r="AJ23">
        <f t="shared" si="19"/>
        <v>46075739.054417096</v>
      </c>
      <c r="AK23">
        <f>SUM(Z23:AJ23)</f>
        <v>3708808183.870986</v>
      </c>
    </row>
    <row r="24" spans="1:37" x14ac:dyDescent="0.25">
      <c r="A24">
        <v>5.78</v>
      </c>
      <c r="B24">
        <v>56.35</v>
      </c>
      <c r="C24">
        <f>'2020'!$C3</f>
        <v>8.4133273138560529</v>
      </c>
      <c r="D24">
        <f>'2023'!$C3</f>
        <v>7.7973975719147228</v>
      </c>
      <c r="E24">
        <f>'2026'!$C3</f>
        <v>7.1814955477993836</v>
      </c>
      <c r="F24">
        <f>'2029'!$C3</f>
        <v>6.5656067767549491</v>
      </c>
      <c r="G24">
        <f>'2032'!$C3</f>
        <v>5.9382687952157234</v>
      </c>
      <c r="H24">
        <f>'2035'!$C3</f>
        <v>5.3007874194656193</v>
      </c>
      <c r="I24">
        <f>'2038'!$C3</f>
        <v>4.9781908468738871</v>
      </c>
      <c r="J24">
        <f>'2041'!$C3</f>
        <v>4.6662700515513027</v>
      </c>
      <c r="K24">
        <f>'2044'!$C3</f>
        <v>4.3747765258423046</v>
      </c>
      <c r="L24">
        <f>'2047'!$C3</f>
        <v>4.0809393053889398</v>
      </c>
      <c r="M24">
        <f>'2050'!$C3</f>
        <v>3.782390921127154</v>
      </c>
      <c r="N24">
        <f t="shared" ref="N24:N38" si="20">1000*121425.742574257</f>
        <v>121425742.574257</v>
      </c>
      <c r="O24">
        <f t="shared" si="8"/>
        <v>1021594516.6052502</v>
      </c>
      <c r="P24">
        <f t="shared" si="9"/>
        <v>946804790.3164537</v>
      </c>
      <c r="Q24">
        <f t="shared" si="10"/>
        <v>872018429.68526077</v>
      </c>
      <c r="R24">
        <f t="shared" si="11"/>
        <v>797233678.31804371</v>
      </c>
      <c r="S24">
        <f t="shared" si="12"/>
        <v>721058698.06460774</v>
      </c>
      <c r="T24">
        <f t="shared" si="13"/>
        <v>643652048.63689232</v>
      </c>
      <c r="U24">
        <f t="shared" si="14"/>
        <v>604480520.25803113</v>
      </c>
      <c r="V24">
        <f t="shared" si="15"/>
        <v>566605306.06163347</v>
      </c>
      <c r="W24">
        <f t="shared" si="16"/>
        <v>531210488.24683005</v>
      </c>
      <c r="X24">
        <f t="shared" si="17"/>
        <v>495531085.55732459</v>
      </c>
      <c r="Y24">
        <f t="shared" si="18"/>
        <v>459279626.30399263</v>
      </c>
      <c r="Z24">
        <f t="shared" ref="Z24:Z38" si="21">O24*Q$5</f>
        <v>1021594516.6052502</v>
      </c>
      <c r="AA24">
        <f t="shared" si="19"/>
        <v>751604168.50554216</v>
      </c>
      <c r="AB24">
        <f t="shared" si="19"/>
        <v>549519528.46995151</v>
      </c>
      <c r="AC24">
        <f t="shared" si="19"/>
        <v>398815324.14101523</v>
      </c>
      <c r="AD24">
        <f t="shared" si="19"/>
        <v>286342329.79282129</v>
      </c>
      <c r="AE24">
        <f t="shared" si="19"/>
        <v>202905969.21708184</v>
      </c>
      <c r="AF24">
        <f t="shared" si="19"/>
        <v>151270663.31416219</v>
      </c>
      <c r="AG24">
        <f t="shared" si="19"/>
        <v>112559400.66773172</v>
      </c>
      <c r="AH24">
        <f t="shared" si="19"/>
        <v>83771541.966493428</v>
      </c>
      <c r="AI24">
        <f t="shared" si="19"/>
        <v>62033959.989971049</v>
      </c>
      <c r="AJ24">
        <f t="shared" si="19"/>
        <v>45641984.156560309</v>
      </c>
      <c r="AK24">
        <f t="shared" ref="AK24:AK38" si="22">SUM(Z24:AJ24)</f>
        <v>3666059386.8265815</v>
      </c>
    </row>
    <row r="25" spans="1:37" x14ac:dyDescent="0.25">
      <c r="A25">
        <v>6.78</v>
      </c>
      <c r="B25">
        <v>56.35</v>
      </c>
      <c r="C25">
        <f>'2020'!$C4</f>
        <v>8.3836626558130316</v>
      </c>
      <c r="D25">
        <f>'2023'!$C4</f>
        <v>7.7715670236091379</v>
      </c>
      <c r="E25">
        <f>'2026'!$C4</f>
        <v>7.1560468906286321</v>
      </c>
      <c r="F25">
        <f>'2029'!$C4</f>
        <v>15.81547142847675</v>
      </c>
      <c r="G25">
        <f>'2032'!$C4</f>
        <v>5.9150408107598338</v>
      </c>
      <c r="H25">
        <f>'2035'!$C4</f>
        <v>5.2828719811268439</v>
      </c>
      <c r="I25">
        <f>'2038'!$C4</f>
        <v>4.9621752953529326</v>
      </c>
      <c r="J25">
        <f>'2041'!$C4</f>
        <v>4.6521702933384654</v>
      </c>
      <c r="K25">
        <f>'2044'!$C4</f>
        <v>4.3615416452577991</v>
      </c>
      <c r="L25">
        <f>'2047'!$C4</f>
        <v>4.0690726415789182</v>
      </c>
      <c r="M25">
        <f>'2050'!$C4</f>
        <v>3.772548060682746</v>
      </c>
      <c r="N25">
        <f t="shared" si="20"/>
        <v>121425742.574257</v>
      </c>
      <c r="O25">
        <f t="shared" si="8"/>
        <v>1017992463.474165</v>
      </c>
      <c r="P25">
        <f t="shared" si="9"/>
        <v>943668296.80734789</v>
      </c>
      <c r="Q25">
        <f t="shared" si="10"/>
        <v>868928307.59078455</v>
      </c>
      <c r="R25">
        <f t="shared" si="11"/>
        <v>1920405362.3647344</v>
      </c>
      <c r="S25">
        <f t="shared" si="12"/>
        <v>718238222.80354798</v>
      </c>
      <c r="T25">
        <f t="shared" si="13"/>
        <v>641476653.23306322</v>
      </c>
      <c r="U25">
        <f t="shared" si="14"/>
        <v>602535820.02186286</v>
      </c>
      <c r="V25">
        <f t="shared" si="15"/>
        <v>564893232.45052218</v>
      </c>
      <c r="W25">
        <f t="shared" si="16"/>
        <v>529603433.04397488</v>
      </c>
      <c r="X25">
        <f t="shared" si="17"/>
        <v>494090167.09231365</v>
      </c>
      <c r="Y25">
        <f t="shared" si="18"/>
        <v>458084449.66547561</v>
      </c>
      <c r="Z25">
        <f t="shared" si="21"/>
        <v>1017992463.474165</v>
      </c>
      <c r="AA25">
        <f t="shared" si="19"/>
        <v>749114318.83426356</v>
      </c>
      <c r="AB25">
        <f t="shared" si="19"/>
        <v>547572227.38265216</v>
      </c>
      <c r="AC25">
        <f t="shared" si="19"/>
        <v>960680798.9966737</v>
      </c>
      <c r="AD25">
        <f t="shared" si="19"/>
        <v>285222280.26073384</v>
      </c>
      <c r="AE25">
        <f t="shared" si="19"/>
        <v>202220193.86100382</v>
      </c>
      <c r="AF25">
        <f t="shared" si="19"/>
        <v>150784003.96813926</v>
      </c>
      <c r="AG25">
        <f t="shared" si="19"/>
        <v>112219287.40457644</v>
      </c>
      <c r="AH25">
        <f t="shared" si="19"/>
        <v>83518110.425989091</v>
      </c>
      <c r="AI25">
        <f t="shared" si="19"/>
        <v>61853575.991847567</v>
      </c>
      <c r="AJ25">
        <f t="shared" si="19"/>
        <v>45523210.690298654</v>
      </c>
      <c r="AK25">
        <f t="shared" si="22"/>
        <v>4216700471.2903428</v>
      </c>
    </row>
    <row r="26" spans="1:37" x14ac:dyDescent="0.25">
      <c r="A26">
        <v>7.78</v>
      </c>
      <c r="B26">
        <v>56.35</v>
      </c>
      <c r="C26">
        <f>'2020'!$C5</f>
        <v>8.4162228676977193</v>
      </c>
      <c r="D26">
        <f>'2023'!$C5</f>
        <v>7.7999305024210974</v>
      </c>
      <c r="E26">
        <f>'2026'!$C5</f>
        <v>7.1838044441005033</v>
      </c>
      <c r="F26">
        <f>'2029'!$C5</f>
        <v>6.5677579042054681</v>
      </c>
      <c r="G26">
        <f>'2032'!$C5</f>
        <v>5.9435893672224891</v>
      </c>
      <c r="H26">
        <f>'2035'!$C5</f>
        <v>5.3064565067809486</v>
      </c>
      <c r="I26">
        <f>'2038'!$C5</f>
        <v>4.9830873224932786</v>
      </c>
      <c r="J26">
        <f>'2041'!$C5</f>
        <v>4.6701770012096544</v>
      </c>
      <c r="K26">
        <f>'2044'!$C5</f>
        <v>4.3756906073162964</v>
      </c>
      <c r="L26">
        <f>'2047'!$C5</f>
        <v>4.0812042134229216</v>
      </c>
      <c r="M26">
        <f>'2050'!$C5</f>
        <v>3.7867178195295779</v>
      </c>
      <c r="N26">
        <f t="shared" si="20"/>
        <v>121425742.574257</v>
      </c>
      <c r="O26">
        <f t="shared" si="8"/>
        <v>1021946111.3806384</v>
      </c>
      <c r="P26">
        <f t="shared" si="9"/>
        <v>947112353.28407919</v>
      </c>
      <c r="Q26">
        <f t="shared" si="10"/>
        <v>872298789.13315117</v>
      </c>
      <c r="R26">
        <f t="shared" si="11"/>
        <v>797494880.56609488</v>
      </c>
      <c r="S26">
        <f t="shared" si="12"/>
        <v>721704752.47144902</v>
      </c>
      <c r="T26">
        <f t="shared" si="13"/>
        <v>644340421.77387452</v>
      </c>
      <c r="U26">
        <f t="shared" si="14"/>
        <v>605075078.44611239</v>
      </c>
      <c r="V26">
        <f t="shared" si="15"/>
        <v>567079710.32509899</v>
      </c>
      <c r="W26">
        <f t="shared" si="16"/>
        <v>531321481.26858288</v>
      </c>
      <c r="X26">
        <f t="shared" si="17"/>
        <v>495563252.21206468</v>
      </c>
      <c r="Y26">
        <f t="shared" si="18"/>
        <v>459805023.1555503</v>
      </c>
      <c r="Z26">
        <f t="shared" si="21"/>
        <v>1021946111.3806384</v>
      </c>
      <c r="AA26">
        <f t="shared" si="19"/>
        <v>751848321.90538716</v>
      </c>
      <c r="AB26">
        <f t="shared" si="19"/>
        <v>549696202.47862172</v>
      </c>
      <c r="AC26">
        <f t="shared" si="19"/>
        <v>398945990.29581529</v>
      </c>
      <c r="AD26">
        <f t="shared" si="19"/>
        <v>286598886.88661188</v>
      </c>
      <c r="AE26">
        <f t="shared" si="19"/>
        <v>203122973.13843682</v>
      </c>
      <c r="AF26">
        <f t="shared" si="19"/>
        <v>151419450.92348254</v>
      </c>
      <c r="AG26">
        <f t="shared" si="19"/>
        <v>112653643.80135337</v>
      </c>
      <c r="AH26">
        <f t="shared" si="19"/>
        <v>83789045.492469445</v>
      </c>
      <c r="AI26">
        <f t="shared" si="19"/>
        <v>62037986.831134632</v>
      </c>
      <c r="AJ26">
        <f t="shared" si="19"/>
        <v>45694196.694198176</v>
      </c>
      <c r="AK26">
        <f t="shared" si="22"/>
        <v>3667752809.8281498</v>
      </c>
    </row>
    <row r="27" spans="1:37" x14ac:dyDescent="0.25">
      <c r="A27">
        <v>4.78</v>
      </c>
      <c r="B27">
        <v>55.35</v>
      </c>
      <c r="C27">
        <f>'2020'!$C6</f>
        <v>8.5324242456837922</v>
      </c>
      <c r="D27">
        <f>'2023'!$C6</f>
        <v>7.9053331814243064</v>
      </c>
      <c r="E27">
        <f>'2026'!$C6</f>
        <v>7.2785192954248741</v>
      </c>
      <c r="F27">
        <f>'2029'!$C6</f>
        <v>6.6512874387654488</v>
      </c>
      <c r="G27">
        <f>'2032'!$C6</f>
        <v>6.0100543497714813</v>
      </c>
      <c r="H27">
        <f>'2035'!$C6</f>
        <v>5.3588748076664983</v>
      </c>
      <c r="I27">
        <f>'2038'!$C6</f>
        <v>5.032177633599404</v>
      </c>
      <c r="J27">
        <f>'2041'!$C6</f>
        <v>4.7161440651396296</v>
      </c>
      <c r="K27">
        <f>'2044'!$C6</f>
        <v>4.4189439092766714</v>
      </c>
      <c r="L27">
        <f>'2047'!$C6</f>
        <v>4.1214450452553821</v>
      </c>
      <c r="M27">
        <f>'2050'!$C6</f>
        <v>3.8201873077358641</v>
      </c>
      <c r="N27">
        <f t="shared" si="20"/>
        <v>121425742.574257</v>
      </c>
      <c r="O27">
        <f t="shared" si="8"/>
        <v>1036055949.9907491</v>
      </c>
      <c r="P27">
        <f t="shared" si="9"/>
        <v>959910951.85135996</v>
      </c>
      <c r="Q27">
        <f t="shared" si="10"/>
        <v>883799610.28802323</v>
      </c>
      <c r="R27">
        <f t="shared" si="11"/>
        <v>807637516.32692254</v>
      </c>
      <c r="S27">
        <f t="shared" si="12"/>
        <v>729775312.33264542</v>
      </c>
      <c r="T27">
        <f t="shared" si="13"/>
        <v>650705352.88338327</v>
      </c>
      <c r="U27">
        <f t="shared" si="14"/>
        <v>611035905.92537498</v>
      </c>
      <c r="V27">
        <f t="shared" si="15"/>
        <v>572661295.19675457</v>
      </c>
      <c r="W27">
        <f t="shared" si="16"/>
        <v>536573545.57791001</v>
      </c>
      <c r="X27">
        <f t="shared" si="17"/>
        <v>500449525.09912705</v>
      </c>
      <c r="Y27">
        <f t="shared" si="18"/>
        <v>463869080.61457896</v>
      </c>
      <c r="Z27">
        <f t="shared" si="21"/>
        <v>1036055949.9907491</v>
      </c>
      <c r="AA27">
        <f t="shared" si="19"/>
        <v>762008262.08796918</v>
      </c>
      <c r="AB27">
        <f t="shared" si="19"/>
        <v>556943670.65463674</v>
      </c>
      <c r="AC27">
        <f t="shared" si="19"/>
        <v>404019833.35915989</v>
      </c>
      <c r="AD27">
        <f t="shared" si="19"/>
        <v>289803817.24746901</v>
      </c>
      <c r="AE27">
        <f t="shared" si="19"/>
        <v>205129464.8733888</v>
      </c>
      <c r="AF27">
        <f t="shared" si="19"/>
        <v>152911142.21289653</v>
      </c>
      <c r="AG27">
        <f t="shared" si="19"/>
        <v>113762457.71680456</v>
      </c>
      <c r="AH27">
        <f t="shared" si="19"/>
        <v>84617292.553538546</v>
      </c>
      <c r="AI27">
        <f t="shared" si="19"/>
        <v>62649683.787411742</v>
      </c>
      <c r="AJ27">
        <f t="shared" si="19"/>
        <v>46098071.883805566</v>
      </c>
      <c r="AK27">
        <f t="shared" si="22"/>
        <v>3713999646.3678293</v>
      </c>
    </row>
    <row r="28" spans="1:37" x14ac:dyDescent="0.25">
      <c r="A28">
        <v>5.78</v>
      </c>
      <c r="B28">
        <v>55.35</v>
      </c>
      <c r="C28">
        <f>'2020'!$C7</f>
        <v>8.5095544213808836</v>
      </c>
      <c r="D28">
        <f>'2023'!$C7</f>
        <v>7.8848182812820884</v>
      </c>
      <c r="E28">
        <f>'2026'!$C7</f>
        <v>7.2569620037460751</v>
      </c>
      <c r="F28">
        <f>'2029'!$C7</f>
        <v>6.628872707933124</v>
      </c>
      <c r="G28">
        <f>'2032'!$C7</f>
        <v>5.9936076135067147</v>
      </c>
      <c r="H28">
        <f>'2035'!$C7</f>
        <v>5.3468697899297313</v>
      </c>
      <c r="I28">
        <f>'2038'!$C7</f>
        <v>5.0201866526740124</v>
      </c>
      <c r="J28">
        <f>'2041'!$C7</f>
        <v>4.7035640348330592</v>
      </c>
      <c r="K28">
        <f>'2044'!$C7</f>
        <v>4.4082624965997894</v>
      </c>
      <c r="L28">
        <f>'2047'!$C7</f>
        <v>4.1103826348749202</v>
      </c>
      <c r="M28">
        <f>'2050'!$C7</f>
        <v>3.8111407571976148</v>
      </c>
      <c r="N28">
        <f t="shared" si="20"/>
        <v>121425742.574257</v>
      </c>
      <c r="O28">
        <f t="shared" si="8"/>
        <v>1033278964.5922257</v>
      </c>
      <c r="P28">
        <f t="shared" si="9"/>
        <v>957419914.86775434</v>
      </c>
      <c r="Q28">
        <f t="shared" si="10"/>
        <v>881182000.13803518</v>
      </c>
      <c r="R28">
        <f t="shared" si="11"/>
        <v>804915790.99100542</v>
      </c>
      <c r="S28">
        <f t="shared" si="12"/>
        <v>727778255.16877317</v>
      </c>
      <c r="T28">
        <f t="shared" si="13"/>
        <v>649247634.69007921</v>
      </c>
      <c r="U28">
        <f t="shared" si="14"/>
        <v>609579892.16231561</v>
      </c>
      <c r="V28">
        <f t="shared" si="15"/>
        <v>571133755.67517269</v>
      </c>
      <c r="W28">
        <f t="shared" si="16"/>
        <v>535276547.1118775</v>
      </c>
      <c r="X28">
        <f t="shared" si="17"/>
        <v>499106263.70401824</v>
      </c>
      <c r="Y28">
        <f t="shared" si="18"/>
        <v>462770596.49773645</v>
      </c>
      <c r="Z28">
        <f t="shared" si="21"/>
        <v>1033278964.5922257</v>
      </c>
      <c r="AA28">
        <f t="shared" si="19"/>
        <v>760030796.61680937</v>
      </c>
      <c r="AB28">
        <f t="shared" si="19"/>
        <v>555294132.24309337</v>
      </c>
      <c r="AC28">
        <f t="shared" si="19"/>
        <v>402658293.07105184</v>
      </c>
      <c r="AD28">
        <f t="shared" si="19"/>
        <v>289010758.37089282</v>
      </c>
      <c r="AE28">
        <f t="shared" si="19"/>
        <v>204669931.30477184</v>
      </c>
      <c r="AF28">
        <f t="shared" si="19"/>
        <v>152546776.18231127</v>
      </c>
      <c r="AG28">
        <f t="shared" si="19"/>
        <v>113459003.21116175</v>
      </c>
      <c r="AH28">
        <f t="shared" si="19"/>
        <v>84412756.754958391</v>
      </c>
      <c r="AI28">
        <f t="shared" si="19"/>
        <v>62481525.167157806</v>
      </c>
      <c r="AJ28">
        <f t="shared" si="19"/>
        <v>45988907.462425433</v>
      </c>
      <c r="AK28">
        <f t="shared" si="22"/>
        <v>3703831844.9768586</v>
      </c>
    </row>
    <row r="29" spans="1:37" x14ac:dyDescent="0.25">
      <c r="A29">
        <v>6.78</v>
      </c>
      <c r="B29">
        <v>55.35</v>
      </c>
      <c r="C29">
        <f>'2020'!$C8</f>
        <v>8.5114503817870197</v>
      </c>
      <c r="D29">
        <f>'2023'!$C8</f>
        <v>7.885917500434247</v>
      </c>
      <c r="E29">
        <f>'2026'!$C8</f>
        <v>7.2598360420974313</v>
      </c>
      <c r="F29">
        <f>'2029'!$C8</f>
        <v>6.6304777799587251</v>
      </c>
      <c r="G29">
        <f>'2032'!$C8</f>
        <v>5.9932034258793152</v>
      </c>
      <c r="H29">
        <f>'2035'!$C8</f>
        <v>5.3475437754689832</v>
      </c>
      <c r="I29">
        <f>'2038'!$C8</f>
        <v>5.0219607650102667</v>
      </c>
      <c r="J29">
        <f>'2041'!$C8</f>
        <v>4.7070413601588701</v>
      </c>
      <c r="K29">
        <f>'2044'!$C8</f>
        <v>4.4109553679042879</v>
      </c>
      <c r="L29">
        <f>'2047'!$C8</f>
        <v>4.1145706674913756</v>
      </c>
      <c r="M29">
        <f>'2050'!$C8</f>
        <v>3.8144270935802358</v>
      </c>
      <c r="N29">
        <f t="shared" si="20"/>
        <v>121425742.574257</v>
      </c>
      <c r="O29">
        <f t="shared" si="8"/>
        <v>1033509182.9924321</v>
      </c>
      <c r="P29">
        <f t="shared" si="9"/>
        <v>957553388.36955714</v>
      </c>
      <c r="Q29">
        <f t="shared" si="10"/>
        <v>881530982.37903547</v>
      </c>
      <c r="R29">
        <f t="shared" si="11"/>
        <v>805110688.05359924</v>
      </c>
      <c r="S29">
        <f t="shared" si="12"/>
        <v>727729176.38597691</v>
      </c>
      <c r="T29">
        <f t="shared" si="13"/>
        <v>649329473.88466716</v>
      </c>
      <c r="U29">
        <f t="shared" si="14"/>
        <v>609795315.07015538</v>
      </c>
      <c r="V29">
        <f t="shared" si="15"/>
        <v>571555992.48503149</v>
      </c>
      <c r="W29">
        <f t="shared" si="16"/>
        <v>535603531.00968313</v>
      </c>
      <c r="X29">
        <f t="shared" si="17"/>
        <v>499614798.67439657</v>
      </c>
      <c r="Y29">
        <f t="shared" si="18"/>
        <v>463169642.33334506</v>
      </c>
      <c r="Z29">
        <f t="shared" si="21"/>
        <v>1033509182.9924321</v>
      </c>
      <c r="AA29">
        <f t="shared" si="19"/>
        <v>760136752.1858623</v>
      </c>
      <c r="AB29">
        <f t="shared" si="19"/>
        <v>555514050.25169337</v>
      </c>
      <c r="AC29">
        <f t="shared" si="19"/>
        <v>402755790.12531137</v>
      </c>
      <c r="AD29">
        <f t="shared" si="19"/>
        <v>288991268.5109868</v>
      </c>
      <c r="AE29">
        <f t="shared" si="19"/>
        <v>204695730.43200678</v>
      </c>
      <c r="AF29">
        <f t="shared" si="19"/>
        <v>152600685.55584753</v>
      </c>
      <c r="AG29">
        <f t="shared" si="19"/>
        <v>113542882.98028696</v>
      </c>
      <c r="AH29">
        <f t="shared" si="19"/>
        <v>84464321.898952052</v>
      </c>
      <c r="AI29">
        <f t="shared" si="19"/>
        <v>62545187.042114593</v>
      </c>
      <c r="AJ29">
        <f t="shared" si="19"/>
        <v>46028563.573133327</v>
      </c>
      <c r="AK29">
        <f t="shared" si="22"/>
        <v>3704784415.5486279</v>
      </c>
    </row>
    <row r="30" spans="1:37" x14ac:dyDescent="0.25">
      <c r="A30">
        <v>7.78</v>
      </c>
      <c r="B30">
        <v>55.35</v>
      </c>
      <c r="C30">
        <f>'2020'!$C9</f>
        <v>8.5317062634053809</v>
      </c>
      <c r="D30">
        <f>'2023'!$C9</f>
        <v>7.9045815872702381</v>
      </c>
      <c r="E30">
        <f>'2026'!$C9</f>
        <v>7.2777618072211574</v>
      </c>
      <c r="F30">
        <f>'2029'!$C9</f>
        <v>6.6510878109522933</v>
      </c>
      <c r="G30">
        <f>'2032'!$C9</f>
        <v>6.0114155891061376</v>
      </c>
      <c r="H30">
        <f>'2035'!$C9</f>
        <v>5.3621277970120094</v>
      </c>
      <c r="I30">
        <f>'2038'!$C9</f>
        <v>5.0352955529356196</v>
      </c>
      <c r="J30">
        <f>'2041'!$C9</f>
        <v>4.7193438287316534</v>
      </c>
      <c r="K30">
        <f>'2044'!$C9</f>
        <v>4.4222117289242409</v>
      </c>
      <c r="L30">
        <f>'2047'!$C9</f>
        <v>4.1248349072841783</v>
      </c>
      <c r="M30">
        <f>'2050'!$C9</f>
        <v>3.8246003672829998</v>
      </c>
      <c r="N30">
        <f t="shared" si="20"/>
        <v>121425742.574257</v>
      </c>
      <c r="O30">
        <f t="shared" si="8"/>
        <v>1035968768.4594378</v>
      </c>
      <c r="P30">
        <f t="shared" si="9"/>
        <v>959819688.97308779</v>
      </c>
      <c r="Q30">
        <f t="shared" si="10"/>
        <v>883707631.72039568</v>
      </c>
      <c r="R30">
        <f t="shared" si="11"/>
        <v>807613276.37147164</v>
      </c>
      <c r="S30">
        <f t="shared" si="12"/>
        <v>729940601.82967734</v>
      </c>
      <c r="T30">
        <f t="shared" si="13"/>
        <v>651100349.53024805</v>
      </c>
      <c r="U30">
        <f t="shared" si="14"/>
        <v>611414501.59606159</v>
      </c>
      <c r="V30">
        <f t="shared" si="15"/>
        <v>573049828.86697817</v>
      </c>
      <c r="W30">
        <f t="shared" si="16"/>
        <v>536970343.00521481</v>
      </c>
      <c r="X30">
        <f t="shared" si="17"/>
        <v>500861141.61319786</v>
      </c>
      <c r="Y30">
        <f t="shared" si="18"/>
        <v>464404939.64711434</v>
      </c>
      <c r="Z30">
        <f t="shared" si="21"/>
        <v>1035968768.4594378</v>
      </c>
      <c r="AA30">
        <f t="shared" si="19"/>
        <v>761935814.67278838</v>
      </c>
      <c r="AB30">
        <f t="shared" si="19"/>
        <v>556885708.55499363</v>
      </c>
      <c r="AC30">
        <f t="shared" si="19"/>
        <v>404007707.34648228</v>
      </c>
      <c r="AD30">
        <f t="shared" si="19"/>
        <v>289869455.98090011</v>
      </c>
      <c r="AE30">
        <f t="shared" si="19"/>
        <v>205253984.28980225</v>
      </c>
      <c r="AF30">
        <f t="shared" si="19"/>
        <v>153005885.41191342</v>
      </c>
      <c r="AG30">
        <f t="shared" si="19"/>
        <v>113839642.16352919</v>
      </c>
      <c r="AH30">
        <f t="shared" si="19"/>
        <v>84679867.244869217</v>
      </c>
      <c r="AI30">
        <f t="shared" si="19"/>
        <v>62701212.749184869</v>
      </c>
      <c r="AJ30">
        <f t="shared" si="19"/>
        <v>46151324.125081651</v>
      </c>
      <c r="AK30">
        <f t="shared" si="22"/>
        <v>3714299370.9989829</v>
      </c>
    </row>
    <row r="31" spans="1:37" x14ac:dyDescent="0.25">
      <c r="A31">
        <v>4.78</v>
      </c>
      <c r="B31">
        <v>54.35</v>
      </c>
      <c r="C31">
        <f>'2020'!$C10</f>
        <v>8.5676438728938695</v>
      </c>
      <c r="D31">
        <f>'2023'!$C10</f>
        <v>7.9356696283178021</v>
      </c>
      <c r="E31">
        <f>'2026'!$C10</f>
        <v>7.3044437650439171</v>
      </c>
      <c r="F31">
        <f>'2029'!$C10</f>
        <v>6.6721410079486851</v>
      </c>
      <c r="G31">
        <f>'2032'!$C10</f>
        <v>6.0269264974706864</v>
      </c>
      <c r="H31">
        <f>'2035'!$C10</f>
        <v>5.3687619174580608</v>
      </c>
      <c r="I31">
        <f>'2038'!$C10</f>
        <v>5.0410412247465617</v>
      </c>
      <c r="J31">
        <f>'2041'!$C10</f>
        <v>4.7217911522458991</v>
      </c>
      <c r="K31">
        <f>'2044'!$C10</f>
        <v>4.4238343104857174</v>
      </c>
      <c r="L31">
        <f>'2047'!$C10</f>
        <v>4.1255787605672047</v>
      </c>
      <c r="M31">
        <f>'2050'!$C10</f>
        <v>3.823564337150462</v>
      </c>
      <c r="N31">
        <f t="shared" si="20"/>
        <v>121425742.574257</v>
      </c>
      <c r="O31">
        <f t="shared" si="8"/>
        <v>1040332519.3779212</v>
      </c>
      <c r="P31">
        <f t="shared" si="9"/>
        <v>963594577.44246721</v>
      </c>
      <c r="Q31">
        <f t="shared" si="10"/>
        <v>886947508.26235926</v>
      </c>
      <c r="R31">
        <f t="shared" si="11"/>
        <v>810169676.45032072</v>
      </c>
      <c r="S31">
        <f t="shared" si="12"/>
        <v>731824025.39584398</v>
      </c>
      <c r="T31">
        <f t="shared" si="13"/>
        <v>651905902.53173685</v>
      </c>
      <c r="U31">
        <f t="shared" si="14"/>
        <v>612112174.06229329</v>
      </c>
      <c r="V31">
        <f t="shared" si="15"/>
        <v>573346996.94201493</v>
      </c>
      <c r="W31">
        <f t="shared" si="16"/>
        <v>537167366.17620444</v>
      </c>
      <c r="X31">
        <f t="shared" si="17"/>
        <v>500951464.55045569</v>
      </c>
      <c r="Y31">
        <f t="shared" si="18"/>
        <v>464279138.91894162</v>
      </c>
      <c r="Z31">
        <f t="shared" si="21"/>
        <v>1040332519.3779212</v>
      </c>
      <c r="AA31">
        <f t="shared" si="19"/>
        <v>764932442.84603715</v>
      </c>
      <c r="AB31">
        <f t="shared" si="19"/>
        <v>558927380.34659016</v>
      </c>
      <c r="AC31">
        <f t="shared" si="19"/>
        <v>405286543.8455013</v>
      </c>
      <c r="AD31">
        <f t="shared" si="19"/>
        <v>290617389.39238298</v>
      </c>
      <c r="AE31">
        <f t="shared" si="19"/>
        <v>205507928.191432</v>
      </c>
      <c r="AF31">
        <f t="shared" si="19"/>
        <v>153180477.26922894</v>
      </c>
      <c r="AG31">
        <f t="shared" si="19"/>
        <v>113898676.30963738</v>
      </c>
      <c r="AH31">
        <f t="shared" si="19"/>
        <v>84710937.668368191</v>
      </c>
      <c r="AI31">
        <f t="shared" si="19"/>
        <v>62712519.990323387</v>
      </c>
      <c r="AJ31">
        <f t="shared" si="19"/>
        <v>46138822.384283021</v>
      </c>
      <c r="AK31">
        <f t="shared" si="22"/>
        <v>3726245637.6217065</v>
      </c>
    </row>
    <row r="32" spans="1:37" x14ac:dyDescent="0.25">
      <c r="A32">
        <v>5.78</v>
      </c>
      <c r="B32">
        <v>54.35</v>
      </c>
      <c r="C32">
        <f>'2020'!$C11</f>
        <v>8.5386409079495209</v>
      </c>
      <c r="D32">
        <f>'2023'!$C11</f>
        <v>7.9102603169418932</v>
      </c>
      <c r="E32">
        <f>'2026'!$C11</f>
        <v>7.2827112607144704</v>
      </c>
      <c r="F32">
        <f>'2029'!$C11</f>
        <v>6.6527987318277253</v>
      </c>
      <c r="G32">
        <f>'2032'!$C11</f>
        <v>6.01144698370135</v>
      </c>
      <c r="H32">
        <f>'2035'!$C11</f>
        <v>5.3575598671589404</v>
      </c>
      <c r="I32">
        <f>'2038'!$C11</f>
        <v>5.0305861484706211</v>
      </c>
      <c r="J32">
        <f>'2041'!$C11</f>
        <v>4.7124725715489744</v>
      </c>
      <c r="K32">
        <f>'2044'!$C11</f>
        <v>4.4156522253678077</v>
      </c>
      <c r="L32">
        <f>'2047'!$C11</f>
        <v>4.11853317102831</v>
      </c>
      <c r="M32">
        <f>'2050'!$C11</f>
        <v>3.8176552431905839</v>
      </c>
      <c r="N32">
        <f t="shared" si="20"/>
        <v>121425742.574257</v>
      </c>
      <c r="O32">
        <f t="shared" si="8"/>
        <v>1036810812.8226986</v>
      </c>
      <c r="P32">
        <f t="shared" si="9"/>
        <v>960509232.94034696</v>
      </c>
      <c r="Q32">
        <f t="shared" si="10"/>
        <v>884308622.78615797</v>
      </c>
      <c r="R32">
        <f t="shared" si="11"/>
        <v>807821026.20925677</v>
      </c>
      <c r="S32">
        <f t="shared" si="12"/>
        <v>729944413.94171381</v>
      </c>
      <c r="T32">
        <f t="shared" si="13"/>
        <v>650545685.25581205</v>
      </c>
      <c r="U32">
        <f t="shared" si="14"/>
        <v>610842658.6618166</v>
      </c>
      <c r="V32">
        <f t="shared" si="15"/>
        <v>572215481.36115265</v>
      </c>
      <c r="W32">
        <f t="shared" si="16"/>
        <v>536173850.41495645</v>
      </c>
      <c r="X32">
        <f t="shared" si="17"/>
        <v>500095948.60882193</v>
      </c>
      <c r="Y32">
        <f t="shared" si="18"/>
        <v>463561622.79692233</v>
      </c>
      <c r="Z32">
        <f t="shared" si="21"/>
        <v>1036810812.8226986</v>
      </c>
      <c r="AA32">
        <f t="shared" si="19"/>
        <v>762483196.90559971</v>
      </c>
      <c r="AB32">
        <f t="shared" si="19"/>
        <v>557264434.87066519</v>
      </c>
      <c r="AC32">
        <f t="shared" si="19"/>
        <v>404111633.98825604</v>
      </c>
      <c r="AD32">
        <f t="shared" si="19"/>
        <v>289870969.82303929</v>
      </c>
      <c r="AE32">
        <f t="shared" si="19"/>
        <v>205079130.97824541</v>
      </c>
      <c r="AF32">
        <f t="shared" si="19"/>
        <v>152862782.27281171</v>
      </c>
      <c r="AG32">
        <f t="shared" si="19"/>
        <v>113673894.23600428</v>
      </c>
      <c r="AH32">
        <f t="shared" si="19"/>
        <v>84554260.891216367</v>
      </c>
      <c r="AI32">
        <f t="shared" si="19"/>
        <v>62605420.671550274</v>
      </c>
      <c r="AJ32">
        <f t="shared" si="19"/>
        <v>46067517.54601527</v>
      </c>
      <c r="AK32">
        <f t="shared" si="22"/>
        <v>3715384055.0061016</v>
      </c>
    </row>
    <row r="33" spans="1:37" x14ac:dyDescent="0.25">
      <c r="A33">
        <v>6.78</v>
      </c>
      <c r="B33">
        <v>54.35</v>
      </c>
      <c r="C33">
        <f>'2020'!$C12</f>
        <v>8.5228983597989103</v>
      </c>
      <c r="D33">
        <f>'2023'!$C12</f>
        <v>7.8963688288360121</v>
      </c>
      <c r="E33">
        <f>'2026'!$C12</f>
        <v>7.2699778870031322</v>
      </c>
      <c r="F33">
        <f>'2029'!$C12</f>
        <v>6.6415095618124953</v>
      </c>
      <c r="G33">
        <f>'2032'!$C12</f>
        <v>6.0027869778073057</v>
      </c>
      <c r="H33">
        <f>'2035'!$C12</f>
        <v>5.3514900278696524</v>
      </c>
      <c r="I33">
        <f>'2038'!$C12</f>
        <v>5.0238595284393259</v>
      </c>
      <c r="J33">
        <f>'2041'!$C12</f>
        <v>4.7066684656527382</v>
      </c>
      <c r="K33">
        <f>'2044'!$C12</f>
        <v>4.4107891995181001</v>
      </c>
      <c r="L33">
        <f>'2047'!$C12</f>
        <v>4.1136149760511529</v>
      </c>
      <c r="M33">
        <f>'2050'!$C12</f>
        <v>3.813733983016049</v>
      </c>
      <c r="N33">
        <f t="shared" si="20"/>
        <v>121425742.574257</v>
      </c>
      <c r="O33">
        <f t="shared" si="8"/>
        <v>1034899262.2234997</v>
      </c>
      <c r="P33">
        <f t="shared" si="9"/>
        <v>958822448.68162882</v>
      </c>
      <c r="Q33">
        <f t="shared" si="10"/>
        <v>882762463.42778313</v>
      </c>
      <c r="R33">
        <f t="shared" si="11"/>
        <v>806450230.3571105</v>
      </c>
      <c r="S33">
        <f t="shared" si="12"/>
        <v>728892866.29533207</v>
      </c>
      <c r="T33">
        <f t="shared" si="13"/>
        <v>649808650.51280379</v>
      </c>
      <c r="U33">
        <f t="shared" si="14"/>
        <v>610025873.82950175</v>
      </c>
      <c r="V33">
        <f t="shared" si="15"/>
        <v>571510713.49272263</v>
      </c>
      <c r="W33">
        <f t="shared" si="16"/>
        <v>535583353.8899979</v>
      </c>
      <c r="X33">
        <f t="shared" si="17"/>
        <v>499498753.13159567</v>
      </c>
      <c r="Y33">
        <f t="shared" si="18"/>
        <v>463085480.8684026</v>
      </c>
      <c r="Z33">
        <f t="shared" si="21"/>
        <v>1034899262.2234997</v>
      </c>
      <c r="AA33">
        <f t="shared" si="19"/>
        <v>761144173.1773839</v>
      </c>
      <c r="AB33">
        <f t="shared" si="19"/>
        <v>556290092.2046963</v>
      </c>
      <c r="AC33">
        <f t="shared" si="19"/>
        <v>403425894.77907175</v>
      </c>
      <c r="AD33">
        <f t="shared" si="19"/>
        <v>289453385.78478926</v>
      </c>
      <c r="AE33">
        <f t="shared" si="19"/>
        <v>204846786.88924038</v>
      </c>
      <c r="AF33">
        <f t="shared" si="19"/>
        <v>152658382.66152817</v>
      </c>
      <c r="AG33">
        <f t="shared" si="19"/>
        <v>113533888.04821943</v>
      </c>
      <c r="AH33">
        <f t="shared" si="19"/>
        <v>84461139.980548948</v>
      </c>
      <c r="AI33">
        <f t="shared" si="19"/>
        <v>62530659.669828698</v>
      </c>
      <c r="AJ33">
        <f t="shared" si="19"/>
        <v>46020199.831243858</v>
      </c>
      <c r="AK33">
        <f t="shared" si="22"/>
        <v>3709263865.2500501</v>
      </c>
    </row>
    <row r="34" spans="1:37" x14ac:dyDescent="0.25">
      <c r="A34">
        <v>7.78</v>
      </c>
      <c r="B34">
        <v>54.35</v>
      </c>
      <c r="C34">
        <f>'2020'!$C13</f>
        <v>8.5871016464382084</v>
      </c>
      <c r="D34">
        <f>'2023'!$C13</f>
        <v>7.95231646613178</v>
      </c>
      <c r="E34">
        <f>'2026'!$C13</f>
        <v>7.3179470532154411</v>
      </c>
      <c r="F34">
        <f>'2029'!$C13</f>
        <v>6.6837764363630452</v>
      </c>
      <c r="G34">
        <f>'2032'!$C13</f>
        <v>6.0354930850841546</v>
      </c>
      <c r="H34">
        <f>'2035'!$C13</f>
        <v>5.3774232031611682</v>
      </c>
      <c r="I34">
        <f>'2038'!$C13</f>
        <v>5.0489548530861539</v>
      </c>
      <c r="J34">
        <f>'2041'!$C13</f>
        <v>4.729062105663961</v>
      </c>
      <c r="K34">
        <f>'2044'!$C13</f>
        <v>4.4302226295429206</v>
      </c>
      <c r="L34">
        <f>'2047'!$C13</f>
        <v>4.1304427621839066</v>
      </c>
      <c r="M34">
        <f>'2050'!$C13</f>
        <v>3.8275763981345241</v>
      </c>
      <c r="N34">
        <f t="shared" si="20"/>
        <v>121425742.574257</v>
      </c>
      <c r="O34">
        <f t="shared" si="8"/>
        <v>1042695193.9793843</v>
      </c>
      <c r="P34">
        <f t="shared" si="9"/>
        <v>965615932.08554268</v>
      </c>
      <c r="Q34">
        <f t="shared" si="10"/>
        <v>888587155.05578077</v>
      </c>
      <c r="R34">
        <f t="shared" si="11"/>
        <v>811582516.98570395</v>
      </c>
      <c r="S34">
        <f t="shared" si="12"/>
        <v>732864229.65813673</v>
      </c>
      <c r="T34">
        <f t="shared" si="13"/>
        <v>652957605.57988453</v>
      </c>
      <c r="U34">
        <f t="shared" si="14"/>
        <v>613073092.25988495</v>
      </c>
      <c r="V34">
        <f t="shared" si="15"/>
        <v>574229877.86002588</v>
      </c>
      <c r="W34">
        <f t="shared" si="16"/>
        <v>537943072.56152666</v>
      </c>
      <c r="X34">
        <f t="shared" si="17"/>
        <v>501542079.55864608</v>
      </c>
      <c r="Y34">
        <f t="shared" si="18"/>
        <v>464766306.40318453</v>
      </c>
      <c r="Z34">
        <f t="shared" si="21"/>
        <v>1042695193.9793843</v>
      </c>
      <c r="AA34">
        <f t="shared" si="19"/>
        <v>766537059.33224618</v>
      </c>
      <c r="AB34">
        <f t="shared" si="19"/>
        <v>559960635.95462072</v>
      </c>
      <c r="AC34">
        <f t="shared" si="19"/>
        <v>405993315.86404824</v>
      </c>
      <c r="AD34">
        <f t="shared" si="19"/>
        <v>291030468.81674159</v>
      </c>
      <c r="AE34">
        <f t="shared" si="19"/>
        <v>205839468.85344788</v>
      </c>
      <c r="AF34">
        <f t="shared" si="19"/>
        <v>153420946.11523622</v>
      </c>
      <c r="AG34">
        <f t="shared" si="19"/>
        <v>114074065.6784434</v>
      </c>
      <c r="AH34">
        <f t="shared" si="19"/>
        <v>84833266.051277503</v>
      </c>
      <c r="AI34">
        <f t="shared" si="19"/>
        <v>62786457.20406317</v>
      </c>
      <c r="AJ34">
        <f t="shared" si="19"/>
        <v>46187235.789372079</v>
      </c>
      <c r="AK34">
        <f t="shared" si="22"/>
        <v>3733358113.6388812</v>
      </c>
    </row>
    <row r="35" spans="1:37" x14ac:dyDescent="0.25">
      <c r="A35">
        <v>4.78</v>
      </c>
      <c r="B35">
        <v>53.35</v>
      </c>
      <c r="C35">
        <f>'2020'!$C14</f>
        <v>8.7519360887234434</v>
      </c>
      <c r="D35">
        <f>'2023'!$C14</f>
        <v>8.101364933117166</v>
      </c>
      <c r="E35">
        <f>'2026'!$C14</f>
        <v>7.4501439889003258</v>
      </c>
      <c r="F35">
        <f>'2029'!$C14</f>
        <v>6.7983149782708274</v>
      </c>
      <c r="G35">
        <f>'2032'!$C14</f>
        <v>6.137216372065244</v>
      </c>
      <c r="H35">
        <f>'2035'!$C14</f>
        <v>5.4620120013869142</v>
      </c>
      <c r="I35">
        <f>'2038'!$C14</f>
        <v>5.1269901868688867</v>
      </c>
      <c r="J35">
        <f>'2041'!$C14</f>
        <v>4.8010922996298468</v>
      </c>
      <c r="K35">
        <f>'2044'!$C14</f>
        <v>4.4962833245495606</v>
      </c>
      <c r="L35">
        <f>'2047'!$C14</f>
        <v>4.1911756413109442</v>
      </c>
      <c r="M35">
        <f>'2050'!$C14</f>
        <v>3.8823090845741</v>
      </c>
      <c r="N35">
        <f t="shared" si="20"/>
        <v>121425742.574257</v>
      </c>
      <c r="O35">
        <f t="shared" si="8"/>
        <v>1062710338.5356826</v>
      </c>
      <c r="P35">
        <f t="shared" si="9"/>
        <v>983714252.86879778</v>
      </c>
      <c r="Q35">
        <f t="shared" si="10"/>
        <v>904639266.13735914</v>
      </c>
      <c r="R35">
        <f t="shared" si="11"/>
        <v>825490444.49022901</v>
      </c>
      <c r="S35">
        <f t="shared" si="12"/>
        <v>745216055.31690979</v>
      </c>
      <c r="T35">
        <f t="shared" si="13"/>
        <v>663228863.21790969</v>
      </c>
      <c r="U35">
        <f t="shared" si="14"/>
        <v>622548590.61148322</v>
      </c>
      <c r="V35">
        <f t="shared" si="15"/>
        <v>582976197.6501013</v>
      </c>
      <c r="W35">
        <f t="shared" si="16"/>
        <v>545964541.50767934</v>
      </c>
      <c r="X35">
        <f t="shared" si="17"/>
        <v>508916614.50531924</v>
      </c>
      <c r="Y35">
        <f t="shared" si="18"/>
        <v>471412263.49719399</v>
      </c>
      <c r="Z35">
        <f t="shared" si="21"/>
        <v>1062710338.5356826</v>
      </c>
      <c r="AA35">
        <f t="shared" si="19"/>
        <v>780904089.8783195</v>
      </c>
      <c r="AB35">
        <f t="shared" si="19"/>
        <v>570076188.80558515</v>
      </c>
      <c r="AC35">
        <f t="shared" si="19"/>
        <v>412950742.2331261</v>
      </c>
      <c r="AD35">
        <f t="shared" si="19"/>
        <v>295935548.73023695</v>
      </c>
      <c r="AE35">
        <f t="shared" si="19"/>
        <v>209077397.62340286</v>
      </c>
      <c r="AF35">
        <f t="shared" si="19"/>
        <v>155792180.37811482</v>
      </c>
      <c r="AG35">
        <f t="shared" si="19"/>
        <v>115811572.37505758</v>
      </c>
      <c r="AH35">
        <f t="shared" si="19"/>
        <v>86098246.388306007</v>
      </c>
      <c r="AI35">
        <f t="shared" si="19"/>
        <v>63709651.770781517</v>
      </c>
      <c r="AJ35">
        <f t="shared" si="19"/>
        <v>46847693.277615175</v>
      </c>
      <c r="AK35">
        <f t="shared" si="22"/>
        <v>3799913649.9962287</v>
      </c>
    </row>
    <row r="36" spans="1:37" x14ac:dyDescent="0.25">
      <c r="A36">
        <v>5.78</v>
      </c>
      <c r="B36">
        <v>53.35</v>
      </c>
      <c r="C36">
        <f>'2020'!$C15</f>
        <v>9.4283502183527492</v>
      </c>
      <c r="D36">
        <f>'2023'!$C15</f>
        <v>8.7077651967478804</v>
      </c>
      <c r="E36">
        <f>'2026'!$C15</f>
        <v>7.9974428425023092</v>
      </c>
      <c r="F36">
        <f>'2029'!$C15</f>
        <v>7.2762597299024439</v>
      </c>
      <c r="G36">
        <f>'2032'!$C15</f>
        <v>6.5375148664371574</v>
      </c>
      <c r="H36">
        <f>'2035'!$C15</f>
        <v>5.7793124253768404</v>
      </c>
      <c r="I36">
        <f>'2038'!$C15</f>
        <v>5.4163957309636057</v>
      </c>
      <c r="J36">
        <f>'2041'!$C15</f>
        <v>5.0637102174085529</v>
      </c>
      <c r="K36">
        <f>'2044'!$C15</f>
        <v>4.7321941806831971</v>
      </c>
      <c r="L36">
        <f>'2047'!$C15</f>
        <v>4.4003794357995076</v>
      </c>
      <c r="M36">
        <f>'2050'!$C15</f>
        <v>4.0637573661759383</v>
      </c>
      <c r="N36">
        <f t="shared" si="20"/>
        <v>121425742.574257</v>
      </c>
      <c r="O36">
        <f t="shared" si="8"/>
        <v>1144844426.5136406</v>
      </c>
      <c r="P36">
        <f t="shared" si="9"/>
        <v>1057346855.1773825</v>
      </c>
      <c r="Q36">
        <f t="shared" si="10"/>
        <v>971095435.84601963</v>
      </c>
      <c r="R36">
        <f t="shared" si="11"/>
        <v>883525240.8665669</v>
      </c>
      <c r="S36">
        <f t="shared" si="12"/>
        <v>793822597.24737644</v>
      </c>
      <c r="T36">
        <f t="shared" si="13"/>
        <v>701757302.82001305</v>
      </c>
      <c r="U36">
        <f t="shared" si="14"/>
        <v>657689873.70829141</v>
      </c>
      <c r="V36">
        <f t="shared" si="15"/>
        <v>614864773.32968593</v>
      </c>
      <c r="W36">
        <f t="shared" si="16"/>
        <v>574610192.39503491</v>
      </c>
      <c r="X36">
        <f t="shared" si="17"/>
        <v>534319340.60044527</v>
      </c>
      <c r="Y36">
        <f t="shared" si="18"/>
        <v>493444755.82952011</v>
      </c>
      <c r="Z36">
        <f t="shared" si="21"/>
        <v>1144844426.5136406</v>
      </c>
      <c r="AA36">
        <f t="shared" si="19"/>
        <v>839356023.58109021</v>
      </c>
      <c r="AB36">
        <f t="shared" si="19"/>
        <v>611954848.47497189</v>
      </c>
      <c r="AC36">
        <f t="shared" si="19"/>
        <v>441982589.17807364</v>
      </c>
      <c r="AD36">
        <f t="shared" si="19"/>
        <v>315237875.29102856</v>
      </c>
      <c r="AE36">
        <f t="shared" si="19"/>
        <v>221223168.61324522</v>
      </c>
      <c r="AF36">
        <f t="shared" si="19"/>
        <v>164586252.35498479</v>
      </c>
      <c r="AG36">
        <f t="shared" si="19"/>
        <v>122146421.2164682</v>
      </c>
      <c r="AH36">
        <f t="shared" si="19"/>
        <v>90615646.549939483</v>
      </c>
      <c r="AI36">
        <f t="shared" si="19"/>
        <v>66889738.22781761</v>
      </c>
      <c r="AJ36">
        <f t="shared" si="19"/>
        <v>49037223.595025688</v>
      </c>
      <c r="AK36">
        <f t="shared" si="22"/>
        <v>4067874213.5962853</v>
      </c>
    </row>
    <row r="37" spans="1:37" x14ac:dyDescent="0.25">
      <c r="A37">
        <v>6.78</v>
      </c>
      <c r="B37">
        <v>53.35</v>
      </c>
      <c r="C37">
        <f>'2020'!$C16</f>
        <v>10.14498908759384</v>
      </c>
      <c r="D37">
        <f>'2023'!$C16</f>
        <v>9.3338120953598178</v>
      </c>
      <c r="E37">
        <f>'2026'!$C16</f>
        <v>8.5635698168310732</v>
      </c>
      <c r="F37">
        <f>'2029'!$C16</f>
        <v>7.7941268777237118</v>
      </c>
      <c r="G37">
        <f>'2032'!$C16</f>
        <v>6.9783334638497596</v>
      </c>
      <c r="H37">
        <f>'2035'!$C16</f>
        <v>6.1295256327803562</v>
      </c>
      <c r="I37">
        <f>'2038'!$C16</f>
        <v>5.7355556480594689</v>
      </c>
      <c r="J37">
        <f>'2041'!$C16</f>
        <v>5.3534819429822358</v>
      </c>
      <c r="K37">
        <f>'2044'!$C16</f>
        <v>4.9932768913292884</v>
      </c>
      <c r="L37">
        <f>'2047'!$C16</f>
        <v>4.6292751274788166</v>
      </c>
      <c r="M37">
        <f>'2050'!$C16</f>
        <v>4.2630541245738591</v>
      </c>
      <c r="N37">
        <f t="shared" si="20"/>
        <v>121425742.574257</v>
      </c>
      <c r="O37">
        <f t="shared" si="8"/>
        <v>1231862833.3688161</v>
      </c>
      <c r="P37">
        <f t="shared" si="9"/>
        <v>1133365064.7276475</v>
      </c>
      <c r="Q37">
        <f t="shared" si="10"/>
        <v>1039837824.0952071</v>
      </c>
      <c r="R37">
        <f t="shared" si="11"/>
        <v>946407643.84557688</v>
      </c>
      <c r="S37">
        <f t="shared" si="12"/>
        <v>847349322.7787441</v>
      </c>
      <c r="T37">
        <f t="shared" si="13"/>
        <v>744282201.58829725</v>
      </c>
      <c r="U37">
        <f t="shared" si="14"/>
        <v>696444103.64159489</v>
      </c>
      <c r="V37">
        <f t="shared" si="15"/>
        <v>650050520.28449416</v>
      </c>
      <c r="W37">
        <f t="shared" si="16"/>
        <v>606312354.40853643</v>
      </c>
      <c r="X37">
        <f t="shared" si="17"/>
        <v>562113169.93465352</v>
      </c>
      <c r="Y37">
        <f t="shared" si="18"/>
        <v>517644512.71062994</v>
      </c>
      <c r="Z37">
        <f t="shared" si="21"/>
        <v>1231862833.3688161</v>
      </c>
      <c r="AA37">
        <f t="shared" si="19"/>
        <v>899701729.22671795</v>
      </c>
      <c r="AB37">
        <f t="shared" si="19"/>
        <v>655274213.62901592</v>
      </c>
      <c r="AC37">
        <f t="shared" si="19"/>
        <v>473439446.3190676</v>
      </c>
      <c r="AD37">
        <f t="shared" si="19"/>
        <v>336494074.45480233</v>
      </c>
      <c r="AE37">
        <f t="shared" si="19"/>
        <v>234628790.20446101</v>
      </c>
      <c r="AF37">
        <f t="shared" si="19"/>
        <v>174284460.76993576</v>
      </c>
      <c r="AG37">
        <f t="shared" si="19"/>
        <v>129136272.08251157</v>
      </c>
      <c r="AH37">
        <f t="shared" si="19"/>
        <v>95615056.490634426</v>
      </c>
      <c r="AI37">
        <f t="shared" si="19"/>
        <v>70369159.291679204</v>
      </c>
      <c r="AJ37">
        <f t="shared" si="19"/>
        <v>51442130.882224083</v>
      </c>
      <c r="AK37">
        <f t="shared" si="22"/>
        <v>4352248166.7198658</v>
      </c>
    </row>
    <row r="38" spans="1:37" x14ac:dyDescent="0.25">
      <c r="A38">
        <v>7.78</v>
      </c>
      <c r="B38">
        <v>53.35</v>
      </c>
      <c r="C38">
        <f>'2020'!$C17</f>
        <v>11.26674336590318</v>
      </c>
      <c r="D38">
        <f>'2023'!$C17</f>
        <v>10.32125697153195</v>
      </c>
      <c r="E38">
        <f>'2026'!$C17</f>
        <v>9.4540600189625703</v>
      </c>
      <c r="F38">
        <f>'2029'!$C17</f>
        <v>8.6077856973956361</v>
      </c>
      <c r="G38">
        <f>'2032'!$C17</f>
        <v>7.7270473409954947</v>
      </c>
      <c r="H38">
        <f>'2035'!$C17</f>
        <v>6.7510504894353467</v>
      </c>
      <c r="I38">
        <f>'2038'!$C17</f>
        <v>6.3025986595087504</v>
      </c>
      <c r="J38">
        <f>'2041'!$C17</f>
        <v>5.8657340692738087</v>
      </c>
      <c r="K38">
        <f>'2044'!$C17</f>
        <v>5.4519452077344859</v>
      </c>
      <c r="L38">
        <f>'2047'!$C17</f>
        <v>5.0342233692629703</v>
      </c>
      <c r="M38">
        <f>'2050'!$C17</f>
        <v>4.6123535284134354</v>
      </c>
      <c r="N38">
        <f t="shared" si="20"/>
        <v>121425742.574257</v>
      </c>
      <c r="O38">
        <f t="shared" si="8"/>
        <v>1368072679.5983775</v>
      </c>
      <c r="P38">
        <f t="shared" si="9"/>
        <v>1253266292.0679939</v>
      </c>
      <c r="Q38">
        <f t="shared" si="10"/>
        <v>1147966258.1441243</v>
      </c>
      <c r="R38">
        <f t="shared" si="11"/>
        <v>1045206770.2263337</v>
      </c>
      <c r="S38">
        <f t="shared" si="12"/>
        <v>938262461.286816</v>
      </c>
      <c r="T38">
        <f t="shared" si="13"/>
        <v>819751318.83598816</v>
      </c>
      <c r="U38">
        <f t="shared" si="14"/>
        <v>765297722.37836683</v>
      </c>
      <c r="V38">
        <f t="shared" si="15"/>
        <v>712251115.10469043</v>
      </c>
      <c r="W38">
        <f t="shared" si="16"/>
        <v>662006495.32332182</v>
      </c>
      <c r="X38">
        <f t="shared" si="17"/>
        <v>611284310.89743423</v>
      </c>
      <c r="Y38">
        <f t="shared" si="18"/>
        <v>560058452.20259583</v>
      </c>
      <c r="Z38">
        <f t="shared" si="21"/>
        <v>1368072679.5983775</v>
      </c>
      <c r="AA38">
        <f t="shared" si="19"/>
        <v>994883189.22737396</v>
      </c>
      <c r="AB38">
        <f t="shared" si="19"/>
        <v>723413468.56907642</v>
      </c>
      <c r="AC38">
        <f t="shared" si="19"/>
        <v>522863607.24453169</v>
      </c>
      <c r="AD38">
        <f t="shared" si="19"/>
        <v>372596932.59804636</v>
      </c>
      <c r="AE38">
        <f t="shared" si="19"/>
        <v>258419803.39789376</v>
      </c>
      <c r="AF38">
        <f t="shared" si="19"/>
        <v>191515012.00994247</v>
      </c>
      <c r="AG38">
        <f t="shared" si="19"/>
        <v>141492777.74745524</v>
      </c>
      <c r="AH38">
        <f t="shared" si="19"/>
        <v>104397985.60472009</v>
      </c>
      <c r="AI38">
        <f t="shared" si="19"/>
        <v>76524737.983005315</v>
      </c>
      <c r="AJ38">
        <f t="shared" si="19"/>
        <v>55657115.051864326</v>
      </c>
      <c r="AK38">
        <f t="shared" si="22"/>
        <v>4809837309.0322876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4.4144739775071731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4.3747765258423046</v>
      </c>
      <c r="D3">
        <v>123</v>
      </c>
      <c r="E3">
        <v>18</v>
      </c>
      <c r="F3">
        <v>51</v>
      </c>
      <c r="G3">
        <v>49</v>
      </c>
      <c r="H3">
        <v>156266.64726445769</v>
      </c>
      <c r="I3">
        <v>19.428118811881181</v>
      </c>
      <c r="J3">
        <v>12.142574257425739</v>
      </c>
      <c r="K3" t="s">
        <v>14</v>
      </c>
      <c r="L3">
        <v>1131611.7812999999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4.3615416452577991</v>
      </c>
      <c r="D4">
        <v>122</v>
      </c>
      <c r="E4">
        <v>0</v>
      </c>
      <c r="F4">
        <v>51</v>
      </c>
      <c r="G4">
        <v>49</v>
      </c>
      <c r="H4">
        <v>156266.64726445769</v>
      </c>
      <c r="I4">
        <v>19.428118811881181</v>
      </c>
      <c r="J4">
        <v>12.142574257425739</v>
      </c>
      <c r="K4" t="s">
        <v>14</v>
      </c>
      <c r="L4">
        <v>1131611.7812999999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4.3756906073162964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4.4189439092766714</v>
      </c>
      <c r="D6">
        <v>125</v>
      </c>
      <c r="E6">
        <v>0</v>
      </c>
      <c r="F6">
        <v>52</v>
      </c>
      <c r="G6">
        <v>50</v>
      </c>
      <c r="H6">
        <v>159330.69917160389</v>
      </c>
      <c r="I6">
        <v>19.428118811881181</v>
      </c>
      <c r="J6">
        <v>12.142574257425739</v>
      </c>
      <c r="K6" t="s">
        <v>14</v>
      </c>
      <c r="L6">
        <v>1153800.2475999999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4.4082624965997894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4.4109553679042879</v>
      </c>
      <c r="D8">
        <v>124</v>
      </c>
      <c r="E8">
        <v>0</v>
      </c>
      <c r="F8">
        <v>52</v>
      </c>
      <c r="G8">
        <v>50</v>
      </c>
      <c r="H8">
        <v>159330.69917160389</v>
      </c>
      <c r="I8">
        <v>19.428118811881181</v>
      </c>
      <c r="J8">
        <v>12.142574257425739</v>
      </c>
      <c r="K8" t="s">
        <v>14</v>
      </c>
      <c r="L8">
        <v>1153800.2475999999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4.4222117289242409</v>
      </c>
      <c r="D9">
        <v>125</v>
      </c>
      <c r="E9">
        <v>12</v>
      </c>
      <c r="F9">
        <v>52</v>
      </c>
      <c r="G9">
        <v>50</v>
      </c>
      <c r="H9">
        <v>159330.69917160389</v>
      </c>
      <c r="I9">
        <v>19.428118811881181</v>
      </c>
      <c r="J9">
        <v>12.142574257425739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4.4238343104857174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4.4156522253678077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4.4107891995181001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4.4302226295429206</v>
      </c>
      <c r="D13">
        <v>127</v>
      </c>
      <c r="E13">
        <v>2</v>
      </c>
      <c r="F13">
        <v>52</v>
      </c>
      <c r="G13">
        <v>50</v>
      </c>
      <c r="H13">
        <v>159330.69917160389</v>
      </c>
      <c r="I13">
        <v>19.428118811881181</v>
      </c>
      <c r="J13">
        <v>12.142574257425739</v>
      </c>
      <c r="K13" t="s">
        <v>14</v>
      </c>
      <c r="L13">
        <v>1153800.2475999999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4.4962833245495606</v>
      </c>
      <c r="D14">
        <v>131</v>
      </c>
      <c r="E14">
        <v>0</v>
      </c>
      <c r="F14">
        <v>53</v>
      </c>
      <c r="G14">
        <v>51</v>
      </c>
      <c r="H14">
        <v>162394.75107875021</v>
      </c>
      <c r="I14">
        <v>19.428118811881181</v>
      </c>
      <c r="J14">
        <v>12.142574257425739</v>
      </c>
      <c r="K14" t="s">
        <v>14</v>
      </c>
      <c r="L14">
        <v>1175988.7139000001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4.7321941806831971</v>
      </c>
      <c r="D15">
        <v>154</v>
      </c>
      <c r="E15">
        <v>0</v>
      </c>
      <c r="F15">
        <v>55</v>
      </c>
      <c r="G15">
        <v>53</v>
      </c>
      <c r="H15">
        <v>168522.85489304259</v>
      </c>
      <c r="I15">
        <v>19.428118811881181</v>
      </c>
      <c r="J15">
        <v>12.142574257425739</v>
      </c>
      <c r="K15" t="s">
        <v>14</v>
      </c>
      <c r="L15">
        <v>1220365.6465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4.9932768913292884</v>
      </c>
      <c r="D16">
        <v>180</v>
      </c>
      <c r="E16">
        <v>12</v>
      </c>
      <c r="F16">
        <v>57</v>
      </c>
      <c r="G16">
        <v>55</v>
      </c>
      <c r="H16">
        <v>174650.95870733511</v>
      </c>
      <c r="I16">
        <v>19.428118811881181</v>
      </c>
      <c r="J16">
        <v>12.142574257425739</v>
      </c>
      <c r="K16" t="s">
        <v>14</v>
      </c>
      <c r="L16">
        <v>1264742.5791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5.4519452077344859</v>
      </c>
      <c r="D17">
        <v>229</v>
      </c>
      <c r="E17">
        <v>10</v>
      </c>
      <c r="F17">
        <v>60</v>
      </c>
      <c r="G17">
        <v>58</v>
      </c>
      <c r="H17">
        <v>183843.11442877381</v>
      </c>
      <c r="I17">
        <v>19.428118811881181</v>
      </c>
      <c r="J17">
        <v>12.142574257425739</v>
      </c>
      <c r="K17" t="s">
        <v>14</v>
      </c>
      <c r="L17">
        <v>1331307.9779999999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4.1179819918368574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4.0809393053889398</v>
      </c>
      <c r="D3">
        <v>130</v>
      </c>
      <c r="E3">
        <v>0</v>
      </c>
      <c r="F3">
        <v>50</v>
      </c>
      <c r="G3">
        <v>48</v>
      </c>
      <c r="H3">
        <v>153202.59535731151</v>
      </c>
      <c r="I3">
        <v>19.428118811881181</v>
      </c>
      <c r="J3">
        <v>12.142574257425739</v>
      </c>
      <c r="K3" t="s">
        <v>14</v>
      </c>
      <c r="L3">
        <v>1109423.3149999999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4.0690726415789182</v>
      </c>
      <c r="D4">
        <v>122</v>
      </c>
      <c r="E4">
        <v>0</v>
      </c>
      <c r="F4">
        <v>51</v>
      </c>
      <c r="G4">
        <v>49</v>
      </c>
      <c r="H4">
        <v>156266.64726445769</v>
      </c>
      <c r="I4">
        <v>19.428118811881181</v>
      </c>
      <c r="J4">
        <v>12.142574257425739</v>
      </c>
      <c r="K4" t="s">
        <v>14</v>
      </c>
      <c r="L4">
        <v>1131611.7812999999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4.0812042134229216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4.1214450452553821</v>
      </c>
      <c r="D6">
        <v>131</v>
      </c>
      <c r="E6">
        <v>0</v>
      </c>
      <c r="F6">
        <v>51</v>
      </c>
      <c r="G6">
        <v>49</v>
      </c>
      <c r="H6">
        <v>156266.64726445769</v>
      </c>
      <c r="I6">
        <v>19.428118811881181</v>
      </c>
      <c r="J6">
        <v>12.142574257425739</v>
      </c>
      <c r="K6" t="s">
        <v>14</v>
      </c>
      <c r="L6">
        <v>1131611.7812999999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4.1103826348749202</v>
      </c>
      <c r="D7">
        <v>129</v>
      </c>
      <c r="E7">
        <v>5</v>
      </c>
      <c r="F7">
        <v>51</v>
      </c>
      <c r="G7">
        <v>49</v>
      </c>
      <c r="H7">
        <v>156266.64726445769</v>
      </c>
      <c r="I7">
        <v>19.428118811881181</v>
      </c>
      <c r="J7">
        <v>12.142574257425739</v>
      </c>
      <c r="K7" t="s">
        <v>14</v>
      </c>
      <c r="L7">
        <v>1131611.7812999999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4.1145706674913756</v>
      </c>
      <c r="D8">
        <v>130</v>
      </c>
      <c r="E8">
        <v>0</v>
      </c>
      <c r="F8">
        <v>51</v>
      </c>
      <c r="G8">
        <v>49</v>
      </c>
      <c r="H8">
        <v>156266.64726445769</v>
      </c>
      <c r="I8">
        <v>19.428118811881181</v>
      </c>
      <c r="J8">
        <v>12.142574257425739</v>
      </c>
      <c r="K8" t="s">
        <v>14</v>
      </c>
      <c r="L8">
        <v>1131611.7812999999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4.1248349072841783</v>
      </c>
      <c r="D9">
        <v>125</v>
      </c>
      <c r="E9">
        <v>12</v>
      </c>
      <c r="F9">
        <v>52</v>
      </c>
      <c r="G9">
        <v>50</v>
      </c>
      <c r="H9">
        <v>159330.69917160389</v>
      </c>
      <c r="I9">
        <v>19.428118811881181</v>
      </c>
      <c r="J9">
        <v>12.142574257425739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4.1255787605672047</v>
      </c>
      <c r="D10">
        <v>132</v>
      </c>
      <c r="E10">
        <v>0</v>
      </c>
      <c r="F10">
        <v>51</v>
      </c>
      <c r="G10">
        <v>49</v>
      </c>
      <c r="H10">
        <v>156266.64726445769</v>
      </c>
      <c r="I10">
        <v>19.428118811881181</v>
      </c>
      <c r="J10">
        <v>12.142574257425739</v>
      </c>
      <c r="K10" t="s">
        <v>14</v>
      </c>
      <c r="L10">
        <v>1131611.7812999999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4.11853317102831</v>
      </c>
      <c r="D11">
        <v>131</v>
      </c>
      <c r="E11">
        <v>0</v>
      </c>
      <c r="F11">
        <v>51</v>
      </c>
      <c r="G11">
        <v>49</v>
      </c>
      <c r="H11">
        <v>156266.64726445769</v>
      </c>
      <c r="I11">
        <v>19.428118811881181</v>
      </c>
      <c r="J11">
        <v>12.142574257425739</v>
      </c>
      <c r="K11" t="s">
        <v>14</v>
      </c>
      <c r="L11">
        <v>1131611.7812999999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4.1136149760511529</v>
      </c>
      <c r="D12">
        <v>130</v>
      </c>
      <c r="E12">
        <v>5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4.1304427621839066</v>
      </c>
      <c r="D13">
        <v>133</v>
      </c>
      <c r="E13">
        <v>0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4.1911756413109442</v>
      </c>
      <c r="D14">
        <v>137</v>
      </c>
      <c r="E14">
        <v>0</v>
      </c>
      <c r="F14">
        <v>52</v>
      </c>
      <c r="G14">
        <v>50</v>
      </c>
      <c r="H14">
        <v>159330.69917160389</v>
      </c>
      <c r="I14">
        <v>19.428118811881181</v>
      </c>
      <c r="J14">
        <v>12.142574257425739</v>
      </c>
      <c r="K14" t="s">
        <v>14</v>
      </c>
      <c r="L14">
        <v>1153800.2475999999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4.4003794357995076</v>
      </c>
      <c r="D15">
        <v>160</v>
      </c>
      <c r="E15">
        <v>0</v>
      </c>
      <c r="F15">
        <v>54</v>
      </c>
      <c r="G15">
        <v>52</v>
      </c>
      <c r="H15">
        <v>165458.80298589639</v>
      </c>
      <c r="I15">
        <v>19.428118811881181</v>
      </c>
      <c r="J15">
        <v>12.142574257425739</v>
      </c>
      <c r="K15" t="s">
        <v>14</v>
      </c>
      <c r="L15">
        <v>1198177.1802000001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4.6292751274788166</v>
      </c>
      <c r="D16">
        <v>186</v>
      </c>
      <c r="E16">
        <v>5</v>
      </c>
      <c r="F16">
        <v>56</v>
      </c>
      <c r="G16">
        <v>54</v>
      </c>
      <c r="H16">
        <v>171586.90680018891</v>
      </c>
      <c r="I16">
        <v>19.428118811881181</v>
      </c>
      <c r="J16">
        <v>12.142574257425739</v>
      </c>
      <c r="K16" t="s">
        <v>14</v>
      </c>
      <c r="L16">
        <v>1242554.1128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5.0342233692629703</v>
      </c>
      <c r="D17">
        <v>235</v>
      </c>
      <c r="E17">
        <v>7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3.818336566741952</v>
      </c>
      <c r="D2">
        <v>130</v>
      </c>
      <c r="E2">
        <v>4</v>
      </c>
      <c r="F2">
        <v>51</v>
      </c>
      <c r="G2">
        <v>49</v>
      </c>
      <c r="H2">
        <v>156266.64726445769</v>
      </c>
      <c r="I2">
        <v>19.428118811881181</v>
      </c>
      <c r="J2">
        <v>12.142574257425739</v>
      </c>
      <c r="K2" t="s">
        <v>14</v>
      </c>
      <c r="L2">
        <v>1131611.7812999999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3.782390921127154</v>
      </c>
      <c r="D3">
        <v>130</v>
      </c>
      <c r="E3">
        <v>0</v>
      </c>
      <c r="F3">
        <v>50</v>
      </c>
      <c r="G3">
        <v>48</v>
      </c>
      <c r="H3">
        <v>153202.59535731151</v>
      </c>
      <c r="I3">
        <v>19.428118811881181</v>
      </c>
      <c r="J3">
        <v>12.142574257425739</v>
      </c>
      <c r="K3" t="s">
        <v>14</v>
      </c>
      <c r="L3">
        <v>1109423.3149999999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3.772548060682746</v>
      </c>
      <c r="D4">
        <v>128</v>
      </c>
      <c r="E4">
        <v>1</v>
      </c>
      <c r="F4">
        <v>50</v>
      </c>
      <c r="G4">
        <v>48</v>
      </c>
      <c r="H4">
        <v>153202.59535731151</v>
      </c>
      <c r="I4">
        <v>19.428118811881181</v>
      </c>
      <c r="J4">
        <v>12.142574257425739</v>
      </c>
      <c r="K4" t="s">
        <v>14</v>
      </c>
      <c r="L4">
        <v>1109423.3149999999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3.7867178195295779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3.8201873077358641</v>
      </c>
      <c r="D6">
        <v>131</v>
      </c>
      <c r="E6">
        <v>0</v>
      </c>
      <c r="F6">
        <v>51</v>
      </c>
      <c r="G6">
        <v>49</v>
      </c>
      <c r="H6">
        <v>156266.64726445769</v>
      </c>
      <c r="I6">
        <v>19.428118811881181</v>
      </c>
      <c r="J6">
        <v>12.142574257425739</v>
      </c>
      <c r="K6" t="s">
        <v>14</v>
      </c>
      <c r="L6">
        <v>1131611.7812999999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3.8111407571976148</v>
      </c>
      <c r="D7">
        <v>129</v>
      </c>
      <c r="E7">
        <v>5</v>
      </c>
      <c r="F7">
        <v>51</v>
      </c>
      <c r="G7">
        <v>49</v>
      </c>
      <c r="H7">
        <v>156266.64726445769</v>
      </c>
      <c r="I7">
        <v>19.428118811881181</v>
      </c>
      <c r="J7">
        <v>12.142574257425739</v>
      </c>
      <c r="K7" t="s">
        <v>14</v>
      </c>
      <c r="L7">
        <v>1131611.7812999999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3.8144270935802358</v>
      </c>
      <c r="D8">
        <v>130</v>
      </c>
      <c r="E8">
        <v>0</v>
      </c>
      <c r="F8">
        <v>51</v>
      </c>
      <c r="G8">
        <v>49</v>
      </c>
      <c r="H8">
        <v>156266.64726445769</v>
      </c>
      <c r="I8">
        <v>19.428118811881181</v>
      </c>
      <c r="J8">
        <v>12.142574257425739</v>
      </c>
      <c r="K8" t="s">
        <v>14</v>
      </c>
      <c r="L8">
        <v>1131611.7812999999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3.8246003672829998</v>
      </c>
      <c r="D9">
        <v>132</v>
      </c>
      <c r="E9">
        <v>0</v>
      </c>
      <c r="F9">
        <v>51</v>
      </c>
      <c r="G9">
        <v>49</v>
      </c>
      <c r="H9">
        <v>156266.64726445769</v>
      </c>
      <c r="I9">
        <v>19.428118811881181</v>
      </c>
      <c r="J9">
        <v>12.142574257425739</v>
      </c>
      <c r="K9" t="s">
        <v>14</v>
      </c>
      <c r="L9">
        <v>1131611.7812999999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3.823564337150462</v>
      </c>
      <c r="D10">
        <v>132</v>
      </c>
      <c r="E10">
        <v>0</v>
      </c>
      <c r="F10">
        <v>51</v>
      </c>
      <c r="G10">
        <v>49</v>
      </c>
      <c r="H10">
        <v>156266.64726445769</v>
      </c>
      <c r="I10">
        <v>19.428118811881181</v>
      </c>
      <c r="J10">
        <v>12.142574257425739</v>
      </c>
      <c r="K10" t="s">
        <v>14</v>
      </c>
      <c r="L10">
        <v>1131611.7812999999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3.8176552431905839</v>
      </c>
      <c r="D11">
        <v>131</v>
      </c>
      <c r="E11">
        <v>0</v>
      </c>
      <c r="F11">
        <v>51</v>
      </c>
      <c r="G11">
        <v>49</v>
      </c>
      <c r="H11">
        <v>156266.64726445769</v>
      </c>
      <c r="I11">
        <v>19.428118811881181</v>
      </c>
      <c r="J11">
        <v>12.142574257425739</v>
      </c>
      <c r="K11" t="s">
        <v>14</v>
      </c>
      <c r="L11">
        <v>1131611.7812999999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3.813733983016049</v>
      </c>
      <c r="D12">
        <v>130</v>
      </c>
      <c r="E12">
        <v>5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3.8275763981345241</v>
      </c>
      <c r="D13">
        <v>133</v>
      </c>
      <c r="E13">
        <v>0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3.8823090845741</v>
      </c>
      <c r="D14">
        <v>137</v>
      </c>
      <c r="E14">
        <v>0</v>
      </c>
      <c r="F14">
        <v>52</v>
      </c>
      <c r="G14">
        <v>50</v>
      </c>
      <c r="H14">
        <v>159330.69917160389</v>
      </c>
      <c r="I14">
        <v>19.428118811881181</v>
      </c>
      <c r="J14">
        <v>12.142574257425739</v>
      </c>
      <c r="K14" t="s">
        <v>14</v>
      </c>
      <c r="L14">
        <v>1153800.2475999999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4.0637573661759383</v>
      </c>
      <c r="D15">
        <v>166</v>
      </c>
      <c r="E15">
        <v>11</v>
      </c>
      <c r="F15">
        <v>53</v>
      </c>
      <c r="G15">
        <v>51</v>
      </c>
      <c r="H15">
        <v>162394.75107875021</v>
      </c>
      <c r="I15">
        <v>19.428118811881181</v>
      </c>
      <c r="J15">
        <v>12.142574257425739</v>
      </c>
      <c r="K15" t="s">
        <v>14</v>
      </c>
      <c r="L15">
        <v>1175988.7139000001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4.2630541245738591</v>
      </c>
      <c r="D16">
        <v>193</v>
      </c>
      <c r="E16">
        <v>0</v>
      </c>
      <c r="F16">
        <v>55</v>
      </c>
      <c r="G16">
        <v>53</v>
      </c>
      <c r="H16">
        <v>168522.85489304259</v>
      </c>
      <c r="I16">
        <v>19.428118811881181</v>
      </c>
      <c r="J16">
        <v>12.142574257425739</v>
      </c>
      <c r="K16" t="s">
        <v>14</v>
      </c>
      <c r="L16">
        <v>1220365.6465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4.6123535284134354</v>
      </c>
      <c r="D17">
        <v>242</v>
      </c>
      <c r="E17">
        <v>0</v>
      </c>
      <c r="F17">
        <v>58</v>
      </c>
      <c r="G17">
        <v>56</v>
      </c>
      <c r="H17">
        <v>177715.01061448129</v>
      </c>
      <c r="I17">
        <v>19.428118811881181</v>
      </c>
      <c r="J17">
        <v>12.142574257425739</v>
      </c>
      <c r="K17" t="s">
        <v>14</v>
      </c>
      <c r="L17">
        <v>1286931.0453999999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8.5216103143851303</v>
      </c>
      <c r="D2">
        <v>112</v>
      </c>
      <c r="E2">
        <v>33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8.4133273138560529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8.3836626558130316</v>
      </c>
      <c r="D4">
        <v>110</v>
      </c>
      <c r="E4">
        <v>0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8.4162228676977193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8.5324242456837922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8.5095544213808836</v>
      </c>
      <c r="D7">
        <v>112</v>
      </c>
      <c r="E7">
        <v>22</v>
      </c>
      <c r="F7">
        <v>55</v>
      </c>
      <c r="G7">
        <v>53</v>
      </c>
      <c r="H7">
        <v>168522.85489304259</v>
      </c>
      <c r="I7">
        <v>19.428118811881181</v>
      </c>
      <c r="J7">
        <v>12.142574257425739</v>
      </c>
      <c r="K7" t="s">
        <v>14</v>
      </c>
      <c r="L7">
        <v>1220365.6465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8.5114503817870197</v>
      </c>
      <c r="D8">
        <v>112</v>
      </c>
      <c r="E8">
        <v>26</v>
      </c>
      <c r="F8">
        <v>55</v>
      </c>
      <c r="G8">
        <v>53</v>
      </c>
      <c r="H8">
        <v>168522.85489304259</v>
      </c>
      <c r="I8">
        <v>19.428118811881181</v>
      </c>
      <c r="J8">
        <v>12.142574257425739</v>
      </c>
      <c r="K8" t="s">
        <v>14</v>
      </c>
      <c r="L8">
        <v>1220365.6465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8.5317062634053809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8.5676438728938695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8.5386409079495209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8.5228983597989103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8.5871016464382084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8.7519360887234434</v>
      </c>
      <c r="D14">
        <v>117</v>
      </c>
      <c r="E14">
        <v>94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9.4283502183527492</v>
      </c>
      <c r="D15">
        <v>125</v>
      </c>
      <c r="E15">
        <v>449</v>
      </c>
      <c r="F15">
        <v>60</v>
      </c>
      <c r="G15">
        <v>58</v>
      </c>
      <c r="H15">
        <v>183843.11442877381</v>
      </c>
      <c r="I15">
        <v>19.428118811881181</v>
      </c>
      <c r="J15">
        <v>12.142574257425739</v>
      </c>
      <c r="K15" t="s">
        <v>14</v>
      </c>
      <c r="L15">
        <v>1331307.9779999999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10.14498908759384</v>
      </c>
      <c r="D16">
        <v>128</v>
      </c>
      <c r="E16">
        <v>1518</v>
      </c>
      <c r="F16">
        <v>60</v>
      </c>
      <c r="G16">
        <v>58</v>
      </c>
      <c r="H16">
        <v>183843.11442877381</v>
      </c>
      <c r="I16">
        <v>19.428118811881181</v>
      </c>
      <c r="J16">
        <v>12.142574257425739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11.26674336590318</v>
      </c>
      <c r="D17">
        <v>134</v>
      </c>
      <c r="E17">
        <v>3016</v>
      </c>
      <c r="F17">
        <v>61</v>
      </c>
      <c r="G17">
        <v>59</v>
      </c>
      <c r="H17">
        <v>186907.16633591999</v>
      </c>
      <c r="I17">
        <v>19.428118811881181</v>
      </c>
      <c r="J17">
        <v>12.142574257425739</v>
      </c>
      <c r="K17" t="s">
        <v>14</v>
      </c>
      <c r="L17">
        <v>1353496.4443000001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7.8964642058045413</v>
      </c>
      <c r="D2">
        <v>112</v>
      </c>
      <c r="E2">
        <v>33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7.7973975719147228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7.7715670236091379</v>
      </c>
      <c r="D4">
        <v>110</v>
      </c>
      <c r="E4">
        <v>0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7.7999305024210974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7.9053331814243064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7.8848182812820884</v>
      </c>
      <c r="D7">
        <v>112</v>
      </c>
      <c r="E7">
        <v>130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7.885917500434247</v>
      </c>
      <c r="D8">
        <v>112</v>
      </c>
      <c r="E8">
        <v>133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7.9045815872702381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7.9356696283178021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7.9102603169418932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7.8963688288360121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7.95231646613178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8.101364933117166</v>
      </c>
      <c r="D14">
        <v>118</v>
      </c>
      <c r="E14">
        <v>47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8.7077651967478804</v>
      </c>
      <c r="D15">
        <v>124</v>
      </c>
      <c r="E15">
        <v>604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9.3338120953598178</v>
      </c>
      <c r="D16">
        <v>128</v>
      </c>
      <c r="E16">
        <v>1622</v>
      </c>
      <c r="F16">
        <v>59</v>
      </c>
      <c r="G16">
        <v>57</v>
      </c>
      <c r="H16">
        <v>180779.06252162749</v>
      </c>
      <c r="I16">
        <v>19.428118811881181</v>
      </c>
      <c r="J16">
        <v>12.142574257425739</v>
      </c>
      <c r="K16" t="s">
        <v>14</v>
      </c>
      <c r="L16">
        <v>1309119.5116999999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10.32125697153195</v>
      </c>
      <c r="D17">
        <v>135</v>
      </c>
      <c r="E17">
        <v>3073</v>
      </c>
      <c r="F17">
        <v>60</v>
      </c>
      <c r="G17">
        <v>58</v>
      </c>
      <c r="H17">
        <v>183843.11442877381</v>
      </c>
      <c r="I17">
        <v>19.428118811881181</v>
      </c>
      <c r="J17">
        <v>12.142574257425739</v>
      </c>
      <c r="K17" t="s">
        <v>14</v>
      </c>
      <c r="L17">
        <v>1331307.9779999999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7.2673146606513876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7.1814955477993836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7.1560468906286321</v>
      </c>
      <c r="D4">
        <v>112</v>
      </c>
      <c r="E4">
        <v>16</v>
      </c>
      <c r="F4">
        <v>53</v>
      </c>
      <c r="G4">
        <v>51</v>
      </c>
      <c r="H4">
        <v>162394.75107875021</v>
      </c>
      <c r="I4">
        <v>19.428118811881181</v>
      </c>
      <c r="J4">
        <v>12.142574257425739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7.1838044441005033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7.2785192954248741</v>
      </c>
      <c r="D6">
        <v>113</v>
      </c>
      <c r="E6">
        <v>10</v>
      </c>
      <c r="F6">
        <v>55</v>
      </c>
      <c r="G6">
        <v>53</v>
      </c>
      <c r="H6">
        <v>168522.85489304259</v>
      </c>
      <c r="I6">
        <v>19.428118811881181</v>
      </c>
      <c r="J6">
        <v>12.142574257425739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7.2569620037460751</v>
      </c>
      <c r="D7">
        <v>114</v>
      </c>
      <c r="E7">
        <v>35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7.2598360420974313</v>
      </c>
      <c r="D8">
        <v>114</v>
      </c>
      <c r="E8">
        <v>42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7.2777618072211574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7.3044437650439171</v>
      </c>
      <c r="D10">
        <v>114</v>
      </c>
      <c r="E10">
        <v>27</v>
      </c>
      <c r="F10">
        <v>55</v>
      </c>
      <c r="G10">
        <v>53</v>
      </c>
      <c r="H10">
        <v>168522.85489304259</v>
      </c>
      <c r="I10">
        <v>19.428118811881181</v>
      </c>
      <c r="J10">
        <v>12.142574257425739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7.2827112607144704</v>
      </c>
      <c r="D11">
        <v>113</v>
      </c>
      <c r="E11">
        <v>30</v>
      </c>
      <c r="F11">
        <v>55</v>
      </c>
      <c r="G11">
        <v>53</v>
      </c>
      <c r="H11">
        <v>168522.85489304259</v>
      </c>
      <c r="I11">
        <v>19.428118811881181</v>
      </c>
      <c r="J11">
        <v>12.142574257425739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7.2699778870031322</v>
      </c>
      <c r="D12">
        <v>113</v>
      </c>
      <c r="E12">
        <v>5</v>
      </c>
      <c r="F12">
        <v>55</v>
      </c>
      <c r="G12">
        <v>53</v>
      </c>
      <c r="H12">
        <v>168522.85489304259</v>
      </c>
      <c r="I12">
        <v>19.428118811881181</v>
      </c>
      <c r="J12">
        <v>12.142574257425739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7.3179470532154411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7.4501439889003258</v>
      </c>
      <c r="D14">
        <v>119</v>
      </c>
      <c r="E14">
        <v>0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7.9974428425023092</v>
      </c>
      <c r="D15">
        <v>129</v>
      </c>
      <c r="E15">
        <v>373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8.5635698168310732</v>
      </c>
      <c r="D16">
        <v>132</v>
      </c>
      <c r="E16">
        <v>1438</v>
      </c>
      <c r="F16">
        <v>59</v>
      </c>
      <c r="G16">
        <v>57</v>
      </c>
      <c r="H16">
        <v>180779.06252162749</v>
      </c>
      <c r="I16">
        <v>19.428118811881181</v>
      </c>
      <c r="J16">
        <v>12.142574257425739</v>
      </c>
      <c r="K16" t="s">
        <v>14</v>
      </c>
      <c r="L16">
        <v>1309119.5116999999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9.4540600189625703</v>
      </c>
      <c r="D17">
        <v>140</v>
      </c>
      <c r="E17">
        <v>2953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6.6363932853579124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6.5656067767549491</v>
      </c>
      <c r="D3">
        <v>111</v>
      </c>
      <c r="E3">
        <v>1</v>
      </c>
      <c r="F3">
        <v>54</v>
      </c>
      <c r="G3">
        <v>52</v>
      </c>
      <c r="H3">
        <v>165458.80298589639</v>
      </c>
      <c r="I3">
        <v>19.428118811881181</v>
      </c>
      <c r="J3">
        <v>12.142574257425739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15.81547142847675</v>
      </c>
      <c r="D4">
        <v>0</v>
      </c>
      <c r="E4">
        <v>9467</v>
      </c>
      <c r="F4">
        <v>193</v>
      </c>
      <c r="G4">
        <v>186</v>
      </c>
      <c r="H4">
        <v>591362.0180792223</v>
      </c>
      <c r="I4">
        <v>19.428118811881181</v>
      </c>
      <c r="J4">
        <v>12.142574257425739</v>
      </c>
      <c r="K4" t="s">
        <v>14</v>
      </c>
      <c r="L4">
        <v>4282373.9959000004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6.5677579042054681</v>
      </c>
      <c r="D5">
        <v>111</v>
      </c>
      <c r="E5">
        <v>6</v>
      </c>
      <c r="F5">
        <v>54</v>
      </c>
      <c r="G5">
        <v>52</v>
      </c>
      <c r="H5">
        <v>165458.80298589639</v>
      </c>
      <c r="I5">
        <v>19.428118811881181</v>
      </c>
      <c r="J5">
        <v>12.142574257425739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6.6512874387654488</v>
      </c>
      <c r="D6">
        <v>116</v>
      </c>
      <c r="E6">
        <v>4</v>
      </c>
      <c r="F6">
        <v>54</v>
      </c>
      <c r="G6">
        <v>52</v>
      </c>
      <c r="H6">
        <v>165458.80298589639</v>
      </c>
      <c r="I6">
        <v>19.428118811881181</v>
      </c>
      <c r="J6">
        <v>12.142574257425739</v>
      </c>
      <c r="K6" t="s">
        <v>14</v>
      </c>
      <c r="L6">
        <v>1198177.1802000001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6.628872707933124</v>
      </c>
      <c r="D7">
        <v>114</v>
      </c>
      <c r="E7">
        <v>35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6.6304777799587251</v>
      </c>
      <c r="D8">
        <v>115</v>
      </c>
      <c r="E8">
        <v>0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6.6510878109522933</v>
      </c>
      <c r="D9">
        <v>113</v>
      </c>
      <c r="E9">
        <v>11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6.6721410079486851</v>
      </c>
      <c r="D10">
        <v>117</v>
      </c>
      <c r="E10">
        <v>19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6.6527987318277253</v>
      </c>
      <c r="D11">
        <v>116</v>
      </c>
      <c r="E11">
        <v>19</v>
      </c>
      <c r="F11">
        <v>54</v>
      </c>
      <c r="G11">
        <v>52</v>
      </c>
      <c r="H11">
        <v>165458.80298589639</v>
      </c>
      <c r="I11">
        <v>19.428118811881181</v>
      </c>
      <c r="J11">
        <v>12.142574257425739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6.6415095618124953</v>
      </c>
      <c r="D12">
        <v>115</v>
      </c>
      <c r="E12">
        <v>35</v>
      </c>
      <c r="F12">
        <v>54</v>
      </c>
      <c r="G12">
        <v>52</v>
      </c>
      <c r="H12">
        <v>165458.80298589639</v>
      </c>
      <c r="I12">
        <v>19.428118811881181</v>
      </c>
      <c r="J12">
        <v>12.142574257425739</v>
      </c>
      <c r="K12" t="s">
        <v>14</v>
      </c>
      <c r="L12">
        <v>1198177.1802000001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6.6837764363630452</v>
      </c>
      <c r="D13">
        <v>115</v>
      </c>
      <c r="E13">
        <v>15</v>
      </c>
      <c r="F13">
        <v>55</v>
      </c>
      <c r="G13">
        <v>53</v>
      </c>
      <c r="H13">
        <v>168522.85489304259</v>
      </c>
      <c r="I13">
        <v>19.428118811881181</v>
      </c>
      <c r="J13">
        <v>12.142574257425739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6.7983149782708274</v>
      </c>
      <c r="D14">
        <v>119</v>
      </c>
      <c r="E14">
        <v>0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7.2762597299024439</v>
      </c>
      <c r="D15">
        <v>137</v>
      </c>
      <c r="E15">
        <v>32</v>
      </c>
      <c r="F15">
        <v>59</v>
      </c>
      <c r="G15">
        <v>57</v>
      </c>
      <c r="H15">
        <v>180779.06252162749</v>
      </c>
      <c r="I15">
        <v>19.428118811881181</v>
      </c>
      <c r="J15">
        <v>12.142574257425739</v>
      </c>
      <c r="K15" t="s">
        <v>14</v>
      </c>
      <c r="L15">
        <v>1309119.5116999999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7.7941268777237118</v>
      </c>
      <c r="D16">
        <v>145</v>
      </c>
      <c r="E16">
        <v>778</v>
      </c>
      <c r="F16">
        <v>60</v>
      </c>
      <c r="G16">
        <v>58</v>
      </c>
      <c r="H16">
        <v>183843.11442877381</v>
      </c>
      <c r="I16">
        <v>19.428118811881181</v>
      </c>
      <c r="J16">
        <v>12.142574257425739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8.6077856973956361</v>
      </c>
      <c r="D17">
        <v>151</v>
      </c>
      <c r="E17">
        <v>2490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5.9987595795827966</v>
      </c>
      <c r="D2">
        <v>115</v>
      </c>
      <c r="E2">
        <v>1</v>
      </c>
      <c r="F2">
        <v>54</v>
      </c>
      <c r="G2">
        <v>52</v>
      </c>
      <c r="H2">
        <v>165458.80298589639</v>
      </c>
      <c r="I2">
        <v>19.428118811881181</v>
      </c>
      <c r="J2">
        <v>12.142574257425739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5.9382687952157234</v>
      </c>
      <c r="D3">
        <v>114</v>
      </c>
      <c r="E3">
        <v>5</v>
      </c>
      <c r="F3">
        <v>53</v>
      </c>
      <c r="G3">
        <v>51</v>
      </c>
      <c r="H3">
        <v>162394.75107875021</v>
      </c>
      <c r="I3">
        <v>19.428118811881181</v>
      </c>
      <c r="J3">
        <v>12.142574257425739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5.9150408107598338</v>
      </c>
      <c r="D4">
        <v>112</v>
      </c>
      <c r="E4">
        <v>16</v>
      </c>
      <c r="F4">
        <v>53</v>
      </c>
      <c r="G4">
        <v>51</v>
      </c>
      <c r="H4">
        <v>162394.75107875021</v>
      </c>
      <c r="I4">
        <v>19.428118811881181</v>
      </c>
      <c r="J4">
        <v>12.142574257425739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5.9435893672224891</v>
      </c>
      <c r="D5">
        <v>114</v>
      </c>
      <c r="E5">
        <v>18</v>
      </c>
      <c r="F5">
        <v>53</v>
      </c>
      <c r="G5">
        <v>51</v>
      </c>
      <c r="H5">
        <v>162394.75107875021</v>
      </c>
      <c r="I5">
        <v>19.428118811881181</v>
      </c>
      <c r="J5">
        <v>12.142574257425739</v>
      </c>
      <c r="K5" t="s">
        <v>14</v>
      </c>
      <c r="L5">
        <v>1175988.7139000001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6.0100543497714813</v>
      </c>
      <c r="D6">
        <v>116</v>
      </c>
      <c r="E6">
        <v>4</v>
      </c>
      <c r="F6">
        <v>54</v>
      </c>
      <c r="G6">
        <v>52</v>
      </c>
      <c r="H6">
        <v>165458.80298589639</v>
      </c>
      <c r="I6">
        <v>19.428118811881181</v>
      </c>
      <c r="J6">
        <v>12.142574257425739</v>
      </c>
      <c r="K6" t="s">
        <v>14</v>
      </c>
      <c r="L6">
        <v>1198177.1802000001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5.9936076135067147</v>
      </c>
      <c r="D7">
        <v>115</v>
      </c>
      <c r="E7">
        <v>0</v>
      </c>
      <c r="F7">
        <v>54</v>
      </c>
      <c r="G7">
        <v>52</v>
      </c>
      <c r="H7">
        <v>165458.80298589639</v>
      </c>
      <c r="I7">
        <v>19.428118811881181</v>
      </c>
      <c r="J7">
        <v>12.142574257425739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5.9932034258793152</v>
      </c>
      <c r="D8">
        <v>115</v>
      </c>
      <c r="E8">
        <v>0</v>
      </c>
      <c r="F8">
        <v>54</v>
      </c>
      <c r="G8">
        <v>52</v>
      </c>
      <c r="H8">
        <v>165458.80298589639</v>
      </c>
      <c r="I8">
        <v>19.428118811881181</v>
      </c>
      <c r="J8">
        <v>12.142574257425739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6.0114155891061376</v>
      </c>
      <c r="D9">
        <v>116</v>
      </c>
      <c r="E9">
        <v>10</v>
      </c>
      <c r="F9">
        <v>54</v>
      </c>
      <c r="G9">
        <v>52</v>
      </c>
      <c r="H9">
        <v>165458.80298589639</v>
      </c>
      <c r="I9">
        <v>19.428118811881181</v>
      </c>
      <c r="J9">
        <v>12.142574257425739</v>
      </c>
      <c r="K9" t="s">
        <v>14</v>
      </c>
      <c r="L9">
        <v>1198177.1802000001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6.0269264974706864</v>
      </c>
      <c r="D10">
        <v>117</v>
      </c>
      <c r="E10">
        <v>19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6.01144698370135</v>
      </c>
      <c r="D11">
        <v>116</v>
      </c>
      <c r="E11">
        <v>19</v>
      </c>
      <c r="F11">
        <v>54</v>
      </c>
      <c r="G11">
        <v>52</v>
      </c>
      <c r="H11">
        <v>165458.80298589639</v>
      </c>
      <c r="I11">
        <v>19.428118811881181</v>
      </c>
      <c r="J11">
        <v>12.142574257425739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6.0027869778073057</v>
      </c>
      <c r="D12">
        <v>116</v>
      </c>
      <c r="E12">
        <v>0</v>
      </c>
      <c r="F12">
        <v>54</v>
      </c>
      <c r="G12">
        <v>52</v>
      </c>
      <c r="H12">
        <v>165458.80298589639</v>
      </c>
      <c r="I12">
        <v>19.428118811881181</v>
      </c>
      <c r="J12">
        <v>12.142574257425739</v>
      </c>
      <c r="K12" t="s">
        <v>14</v>
      </c>
      <c r="L12">
        <v>1198177.1802000001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6.0354930850841546</v>
      </c>
      <c r="D13">
        <v>118</v>
      </c>
      <c r="E13">
        <v>11</v>
      </c>
      <c r="F13">
        <v>54</v>
      </c>
      <c r="G13">
        <v>52</v>
      </c>
      <c r="H13">
        <v>165458.80298589639</v>
      </c>
      <c r="I13">
        <v>19.428118811881181</v>
      </c>
      <c r="J13">
        <v>12.142574257425739</v>
      </c>
      <c r="K13" t="s">
        <v>14</v>
      </c>
      <c r="L13">
        <v>1198177.1802000001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6.137216372065244</v>
      </c>
      <c r="D14">
        <v>122</v>
      </c>
      <c r="E14">
        <v>7</v>
      </c>
      <c r="F14">
        <v>55</v>
      </c>
      <c r="G14">
        <v>53</v>
      </c>
      <c r="H14">
        <v>168522.85489304259</v>
      </c>
      <c r="I14">
        <v>19.428118811881181</v>
      </c>
      <c r="J14">
        <v>12.142574257425739</v>
      </c>
      <c r="K14" t="s">
        <v>14</v>
      </c>
      <c r="L14">
        <v>1220365.6465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6.5375148664371574</v>
      </c>
      <c r="D15">
        <v>141</v>
      </c>
      <c r="E15">
        <v>3</v>
      </c>
      <c r="F15">
        <v>58</v>
      </c>
      <c r="G15">
        <v>56</v>
      </c>
      <c r="H15">
        <v>177715.01061448129</v>
      </c>
      <c r="I15">
        <v>19.428118811881181</v>
      </c>
      <c r="J15">
        <v>12.142574257425739</v>
      </c>
      <c r="K15" t="s">
        <v>14</v>
      </c>
      <c r="L15">
        <v>1286931.0453999999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6.9783334638497596</v>
      </c>
      <c r="D16">
        <v>162</v>
      </c>
      <c r="E16">
        <v>30</v>
      </c>
      <c r="F16">
        <v>61</v>
      </c>
      <c r="G16">
        <v>59</v>
      </c>
      <c r="H16">
        <v>186907.16633591999</v>
      </c>
      <c r="I16">
        <v>19.428118811881181</v>
      </c>
      <c r="J16">
        <v>12.142574257425739</v>
      </c>
      <c r="K16" t="s">
        <v>14</v>
      </c>
      <c r="L16">
        <v>1353496.4443000001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7.7270473409954947</v>
      </c>
      <c r="D17">
        <v>170</v>
      </c>
      <c r="E17">
        <v>1800</v>
      </c>
      <c r="F17">
        <v>59</v>
      </c>
      <c r="G17">
        <v>57</v>
      </c>
      <c r="H17">
        <v>180779.06252162749</v>
      </c>
      <c r="I17">
        <v>19.428118811881181</v>
      </c>
      <c r="J17">
        <v>12.142574257425739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5.352280365319019</v>
      </c>
      <c r="D2">
        <v>119</v>
      </c>
      <c r="E2">
        <v>0</v>
      </c>
      <c r="F2">
        <v>53</v>
      </c>
      <c r="G2">
        <v>51</v>
      </c>
      <c r="H2">
        <v>162394.75107875021</v>
      </c>
      <c r="I2">
        <v>19.428118811881181</v>
      </c>
      <c r="J2">
        <v>12.142574257425739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5.3007874194656193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5.2828719811268439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5.3064565067809486</v>
      </c>
      <c r="D5">
        <v>119</v>
      </c>
      <c r="E5">
        <v>0</v>
      </c>
      <c r="F5">
        <v>52</v>
      </c>
      <c r="G5">
        <v>50</v>
      </c>
      <c r="H5">
        <v>159330.69917160389</v>
      </c>
      <c r="I5">
        <v>19.428118811881181</v>
      </c>
      <c r="J5">
        <v>12.142574257425739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5.3588748076664983</v>
      </c>
      <c r="D6">
        <v>120</v>
      </c>
      <c r="E6">
        <v>0</v>
      </c>
      <c r="F6">
        <v>53</v>
      </c>
      <c r="G6">
        <v>51</v>
      </c>
      <c r="H6">
        <v>162394.75107875021</v>
      </c>
      <c r="I6">
        <v>19.428118811881181</v>
      </c>
      <c r="J6">
        <v>12.142574257425739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5.3468697899297313</v>
      </c>
      <c r="D7">
        <v>118</v>
      </c>
      <c r="E7">
        <v>23</v>
      </c>
      <c r="F7">
        <v>53</v>
      </c>
      <c r="G7">
        <v>51</v>
      </c>
      <c r="H7">
        <v>162394.75107875021</v>
      </c>
      <c r="I7">
        <v>19.428118811881181</v>
      </c>
      <c r="J7">
        <v>12.142574257425739</v>
      </c>
      <c r="K7" t="s">
        <v>14</v>
      </c>
      <c r="L7">
        <v>1175988.7139000001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5.3475437754689832</v>
      </c>
      <c r="D8">
        <v>119</v>
      </c>
      <c r="E8">
        <v>0</v>
      </c>
      <c r="F8">
        <v>53</v>
      </c>
      <c r="G8">
        <v>51</v>
      </c>
      <c r="H8">
        <v>162394.75107875021</v>
      </c>
      <c r="I8">
        <v>19.428118811881181</v>
      </c>
      <c r="J8">
        <v>12.142574257425739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5.3621277970120094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5.3687619174580608</v>
      </c>
      <c r="D10">
        <v>121</v>
      </c>
      <c r="E10">
        <v>7</v>
      </c>
      <c r="F10">
        <v>53</v>
      </c>
      <c r="G10">
        <v>51</v>
      </c>
      <c r="H10">
        <v>162394.75107875021</v>
      </c>
      <c r="I10">
        <v>19.428118811881181</v>
      </c>
      <c r="J10">
        <v>12.142574257425739</v>
      </c>
      <c r="K10" t="s">
        <v>14</v>
      </c>
      <c r="L10">
        <v>1175988.7139000001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5.3575598671589404</v>
      </c>
      <c r="D11">
        <v>120</v>
      </c>
      <c r="E11">
        <v>8</v>
      </c>
      <c r="F11">
        <v>53</v>
      </c>
      <c r="G11">
        <v>51</v>
      </c>
      <c r="H11">
        <v>162394.75107875021</v>
      </c>
      <c r="I11">
        <v>19.428118811881181</v>
      </c>
      <c r="J11">
        <v>12.142574257425739</v>
      </c>
      <c r="K11" t="s">
        <v>14</v>
      </c>
      <c r="L11">
        <v>1175988.7139000001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5.3514900278696524</v>
      </c>
      <c r="D12">
        <v>119</v>
      </c>
      <c r="E12">
        <v>20</v>
      </c>
      <c r="F12">
        <v>53</v>
      </c>
      <c r="G12">
        <v>51</v>
      </c>
      <c r="H12">
        <v>162394.75107875021</v>
      </c>
      <c r="I12">
        <v>19.428118811881181</v>
      </c>
      <c r="J12">
        <v>12.142574257425739</v>
      </c>
      <c r="K12" t="s">
        <v>14</v>
      </c>
      <c r="L12">
        <v>1175988.7139000001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5.3774232031611682</v>
      </c>
      <c r="D13">
        <v>122</v>
      </c>
      <c r="E13">
        <v>8</v>
      </c>
      <c r="F13">
        <v>53</v>
      </c>
      <c r="G13">
        <v>51</v>
      </c>
      <c r="H13">
        <v>162394.75107875021</v>
      </c>
      <c r="I13">
        <v>19.428118811881181</v>
      </c>
      <c r="J13">
        <v>12.142574257425739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5.4620120013869142</v>
      </c>
      <c r="D14">
        <v>126</v>
      </c>
      <c r="E14">
        <v>5</v>
      </c>
      <c r="F14">
        <v>54</v>
      </c>
      <c r="G14">
        <v>52</v>
      </c>
      <c r="H14">
        <v>165458.80298589639</v>
      </c>
      <c r="I14">
        <v>19.428118811881181</v>
      </c>
      <c r="J14">
        <v>12.142574257425739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5.7793124253768404</v>
      </c>
      <c r="D15">
        <v>149</v>
      </c>
      <c r="E15">
        <v>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6.1295256327803562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6.7510504894353467</v>
      </c>
      <c r="D17">
        <v>218</v>
      </c>
      <c r="E17">
        <v>31</v>
      </c>
      <c r="F17">
        <v>62</v>
      </c>
      <c r="G17">
        <v>60</v>
      </c>
      <c r="H17">
        <v>189971.21824306619</v>
      </c>
      <c r="I17">
        <v>19.428118811881181</v>
      </c>
      <c r="J17">
        <v>12.142574257425739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5.0262913614445859</v>
      </c>
      <c r="D2">
        <v>119</v>
      </c>
      <c r="E2">
        <v>0</v>
      </c>
      <c r="F2">
        <v>53</v>
      </c>
      <c r="G2">
        <v>51</v>
      </c>
      <c r="H2">
        <v>162394.75107875021</v>
      </c>
      <c r="I2">
        <v>19.428118811881181</v>
      </c>
      <c r="J2">
        <v>12.142574257425739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4.9781908468738871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4.9621752953529326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4.9830873224932786</v>
      </c>
      <c r="D5">
        <v>119</v>
      </c>
      <c r="E5">
        <v>0</v>
      </c>
      <c r="F5">
        <v>52</v>
      </c>
      <c r="G5">
        <v>50</v>
      </c>
      <c r="H5">
        <v>159330.69917160389</v>
      </c>
      <c r="I5">
        <v>19.428118811881181</v>
      </c>
      <c r="J5">
        <v>12.142574257425739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5.032177633599404</v>
      </c>
      <c r="D6">
        <v>120</v>
      </c>
      <c r="E6">
        <v>0</v>
      </c>
      <c r="F6">
        <v>53</v>
      </c>
      <c r="G6">
        <v>51</v>
      </c>
      <c r="H6">
        <v>162394.75107875021</v>
      </c>
      <c r="I6">
        <v>19.428118811881181</v>
      </c>
      <c r="J6">
        <v>12.142574257425739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5.0201866526740124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5.0219607650102667</v>
      </c>
      <c r="D8">
        <v>119</v>
      </c>
      <c r="E8">
        <v>0</v>
      </c>
      <c r="F8">
        <v>53</v>
      </c>
      <c r="G8">
        <v>51</v>
      </c>
      <c r="H8">
        <v>162394.75107875021</v>
      </c>
      <c r="I8">
        <v>19.428118811881181</v>
      </c>
      <c r="J8">
        <v>12.142574257425739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5.0352955529356196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5.0410412247465617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5.0305861484706211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5.0238595284393259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5.0489548530861539</v>
      </c>
      <c r="D13">
        <v>122</v>
      </c>
      <c r="E13">
        <v>8</v>
      </c>
      <c r="F13">
        <v>53</v>
      </c>
      <c r="G13">
        <v>51</v>
      </c>
      <c r="H13">
        <v>162394.75107875021</v>
      </c>
      <c r="I13">
        <v>19.428118811881181</v>
      </c>
      <c r="J13">
        <v>12.142574257425739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5.1269901868688867</v>
      </c>
      <c r="D14">
        <v>126</v>
      </c>
      <c r="E14">
        <v>5</v>
      </c>
      <c r="F14">
        <v>54</v>
      </c>
      <c r="G14">
        <v>52</v>
      </c>
      <c r="H14">
        <v>165458.80298589639</v>
      </c>
      <c r="I14">
        <v>19.428118811881181</v>
      </c>
      <c r="J14">
        <v>12.142574257425739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5.4163957309636057</v>
      </c>
      <c r="D15">
        <v>149</v>
      </c>
      <c r="E15">
        <v>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5.7355556480594689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6.3025986595087504</v>
      </c>
      <c r="D17">
        <v>219</v>
      </c>
      <c r="E17">
        <v>5</v>
      </c>
      <c r="F17">
        <v>62</v>
      </c>
      <c r="G17">
        <v>60</v>
      </c>
      <c r="H17">
        <v>189971.21824306619</v>
      </c>
      <c r="I17">
        <v>19.428118811881181</v>
      </c>
      <c r="J17">
        <v>12.142574257425739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4.710965963177471</v>
      </c>
      <c r="D2">
        <v>124</v>
      </c>
      <c r="E2">
        <v>0</v>
      </c>
      <c r="F2">
        <v>52</v>
      </c>
      <c r="G2">
        <v>50</v>
      </c>
      <c r="H2">
        <v>159330.69917160389</v>
      </c>
      <c r="I2">
        <v>19.428118811881181</v>
      </c>
      <c r="J2">
        <v>12.142574257425739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4.6662700515513027</v>
      </c>
      <c r="D3">
        <v>118</v>
      </c>
      <c r="E3">
        <v>11</v>
      </c>
      <c r="F3">
        <v>52</v>
      </c>
      <c r="G3">
        <v>50</v>
      </c>
      <c r="H3">
        <v>159330.69917160389</v>
      </c>
      <c r="I3">
        <v>19.428118811881181</v>
      </c>
      <c r="J3">
        <v>12.142574257425739</v>
      </c>
      <c r="K3" t="s">
        <v>14</v>
      </c>
      <c r="L3">
        <v>1153800.2475999999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4.6521702933384654</v>
      </c>
      <c r="D4">
        <v>116</v>
      </c>
      <c r="E4">
        <v>17</v>
      </c>
      <c r="F4">
        <v>52</v>
      </c>
      <c r="G4">
        <v>50</v>
      </c>
      <c r="H4">
        <v>159330.69917160389</v>
      </c>
      <c r="I4">
        <v>19.428118811881181</v>
      </c>
      <c r="J4">
        <v>12.142574257425739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4.6701770012096544</v>
      </c>
      <c r="D5">
        <v>124</v>
      </c>
      <c r="E5">
        <v>0</v>
      </c>
      <c r="F5">
        <v>51</v>
      </c>
      <c r="G5">
        <v>49</v>
      </c>
      <c r="H5">
        <v>156266.64726445769</v>
      </c>
      <c r="I5">
        <v>19.428118811881181</v>
      </c>
      <c r="J5">
        <v>12.142574257425739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4.7161440651396296</v>
      </c>
      <c r="D6">
        <v>125</v>
      </c>
      <c r="E6">
        <v>0</v>
      </c>
      <c r="F6">
        <v>52</v>
      </c>
      <c r="G6">
        <v>50</v>
      </c>
      <c r="H6">
        <v>159330.69917160389</v>
      </c>
      <c r="I6">
        <v>19.428118811881181</v>
      </c>
      <c r="J6">
        <v>12.142574257425739</v>
      </c>
      <c r="K6" t="s">
        <v>14</v>
      </c>
      <c r="L6">
        <v>1153800.2475999999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4.7035640348330592</v>
      </c>
      <c r="D7">
        <v>123</v>
      </c>
      <c r="E7">
        <v>12</v>
      </c>
      <c r="F7">
        <v>52</v>
      </c>
      <c r="G7">
        <v>50</v>
      </c>
      <c r="H7">
        <v>159330.69917160389</v>
      </c>
      <c r="I7">
        <v>19.428118811881181</v>
      </c>
      <c r="J7">
        <v>12.142574257425739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4.7070413601588701</v>
      </c>
      <c r="D8">
        <v>124</v>
      </c>
      <c r="E8">
        <v>0</v>
      </c>
      <c r="F8">
        <v>52</v>
      </c>
      <c r="G8">
        <v>50</v>
      </c>
      <c r="H8">
        <v>159330.69917160389</v>
      </c>
      <c r="I8">
        <v>19.428118811881181</v>
      </c>
      <c r="J8">
        <v>12.142574257425739</v>
      </c>
      <c r="K8" t="s">
        <v>14</v>
      </c>
      <c r="L8">
        <v>1153800.2475999999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4.7193438287316534</v>
      </c>
      <c r="D9">
        <v>120</v>
      </c>
      <c r="E9">
        <v>11</v>
      </c>
      <c r="F9">
        <v>53</v>
      </c>
      <c r="G9">
        <v>51</v>
      </c>
      <c r="H9">
        <v>162394.75107875021</v>
      </c>
      <c r="I9">
        <v>19.428118811881181</v>
      </c>
      <c r="J9">
        <v>12.142574257425739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4.7217911522458991</v>
      </c>
      <c r="D10">
        <v>126</v>
      </c>
      <c r="E10">
        <v>0</v>
      </c>
      <c r="F10">
        <v>52</v>
      </c>
      <c r="G10">
        <v>50</v>
      </c>
      <c r="H10">
        <v>159330.69917160389</v>
      </c>
      <c r="I10">
        <v>19.428118811881181</v>
      </c>
      <c r="J10">
        <v>12.142574257425739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4.7124725715489744</v>
      </c>
      <c r="D11">
        <v>125</v>
      </c>
      <c r="E11">
        <v>0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4.7066684656527382</v>
      </c>
      <c r="D12">
        <v>124</v>
      </c>
      <c r="E12">
        <v>8</v>
      </c>
      <c r="F12">
        <v>52</v>
      </c>
      <c r="G12">
        <v>50</v>
      </c>
      <c r="H12">
        <v>159330.69917160389</v>
      </c>
      <c r="I12">
        <v>19.428118811881181</v>
      </c>
      <c r="J12">
        <v>12.142574257425739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4.729062105663961</v>
      </c>
      <c r="D13">
        <v>127</v>
      </c>
      <c r="E13">
        <v>2</v>
      </c>
      <c r="F13">
        <v>52</v>
      </c>
      <c r="G13">
        <v>50</v>
      </c>
      <c r="H13">
        <v>159330.69917160389</v>
      </c>
      <c r="I13">
        <v>19.428118811881181</v>
      </c>
      <c r="J13">
        <v>12.142574257425739</v>
      </c>
      <c r="K13" t="s">
        <v>14</v>
      </c>
      <c r="L13">
        <v>1153800.2475999999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4.8010922996298468</v>
      </c>
      <c r="D14">
        <v>131</v>
      </c>
      <c r="E14">
        <v>0</v>
      </c>
      <c r="F14">
        <v>53</v>
      </c>
      <c r="G14">
        <v>51</v>
      </c>
      <c r="H14">
        <v>162394.75107875021</v>
      </c>
      <c r="I14">
        <v>19.428118811881181</v>
      </c>
      <c r="J14">
        <v>12.142574257425739</v>
      </c>
      <c r="K14" t="s">
        <v>14</v>
      </c>
      <c r="L14">
        <v>1175988.7139000001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5.0637102174085529</v>
      </c>
      <c r="D15">
        <v>154</v>
      </c>
      <c r="E15">
        <v>0</v>
      </c>
      <c r="F15">
        <v>55</v>
      </c>
      <c r="G15">
        <v>53</v>
      </c>
      <c r="H15">
        <v>168522.85489304259</v>
      </c>
      <c r="I15">
        <v>19.428118811881181</v>
      </c>
      <c r="J15">
        <v>12.142574257425739</v>
      </c>
      <c r="K15" t="s">
        <v>14</v>
      </c>
      <c r="L15">
        <v>1220365.6465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5.3534819429822358</v>
      </c>
      <c r="D16">
        <v>175</v>
      </c>
      <c r="E16">
        <v>8</v>
      </c>
      <c r="F16">
        <v>58</v>
      </c>
      <c r="G16">
        <v>56</v>
      </c>
      <c r="H16">
        <v>177715.01061448129</v>
      </c>
      <c r="I16">
        <v>19.428118811881181</v>
      </c>
      <c r="J16">
        <v>12.142574257425739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5.8657340692738087</v>
      </c>
      <c r="D17">
        <v>224</v>
      </c>
      <c r="E17">
        <v>2</v>
      </c>
      <c r="F17">
        <v>61</v>
      </c>
      <c r="G17">
        <v>59</v>
      </c>
      <c r="H17">
        <v>186907.16633591999</v>
      </c>
      <c r="I17">
        <v>19.428118811881181</v>
      </c>
      <c r="J17">
        <v>12.142574257425739</v>
      </c>
      <c r="K17" t="s">
        <v>14</v>
      </c>
      <c r="L17">
        <v>1353496.4443000001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LCOH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2024-08-09T21:33:56Z</dcterms:created>
  <dcterms:modified xsi:type="dcterms:W3CDTF">2024-08-27T09:22:14Z</dcterms:modified>
</cp:coreProperties>
</file>