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pop"/>
    <sheet r:id="rId2" sheetId="2" name="Sheet1"/>
    <sheet r:id="rId3" sheetId="3" name="AFG"/>
    <sheet r:id="rId4" sheetId="4" name="BCG"/>
  </sheets>
  <definedNames>
    <definedName name="_xlnm._FilterDatabase" localSheetId="0">pop!$B$1:$B$236</definedName>
  </definedNames>
  <calcPr fullCalcOnLoad="1"/>
</workbook>
</file>

<file path=xl/sharedStrings.xml><?xml version="1.0" encoding="utf-8"?>
<sst xmlns="http://schemas.openxmlformats.org/spreadsheetml/2006/main" count="4137" uniqueCount="519">
  <si>
    <t>ISO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</si>
  <si>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</si>
  <si>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</si>
  <si>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</si>
  <si>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</si>
  <si>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</si>
  <si>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</si>
  <si>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</si>
  <si>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</si>
  <si>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</si>
  <si>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</si>
  <si>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</si>
  <si>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</si>
  <si>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</si>
  <si>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AUT</t>
  </si>
  <si>
    <t>Austria</t>
  </si>
  <si>
    <t>AZE</t>
  </si>
  <si>
    <t>Azerbaijan</t>
  </si>
  <si>
    <t>BGD</t>
  </si>
  <si>
    <t>Bangladesh</t>
  </si>
  <si>
    <t>BLR</t>
  </si>
  <si>
    <t>Belarus</t>
  </si>
  <si>
    <t>BLZ</t>
  </si>
  <si>
    <t>Belize</t>
  </si>
  <si>
    <t>BEN</t>
  </si>
  <si>
    <t>Benin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</si>
  <si>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</si>
  <si>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</si>
  <si>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</si>
  <si>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</si>
  <si>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</si>
  <si>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</si>
  <si>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</si>
  <si>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</si>
  <si>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</si>
  <si>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</si>
  <si>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</si>
  <si>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</si>
  <si>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</si>
  <si>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</si>
  <si>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</si>
  <si>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</si>
  <si>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</si>
  <si>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</si>
  <si>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</si>
  <si>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</si>
  <si>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</si>
  <si>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</si>
  <si>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</si>
  <si>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</si>
  <si>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</si>
  <si>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</si>
  <si>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</si>
  <si>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</si>
  <si>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</si>
  <si>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</si>
  <si>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</si>
  <si>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</si>
  <si>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</si>
  <si>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</si>
  <si>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</si>
  <si>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</si>
  <si>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</si>
  <si>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</si>
  <si>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COK</t>
  </si>
  <si>
    <t>Cook Islands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</si>
  <si>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</si>
  <si>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</si>
  <si>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</si>
  <si>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</si>
  <si>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</si>
  <si>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</si>
  <si>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</si>
  <si>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</si>
  <si>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CZE</t>
  </si>
  <si>
    <t>Czechia</t>
  </si>
  <si>
    <t>PRK</t>
  </si>
  <si>
    <t>Democratic People's Republic of Korea</t>
  </si>
  <si>
    <t>COD</t>
  </si>
  <si>
    <t>Democratic Republic of the Congo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</si>
  <si>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</si>
  <si>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</si>
  <si>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</si>
  <si>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</si>
  <si>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</si>
  <si>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</si>
  <si>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</si>
  <si>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</si>
  <si>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</si>
  <si>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</si>
  <si>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</si>
  <si>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</si>
  <si>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</si>
  <si>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</si>
  <si>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</si>
  <si>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</si>
  <si>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</si>
  <si>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</si>
  <si>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</si>
  <si>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</si>
  <si>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</si>
  <si>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</si>
  <si>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</si>
  <si>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</si>
  <si>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</si>
  <si>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</si>
  <si>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</si>
  <si>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</si>
  <si>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</si>
  <si>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</si>
  <si>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</si>
  <si>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</si>
  <si>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</si>
  <si>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</si>
  <si>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GHA</t>
  </si>
  <si>
    <t>Ghana</t>
  </si>
  <si>
    <t>GRC</t>
  </si>
  <si>
    <t>Greece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</si>
  <si>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</si>
  <si>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</si>
  <si>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</si>
  <si>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</si>
  <si>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</si>
  <si>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</si>
  <si>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</si>
  <si>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</si>
  <si>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</si>
  <si>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</si>
  <si>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</si>
  <si>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</si>
  <si>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</si>
  <si>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</si>
  <si>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</si>
  <si>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</si>
  <si>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</si>
  <si>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</si>
  <si>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</si>
  <si>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</si>
  <si>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</si>
  <si>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</si>
  <si>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</si>
  <si>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</si>
  <si>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ISR</t>
  </si>
  <si>
    <t>Israel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</si>
  <si>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</si>
  <si>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</si>
  <si>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</si>
  <si>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</si>
  <si>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</si>
  <si>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</si>
  <si>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</si>
  <si>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</si>
  <si>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</si>
  <si>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</si>
  <si>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</si>
  <si>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</si>
  <si>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</si>
  <si>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</si>
  <si>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</si>
  <si>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</si>
  <si>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</si>
  <si>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</si>
  <si>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</si>
  <si>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</si>
  <si>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</si>
  <si>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</si>
  <si>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</si>
  <si>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</si>
  <si>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</si>
  <si>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</si>
  <si>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</si>
  <si>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</si>
  <si>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</si>
  <si>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</si>
  <si>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</si>
  <si>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</si>
  <si>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</si>
  <si>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</si>
  <si>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</si>
  <si>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</si>
  <si>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</si>
  <si>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</si>
  <si>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</si>
  <si>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</si>
  <si>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</si>
  <si>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</si>
  <si>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</si>
  <si>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</si>
  <si>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</si>
  <si>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</si>
  <si>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</si>
  <si>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</si>
  <si>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</si>
  <si>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 (Federated States of)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</si>
  <si>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</si>
  <si>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</si>
  <si>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</si>
  <si>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</si>
  <si>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</si>
  <si>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</si>
  <si>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</si>
  <si>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</si>
  <si>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</si>
  <si>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</si>
  <si>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</si>
  <si>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</si>
  <si>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</si>
  <si>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</si>
  <si>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</si>
  <si>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</si>
  <si>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</si>
  <si>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</si>
  <si>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</si>
  <si>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</si>
  <si>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</si>
  <si>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</si>
  <si>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</si>
  <si>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</si>
  <si>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</si>
  <si>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</si>
  <si>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</si>
  <si>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</si>
  <si>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</si>
  <si>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</si>
  <si>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</si>
  <si>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</si>
  <si>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</si>
  <si>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</si>
  <si>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</si>
  <si>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</si>
  <si>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</si>
  <si>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</si>
  <si>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</si>
  <si>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</si>
  <si>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</si>
  <si>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</si>
  <si>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</si>
  <si>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</si>
  <si>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</si>
  <si>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</si>
  <si>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KOR</t>
  </si>
  <si>
    <t>Republic of Korea</t>
  </si>
  <si>
    <t>MDA</t>
  </si>
  <si>
    <t>Republic of Moldova</t>
  </si>
  <si>
    <t>MKD</t>
  </si>
  <si>
    <t>Republic of North Macedonia</t>
  </si>
  <si>
    <t>ROU</t>
  </si>
  <si>
    <t>Romania</t>
  </si>
  <si>
    <t>RUS</t>
  </si>
  <si>
    <t>Russian Federation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</si>
  <si>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</si>
  <si>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</si>
  <si>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</si>
  <si>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</si>
  <si>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</si>
  <si>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</si>
  <si>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</si>
  <si>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</si>
  <si>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</si>
  <si>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</si>
  <si>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</si>
  <si>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</si>
  <si>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</si>
  <si>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</si>
  <si>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</si>
  <si>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</si>
  <si>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</si>
  <si>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</si>
  <si>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</si>
  <si>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</si>
  <si>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</si>
  <si>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</si>
  <si>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</si>
  <si>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</si>
  <si>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</si>
  <si>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</si>
  <si>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</si>
  <si>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</si>
  <si>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</si>
  <si>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</si>
  <si>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</si>
  <si>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</si>
  <si>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</si>
  <si>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</si>
  <si>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</si>
  <si>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</si>
  <si>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LKA</t>
  </si>
  <si>
    <t>Sri Lanka</t>
  </si>
  <si>
    <t>PSE</t>
  </si>
  <si>
    <t>State of Palestine</t>
  </si>
  <si>
    <t>SDN</t>
  </si>
  <si>
    <t>Sudan</t>
  </si>
  <si>
    <t>SWE</t>
  </si>
  <si>
    <t>Sweden</t>
  </si>
  <si>
    <t>SYR</t>
  </si>
  <si>
    <t>Syrian Arab Republic</t>
  </si>
  <si>
    <t>TJK</t>
  </si>
  <si>
    <t>Tajikistan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</si>
  <si>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</si>
  <si>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</si>
  <si>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</si>
  <si>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</si>
  <si>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</si>
  <si>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</si>
  <si>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</si>
  <si>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</si>
  <si>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TUN</t>
  </si>
  <si>
    <t>Tunisia</t>
  </si>
  <si>
    <t>TUR</t>
  </si>
  <si>
    <t>Türkiye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</si>
  <si>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</si>
  <si>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</si>
  <si>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</si>
  <si>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</si>
  <si>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</si>
  <si>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</si>
  <si>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</si>
  <si>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</si>
  <si>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</si>
  <si>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</si>
  <si>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TZA</t>
  </si>
  <si>
    <t>United Republic of Tanzania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</si>
  <si>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</si>
  <si>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</si>
  <si>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</si>
  <si>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</si>
  <si>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</si>
  <si>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</si>
  <si>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</si>
  <si>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</si>
  <si>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</si>
  <si>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</si>
  <si>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</si>
  <si>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</si>
  <si>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</si>
  <si>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</si>
  <si>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</si>
  <si>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</si>
  <si>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Date</t>
  </si>
  <si>
    <t>Population</t>
  </si>
  <si>
    <t>BCG_demand</t>
  </si>
  <si>
    <t>1980_dem</t>
  </si>
  <si>
    <t>1981_dem</t>
  </si>
  <si>
    <t>1982_dem</t>
  </si>
  <si>
    <t>1983_dem</t>
  </si>
  <si>
    <t>1984_dem</t>
  </si>
  <si>
    <t>1985_dem</t>
  </si>
  <si>
    <t>1986_dem</t>
  </si>
  <si>
    <t>1987_dem</t>
  </si>
  <si>
    <t>1988_dem</t>
  </si>
  <si>
    <t>1989_dem</t>
  </si>
  <si>
    <t>1990_dem</t>
  </si>
  <si>
    <t>1991_dem</t>
  </si>
  <si>
    <t>1992_dem</t>
  </si>
  <si>
    <t>1993_dem</t>
  </si>
  <si>
    <t>1994_dem</t>
  </si>
  <si>
    <t>1995_dem</t>
  </si>
  <si>
    <t>1996_dem</t>
  </si>
  <si>
    <t>1997_dem</t>
  </si>
  <si>
    <t>1998_dem</t>
  </si>
  <si>
    <t>1999_dem</t>
  </si>
  <si>
    <t>2000_dem</t>
  </si>
  <si>
    <t>2001_dem</t>
  </si>
  <si>
    <t>2002_dem</t>
  </si>
  <si>
    <t>2003_dem</t>
  </si>
  <si>
    <t>2004_dem</t>
  </si>
  <si>
    <t>2005_dem</t>
  </si>
  <si>
    <t>2006_dem</t>
  </si>
  <si>
    <t>2007_dem</t>
  </si>
  <si>
    <t>2008_dem</t>
  </si>
  <si>
    <t>2009_dem</t>
  </si>
  <si>
    <t>2010_dem</t>
  </si>
  <si>
    <t>2011_dem</t>
  </si>
  <si>
    <t>2012_dem</t>
  </si>
  <si>
    <t>2013_dem</t>
  </si>
  <si>
    <t>2014_dem</t>
  </si>
  <si>
    <t>2015_dem</t>
  </si>
  <si>
    <t>2016_dem</t>
  </si>
  <si>
    <t>2017_dem</t>
  </si>
  <si>
    <t>2018_dem</t>
  </si>
  <si>
    <t>2019_dem</t>
  </si>
  <si>
    <t>2020_dem</t>
  </si>
  <si>
    <t>2021_dem</t>
  </si>
  <si>
    <t>Aruba</t>
  </si>
  <si>
    <t>ABW</t>
  </si>
  <si>
    <t>#N/A</t>
  </si>
  <si>
    <t>Anguilla</t>
  </si>
  <si>
    <t>AIA</t>
  </si>
  <si>
    <t>Andorra</t>
  </si>
  <si>
    <t>AND</t>
  </si>
  <si>
    <t>American Samoa</t>
  </si>
  <si>
    <t>ASM</t>
  </si>
  <si>
    <t>Antigua and Barbuda</t>
  </si>
  <si>
    <t>ATG</t>
  </si>
  <si>
    <t>Australia</t>
  </si>
  <si>
    <t>AUS</t>
  </si>
  <si>
    <t>Belgium</t>
  </si>
  <si>
    <t>BEL</t>
  </si>
  <si>
    <t>Bonaire, Sint Eustatius and Saba</t>
  </si>
  <si>
    <t>BES</t>
  </si>
  <si>
    <t>Bahrain</t>
  </si>
  <si>
    <t>BHR</t>
  </si>
  <si>
    <t>Bahamas</t>
  </si>
  <si>
    <t>BHS</t>
  </si>
  <si>
    <t>Saint BarthÃ©lemy</t>
  </si>
  <si>
    <t>BLM</t>
  </si>
  <si>
    <t>Bermuda</t>
  </si>
  <si>
    <t>BMU</t>
  </si>
  <si>
    <t>Barbados</t>
  </si>
  <si>
    <t>BRB</t>
  </si>
  <si>
    <t>Canada</t>
  </si>
  <si>
    <t>CAN</t>
  </si>
  <si>
    <t>Switzerland</t>
  </si>
  <si>
    <t>CHE</t>
  </si>
  <si>
    <t>CÃ´te d'Ivoire</t>
  </si>
  <si>
    <t>CuraÃ§ao</t>
  </si>
  <si>
    <t>CUW</t>
  </si>
  <si>
    <t>Cayman Islands</t>
  </si>
  <si>
    <t>CYM</t>
  </si>
  <si>
    <t>Cyprus</t>
  </si>
  <si>
    <t>CYP</t>
  </si>
  <si>
    <t>Germany</t>
  </si>
  <si>
    <t>DEU</t>
  </si>
  <si>
    <t>Denmark</t>
  </si>
  <si>
    <t>DNK</t>
  </si>
  <si>
    <t>Spain</t>
  </si>
  <si>
    <t>ESP</t>
  </si>
  <si>
    <t>Falkland Islands (Malvinas)</t>
  </si>
  <si>
    <t>FLK</t>
  </si>
  <si>
    <t>Faroe Islands</t>
  </si>
  <si>
    <t>FRO</t>
  </si>
  <si>
    <t>United Kingdom</t>
  </si>
  <si>
    <t>GBR</t>
  </si>
  <si>
    <t>Gibraltar</t>
  </si>
  <si>
    <t>GIB</t>
  </si>
  <si>
    <t>Guadeloupe</t>
  </si>
  <si>
    <t>GLP</t>
  </si>
  <si>
    <t>Grenada</t>
  </si>
  <si>
    <t>GRD</t>
  </si>
  <si>
    <t>Greenland</t>
  </si>
  <si>
    <t>GRL</t>
  </si>
  <si>
    <t>French Guiana</t>
  </si>
  <si>
    <t>GUF</t>
  </si>
  <si>
    <t>Guam</t>
  </si>
  <si>
    <t>GUM</t>
  </si>
  <si>
    <t>China, Hong Kong Special Administrative Region</t>
  </si>
  <si>
    <t>HKG</t>
  </si>
  <si>
    <t>Isle of Man</t>
  </si>
  <si>
    <t>IMN</t>
  </si>
  <si>
    <t>Iceland</t>
  </si>
  <si>
    <t>ISL</t>
  </si>
  <si>
    <t>Italy</t>
  </si>
  <si>
    <t>ITA</t>
  </si>
  <si>
    <t>Lebanon</t>
  </si>
  <si>
    <t>LBN</t>
  </si>
  <si>
    <t>Liechtenstein</t>
  </si>
  <si>
    <t>LIE</t>
  </si>
  <si>
    <t>Luxembourg</t>
  </si>
  <si>
    <t>LUX</t>
  </si>
  <si>
    <t>China, Macao Special Administrative Region</t>
  </si>
  <si>
    <t>MAC</t>
  </si>
  <si>
    <t>Saint Martin (French part)</t>
  </si>
  <si>
    <t>MAF</t>
  </si>
  <si>
    <t>North Macedonia</t>
  </si>
  <si>
    <t>Northern Mariana Islands</t>
  </si>
  <si>
    <t>MNP</t>
  </si>
  <si>
    <t>Montserrat</t>
  </si>
  <si>
    <t>MSR</t>
  </si>
  <si>
    <t>Martinique</t>
  </si>
  <si>
    <t>MTQ</t>
  </si>
  <si>
    <t>Mayotte</t>
  </si>
  <si>
    <t>MYT</t>
  </si>
  <si>
    <t>New Caledonia</t>
  </si>
  <si>
    <t>NCL</t>
  </si>
  <si>
    <t>Netherlands</t>
  </si>
  <si>
    <t>NLD</t>
  </si>
  <si>
    <t>Norway</t>
  </si>
  <si>
    <t>NOR</t>
  </si>
  <si>
    <t>New Zealand</t>
  </si>
  <si>
    <t>NZL</t>
  </si>
  <si>
    <t>Palau</t>
  </si>
  <si>
    <t>PLW</t>
  </si>
  <si>
    <t>Puerto Rico</t>
  </si>
  <si>
    <t>PRI</t>
  </si>
  <si>
    <t>French Polynesia</t>
  </si>
  <si>
    <t>PYF</t>
  </si>
  <si>
    <t>RÃ©union</t>
  </si>
  <si>
    <t>REU</t>
  </si>
  <si>
    <t>Saint Helena, Ascension and Tristan da Cunha</t>
  </si>
  <si>
    <t>SHN</t>
  </si>
  <si>
    <t>San Marino</t>
  </si>
  <si>
    <t>SMR</t>
  </si>
  <si>
    <t>Saint Pierre and Miquelon</t>
  </si>
  <si>
    <t>SPM</t>
  </si>
  <si>
    <t>Suriname</t>
  </si>
  <si>
    <t>SUR</t>
  </si>
  <si>
    <t>Sint Maarten</t>
  </si>
  <si>
    <t>SXM</t>
  </si>
  <si>
    <t>Turks and Caicos Islands</t>
  </si>
  <si>
    <t>TCA</t>
  </si>
  <si>
    <t>Tokelau</t>
  </si>
  <si>
    <t>TKL</t>
  </si>
  <si>
    <t>Trinidad and Tobago</t>
  </si>
  <si>
    <t>TTO</t>
  </si>
  <si>
    <t>TÃ¼rkiye</t>
  </si>
  <si>
    <t>Other, non specified</t>
  </si>
  <si>
    <t>TWN</t>
  </si>
  <si>
    <t>United States</t>
  </si>
  <si>
    <t>USA</t>
  </si>
  <si>
    <t>British Virgin Islands</t>
  </si>
  <si>
    <t>VGB</t>
  </si>
  <si>
    <t>Virgin Islands U.S.</t>
  </si>
  <si>
    <t>VIR</t>
  </si>
  <si>
    <t>Wallis and Futuna</t>
  </si>
  <si>
    <t>WLF</t>
  </si>
  <si>
    <t>World</t>
  </si>
  <si>
    <t>WORLD</t>
  </si>
  <si>
    <t>Kosovo</t>
  </si>
  <si>
    <t>XKX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</si>
</sst>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14" applyNumberFormat="1" borderId="1" applyBorder="1" fontId="2" applyFont="1" fillId="0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14" applyNumberFormat="1" borderId="0" fontId="0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ables/table1.xml><?xml version="1.0" encoding="utf-8"?>
<table xmlns="http://schemas.openxmlformats.org/spreadsheetml/2006/main" ref="A1:AR169" displayName="Table2" name="Table2" id="1" totalsRowShown="0">
  <autoFilter ref="A1:AR169"/>
  <tableColumns count="44">
    <tableColumn name="ISO" id="1"/>
    <tableColumn name="Country" id="2"/>
    <tableColumn name="2021" id="3"/>
    <tableColumn name="2020" id="4"/>
    <tableColumn name="2019" id="5"/>
    <tableColumn name="2018" id="6"/>
    <tableColumn name="2017" id="7"/>
    <tableColumn name="2016" id="8"/>
    <tableColumn name="2015" id="9"/>
    <tableColumn name="2014" id="10"/>
    <tableColumn name="2013" id="11"/>
    <tableColumn name="2012" id="12"/>
    <tableColumn name="2011" id="13"/>
    <tableColumn name="2010" id="14"/>
    <tableColumn name="2009" id="15"/>
    <tableColumn name="2008" id="16"/>
    <tableColumn name="2007" id="17"/>
    <tableColumn name="2006" id="18"/>
    <tableColumn name="2005" id="19"/>
    <tableColumn name="2004" id="20"/>
    <tableColumn name="2003" id="21"/>
    <tableColumn name="2002" id="22"/>
    <tableColumn name="2001" id="23"/>
    <tableColumn name="2000" id="24"/>
    <tableColumn name="1999" id="25"/>
    <tableColumn name="1998" id="26"/>
    <tableColumn name="1997" id="27"/>
    <tableColumn name="1996" id="28"/>
    <tableColumn name="1995" id="29"/>
    <tableColumn name="1994" id="30"/>
    <tableColumn name="1993" id="31"/>
    <tableColumn name="1992" id="32"/>
    <tableColumn name="1991" id="33"/>
    <tableColumn name="1990" id="34"/>
    <tableColumn name="1989" id="35"/>
    <tableColumn name="1988" id="36"/>
    <tableColumn name="1987" id="37"/>
    <tableColumn name="1986" id="38"/>
    <tableColumn name="1985" id="39"/>
    <tableColumn name="1984" id="40"/>
    <tableColumn name="1983" id="41"/>
    <tableColumn name="1982" id="42"/>
    <tableColumn name="1981" id="43"/>
    <tableColumn name="1980" id="4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CH236" displayName="Table1" name="Table1" id="2" totalsRowShown="0">
  <autoFilter ref="A1:CH236"/>
  <tableColumns count="86">
    <tableColumn name="Country" id="1"/>
    <tableColumn name="ISO" id="2"/>
    <tableColumn name="1980" id="3"/>
    <tableColumn name="1980_dem" id="4"/>
    <tableColumn name="1981" id="5"/>
    <tableColumn name="1981_dem" id="6"/>
    <tableColumn name="1982" id="7"/>
    <tableColumn name="1982_dem" id="8"/>
    <tableColumn name="1983" id="9"/>
    <tableColumn name="1983_dem" id="10"/>
    <tableColumn name="1984" id="11"/>
    <tableColumn name="1984_dem" id="12"/>
    <tableColumn name="1985" id="13"/>
    <tableColumn name="1985_dem" id="14"/>
    <tableColumn name="1986" id="15"/>
    <tableColumn name="1986_dem" id="16"/>
    <tableColumn name="1987" id="17"/>
    <tableColumn name="1987_dem" id="18"/>
    <tableColumn name="1988" id="19"/>
    <tableColumn name="1988_dem" id="20"/>
    <tableColumn name="1989" id="21"/>
    <tableColumn name="1989_dem" id="22"/>
    <tableColumn name="1990" id="23"/>
    <tableColumn name="1990_dem" id="24"/>
    <tableColumn name="1991" id="25"/>
    <tableColumn name="1991_dem" id="26"/>
    <tableColumn name="1992" id="27"/>
    <tableColumn name="1992_dem" id="28"/>
    <tableColumn name="1993" id="29"/>
    <tableColumn name="1993_dem" id="30"/>
    <tableColumn name="1994" id="31"/>
    <tableColumn name="1994_dem" id="32"/>
    <tableColumn name="1995" id="33"/>
    <tableColumn name="1995_dem" id="34"/>
    <tableColumn name="1996" id="35"/>
    <tableColumn name="1996_dem" id="36"/>
    <tableColumn name="1997" id="37"/>
    <tableColumn name="1997_dem" id="38"/>
    <tableColumn name="1998" id="39"/>
    <tableColumn name="1998_dem" id="40"/>
    <tableColumn name="1999" id="41"/>
    <tableColumn name="1999_dem" id="42"/>
    <tableColumn name="2000" id="43"/>
    <tableColumn name="2000_dem" id="44"/>
    <tableColumn name="2001" id="45"/>
    <tableColumn name="2001_dem" id="46"/>
    <tableColumn name="2002" id="47"/>
    <tableColumn name="2002_dem" id="48"/>
    <tableColumn name="2003" id="49"/>
    <tableColumn name="2003_dem" id="50"/>
    <tableColumn name="2004" id="51"/>
    <tableColumn name="2004_dem" id="52"/>
    <tableColumn name="2005" id="53"/>
    <tableColumn name="2005_dem" id="54"/>
    <tableColumn name="2006" id="55"/>
    <tableColumn name="2006_dem" id="56"/>
    <tableColumn name="2007" id="57"/>
    <tableColumn name="2007_dem" id="58"/>
    <tableColumn name="2008" id="59"/>
    <tableColumn name="2008_dem" id="60"/>
    <tableColumn name="2009" id="61"/>
    <tableColumn name="2009_dem" id="62"/>
    <tableColumn name="2010" id="63"/>
    <tableColumn name="2010_dem" id="64"/>
    <tableColumn name="2011" id="65"/>
    <tableColumn name="2011_dem" id="66"/>
    <tableColumn name="2012" id="67"/>
    <tableColumn name="2012_dem" id="68"/>
    <tableColumn name="2013" id="69"/>
    <tableColumn name="2013_dem" id="70"/>
    <tableColumn name="2014" id="71"/>
    <tableColumn name="2014_dem" id="72"/>
    <tableColumn name="2015" id="73"/>
    <tableColumn name="2015_dem" id="74"/>
    <tableColumn name="2016" id="75"/>
    <tableColumn name="2016_dem" id="76"/>
    <tableColumn name="2017" id="77"/>
    <tableColumn name="2017_dem" id="78"/>
    <tableColumn name="2018" id="79"/>
    <tableColumn name="2018_dem" id="80"/>
    <tableColumn name="2019" id="81"/>
    <tableColumn name="2019_dem" id="82"/>
    <tableColumn name="2020" id="83"/>
    <tableColumn name="2020_dem" id="84"/>
    <tableColumn name="2021" id="85"/>
    <tableColumn name="2021_dem" id="86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H236"/>
  <sheetViews>
    <sheetView workbookViewId="0"/>
  </sheetViews>
  <sheetFormatPr defaultRowHeight="15" x14ac:dyDescent="0.25"/>
  <cols>
    <col min="1" max="1" style="5" width="30.719285714285714" customWidth="1" bestFit="1"/>
    <col min="2" max="2" style="5" width="12.43357142857143" customWidth="1" bestFit="1"/>
    <col min="3" max="3" style="7" width="11.43357142857143" customWidth="1" bestFit="1"/>
    <col min="4" max="4" style="16" width="14.43357142857143" customWidth="1" bestFit="1"/>
    <col min="5" max="5" style="7" width="11.43357142857143" customWidth="1" bestFit="1"/>
    <col min="6" max="6" style="16" width="14.005" customWidth="1" bestFit="1"/>
    <col min="7" max="7" style="7" width="11.43357142857143" customWidth="1" bestFit="1"/>
    <col min="8" max="8" style="16" width="11.43357142857143" customWidth="1" bestFit="1"/>
    <col min="9" max="9" style="7" width="11.43357142857143" customWidth="1" bestFit="1"/>
    <col min="10" max="10" style="16" width="11.43357142857143" customWidth="1" bestFit="1"/>
    <col min="11" max="11" style="7" width="11.43357142857143" customWidth="1" bestFit="1"/>
    <col min="12" max="12" style="16" width="11.43357142857143" customWidth="1" bestFit="1"/>
    <col min="13" max="13" style="7" width="11.43357142857143" customWidth="1" bestFit="1"/>
    <col min="14" max="14" style="16" width="11.43357142857143" customWidth="1" bestFit="1"/>
    <col min="15" max="15" style="7" width="11.43357142857143" customWidth="1" bestFit="1"/>
    <col min="16" max="16" style="16" width="11.43357142857143" customWidth="1" bestFit="1"/>
    <col min="17" max="17" style="7" width="11.43357142857143" customWidth="1" bestFit="1"/>
    <col min="18" max="18" style="16" width="11.43357142857143" customWidth="1" bestFit="1"/>
    <col min="19" max="19" style="7" width="11.43357142857143" customWidth="1" bestFit="1"/>
    <col min="20" max="20" style="16" width="11.43357142857143" customWidth="1" bestFit="1"/>
    <col min="21" max="21" style="7" width="11.43357142857143" customWidth="1" bestFit="1"/>
    <col min="22" max="22" style="16" width="11.43357142857143" customWidth="1" bestFit="1"/>
    <col min="23" max="23" style="7" width="11.43357142857143" customWidth="1" bestFit="1"/>
    <col min="24" max="24" style="16" width="11.43357142857143" customWidth="1" bestFit="1"/>
    <col min="25" max="25" style="7" width="11.43357142857143" customWidth="1" bestFit="1"/>
    <col min="26" max="26" style="16" width="11.43357142857143" customWidth="1" bestFit="1"/>
    <col min="27" max="27" style="7" width="11.43357142857143" customWidth="1" bestFit="1"/>
    <col min="28" max="28" style="16" width="11.43357142857143" customWidth="1" bestFit="1"/>
    <col min="29" max="29" style="7" width="11.43357142857143" customWidth="1" bestFit="1"/>
    <col min="30" max="30" style="16" width="11.43357142857143" customWidth="1" bestFit="1"/>
    <col min="31" max="31" style="7" width="11.43357142857143" customWidth="1" bestFit="1"/>
    <col min="32" max="32" style="16" width="11.43357142857143" customWidth="1" bestFit="1"/>
    <col min="33" max="33" style="7" width="11.43357142857143" customWidth="1" bestFit="1"/>
    <col min="34" max="34" style="16" width="11.43357142857143" customWidth="1" bestFit="1"/>
    <col min="35" max="35" style="7" width="11.43357142857143" customWidth="1" bestFit="1"/>
    <col min="36" max="36" style="16" width="11.43357142857143" customWidth="1" bestFit="1"/>
    <col min="37" max="37" style="7" width="11.43357142857143" customWidth="1" bestFit="1"/>
    <col min="38" max="38" style="16" width="11.43357142857143" customWidth="1" bestFit="1"/>
    <col min="39" max="39" style="7" width="11.43357142857143" customWidth="1" bestFit="1"/>
    <col min="40" max="40" style="16" width="11.43357142857143" customWidth="1" bestFit="1"/>
    <col min="41" max="41" style="7" width="11.43357142857143" customWidth="1" bestFit="1"/>
    <col min="42" max="42" style="16" width="11.43357142857143" customWidth="1" bestFit="1"/>
    <col min="43" max="43" style="7" width="11.43357142857143" customWidth="1" bestFit="1"/>
    <col min="44" max="44" style="16" width="11.43357142857143" customWidth="1" bestFit="1"/>
    <col min="45" max="45" style="7" width="11.43357142857143" customWidth="1" bestFit="1"/>
    <col min="46" max="46" style="16" width="11.43357142857143" customWidth="1" bestFit="1"/>
    <col min="47" max="47" style="7" width="11.43357142857143" customWidth="1" bestFit="1"/>
    <col min="48" max="48" style="16" width="11.43357142857143" customWidth="1" bestFit="1"/>
    <col min="49" max="49" style="7" width="11.43357142857143" customWidth="1" bestFit="1"/>
    <col min="50" max="50" style="16" width="11.43357142857143" customWidth="1" bestFit="1"/>
    <col min="51" max="51" style="7" width="11.43357142857143" customWidth="1" bestFit="1"/>
    <col min="52" max="52" style="16" width="11.43357142857143" customWidth="1" bestFit="1"/>
    <col min="53" max="53" style="7" width="11.43357142857143" customWidth="1" bestFit="1"/>
    <col min="54" max="54" style="16" width="11.43357142857143" customWidth="1" bestFit="1"/>
    <col min="55" max="55" style="7" width="11.43357142857143" customWidth="1" bestFit="1"/>
    <col min="56" max="56" style="16" width="11.43357142857143" customWidth="1" bestFit="1"/>
    <col min="57" max="57" style="7" width="11.43357142857143" customWidth="1" bestFit="1"/>
    <col min="58" max="58" style="16" width="11.43357142857143" customWidth="1" bestFit="1"/>
    <col min="59" max="59" style="7" width="11.43357142857143" customWidth="1" bestFit="1"/>
    <col min="60" max="60" style="16" width="11.43357142857143" customWidth="1" bestFit="1"/>
    <col min="61" max="61" style="7" width="11.43357142857143" customWidth="1" bestFit="1"/>
    <col min="62" max="62" style="16" width="11.43357142857143" customWidth="1" bestFit="1"/>
    <col min="63" max="63" style="7" width="11.43357142857143" customWidth="1" bestFit="1"/>
    <col min="64" max="64" style="16" width="11.43357142857143" customWidth="1" bestFit="1"/>
    <col min="65" max="65" style="7" width="11.43357142857143" customWidth="1" bestFit="1"/>
    <col min="66" max="66" style="16" width="11.43357142857143" customWidth="1" bestFit="1"/>
    <col min="67" max="67" style="7" width="11.43357142857143" customWidth="1" bestFit="1"/>
    <col min="68" max="68" style="16" width="11.43357142857143" customWidth="1" bestFit="1"/>
    <col min="69" max="69" style="7" width="11.43357142857143" customWidth="1" bestFit="1"/>
    <col min="70" max="70" style="16" width="11.43357142857143" customWidth="1" bestFit="1"/>
    <col min="71" max="71" style="7" width="11.43357142857143" customWidth="1" bestFit="1"/>
    <col min="72" max="72" style="16" width="11.43357142857143" customWidth="1" bestFit="1"/>
    <col min="73" max="73" style="7" width="11.43357142857143" customWidth="1" bestFit="1"/>
    <col min="74" max="74" style="16" width="11.43357142857143" customWidth="1" bestFit="1"/>
    <col min="75" max="75" style="7" width="11.43357142857143" customWidth="1" bestFit="1"/>
    <col min="76" max="76" style="16" width="11.43357142857143" customWidth="1" bestFit="1"/>
    <col min="77" max="77" style="7" width="11.43357142857143" customWidth="1" bestFit="1"/>
    <col min="78" max="78" style="16" width="11.43357142857143" customWidth="1" bestFit="1"/>
    <col min="79" max="79" style="7" width="11.43357142857143" customWidth="1" bestFit="1"/>
    <col min="80" max="80" style="16" width="11.43357142857143" customWidth="1" bestFit="1"/>
    <col min="81" max="81" style="7" width="11.43357142857143" customWidth="1" bestFit="1"/>
    <col min="82" max="82" style="16" width="11.43357142857143" customWidth="1" bestFit="1"/>
    <col min="83" max="83" style="7" width="11.43357142857143" customWidth="1" bestFit="1"/>
    <col min="84" max="84" style="16" width="11.43357142857143" customWidth="1" bestFit="1"/>
    <col min="85" max="85" style="7" width="11.43357142857143" customWidth="1" bestFit="1"/>
    <col min="86" max="86" style="16" width="12.43357142857143" customWidth="1" bestFit="1"/>
  </cols>
  <sheetData>
    <row x14ac:dyDescent="0.25" r="1" customHeight="1" ht="17.25">
      <c r="A1" s="1" t="s">
        <v>1</v>
      </c>
      <c r="B1" s="1" t="s">
        <v>0</v>
      </c>
      <c r="C1" s="2">
        <v>1980</v>
      </c>
      <c r="D1" s="14" t="s">
        <v>341</v>
      </c>
      <c r="E1" s="2">
        <v>1981</v>
      </c>
      <c r="F1" s="14" t="s">
        <v>342</v>
      </c>
      <c r="G1" s="2">
        <v>1982</v>
      </c>
      <c r="H1" s="14" t="s">
        <v>343</v>
      </c>
      <c r="I1" s="2">
        <v>1983</v>
      </c>
      <c r="J1" s="14" t="s">
        <v>344</v>
      </c>
      <c r="K1" s="2">
        <v>1984</v>
      </c>
      <c r="L1" s="14" t="s">
        <v>345</v>
      </c>
      <c r="M1" s="2">
        <v>1985</v>
      </c>
      <c r="N1" s="14" t="s">
        <v>346</v>
      </c>
      <c r="O1" s="2">
        <v>1986</v>
      </c>
      <c r="P1" s="14" t="s">
        <v>347</v>
      </c>
      <c r="Q1" s="2">
        <v>1987</v>
      </c>
      <c r="R1" s="14" t="s">
        <v>348</v>
      </c>
      <c r="S1" s="2">
        <v>1988</v>
      </c>
      <c r="T1" s="14" t="s">
        <v>349</v>
      </c>
      <c r="U1" s="2">
        <v>1989</v>
      </c>
      <c r="V1" s="14" t="s">
        <v>350</v>
      </c>
      <c r="W1" s="2">
        <v>1990</v>
      </c>
      <c r="X1" s="14" t="s">
        <v>351</v>
      </c>
      <c r="Y1" s="2">
        <v>1991</v>
      </c>
      <c r="Z1" s="14" t="s">
        <v>352</v>
      </c>
      <c r="AA1" s="2">
        <v>1992</v>
      </c>
      <c r="AB1" s="14" t="s">
        <v>353</v>
      </c>
      <c r="AC1" s="2">
        <v>1993</v>
      </c>
      <c r="AD1" s="14" t="s">
        <v>354</v>
      </c>
      <c r="AE1" s="2">
        <v>1994</v>
      </c>
      <c r="AF1" s="14" t="s">
        <v>355</v>
      </c>
      <c r="AG1" s="2">
        <v>1995</v>
      </c>
      <c r="AH1" s="14" t="s">
        <v>356</v>
      </c>
      <c r="AI1" s="2">
        <v>1996</v>
      </c>
      <c r="AJ1" s="14" t="s">
        <v>357</v>
      </c>
      <c r="AK1" s="2">
        <v>1997</v>
      </c>
      <c r="AL1" s="14" t="s">
        <v>358</v>
      </c>
      <c r="AM1" s="2">
        <v>1998</v>
      </c>
      <c r="AN1" s="14" t="s">
        <v>359</v>
      </c>
      <c r="AO1" s="2">
        <v>1999</v>
      </c>
      <c r="AP1" s="14" t="s">
        <v>360</v>
      </c>
      <c r="AQ1" s="2">
        <v>2000</v>
      </c>
      <c r="AR1" s="14" t="s">
        <v>361</v>
      </c>
      <c r="AS1" s="2">
        <v>2001</v>
      </c>
      <c r="AT1" s="14" t="s">
        <v>362</v>
      </c>
      <c r="AU1" s="2">
        <v>2002</v>
      </c>
      <c r="AV1" s="14" t="s">
        <v>363</v>
      </c>
      <c r="AW1" s="2">
        <v>2003</v>
      </c>
      <c r="AX1" s="14" t="s">
        <v>364</v>
      </c>
      <c r="AY1" s="2">
        <v>2004</v>
      </c>
      <c r="AZ1" s="14" t="s">
        <v>365</v>
      </c>
      <c r="BA1" s="2">
        <v>2005</v>
      </c>
      <c r="BB1" s="14" t="s">
        <v>366</v>
      </c>
      <c r="BC1" s="2">
        <v>2006</v>
      </c>
      <c r="BD1" s="14" t="s">
        <v>367</v>
      </c>
      <c r="BE1" s="2">
        <v>2007</v>
      </c>
      <c r="BF1" s="14" t="s">
        <v>368</v>
      </c>
      <c r="BG1" s="2">
        <v>2008</v>
      </c>
      <c r="BH1" s="14" t="s">
        <v>369</v>
      </c>
      <c r="BI1" s="2">
        <v>2009</v>
      </c>
      <c r="BJ1" s="14" t="s">
        <v>370</v>
      </c>
      <c r="BK1" s="2">
        <v>2010</v>
      </c>
      <c r="BL1" s="14" t="s">
        <v>371</v>
      </c>
      <c r="BM1" s="2">
        <v>2011</v>
      </c>
      <c r="BN1" s="14" t="s">
        <v>372</v>
      </c>
      <c r="BO1" s="2">
        <v>2012</v>
      </c>
      <c r="BP1" s="14" t="s">
        <v>373</v>
      </c>
      <c r="BQ1" s="2">
        <v>2013</v>
      </c>
      <c r="BR1" s="14" t="s">
        <v>374</v>
      </c>
      <c r="BS1" s="2">
        <v>2014</v>
      </c>
      <c r="BT1" s="14" t="s">
        <v>375</v>
      </c>
      <c r="BU1" s="2">
        <v>2015</v>
      </c>
      <c r="BV1" s="14" t="s">
        <v>376</v>
      </c>
      <c r="BW1" s="2">
        <v>2016</v>
      </c>
      <c r="BX1" s="14" t="s">
        <v>377</v>
      </c>
      <c r="BY1" s="2">
        <v>2017</v>
      </c>
      <c r="BZ1" s="14" t="s">
        <v>378</v>
      </c>
      <c r="CA1" s="2">
        <v>2018</v>
      </c>
      <c r="CB1" s="14" t="s">
        <v>379</v>
      </c>
      <c r="CC1" s="2">
        <v>2019</v>
      </c>
      <c r="CD1" s="14" t="s">
        <v>380</v>
      </c>
      <c r="CE1" s="2">
        <v>2020</v>
      </c>
      <c r="CF1" s="14" t="s">
        <v>381</v>
      </c>
      <c r="CG1" s="2">
        <v>2021</v>
      </c>
      <c r="CH1" s="15" t="s">
        <v>382</v>
      </c>
    </row>
    <row x14ac:dyDescent="0.25" r="2" customHeight="1" ht="17.25">
      <c r="A2" s="1" t="s">
        <v>383</v>
      </c>
      <c r="B2" s="1" t="s">
        <v>384</v>
      </c>
      <c r="C2" s="3">
        <v>12.710999999999999</v>
      </c>
      <c r="D2" s="2">
        <f>Table1[[#This Row], [1980]]*(VLOOKUP(Table1[[#This Row], [ISO]],Table2[],44,0)%)</f>
      </c>
      <c r="E2" s="3">
        <v>12.782</v>
      </c>
      <c r="F2" s="2">
        <f>Table1[[#This Row], [1981]]*(VLOOKUP(Table1[[#This Row], [ISO]],Table2[],43,0)%)</f>
      </c>
      <c r="G2" s="3">
        <v>12.899</v>
      </c>
      <c r="H2" s="2">
        <f>Table1[[#This Row], [1982]]*(VLOOKUP(Table1[[#This Row], [ISO]],Table2[],42,0)%)</f>
      </c>
      <c r="I2" s="3">
        <v>13.055</v>
      </c>
      <c r="J2" s="2">
        <f>Table1[[#This Row], [1983]]*(VLOOKUP(Table1[[#This Row], [ISO]],Table2[],41,0)%)</f>
      </c>
      <c r="K2" s="3">
        <v>13.198</v>
      </c>
      <c r="L2" s="2">
        <f>Table1[[#This Row], [1984]]*(VLOOKUP(Table1[[#This Row], [ISO]],Table2[],40,0)%)</f>
      </c>
      <c r="M2" s="3">
        <v>13.294</v>
      </c>
      <c r="N2" s="2">
        <f>Table1[[#This Row], [1985]]*(VLOOKUP(Table1[[#This Row], [ISO]],Table2[],39,0)%)</f>
      </c>
      <c r="O2" s="3">
        <v>13.309000000000001</v>
      </c>
      <c r="P2" s="2">
        <f>Table1[[#This Row], [1986]]*(VLOOKUP(Table1[[#This Row], [ISO]],Table2[],38,0)%)</f>
      </c>
      <c r="Q2" s="3">
        <v>13.255</v>
      </c>
      <c r="R2" s="2">
        <f>Table1[[#This Row], [1987]]*(VLOOKUP(Table1[[#This Row], [ISO]],Table2[],37,0)%)</f>
      </c>
      <c r="S2" s="3">
        <v>13.144</v>
      </c>
      <c r="T2" s="2">
        <f>Table1[[#This Row], [1988]]*(VLOOKUP(Table1[[#This Row], [ISO]],Table2[],36,0)%)</f>
      </c>
      <c r="U2" s="3">
        <v>12.96</v>
      </c>
      <c r="V2" s="2">
        <f>Table1[[#This Row], [1989]]*(VLOOKUP(Table1[[#This Row], [ISO]],Table2[],35,0)%)</f>
      </c>
      <c r="W2" s="3">
        <v>12.72</v>
      </c>
      <c r="X2" s="2">
        <f>Table1[[#This Row], [1990]]*(VLOOKUP(Table1[[#This Row], [ISO]],Table2[],34,0)%)</f>
      </c>
      <c r="Y2" s="3">
        <v>12.437999999999999</v>
      </c>
      <c r="Z2" s="2">
        <f>Table1[[#This Row], [1991]]*(VLOOKUP(Table1[[#This Row], [ISO]],Table2[],33,0)%)</f>
      </c>
      <c r="AA2" s="3">
        <v>12.138</v>
      </c>
      <c r="AB2" s="2">
        <f>Table1[[#This Row], [1992]]*(VLOOKUP(Table1[[#This Row], [ISO]],Table2[],32,0)%)</f>
      </c>
      <c r="AC2" s="3">
        <v>11.921</v>
      </c>
      <c r="AD2" s="2">
        <f>Table1[[#This Row], [1993]]*(VLOOKUP(Table1[[#This Row], [ISO]],Table2[],31,0)%)</f>
      </c>
      <c r="AE2" s="3">
        <v>11.818999999999999</v>
      </c>
      <c r="AF2" s="2">
        <f>Table1[[#This Row], [1994]]*(VLOOKUP(Table1[[#This Row], [ISO]],Table2[],30,0)%)</f>
      </c>
      <c r="AG2" s="3">
        <v>11.996</v>
      </c>
      <c r="AH2" s="2">
        <f>Table1[[#This Row], [1995]]*(VLOOKUP(Table1[[#This Row], [ISO]],Table2[],29,0)%)</f>
      </c>
      <c r="AI2" s="3">
        <v>12.447000000000001</v>
      </c>
      <c r="AJ2" s="2">
        <f>Table1[[#This Row], [1996]]*(VLOOKUP(Table1[[#This Row], [ISO]],Table2[],28,0)%)</f>
      </c>
      <c r="AK2" s="3">
        <v>12.953</v>
      </c>
      <c r="AL2" s="2">
        <f>Table1[[#This Row], [1997]]*(VLOOKUP(Table1[[#This Row], [ISO]],Table2[],27,0)%)</f>
      </c>
      <c r="AM2" s="3">
        <v>13.429</v>
      </c>
      <c r="AN2" s="2">
        <f>Table1[[#This Row], [1998]]*(VLOOKUP(Table1[[#This Row], [ISO]],Table2[],26,0)%)</f>
      </c>
      <c r="AO2" s="3">
        <v>13.783</v>
      </c>
      <c r="AP2" s="2">
        <f>Table1[[#This Row], [1999]]*(VLOOKUP(Table1[[#This Row], [ISO]],Table2[],25,0)%)</f>
      </c>
      <c r="AQ2" s="3">
        <v>13.822</v>
      </c>
      <c r="AR2" s="2">
        <f>Table1[[#This Row], [2000]]*(VLOOKUP(Table1[[#This Row], [ISO]],Table2[],24,0)%)</f>
      </c>
      <c r="AS2" s="3">
        <v>13.531</v>
      </c>
      <c r="AT2" s="2">
        <f>Table1[[#This Row], [2001]]*(VLOOKUP(Table1[[#This Row], [ISO]],Table2[],23,0)%)</f>
      </c>
      <c r="AU2" s="3">
        <v>13.108</v>
      </c>
      <c r="AV2" s="2">
        <f>Table1[[#This Row], [2002]]*(VLOOKUP(Table1[[#This Row], [ISO]],Table2[],22,0)%)</f>
      </c>
      <c r="AW2" s="3">
        <v>12.635</v>
      </c>
      <c r="AX2" s="2">
        <f>Table1[[#This Row], [2003]]*(VLOOKUP(Table1[[#This Row], [ISO]],Table2[],21,0)%)</f>
      </c>
      <c r="AY2" s="3">
        <v>12.123000000000001</v>
      </c>
      <c r="AZ2" s="2">
        <f>Table1[[#This Row], [2004]]*(VLOOKUP(Table1[[#This Row], [ISO]],Table2[],20,0)%)</f>
      </c>
      <c r="BA2" s="3">
        <v>11.936</v>
      </c>
      <c r="BB2" s="2">
        <f>Table1[[#This Row], [2005]]*(VLOOKUP(Table1[[#This Row], [ISO]],Table2[],19,0)%)</f>
      </c>
      <c r="BC2" s="3">
        <v>12.16</v>
      </c>
      <c r="BD2" s="2">
        <f>Table1[[#This Row], [2006]]*(VLOOKUP(Table1[[#This Row], [ISO]],Table2[],18,0)%)</f>
      </c>
      <c r="BE2" s="3">
        <v>12.449000000000002</v>
      </c>
      <c r="BF2" s="2">
        <f>Table1[[#This Row], [2007]]*(VLOOKUP(Table1[[#This Row], [ISO]],Table2[],17,0)%)</f>
      </c>
      <c r="BG2" s="3">
        <v>12.73</v>
      </c>
      <c r="BH2" s="2">
        <f>Table1[[#This Row], [2008]]*(VLOOKUP(Table1[[#This Row], [ISO]],Table2[],16,0)%)</f>
      </c>
      <c r="BI2" s="3">
        <v>12.941</v>
      </c>
      <c r="BJ2" s="2">
        <f>Table1[[#This Row], [2009]]*(VLOOKUP(Table1[[#This Row], [ISO]],Table2[],15,0)%)</f>
      </c>
      <c r="BK2" s="3">
        <v>12.907</v>
      </c>
      <c r="BL2" s="2">
        <f>Table1[[#This Row], [2010]]*(VLOOKUP(Table1[[#This Row], [ISO]],Table2[],14,0)%)</f>
      </c>
      <c r="BM2" s="3">
        <v>12.744</v>
      </c>
      <c r="BN2" s="2">
        <f>Table1[[#This Row], [2011]]*(VLOOKUP(Table1[[#This Row], [ISO]],Table2[],13,0)%)</f>
      </c>
      <c r="BO2" s="3">
        <v>12.623</v>
      </c>
      <c r="BP2" s="2">
        <f>Table1[[#This Row], [2012]]*(VLOOKUP(Table1[[#This Row], [ISO]],Table2[],12,0)%)</f>
      </c>
      <c r="BQ2" s="3">
        <v>12.454</v>
      </c>
      <c r="BR2" s="2">
        <f>Table1[[#This Row], [2013]]*(VLOOKUP(Table1[[#This Row], [ISO]],Table2[],11,0)%)</f>
      </c>
      <c r="BS2" s="3">
        <v>12.253</v>
      </c>
      <c r="BT2" s="2">
        <f>Table1[[#This Row], [2014]]*(VLOOKUP(Table1[[#This Row], [ISO]],Table2[],10,0)%)</f>
      </c>
      <c r="BU2" s="3">
        <v>12.053</v>
      </c>
      <c r="BV2" s="2">
        <f>Table1[[#This Row], [2015]]*(VLOOKUP(Table1[[#This Row], [ISO]],Table2[],9,0)%)</f>
      </c>
      <c r="BW2" s="3">
        <v>11.836</v>
      </c>
      <c r="BX2" s="2">
        <f>Table1[[#This Row], [2016]]*(VLOOKUP(Table1[[#This Row], [ISO]],Table2[],8,0)%)</f>
      </c>
      <c r="BY2" s="3">
        <v>11.584</v>
      </c>
      <c r="BZ2" s="2">
        <f>Table1[[#This Row], [2017]]*(VLOOKUP(Table1[[#This Row], [ISO]],Table2[],7,0)%)</f>
      </c>
      <c r="CA2" s="3">
        <v>11.326</v>
      </c>
      <c r="CB2" s="2">
        <f>Table1[[#This Row], [2018]]*(VLOOKUP(Table1[[#This Row], [ISO]],Table2[],6,0)%)</f>
      </c>
      <c r="CC2" s="3">
        <v>11.049</v>
      </c>
      <c r="CD2" s="2">
        <f>Table1[[#This Row], [2019]]*(VLOOKUP(Table1[[#This Row], [ISO]],Table2[],5,0)%)</f>
      </c>
      <c r="CE2" s="3">
        <v>10.575</v>
      </c>
      <c r="CF2" s="2">
        <f>Table1[[#This Row], [2020]]*(VLOOKUP(Table1[[#This Row], [ISO]],Table2[],4,0)%)</f>
      </c>
      <c r="CG2" s="3">
        <v>9.887</v>
      </c>
      <c r="CH2" s="2">
        <f>Table1[[#This Row], [2021]]*(VLOOKUP(Table1[[#This Row], [ISO]],Table2[],3,0)%)</f>
      </c>
    </row>
    <row x14ac:dyDescent="0.25" r="3" customHeight="1" ht="17.25">
      <c r="A3" s="1" t="s">
        <v>3</v>
      </c>
      <c r="B3" s="1" t="s">
        <v>2</v>
      </c>
      <c r="C3" s="3">
        <v>4718.013</v>
      </c>
      <c r="D3" s="3">
        <f>Table1[[#This Row], [1980]]*(VLOOKUP(Table1[[#This Row], [ISO]],Table2[],44,0)%)</f>
      </c>
      <c r="E3" s="3">
        <v>4220.864</v>
      </c>
      <c r="F3" s="3">
        <f>Table1[[#This Row], [1981]]*(VLOOKUP(Table1[[#This Row], [ISO]],Table2[],43,0)%)</f>
      </c>
      <c r="G3" s="3">
        <v>3818.6010000000006</v>
      </c>
      <c r="H3" s="3">
        <f>Table1[[#This Row], [1982]]*(VLOOKUP(Table1[[#This Row], [ISO]],Table2[],42,0)%)</f>
      </c>
      <c r="I3" s="3">
        <v>3766.472</v>
      </c>
      <c r="J3" s="3">
        <f>Table1[[#This Row], [1983]]*(VLOOKUP(Table1[[#This Row], [ISO]],Table2[],41,0)%)</f>
      </c>
      <c r="K3" s="3">
        <v>3874.202</v>
      </c>
      <c r="L3" s="3">
        <f>Table1[[#This Row], [1984]]*(VLOOKUP(Table1[[#This Row], [ISO]],Table2[],40,0)%)</f>
      </c>
      <c r="M3" s="3">
        <v>3973.34</v>
      </c>
      <c r="N3" s="3">
        <f>Table1[[#This Row], [1985]]*(VLOOKUP(Table1[[#This Row], [ISO]],Table2[],39,0)%)</f>
      </c>
      <c r="O3" s="3">
        <v>3962.922</v>
      </c>
      <c r="P3" s="3">
        <f>Table1[[#This Row], [1986]]*(VLOOKUP(Table1[[#This Row], [ISO]],Table2[],38,0)%)</f>
      </c>
      <c r="Q3" s="3">
        <v>3943.829</v>
      </c>
      <c r="R3" s="3">
        <f>Table1[[#This Row], [1987]]*(VLOOKUP(Table1[[#This Row], [ISO]],Table2[],37,0)%)</f>
      </c>
      <c r="S3" s="3">
        <v>4005.578</v>
      </c>
      <c r="T3" s="3">
        <f>Table1[[#This Row], [1988]]*(VLOOKUP(Table1[[#This Row], [ISO]],Table2[],36,0)%)</f>
      </c>
      <c r="U3" s="3">
        <v>4164.368</v>
      </c>
      <c r="V3" s="3">
        <f>Table1[[#This Row], [1989]]*(VLOOKUP(Table1[[#This Row], [ISO]],Table2[],35,0)%)</f>
      </c>
      <c r="W3" s="3">
        <v>4219.809</v>
      </c>
      <c r="X3" s="3">
        <f>Table1[[#This Row], [1990]]*(VLOOKUP(Table1[[#This Row], [ISO]],Table2[],34,0)%)</f>
      </c>
      <c r="Y3" s="3">
        <v>4283.388</v>
      </c>
      <c r="Z3" s="3">
        <f>Table1[[#This Row], [1991]]*(VLOOKUP(Table1[[#This Row], [ISO]],Table2[],33,0)%)</f>
      </c>
      <c r="AA3" s="3">
        <v>4849.689</v>
      </c>
      <c r="AB3" s="3">
        <f>Table1[[#This Row], [1992]]*(VLOOKUP(Table1[[#This Row], [ISO]],Table2[],32,0)%)</f>
      </c>
      <c r="AC3" s="3">
        <v>5679.628999999999</v>
      </c>
      <c r="AD3" s="3">
        <f>Table1[[#This Row], [1993]]*(VLOOKUP(Table1[[#This Row], [ISO]],Table2[],31,0)%)</f>
      </c>
      <c r="AE3" s="3">
        <v>6324.393</v>
      </c>
      <c r="AF3" s="3">
        <f>Table1[[#This Row], [1994]]*(VLOOKUP(Table1[[#This Row], [ISO]],Table2[],30,0)%)</f>
      </c>
      <c r="AG3" s="3">
        <v>6774.202</v>
      </c>
      <c r="AH3" s="3">
        <f>Table1[[#This Row], [1995]]*(VLOOKUP(Table1[[#This Row], [ISO]],Table2[],29,0)%)</f>
      </c>
      <c r="AI3" s="3">
        <v>7102.662</v>
      </c>
      <c r="AJ3" s="3">
        <f>Table1[[#This Row], [1996]]*(VLOOKUP(Table1[[#This Row], [ISO]],Table2[],28,0)%)</f>
      </c>
      <c r="AK3" s="3">
        <v>7412.049</v>
      </c>
      <c r="AL3" s="3">
        <f>Table1[[#This Row], [1997]]*(VLOOKUP(Table1[[#This Row], [ISO]],Table2[],27,0)%)</f>
      </c>
      <c r="AM3" s="3">
        <v>7709.129999999999</v>
      </c>
      <c r="AN3" s="3">
        <f>Table1[[#This Row], [1998]]*(VLOOKUP(Table1[[#This Row], [ISO]],Table2[],26,0)%)</f>
      </c>
      <c r="AO3" s="3">
        <v>8011.355</v>
      </c>
      <c r="AP3" s="3">
        <f>Table1[[#This Row], [1999]]*(VLOOKUP(Table1[[#This Row], [ISO]],Table2[],25,0)%)</f>
      </c>
      <c r="AQ3" s="3">
        <v>8088.974</v>
      </c>
      <c r="AR3" s="3">
        <f>Table1[[#This Row], [2000]]*(VLOOKUP(Table1[[#This Row], [ISO]],Table2[],24,0)%)</f>
      </c>
      <c r="AS3" s="3">
        <v>8092.851</v>
      </c>
      <c r="AT3" s="3">
        <f>Table1[[#This Row], [2001]]*(VLOOKUP(Table1[[#This Row], [ISO]],Table2[],23,0)%)</f>
      </c>
      <c r="AU3" s="3">
        <v>8561.709</v>
      </c>
      <c r="AV3" s="3">
        <f>Table1[[#This Row], [2002]]*(VLOOKUP(Table1[[#This Row], [ISO]],Table2[],22,0)%)</f>
      </c>
      <c r="AW3" s="3">
        <v>9148.803</v>
      </c>
      <c r="AX3" s="3">
        <f>Table1[[#This Row], [2003]]*(VLOOKUP(Table1[[#This Row], [ISO]],Table2[],21,0)%)</f>
      </c>
      <c r="AY3" s="3">
        <v>9410.737</v>
      </c>
      <c r="AZ3" s="3">
        <f>Table1[[#This Row], [2004]]*(VLOOKUP(Table1[[#This Row], [ISO]],Table2[],20,0)%)</f>
      </c>
      <c r="BA3" s="3">
        <v>9590.75</v>
      </c>
      <c r="BB3" s="3">
        <f>Table1[[#This Row], [2005]]*(VLOOKUP(Table1[[#This Row], [ISO]],Table2[],19,0)%)</f>
      </c>
      <c r="BC3" s="3">
        <v>9824.962</v>
      </c>
      <c r="BD3" s="3">
        <f>Table1[[#This Row], [2006]]*(VLOOKUP(Table1[[#This Row], [ISO]],Table2[],18,0)%)</f>
      </c>
      <c r="BE3" s="3">
        <v>9997.094</v>
      </c>
      <c r="BF3" s="3">
        <f>Table1[[#This Row], [2007]]*(VLOOKUP(Table1[[#This Row], [ISO]],Table2[],17,0)%)</f>
      </c>
      <c r="BG3" s="3">
        <v>10104.973000000002</v>
      </c>
      <c r="BH3" s="3">
        <f>Table1[[#This Row], [2008]]*(VLOOKUP(Table1[[#This Row], [ISO]],Table2[],16,0)%)</f>
      </c>
      <c r="BI3" s="3">
        <v>10213.274</v>
      </c>
      <c r="BJ3" s="3">
        <f>Table1[[#This Row], [2009]]*(VLOOKUP(Table1[[#This Row], [ISO]],Table2[],15,0)%)</f>
      </c>
      <c r="BK3" s="3">
        <v>10325.804</v>
      </c>
      <c r="BL3" s="3">
        <f>Table1[[#This Row], [2010]]*(VLOOKUP(Table1[[#This Row], [ISO]],Table2[],14,0)%)</f>
      </c>
      <c r="BM3" s="3">
        <v>10454.631000000001</v>
      </c>
      <c r="BN3" s="3">
        <f>Table1[[#This Row], [2011]]*(VLOOKUP(Table1[[#This Row], [ISO]],Table2[],13,0)%)</f>
      </c>
      <c r="BO3" s="3">
        <v>10617.038</v>
      </c>
      <c r="BP3" s="3">
        <f>Table1[[#This Row], [2012]]*(VLOOKUP(Table1[[#This Row], [ISO]],Table2[],12,0)%)</f>
      </c>
      <c r="BQ3" s="3">
        <v>10866.062</v>
      </c>
      <c r="BR3" s="3">
        <f>Table1[[#This Row], [2013]]*(VLOOKUP(Table1[[#This Row], [ISO]],Table2[],11,0)%)</f>
      </c>
      <c r="BS3" s="3">
        <v>11186.93</v>
      </c>
      <c r="BT3" s="3">
        <f>Table1[[#This Row], [2014]]*(VLOOKUP(Table1[[#This Row], [ISO]],Table2[],10,0)%)</f>
      </c>
      <c r="BU3" s="3">
        <v>11495.726</v>
      </c>
      <c r="BV3" s="3">
        <f>Table1[[#This Row], [2015]]*(VLOOKUP(Table1[[#This Row], [ISO]],Table2[],9,0)%)</f>
      </c>
      <c r="BW3" s="3">
        <v>11789.27</v>
      </c>
      <c r="BX3" s="3">
        <f>Table1[[#This Row], [2016]]*(VLOOKUP(Table1[[#This Row], [ISO]],Table2[],8,0)%)</f>
      </c>
      <c r="BY3" s="3">
        <v>12057.473000000002</v>
      </c>
      <c r="BZ3" s="3">
        <f>Table1[[#This Row], [2017]]*(VLOOKUP(Table1[[#This Row], [ISO]],Table2[],7,0)%)</f>
      </c>
      <c r="CA3" s="3">
        <v>12294.71</v>
      </c>
      <c r="CB3" s="3">
        <f>Table1[[#This Row], [2018]]*(VLOOKUP(Table1[[#This Row], [ISO]],Table2[],6,0)%)</f>
      </c>
      <c r="CC3" s="3">
        <v>12524.781</v>
      </c>
      <c r="CD3" s="3">
        <f>Table1[[#This Row], [2019]]*(VLOOKUP(Table1[[#This Row], [ISO]],Table2[],5,0)%)</f>
      </c>
      <c r="CE3" s="3">
        <v>12750.193</v>
      </c>
      <c r="CF3" s="3">
        <f>Table1[[#This Row], [2020]]*(VLOOKUP(Table1[[#This Row], [ISO]],Table2[],4,0)%)</f>
      </c>
      <c r="CG3" s="3">
        <v>12981.108</v>
      </c>
      <c r="CH3" s="3">
        <f>Table1[[#This Row], [2021]]*(VLOOKUP(Table1[[#This Row], [ISO]],Table2[],3,0)%)</f>
      </c>
    </row>
    <row x14ac:dyDescent="0.25" r="4" customHeight="1" ht="17.25">
      <c r="A4" s="1" t="s">
        <v>9</v>
      </c>
      <c r="B4" s="1" t="s">
        <v>8</v>
      </c>
      <c r="C4" s="3">
        <v>3171.137</v>
      </c>
      <c r="D4" s="3">
        <f>Table1[[#This Row], [1980]]*(VLOOKUP(Table1[[#This Row], [ISO]],Table2[],44,0)%)</f>
      </c>
      <c r="E4" s="3">
        <v>3297.014</v>
      </c>
      <c r="F4" s="3">
        <f>Table1[[#This Row], [1981]]*(VLOOKUP(Table1[[#This Row], [ISO]],Table2[],43,0)%)</f>
      </c>
      <c r="G4" s="3">
        <v>3431.769</v>
      </c>
      <c r="H4" s="3">
        <f>Table1[[#This Row], [1982]]*(VLOOKUP(Table1[[#This Row], [ISO]],Table2[],42,0)%)</f>
      </c>
      <c r="I4" s="3">
        <v>3573.91</v>
      </c>
      <c r="J4" s="3">
        <f>Table1[[#This Row], [1983]]*(VLOOKUP(Table1[[#This Row], [ISO]],Table2[],41,0)%)</f>
      </c>
      <c r="K4" s="3">
        <v>3723.751</v>
      </c>
      <c r="L4" s="3">
        <f>Table1[[#This Row], [1984]]*(VLOOKUP(Table1[[#This Row], [ISO]],Table2[],40,0)%)</f>
      </c>
      <c r="M4" s="3">
        <v>3882.452</v>
      </c>
      <c r="N4" s="3">
        <f>Table1[[#This Row], [1985]]*(VLOOKUP(Table1[[#This Row], [ISO]],Table2[],39,0)%)</f>
      </c>
      <c r="O4" s="3">
        <v>4046.587</v>
      </c>
      <c r="P4" s="3">
        <f>Table1[[#This Row], [1986]]*(VLOOKUP(Table1[[#This Row], [ISO]],Table2[],38,0)%)</f>
      </c>
      <c r="Q4" s="3">
        <v>4207.377</v>
      </c>
      <c r="R4" s="3">
        <f>Table1[[#This Row], [1987]]*(VLOOKUP(Table1[[#This Row], [ISO]],Table2[],37,0)%)</f>
      </c>
      <c r="S4" s="3">
        <v>4363.211</v>
      </c>
      <c r="T4" s="3">
        <f>Table1[[#This Row], [1988]]*(VLOOKUP(Table1[[#This Row], [ISO]],Table2[],36,0)%)</f>
      </c>
      <c r="U4" s="3">
        <v>4515.987</v>
      </c>
      <c r="V4" s="3">
        <f>Table1[[#This Row], [1989]]*(VLOOKUP(Table1[[#This Row], [ISO]],Table2[],35,0)%)</f>
      </c>
      <c r="W4" s="3">
        <v>4662.767</v>
      </c>
      <c r="X4" s="3">
        <f>Table1[[#This Row], [1990]]*(VLOOKUP(Table1[[#This Row], [ISO]],Table2[],34,0)%)</f>
      </c>
      <c r="Y4" s="3">
        <v>4808.348</v>
      </c>
      <c r="Z4" s="3">
        <f>Table1[[#This Row], [1991]]*(VLOOKUP(Table1[[#This Row], [ISO]],Table2[],33,0)%)</f>
      </c>
      <c r="AA4" s="3">
        <v>4946.26</v>
      </c>
      <c r="AB4" s="3">
        <f>Table1[[#This Row], [1992]]*(VLOOKUP(Table1[[#This Row], [ISO]],Table2[],32,0)%)</f>
      </c>
      <c r="AC4" s="3">
        <v>5077.2880000000005</v>
      </c>
      <c r="AD4" s="3">
        <f>Table1[[#This Row], [1993]]*(VLOOKUP(Table1[[#This Row], [ISO]],Table2[],31,0)%)</f>
      </c>
      <c r="AE4" s="3">
        <v>5214.034</v>
      </c>
      <c r="AF4" s="3">
        <f>Table1[[#This Row], [1994]]*(VLOOKUP(Table1[[#This Row], [ISO]],Table2[],30,0)%)</f>
      </c>
      <c r="AG4" s="3">
        <v>5354.184</v>
      </c>
      <c r="AH4" s="3">
        <f>Table1[[#This Row], [1995]]*(VLOOKUP(Table1[[#This Row], [ISO]],Table2[],29,0)%)</f>
      </c>
      <c r="AI4" s="3">
        <v>5496.837</v>
      </c>
      <c r="AJ4" s="3">
        <f>Table1[[#This Row], [1996]]*(VLOOKUP(Table1[[#This Row], [ISO]],Table2[],28,0)%)</f>
      </c>
      <c r="AK4" s="3">
        <v>5645.778</v>
      </c>
      <c r="AL4" s="3">
        <f>Table1[[#This Row], [1997]]*(VLOOKUP(Table1[[#This Row], [ISO]],Table2[],27,0)%)</f>
      </c>
      <c r="AM4" s="3">
        <v>5797.132</v>
      </c>
      <c r="AN4" s="3">
        <f>Table1[[#This Row], [1998]]*(VLOOKUP(Table1[[#This Row], [ISO]],Table2[],26,0)%)</f>
      </c>
      <c r="AO4" s="3">
        <v>5955.228999999999</v>
      </c>
      <c r="AP4" s="3">
        <f>Table1[[#This Row], [1999]]*(VLOOKUP(Table1[[#This Row], [ISO]],Table2[],25,0)%)</f>
      </c>
      <c r="AQ4" s="3">
        <v>6127.211</v>
      </c>
      <c r="AR4" s="3">
        <f>Table1[[#This Row], [2000]]*(VLOOKUP(Table1[[#This Row], [ISO]],Table2[],24,0)%)</f>
      </c>
      <c r="AS4" s="3">
        <v>6315.907</v>
      </c>
      <c r="AT4" s="3">
        <f>Table1[[#This Row], [2001]]*(VLOOKUP(Table1[[#This Row], [ISO]],Table2[],23,0)%)</f>
      </c>
      <c r="AU4" s="3">
        <v>6524.055</v>
      </c>
      <c r="AV4" s="3">
        <f>Table1[[#This Row], [2002]]*(VLOOKUP(Table1[[#This Row], [ISO]],Table2[],22,0)%)</f>
      </c>
      <c r="AW4" s="3">
        <v>6754.914000000001</v>
      </c>
      <c r="AX4" s="3">
        <f>Table1[[#This Row], [2003]]*(VLOOKUP(Table1[[#This Row], [ISO]],Table2[],21,0)%)</f>
      </c>
      <c r="AY4" s="3">
        <v>7009.936</v>
      </c>
      <c r="AZ4" s="3">
        <f>Table1[[#This Row], [2004]]*(VLOOKUP(Table1[[#This Row], [ISO]],Table2[],20,0)%)</f>
      </c>
      <c r="BA4" s="3">
        <v>7283.302</v>
      </c>
      <c r="BB4" s="3">
        <f>Table1[[#This Row], [2005]]*(VLOOKUP(Table1[[#This Row], [ISO]],Table2[],19,0)%)</f>
      </c>
      <c r="BC4" s="3">
        <v>7569.359</v>
      </c>
      <c r="BD4" s="3">
        <f>Table1[[#This Row], [2006]]*(VLOOKUP(Table1[[#This Row], [ISO]],Table2[],18,0)%)</f>
      </c>
      <c r="BE4" s="3">
        <v>7864.674</v>
      </c>
      <c r="BF4" s="3">
        <f>Table1[[#This Row], [2007]]*(VLOOKUP(Table1[[#This Row], [ISO]],Table2[],17,0)%)</f>
      </c>
      <c r="BG4" s="3">
        <v>8168.765</v>
      </c>
      <c r="BH4" s="3">
        <f>Table1[[#This Row], [2008]]*(VLOOKUP(Table1[[#This Row], [ISO]],Table2[],16,0)%)</f>
      </c>
      <c r="BI4" s="3">
        <v>8478.851</v>
      </c>
      <c r="BJ4" s="3">
        <f>Table1[[#This Row], [2009]]*(VLOOKUP(Table1[[#This Row], [ISO]],Table2[],15,0)%)</f>
      </c>
      <c r="BK4" s="3">
        <v>8790.755</v>
      </c>
      <c r="BL4" s="3">
        <f>Table1[[#This Row], [2010]]*(VLOOKUP(Table1[[#This Row], [ISO]],Table2[],14,0)%)</f>
      </c>
      <c r="BM4" s="3">
        <v>9100.698</v>
      </c>
      <c r="BN4" s="3">
        <f>Table1[[#This Row], [2011]]*(VLOOKUP(Table1[[#This Row], [ISO]],Table2[],13,0)%)</f>
      </c>
      <c r="BO4" s="3">
        <v>9410.431</v>
      </c>
      <c r="BP4" s="3">
        <f>Table1[[#This Row], [2012]]*(VLOOKUP(Table1[[#This Row], [ISO]],Table2[],12,0)%)</f>
      </c>
      <c r="BQ4" s="3">
        <v>9719.433</v>
      </c>
      <c r="BR4" s="3">
        <f>Table1[[#This Row], [2013]]*(VLOOKUP(Table1[[#This Row], [ISO]],Table2[],11,0)%)</f>
      </c>
      <c r="BS4" s="3">
        <v>10022.542</v>
      </c>
      <c r="BT4" s="3">
        <f>Table1[[#This Row], [2014]]*(VLOOKUP(Table1[[#This Row], [ISO]],Table2[],10,0)%)</f>
      </c>
      <c r="BU4" s="3">
        <v>10316.935</v>
      </c>
      <c r="BV4" s="3">
        <f>Table1[[#This Row], [2015]]*(VLOOKUP(Table1[[#This Row], [ISO]],Table2[],9,0)%)</f>
      </c>
      <c r="BW4" s="3">
        <v>10603.932</v>
      </c>
      <c r="BX4" s="3">
        <f>Table1[[#This Row], [2016]]*(VLOOKUP(Table1[[#This Row], [ISO]],Table2[],8,0)%)</f>
      </c>
      <c r="BY4" s="3">
        <v>10883.784</v>
      </c>
      <c r="BZ4" s="3">
        <f>Table1[[#This Row], [2017]]*(VLOOKUP(Table1[[#This Row], [ISO]],Table2[],7,0)%)</f>
      </c>
      <c r="CA4" s="3">
        <v>11155.811</v>
      </c>
      <c r="CB4" s="3">
        <f>Table1[[#This Row], [2018]]*(VLOOKUP(Table1[[#This Row], [ISO]],Table2[],6,0)%)</f>
      </c>
      <c r="CC4" s="3">
        <v>11424.359</v>
      </c>
      <c r="CD4" s="3">
        <f>Table1[[#This Row], [2019]]*(VLOOKUP(Table1[[#This Row], [ISO]],Table2[],5,0)%)</f>
      </c>
      <c r="CE4" s="3">
        <v>11694.072</v>
      </c>
      <c r="CF4" s="3">
        <f>Table1[[#This Row], [2020]]*(VLOOKUP(Table1[[#This Row], [ISO]],Table2[],4,0)%)</f>
      </c>
      <c r="CG4" s="3">
        <v>11966.812999999998</v>
      </c>
      <c r="CH4" s="3">
        <f>Table1[[#This Row], [2021]]*(VLOOKUP(Table1[[#This Row], [ISO]],Table2[],3,0)%)</f>
      </c>
    </row>
    <row x14ac:dyDescent="0.25" r="5" customHeight="1" ht="17.25">
      <c r="A5" s="1" t="s">
        <v>386</v>
      </c>
      <c r="B5" s="1" t="s">
        <v>387</v>
      </c>
      <c r="C5" s="3">
        <v>1.563</v>
      </c>
      <c r="D5" s="2">
        <f>Table1[[#This Row], [1980]]*(VLOOKUP(Table1[[#This Row], [ISO]],Table2[],44,0)%)</f>
      </c>
      <c r="E5" s="3">
        <v>1.538</v>
      </c>
      <c r="F5" s="2">
        <f>Table1[[#This Row], [1981]]*(VLOOKUP(Table1[[#This Row], [ISO]],Table2[],43,0)%)</f>
      </c>
      <c r="G5" s="3">
        <v>1.5339999999999998</v>
      </c>
      <c r="H5" s="2">
        <f>Table1[[#This Row], [1982]]*(VLOOKUP(Table1[[#This Row], [ISO]],Table2[],42,0)%)</f>
      </c>
      <c r="I5" s="3">
        <v>1.537</v>
      </c>
      <c r="J5" s="2">
        <f>Table1[[#This Row], [1983]]*(VLOOKUP(Table1[[#This Row], [ISO]],Table2[],41,0)%)</f>
      </c>
      <c r="K5" s="3">
        <v>1.555</v>
      </c>
      <c r="L5" s="2">
        <f>Table1[[#This Row], [1984]]*(VLOOKUP(Table1[[#This Row], [ISO]],Table2[],40,0)%)</f>
      </c>
      <c r="M5" s="3">
        <v>1.597</v>
      </c>
      <c r="N5" s="2">
        <f>Table1[[#This Row], [1985]]*(VLOOKUP(Table1[[#This Row], [ISO]],Table2[],39,0)%)</f>
      </c>
      <c r="O5" s="3">
        <v>1.6440000000000001</v>
      </c>
      <c r="P5" s="2">
        <f>Table1[[#This Row], [1986]]*(VLOOKUP(Table1[[#This Row], [ISO]],Table2[],38,0)%)</f>
      </c>
      <c r="Q5" s="3">
        <v>1.691</v>
      </c>
      <c r="R5" s="2">
        <f>Table1[[#This Row], [1987]]*(VLOOKUP(Table1[[#This Row], [ISO]],Table2[],37,0)%)</f>
      </c>
      <c r="S5" s="3">
        <v>1.747</v>
      </c>
      <c r="T5" s="2">
        <f>Table1[[#This Row], [1988]]*(VLOOKUP(Table1[[#This Row], [ISO]],Table2[],36,0)%)</f>
      </c>
      <c r="U5" s="3">
        <v>1.817</v>
      </c>
      <c r="V5" s="2">
        <f>Table1[[#This Row], [1989]]*(VLOOKUP(Table1[[#This Row], [ISO]],Table2[],35,0)%)</f>
      </c>
      <c r="W5" s="3">
        <v>1.883</v>
      </c>
      <c r="X5" s="2">
        <f>Table1[[#This Row], [1990]]*(VLOOKUP(Table1[[#This Row], [ISO]],Table2[],34,0)%)</f>
      </c>
      <c r="Y5" s="3">
        <v>1.92</v>
      </c>
      <c r="Z5" s="2">
        <f>Table1[[#This Row], [1991]]*(VLOOKUP(Table1[[#This Row], [ISO]],Table2[],33,0)%)</f>
      </c>
      <c r="AA5" s="3">
        <v>1.904</v>
      </c>
      <c r="AB5" s="2">
        <f>Table1[[#This Row], [1992]]*(VLOOKUP(Table1[[#This Row], [ISO]],Table2[],32,0)%)</f>
      </c>
      <c r="AC5" s="3">
        <v>1.846</v>
      </c>
      <c r="AD5" s="2">
        <f>Table1[[#This Row], [1993]]*(VLOOKUP(Table1[[#This Row], [ISO]],Table2[],31,0)%)</f>
      </c>
      <c r="AE5" s="3">
        <v>1.7970000000000002</v>
      </c>
      <c r="AF5" s="2">
        <f>Table1[[#This Row], [1994]]*(VLOOKUP(Table1[[#This Row], [ISO]],Table2[],30,0)%)</f>
      </c>
      <c r="AG5" s="3">
        <v>1.78</v>
      </c>
      <c r="AH5" s="2">
        <f>Table1[[#This Row], [1995]]*(VLOOKUP(Table1[[#This Row], [ISO]],Table2[],29,0)%)</f>
      </c>
      <c r="AI5" s="3">
        <v>1.795</v>
      </c>
      <c r="AJ5" s="2">
        <f>Table1[[#This Row], [1996]]*(VLOOKUP(Table1[[#This Row], [ISO]],Table2[],28,0)%)</f>
      </c>
      <c r="AK5" s="3">
        <v>1.837</v>
      </c>
      <c r="AL5" s="2">
        <f>Table1[[#This Row], [1997]]*(VLOOKUP(Table1[[#This Row], [ISO]],Table2[],27,0)%)</f>
      </c>
      <c r="AM5" s="3">
        <v>1.897</v>
      </c>
      <c r="AN5" s="2">
        <f>Table1[[#This Row], [1998]]*(VLOOKUP(Table1[[#This Row], [ISO]],Table2[],26,0)%)</f>
      </c>
      <c r="AO5" s="3">
        <v>1.969</v>
      </c>
      <c r="AP5" s="2">
        <f>Table1[[#This Row], [1999]]*(VLOOKUP(Table1[[#This Row], [ISO]],Table2[],25,0)%)</f>
      </c>
      <c r="AQ5" s="3">
        <v>2.072</v>
      </c>
      <c r="AR5" s="2">
        <f>Table1[[#This Row], [2000]]*(VLOOKUP(Table1[[#This Row], [ISO]],Table2[],24,0)%)</f>
      </c>
      <c r="AS5" s="3">
        <v>2.153</v>
      </c>
      <c r="AT5" s="2">
        <f>Table1[[#This Row], [2001]]*(VLOOKUP(Table1[[#This Row], [ISO]],Table2[],23,0)%)</f>
      </c>
      <c r="AU5" s="3">
        <v>2.151</v>
      </c>
      <c r="AV5" s="2">
        <f>Table1[[#This Row], [2002]]*(VLOOKUP(Table1[[#This Row], [ISO]],Table2[],22,0)%)</f>
      </c>
      <c r="AW5" s="3">
        <v>2.11</v>
      </c>
      <c r="AX5" s="2">
        <f>Table1[[#This Row], [2003]]*(VLOOKUP(Table1[[#This Row], [ISO]],Table2[],21,0)%)</f>
      </c>
      <c r="AY5" s="3">
        <v>2.061</v>
      </c>
      <c r="AZ5" s="2">
        <f>Table1[[#This Row], [2004]]*(VLOOKUP(Table1[[#This Row], [ISO]],Table2[],20,0)%)</f>
      </c>
      <c r="BA5" s="3">
        <v>2.002</v>
      </c>
      <c r="BB5" s="2">
        <f>Table1[[#This Row], [2005]]*(VLOOKUP(Table1[[#This Row], [ISO]],Table2[],19,0)%)</f>
      </c>
      <c r="BC5" s="3">
        <v>1.964</v>
      </c>
      <c r="BD5" s="2">
        <f>Table1[[#This Row], [2006]]*(VLOOKUP(Table1[[#This Row], [ISO]],Table2[],18,0)%)</f>
      </c>
      <c r="BE5" s="3">
        <v>1.968</v>
      </c>
      <c r="BF5" s="2">
        <f>Table1[[#This Row], [2007]]*(VLOOKUP(Table1[[#This Row], [ISO]],Table2[],17,0)%)</f>
      </c>
      <c r="BG5" s="3">
        <v>1.99</v>
      </c>
      <c r="BH5" s="2">
        <f>Table1[[#This Row], [2008]]*(VLOOKUP(Table1[[#This Row], [ISO]],Table2[],16,0)%)</f>
      </c>
      <c r="BI5" s="3">
        <v>2.018</v>
      </c>
      <c r="BJ5" s="2">
        <f>Table1[[#This Row], [2009]]*(VLOOKUP(Table1[[#This Row], [ISO]],Table2[],15,0)%)</f>
      </c>
      <c r="BK5" s="3">
        <v>2.058</v>
      </c>
      <c r="BL5" s="2">
        <f>Table1[[#This Row], [2010]]*(VLOOKUP(Table1[[#This Row], [ISO]],Table2[],14,0)%)</f>
      </c>
      <c r="BM5" s="3">
        <v>2.05</v>
      </c>
      <c r="BN5" s="2">
        <f>Table1[[#This Row], [2011]]*(VLOOKUP(Table1[[#This Row], [ISO]],Table2[],13,0)%)</f>
      </c>
      <c r="BO5" s="3">
        <v>1.9789999999999999</v>
      </c>
      <c r="BP5" s="2">
        <f>Table1[[#This Row], [2012]]*(VLOOKUP(Table1[[#This Row], [ISO]],Table2[],12,0)%)</f>
      </c>
      <c r="BQ5" s="3">
        <v>1.932</v>
      </c>
      <c r="BR5" s="2">
        <f>Table1[[#This Row], [2013]]*(VLOOKUP(Table1[[#This Row], [ISO]],Table2[],11,0)%)</f>
      </c>
      <c r="BS5" s="3">
        <v>1.9049999999999998</v>
      </c>
      <c r="BT5" s="2">
        <f>Table1[[#This Row], [2014]]*(VLOOKUP(Table1[[#This Row], [ISO]],Table2[],10,0)%)</f>
      </c>
      <c r="BU5" s="3">
        <v>1.847</v>
      </c>
      <c r="BV5" s="2">
        <f>Table1[[#This Row], [2015]]*(VLOOKUP(Table1[[#This Row], [ISO]],Table2[],9,0)%)</f>
      </c>
      <c r="BW5" s="3">
        <v>1.7850000000000001</v>
      </c>
      <c r="BX5" s="2">
        <f>Table1[[#This Row], [2016]]*(VLOOKUP(Table1[[#This Row], [ISO]],Table2[],8,0)%)</f>
      </c>
      <c r="BY5" s="3">
        <v>1.7269999999999999</v>
      </c>
      <c r="BZ5" s="2">
        <f>Table1[[#This Row], [2017]]*(VLOOKUP(Table1[[#This Row], [ISO]],Table2[],7,0)%)</f>
      </c>
      <c r="CA5" s="3">
        <v>1.654</v>
      </c>
      <c r="CB5" s="2">
        <f>Table1[[#This Row], [2018]]*(VLOOKUP(Table1[[#This Row], [ISO]],Table2[],6,0)%)</f>
      </c>
      <c r="CC5" s="3">
        <v>1.616</v>
      </c>
      <c r="CD5" s="2">
        <f>Table1[[#This Row], [2019]]*(VLOOKUP(Table1[[#This Row], [ISO]],Table2[],5,0)%)</f>
      </c>
      <c r="CE5" s="3">
        <v>1.611</v>
      </c>
      <c r="CF5" s="2">
        <f>Table1[[#This Row], [2020]]*(VLOOKUP(Table1[[#This Row], [ISO]],Table2[],4,0)%)</f>
      </c>
      <c r="CG5" s="3">
        <v>1.597</v>
      </c>
      <c r="CH5" s="2">
        <f>Table1[[#This Row], [2021]]*(VLOOKUP(Table1[[#This Row], [ISO]],Table2[],3,0)%)</f>
      </c>
    </row>
    <row x14ac:dyDescent="0.25" r="6" customHeight="1" ht="17.25">
      <c r="A6" s="1" t="s">
        <v>5</v>
      </c>
      <c r="B6" s="1" t="s">
        <v>4</v>
      </c>
      <c r="C6" s="3">
        <v>743.755</v>
      </c>
      <c r="D6" s="3">
        <f>Table1[[#This Row], [1980]]*(VLOOKUP(Table1[[#This Row], [ISO]],Table2[],44,0)%)</f>
      </c>
      <c r="E6" s="3">
        <v>743.047</v>
      </c>
      <c r="F6" s="3">
        <f>Table1[[#This Row], [1981]]*(VLOOKUP(Table1[[#This Row], [ISO]],Table2[],43,0)%)</f>
      </c>
      <c r="G6" s="3">
        <v>745.445</v>
      </c>
      <c r="H6" s="3">
        <f>Table1[[#This Row], [1982]]*(VLOOKUP(Table1[[#This Row], [ISO]],Table2[],42,0)%)</f>
      </c>
      <c r="I6" s="3">
        <v>751.199</v>
      </c>
      <c r="J6" s="3">
        <f>Table1[[#This Row], [1983]]*(VLOOKUP(Table1[[#This Row], [ISO]],Table2[],41,0)%)</f>
      </c>
      <c r="K6" s="3">
        <v>759.134</v>
      </c>
      <c r="L6" s="3">
        <f>Table1[[#This Row], [1984]]*(VLOOKUP(Table1[[#This Row], [ISO]],Table2[],40,0)%)</f>
      </c>
      <c r="M6" s="3">
        <v>767.638</v>
      </c>
      <c r="N6" s="3">
        <f>Table1[[#This Row], [1985]]*(VLOOKUP(Table1[[#This Row], [ISO]],Table2[],39,0)%)</f>
      </c>
      <c r="O6" s="3">
        <v>774.608</v>
      </c>
      <c r="P6" s="3">
        <f>Table1[[#This Row], [1986]]*(VLOOKUP(Table1[[#This Row], [ISO]],Table2[],38,0)%)</f>
      </c>
      <c r="Q6" s="3">
        <v>779.008</v>
      </c>
      <c r="R6" s="3">
        <f>Table1[[#This Row], [1987]]*(VLOOKUP(Table1[[#This Row], [ISO]],Table2[],37,0)%)</f>
      </c>
      <c r="S6" s="3">
        <v>780.922</v>
      </c>
      <c r="T6" s="3">
        <f>Table1[[#This Row], [1988]]*(VLOOKUP(Table1[[#This Row], [ISO]],Table2[],36,0)%)</f>
      </c>
      <c r="U6" s="3">
        <v>779.772</v>
      </c>
      <c r="V6" s="3">
        <f>Table1[[#This Row], [1989]]*(VLOOKUP(Table1[[#This Row], [ISO]],Table2[],35,0)%)</f>
      </c>
      <c r="W6" s="3">
        <v>775.394</v>
      </c>
      <c r="X6" s="3">
        <f>Table1[[#This Row], [1990]]*(VLOOKUP(Table1[[#This Row], [ISO]],Table2[],34,0)%)</f>
      </c>
      <c r="Y6" s="3">
        <v>767.582</v>
      </c>
      <c r="Z6" s="3">
        <f>Table1[[#This Row], [1991]]*(VLOOKUP(Table1[[#This Row], [ISO]],Table2[],33,0)%)</f>
      </c>
      <c r="AA6" s="3">
        <v>755.799</v>
      </c>
      <c r="AB6" s="3">
        <f>Table1[[#This Row], [1992]]*(VLOOKUP(Table1[[#This Row], [ISO]],Table2[],32,0)%)</f>
      </c>
      <c r="AC6" s="3">
        <v>740.528</v>
      </c>
      <c r="AD6" s="3">
        <f>Table1[[#This Row], [1993]]*(VLOOKUP(Table1[[#This Row], [ISO]],Table2[],31,0)%)</f>
      </c>
      <c r="AE6" s="3">
        <v>723.58</v>
      </c>
      <c r="AF6" s="3">
        <f>Table1[[#This Row], [1994]]*(VLOOKUP(Table1[[#This Row], [ISO]],Table2[],30,0)%)</f>
      </c>
      <c r="AG6" s="3">
        <v>706.0649999999999</v>
      </c>
      <c r="AH6" s="3">
        <f>Table1[[#This Row], [1995]]*(VLOOKUP(Table1[[#This Row], [ISO]],Table2[],29,0)%)</f>
      </c>
      <c r="AI6" s="3">
        <v>687.088</v>
      </c>
      <c r="AJ6" s="3">
        <f>Table1[[#This Row], [1996]]*(VLOOKUP(Table1[[#This Row], [ISO]],Table2[],28,0)%)</f>
      </c>
      <c r="AK6" s="3">
        <v>664.4100000000001</v>
      </c>
      <c r="AL6" s="3">
        <f>Table1[[#This Row], [1997]]*(VLOOKUP(Table1[[#This Row], [ISO]],Table2[],27,0)%)</f>
      </c>
      <c r="AM6" s="3">
        <v>637.801</v>
      </c>
      <c r="AN6" s="3">
        <f>Table1[[#This Row], [1998]]*(VLOOKUP(Table1[[#This Row], [ISO]],Table2[],26,0)%)</f>
      </c>
      <c r="AO6" s="3">
        <v>608.538</v>
      </c>
      <c r="AP6" s="3">
        <f>Table1[[#This Row], [1999]]*(VLOOKUP(Table1[[#This Row], [ISO]],Table2[],25,0)%)</f>
      </c>
      <c r="AQ6" s="3">
        <v>576.95</v>
      </c>
      <c r="AR6" s="3">
        <f>Table1[[#This Row], [2000]]*(VLOOKUP(Table1[[#This Row], [ISO]],Table2[],24,0)%)</f>
      </c>
      <c r="AS6" s="3">
        <v>544.389</v>
      </c>
      <c r="AT6" s="3">
        <f>Table1[[#This Row], [2001]]*(VLOOKUP(Table1[[#This Row], [ISO]],Table2[],23,0)%)</f>
      </c>
      <c r="AU6" s="3">
        <v>512.575</v>
      </c>
      <c r="AV6" s="3">
        <f>Table1[[#This Row], [2002]]*(VLOOKUP(Table1[[#This Row], [ISO]],Table2[],22,0)%)</f>
      </c>
      <c r="AW6" s="3">
        <v>483.188</v>
      </c>
      <c r="AX6" s="3">
        <f>Table1[[#This Row], [2003]]*(VLOOKUP(Table1[[#This Row], [ISO]],Table2[],21,0)%)</f>
      </c>
      <c r="AY6" s="3">
        <v>455.79499999999996</v>
      </c>
      <c r="AZ6" s="3">
        <f>Table1[[#This Row], [2004]]*(VLOOKUP(Table1[[#This Row], [ISO]],Table2[],20,0)%)</f>
      </c>
      <c r="BA6" s="3">
        <v>429.744</v>
      </c>
      <c r="BB6" s="3">
        <f>Table1[[#This Row], [2005]]*(VLOOKUP(Table1[[#This Row], [ISO]],Table2[],19,0)%)</f>
      </c>
      <c r="BC6" s="3">
        <v>406.186</v>
      </c>
      <c r="BD6" s="3">
        <f>Table1[[#This Row], [2006]]*(VLOOKUP(Table1[[#This Row], [ISO]],Table2[],18,0)%)</f>
      </c>
      <c r="BE6" s="3">
        <v>385.149</v>
      </c>
      <c r="BF6" s="3">
        <f>Table1[[#This Row], [2007]]*(VLOOKUP(Table1[[#This Row], [ISO]],Table2[],17,0)%)</f>
      </c>
      <c r="BG6" s="3">
        <v>366.86199999999997</v>
      </c>
      <c r="BH6" s="3">
        <f>Table1[[#This Row], [2008]]*(VLOOKUP(Table1[[#This Row], [ISO]],Table2[],16,0)%)</f>
      </c>
      <c r="BI6" s="3">
        <v>352.50100000000003</v>
      </c>
      <c r="BJ6" s="3">
        <f>Table1[[#This Row], [2009]]*(VLOOKUP(Table1[[#This Row], [ISO]],Table2[],15,0)%)</f>
      </c>
      <c r="BK6" s="3">
        <v>342.601</v>
      </c>
      <c r="BL6" s="3">
        <f>Table1[[#This Row], [2010]]*(VLOOKUP(Table1[[#This Row], [ISO]],Table2[],14,0)%)</f>
      </c>
      <c r="BM6" s="3">
        <v>337.209</v>
      </c>
      <c r="BN6" s="3">
        <f>Table1[[#This Row], [2011]]*(VLOOKUP(Table1[[#This Row], [ISO]],Table2[],13,0)%)</f>
      </c>
      <c r="BO6" s="3">
        <v>335.51</v>
      </c>
      <c r="BP6" s="3">
        <f>Table1[[#This Row], [2012]]*(VLOOKUP(Table1[[#This Row], [ISO]],Table2[],12,0)%)</f>
      </c>
      <c r="BQ6" s="3">
        <v>335.741</v>
      </c>
      <c r="BR6" s="3">
        <f>Table1[[#This Row], [2013]]*(VLOOKUP(Table1[[#This Row], [ISO]],Table2[],11,0)%)</f>
      </c>
      <c r="BS6" s="3">
        <v>336.262</v>
      </c>
      <c r="BT6" s="3">
        <f>Table1[[#This Row], [2014]]*(VLOOKUP(Table1[[#This Row], [ISO]],Table2[],10,0)%)</f>
      </c>
      <c r="BU6" s="3">
        <v>335.235</v>
      </c>
      <c r="BV6" s="3">
        <f>Table1[[#This Row], [2015]]*(VLOOKUP(Table1[[#This Row], [ISO]],Table2[],9,0)%)</f>
      </c>
      <c r="BW6" s="3">
        <v>331.287</v>
      </c>
      <c r="BX6" s="3">
        <f>Table1[[#This Row], [2016]]*(VLOOKUP(Table1[[#This Row], [ISO]],Table2[],8,0)%)</f>
      </c>
      <c r="BY6" s="3">
        <v>324.014</v>
      </c>
      <c r="BZ6" s="3">
        <f>Table1[[#This Row], [2017]]*(VLOOKUP(Table1[[#This Row], [ISO]],Table2[],7,0)%)</f>
      </c>
      <c r="CA6" s="3">
        <v>313.353</v>
      </c>
      <c r="CB6" s="3">
        <f>Table1[[#This Row], [2018]]*(VLOOKUP(Table1[[#This Row], [ISO]],Table2[],6,0)%)</f>
      </c>
      <c r="CC6" s="3">
        <v>300.934</v>
      </c>
      <c r="CD6" s="3">
        <f>Table1[[#This Row], [2019]]*(VLOOKUP(Table1[[#This Row], [ISO]],Table2[],5,0)%)</f>
      </c>
      <c r="CE6" s="3">
        <v>290.291</v>
      </c>
      <c r="CF6" s="3">
        <f>Table1[[#This Row], [2020]]*(VLOOKUP(Table1[[#This Row], [ISO]],Table2[],4,0)%)</f>
      </c>
      <c r="CG6" s="3">
        <v>282.786</v>
      </c>
      <c r="CH6" s="3">
        <f>Table1[[#This Row], [2021]]*(VLOOKUP(Table1[[#This Row], [ISO]],Table2[],3,0)%)</f>
      </c>
    </row>
    <row x14ac:dyDescent="0.25" r="7" customHeight="1" ht="17.25">
      <c r="A7" s="1" t="s">
        <v>388</v>
      </c>
      <c r="B7" s="1" t="s">
        <v>389</v>
      </c>
      <c r="C7" s="3">
        <v>5.205</v>
      </c>
      <c r="D7" s="2">
        <f>Table1[[#This Row], [1980]]*(VLOOKUP(Table1[[#This Row], [ISO]],Table2[],44,0)%)</f>
      </c>
      <c r="E7" s="3">
        <v>4.534</v>
      </c>
      <c r="F7" s="2">
        <f>Table1[[#This Row], [1981]]*(VLOOKUP(Table1[[#This Row], [ISO]],Table2[],43,0)%)</f>
      </c>
      <c r="G7" s="3">
        <v>4.369</v>
      </c>
      <c r="H7" s="2">
        <f>Table1[[#This Row], [1982]]*(VLOOKUP(Table1[[#This Row], [ISO]],Table2[],42,0)%)</f>
      </c>
      <c r="I7" s="3">
        <v>4.705</v>
      </c>
      <c r="J7" s="2">
        <f>Table1[[#This Row], [1983]]*(VLOOKUP(Table1[[#This Row], [ISO]],Table2[],41,0)%)</f>
      </c>
      <c r="K7" s="3">
        <v>4.87</v>
      </c>
      <c r="L7" s="2">
        <f>Table1[[#This Row], [1984]]*(VLOOKUP(Table1[[#This Row], [ISO]],Table2[],40,0)%)</f>
      </c>
      <c r="M7" s="3">
        <v>4.731</v>
      </c>
      <c r="N7" s="2">
        <f>Table1[[#This Row], [1985]]*(VLOOKUP(Table1[[#This Row], [ISO]],Table2[],39,0)%)</f>
      </c>
      <c r="O7" s="3">
        <v>4.727</v>
      </c>
      <c r="P7" s="2">
        <f>Table1[[#This Row], [1986]]*(VLOOKUP(Table1[[#This Row], [ISO]],Table2[],38,0)%)</f>
      </c>
      <c r="Q7" s="3">
        <v>5.062</v>
      </c>
      <c r="R7" s="2">
        <f>Table1[[#This Row], [1987]]*(VLOOKUP(Table1[[#This Row], [ISO]],Table2[],37,0)%)</f>
      </c>
      <c r="S7" s="3">
        <v>5.357</v>
      </c>
      <c r="T7" s="2">
        <f>Table1[[#This Row], [1988]]*(VLOOKUP(Table1[[#This Row], [ISO]],Table2[],36,0)%)</f>
      </c>
      <c r="U7" s="3">
        <v>5.525</v>
      </c>
      <c r="V7" s="2">
        <f>Table1[[#This Row], [1989]]*(VLOOKUP(Table1[[#This Row], [ISO]],Table2[],35,0)%)</f>
      </c>
      <c r="W7" s="3">
        <v>5.503</v>
      </c>
      <c r="X7" s="2">
        <f>Table1[[#This Row], [1990]]*(VLOOKUP(Table1[[#This Row], [ISO]],Table2[],34,0)%)</f>
      </c>
      <c r="Y7" s="3">
        <v>5.602</v>
      </c>
      <c r="Z7" s="2">
        <f>Table1[[#This Row], [1991]]*(VLOOKUP(Table1[[#This Row], [ISO]],Table2[],33,0)%)</f>
      </c>
      <c r="AA7" s="3">
        <v>5.933999999999999</v>
      </c>
      <c r="AB7" s="2">
        <f>Table1[[#This Row], [1992]]*(VLOOKUP(Table1[[#This Row], [ISO]],Table2[],32,0)%)</f>
      </c>
      <c r="AC7" s="3">
        <v>6.242000000000001</v>
      </c>
      <c r="AD7" s="2">
        <f>Table1[[#This Row], [1993]]*(VLOOKUP(Table1[[#This Row], [ISO]],Table2[],31,0)%)</f>
      </c>
      <c r="AE7" s="3">
        <v>6.496</v>
      </c>
      <c r="AF7" s="2">
        <f>Table1[[#This Row], [1994]]*(VLOOKUP(Table1[[#This Row], [ISO]],Table2[],30,0)%)</f>
      </c>
      <c r="AG7" s="3">
        <v>6.663</v>
      </c>
      <c r="AH7" s="2">
        <f>Table1[[#This Row], [1995]]*(VLOOKUP(Table1[[#This Row], [ISO]],Table2[],29,0)%)</f>
      </c>
      <c r="AI7" s="3">
        <v>6.786</v>
      </c>
      <c r="AJ7" s="2">
        <f>Table1[[#This Row], [1996]]*(VLOOKUP(Table1[[#This Row], [ISO]],Table2[],28,0)%)</f>
      </c>
      <c r="AK7" s="3">
        <v>6.894</v>
      </c>
      <c r="AL7" s="2">
        <f>Table1[[#This Row], [1997]]*(VLOOKUP(Table1[[#This Row], [ISO]],Table2[],27,0)%)</f>
      </c>
      <c r="AM7" s="3">
        <v>6.945</v>
      </c>
      <c r="AN7" s="2">
        <f>Table1[[#This Row], [1998]]*(VLOOKUP(Table1[[#This Row], [ISO]],Table2[],26,0)%)</f>
      </c>
      <c r="AO7" s="3">
        <v>6.937</v>
      </c>
      <c r="AP7" s="2">
        <f>Table1[[#This Row], [1999]]*(VLOOKUP(Table1[[#This Row], [ISO]],Table2[],25,0)%)</f>
      </c>
      <c r="AQ7" s="3">
        <v>6.868</v>
      </c>
      <c r="AR7" s="2">
        <f>Table1[[#This Row], [2000]]*(VLOOKUP(Table1[[#This Row], [ISO]],Table2[],24,0)%)</f>
      </c>
      <c r="AS7" s="3">
        <v>7.0649999999999995</v>
      </c>
      <c r="AT7" s="2">
        <f>Table1[[#This Row], [2001]]*(VLOOKUP(Table1[[#This Row], [ISO]],Table2[],23,0)%)</f>
      </c>
      <c r="AU7" s="3">
        <v>7.521999999999999</v>
      </c>
      <c r="AV7" s="2">
        <f>Table1[[#This Row], [2002]]*(VLOOKUP(Table1[[#This Row], [ISO]],Table2[],22,0)%)</f>
      </c>
      <c r="AW7" s="3">
        <v>7.855</v>
      </c>
      <c r="AX7" s="2">
        <f>Table1[[#This Row], [2003]]*(VLOOKUP(Table1[[#This Row], [ISO]],Table2[],21,0)%)</f>
      </c>
      <c r="AY7" s="3">
        <v>7.979</v>
      </c>
      <c r="AZ7" s="2">
        <f>Table1[[#This Row], [2004]]*(VLOOKUP(Table1[[#This Row], [ISO]],Table2[],20,0)%)</f>
      </c>
      <c r="BA7" s="3">
        <v>7.8</v>
      </c>
      <c r="BB7" s="2">
        <f>Table1[[#This Row], [2005]]*(VLOOKUP(Table1[[#This Row], [ISO]],Table2[],19,0)%)</f>
      </c>
      <c r="BC7" s="3">
        <v>7.688999999999999</v>
      </c>
      <c r="BD7" s="2">
        <f>Table1[[#This Row], [2006]]*(VLOOKUP(Table1[[#This Row], [ISO]],Table2[],18,0)%)</f>
      </c>
      <c r="BE7" s="3">
        <v>7.793999999999999</v>
      </c>
      <c r="BF7" s="2">
        <f>Table1[[#This Row], [2007]]*(VLOOKUP(Table1[[#This Row], [ISO]],Table2[],17,0)%)</f>
      </c>
      <c r="BG7" s="3">
        <v>7.883</v>
      </c>
      <c r="BH7" s="2">
        <f>Table1[[#This Row], [2008]]*(VLOOKUP(Table1[[#This Row], [ISO]],Table2[],16,0)%)</f>
      </c>
      <c r="BI7" s="3">
        <v>7.862</v>
      </c>
      <c r="BJ7" s="2">
        <f>Table1[[#This Row], [2009]]*(VLOOKUP(Table1[[#This Row], [ISO]],Table2[],15,0)%)</f>
      </c>
      <c r="BK7" s="3">
        <v>7.575</v>
      </c>
      <c r="BL7" s="2">
        <f>Table1[[#This Row], [2010]]*(VLOOKUP(Table1[[#This Row], [ISO]],Table2[],14,0)%)</f>
      </c>
      <c r="BM7" s="3">
        <v>7.4399999999999995</v>
      </c>
      <c r="BN7" s="2">
        <f>Table1[[#This Row], [2011]]*(VLOOKUP(Table1[[#This Row], [ISO]],Table2[],13,0)%)</f>
      </c>
      <c r="BO7" s="3">
        <v>7.569000000000001</v>
      </c>
      <c r="BP7" s="2">
        <f>Table1[[#This Row], [2012]]*(VLOOKUP(Table1[[#This Row], [ISO]],Table2[],12,0)%)</f>
      </c>
      <c r="BQ7" s="3">
        <v>7.483</v>
      </c>
      <c r="BR7" s="2">
        <f>Table1[[#This Row], [2013]]*(VLOOKUP(Table1[[#This Row], [ISO]],Table2[],11,0)%)</f>
      </c>
      <c r="BS7" s="3">
        <v>7.18</v>
      </c>
      <c r="BT7" s="2">
        <f>Table1[[#This Row], [2014]]*(VLOOKUP(Table1[[#This Row], [ISO]],Table2[],10,0)%)</f>
      </c>
      <c r="BU7" s="3">
        <v>6.703</v>
      </c>
      <c r="BV7" s="2">
        <f>Table1[[#This Row], [2015]]*(VLOOKUP(Table1[[#This Row], [ISO]],Table2[],9,0)%)</f>
      </c>
      <c r="BW7" s="3">
        <v>6.389</v>
      </c>
      <c r="BX7" s="2">
        <f>Table1[[#This Row], [2016]]*(VLOOKUP(Table1[[#This Row], [ISO]],Table2[],8,0)%)</f>
      </c>
      <c r="BY7" s="3">
        <v>5.927</v>
      </c>
      <c r="BZ7" s="2">
        <f>Table1[[#This Row], [2017]]*(VLOOKUP(Table1[[#This Row], [ISO]],Table2[],7,0)%)</f>
      </c>
      <c r="CA7" s="3">
        <v>5.356</v>
      </c>
      <c r="CB7" s="2">
        <f>Table1[[#This Row], [2018]]*(VLOOKUP(Table1[[#This Row], [ISO]],Table2[],6,0)%)</f>
      </c>
      <c r="CC7" s="3">
        <v>5.166</v>
      </c>
      <c r="CD7" s="2">
        <f>Table1[[#This Row], [2019]]*(VLOOKUP(Table1[[#This Row], [ISO]],Table2[],5,0)%)</f>
      </c>
      <c r="CE7" s="3">
        <v>5.097</v>
      </c>
      <c r="CF7" s="2">
        <f>Table1[[#This Row], [2020]]*(VLOOKUP(Table1[[#This Row], [ISO]],Table2[],4,0)%)</f>
      </c>
      <c r="CG7" s="3">
        <v>5.077</v>
      </c>
      <c r="CH7" s="2">
        <f>Table1[[#This Row], [2021]]*(VLOOKUP(Table1[[#This Row], [ISO]],Table2[],3,0)%)</f>
      </c>
    </row>
    <row x14ac:dyDescent="0.25" r="8" customHeight="1" ht="17.25">
      <c r="A8" s="1" t="s">
        <v>319</v>
      </c>
      <c r="B8" s="1" t="s">
        <v>318</v>
      </c>
      <c r="C8" s="3">
        <v>261.526</v>
      </c>
      <c r="D8" s="3">
        <f>Table1[[#This Row], [1980]]*(VLOOKUP(Table1[[#This Row], [ISO]],Table2[],44,0)%)</f>
      </c>
      <c r="E8" s="3">
        <v>289.671</v>
      </c>
      <c r="F8" s="3">
        <f>Table1[[#This Row], [1981]]*(VLOOKUP(Table1[[#This Row], [ISO]],Table2[],43,0)%)</f>
      </c>
      <c r="G8" s="3">
        <v>316.518</v>
      </c>
      <c r="H8" s="3">
        <f>Table1[[#This Row], [1982]]*(VLOOKUP(Table1[[#This Row], [ISO]],Table2[],42,0)%)</f>
      </c>
      <c r="I8" s="3">
        <v>341.18100000000004</v>
      </c>
      <c r="J8" s="3">
        <f>Table1[[#This Row], [1983]]*(VLOOKUP(Table1[[#This Row], [ISO]],Table2[],41,0)%)</f>
      </c>
      <c r="K8" s="3">
        <v>361.369</v>
      </c>
      <c r="L8" s="3">
        <f>Table1[[#This Row], [1984]]*(VLOOKUP(Table1[[#This Row], [ISO]],Table2[],40,0)%)</f>
      </c>
      <c r="M8" s="3">
        <v>374.711</v>
      </c>
      <c r="N8" s="3">
        <f>Table1[[#This Row], [1985]]*(VLOOKUP(Table1[[#This Row], [ISO]],Table2[],39,0)%)</f>
      </c>
      <c r="O8" s="3">
        <v>387.356</v>
      </c>
      <c r="P8" s="3">
        <f>Table1[[#This Row], [1986]]*(VLOOKUP(Table1[[#This Row], [ISO]],Table2[],38,0)%)</f>
      </c>
      <c r="Q8" s="3">
        <v>402.576</v>
      </c>
      <c r="R8" s="3">
        <f>Table1[[#This Row], [1987]]*(VLOOKUP(Table1[[#This Row], [ISO]],Table2[],37,0)%)</f>
      </c>
      <c r="S8" s="3">
        <v>416.059</v>
      </c>
      <c r="T8" s="3">
        <f>Table1[[#This Row], [1988]]*(VLOOKUP(Table1[[#This Row], [ISO]],Table2[],36,0)%)</f>
      </c>
      <c r="U8" s="3">
        <v>427.48</v>
      </c>
      <c r="V8" s="3">
        <f>Table1[[#This Row], [1989]]*(VLOOKUP(Table1[[#This Row], [ISO]],Table2[],35,0)%)</f>
      </c>
      <c r="W8" s="3">
        <v>436.715</v>
      </c>
      <c r="X8" s="3">
        <f>Table1[[#This Row], [1990]]*(VLOOKUP(Table1[[#This Row], [ISO]],Table2[],34,0)%)</f>
      </c>
      <c r="Y8" s="3">
        <v>442.30800000000005</v>
      </c>
      <c r="Z8" s="3">
        <f>Table1[[#This Row], [1991]]*(VLOOKUP(Table1[[#This Row], [ISO]],Table2[],33,0)%)</f>
      </c>
      <c r="AA8" s="3">
        <v>444.409</v>
      </c>
      <c r="AB8" s="3">
        <f>Table1[[#This Row], [1992]]*(VLOOKUP(Table1[[#This Row], [ISO]],Table2[],32,0)%)</f>
      </c>
      <c r="AC8" s="3">
        <v>444.354</v>
      </c>
      <c r="AD8" s="3">
        <f>Table1[[#This Row], [1993]]*(VLOOKUP(Table1[[#This Row], [ISO]],Table2[],31,0)%)</f>
      </c>
      <c r="AE8" s="3">
        <v>441.569</v>
      </c>
      <c r="AF8" s="3">
        <f>Table1[[#This Row], [1994]]*(VLOOKUP(Table1[[#This Row], [ISO]],Table2[],30,0)%)</f>
      </c>
      <c r="AG8" s="3">
        <v>435.688</v>
      </c>
      <c r="AH8" s="3">
        <f>Table1[[#This Row], [1995]]*(VLOOKUP(Table1[[#This Row], [ISO]],Table2[],29,0)%)</f>
      </c>
      <c r="AI8" s="3">
        <v>441.664</v>
      </c>
      <c r="AJ8" s="3">
        <f>Table1[[#This Row], [1996]]*(VLOOKUP(Table1[[#This Row], [ISO]],Table2[],28,0)%)</f>
      </c>
      <c r="AK8" s="3">
        <v>462.45399999999995</v>
      </c>
      <c r="AL8" s="3">
        <f>Table1[[#This Row], [1997]]*(VLOOKUP(Table1[[#This Row], [ISO]],Table2[],27,0)%)</f>
      </c>
      <c r="AM8" s="3">
        <v>485.145</v>
      </c>
      <c r="AN8" s="3">
        <f>Table1[[#This Row], [1998]]*(VLOOKUP(Table1[[#This Row], [ISO]],Table2[],26,0)%)</f>
      </c>
      <c r="AO8" s="3">
        <v>508.172</v>
      </c>
      <c r="AP8" s="3">
        <f>Table1[[#This Row], [1999]]*(VLOOKUP(Table1[[#This Row], [ISO]],Table2[],25,0)%)</f>
      </c>
      <c r="AQ8" s="3">
        <v>530.2280000000001</v>
      </c>
      <c r="AR8" s="3">
        <f>Table1[[#This Row], [2000]]*(VLOOKUP(Table1[[#This Row], [ISO]],Table2[],24,0)%)</f>
      </c>
      <c r="AS8" s="3">
        <v>546.613</v>
      </c>
      <c r="AT8" s="3">
        <f>Table1[[#This Row], [2001]]*(VLOOKUP(Table1[[#This Row], [ISO]],Table2[],23,0)%)</f>
      </c>
      <c r="AU8" s="3">
        <v>557.208</v>
      </c>
      <c r="AV8" s="3">
        <f>Table1[[#This Row], [2002]]*(VLOOKUP(Table1[[#This Row], [ISO]],Table2[],22,0)%)</f>
      </c>
      <c r="AW8" s="3">
        <v>565.866</v>
      </c>
      <c r="AX8" s="3">
        <f>Table1[[#This Row], [2003]]*(VLOOKUP(Table1[[#This Row], [ISO]],Table2[],21,0)%)</f>
      </c>
      <c r="AY8" s="3">
        <v>572.248</v>
      </c>
      <c r="AZ8" s="3">
        <f>Table1[[#This Row], [2004]]*(VLOOKUP(Table1[[#This Row], [ISO]],Table2[],20,0)%)</f>
      </c>
      <c r="BA8" s="3">
        <v>584.398</v>
      </c>
      <c r="BB8" s="3">
        <f>Table1[[#This Row], [2005]]*(VLOOKUP(Table1[[#This Row], [ISO]],Table2[],19,0)%)</f>
      </c>
      <c r="BC8" s="3">
        <v>608.838</v>
      </c>
      <c r="BD8" s="3">
        <f>Table1[[#This Row], [2006]]*(VLOOKUP(Table1[[#This Row], [ISO]],Table2[],18,0)%)</f>
      </c>
      <c r="BE8" s="3">
        <v>648.903</v>
      </c>
      <c r="BF8" s="3">
        <f>Table1[[#This Row], [2007]]*(VLOOKUP(Table1[[#This Row], [ISO]],Table2[],17,0)%)</f>
      </c>
      <c r="BG8" s="3">
        <v>710.6610000000001</v>
      </c>
      <c r="BH8" s="3">
        <f>Table1[[#This Row], [2008]]*(VLOOKUP(Table1[[#This Row], [ISO]],Table2[],16,0)%)</f>
      </c>
      <c r="BI8" s="3">
        <v>793.149</v>
      </c>
      <c r="BJ8" s="3">
        <f>Table1[[#This Row], [2009]]*(VLOOKUP(Table1[[#This Row], [ISO]],Table2[],15,0)%)</f>
      </c>
      <c r="BK8" s="3">
        <v>878.861</v>
      </c>
      <c r="BL8" s="3">
        <f>Table1[[#This Row], [2010]]*(VLOOKUP(Table1[[#This Row], [ISO]],Table2[],14,0)%)</f>
      </c>
      <c r="BM8" s="3">
        <v>953.587</v>
      </c>
      <c r="BN8" s="3">
        <f>Table1[[#This Row], [2011]]*(VLOOKUP(Table1[[#This Row], [ISO]],Table2[],13,0)%)</f>
      </c>
      <c r="BO8" s="3">
        <v>1011.654</v>
      </c>
      <c r="BP8" s="3">
        <f>Table1[[#This Row], [2012]]*(VLOOKUP(Table1[[#This Row], [ISO]],Table2[],12,0)%)</f>
      </c>
      <c r="BQ8" s="3">
        <v>1044.566</v>
      </c>
      <c r="BR8" s="3">
        <f>Table1[[#This Row], [2013]]*(VLOOKUP(Table1[[#This Row], [ISO]],Table2[],11,0)%)</f>
      </c>
      <c r="BS8" s="3">
        <v>1053.091</v>
      </c>
      <c r="BT8" s="3">
        <f>Table1[[#This Row], [2014]]*(VLOOKUP(Table1[[#This Row], [ISO]],Table2[],10,0)%)</f>
      </c>
      <c r="BU8" s="3">
        <v>1044.3700000000001</v>
      </c>
      <c r="BV8" s="3">
        <f>Table1[[#This Row], [2015]]*(VLOOKUP(Table1[[#This Row], [ISO]],Table2[],9,0)%)</f>
      </c>
      <c r="BW8" s="3">
        <v>1027.643</v>
      </c>
      <c r="BX8" s="3">
        <f>Table1[[#This Row], [2016]]*(VLOOKUP(Table1[[#This Row], [ISO]],Table2[],8,0)%)</f>
      </c>
      <c r="BY8" s="3">
        <v>1007.81</v>
      </c>
      <c r="BZ8" s="3">
        <f>Table1[[#This Row], [2017]]*(VLOOKUP(Table1[[#This Row], [ISO]],Table2[],7,0)%)</f>
      </c>
      <c r="CA8" s="3">
        <v>987.3230000000001</v>
      </c>
      <c r="CB8" s="3">
        <f>Table1[[#This Row], [2018]]*(VLOOKUP(Table1[[#This Row], [ISO]],Table2[],6,0)%)</f>
      </c>
      <c r="CC8" s="3">
        <v>971.028</v>
      </c>
      <c r="CD8" s="3">
        <f>Table1[[#This Row], [2019]]*(VLOOKUP(Table1[[#This Row], [ISO]],Table2[],5,0)%)</f>
      </c>
      <c r="CE8" s="3">
        <v>964.4680000000001</v>
      </c>
      <c r="CF8" s="3">
        <f>Table1[[#This Row], [2020]]*(VLOOKUP(Table1[[#This Row], [ISO]],Table2[],4,0)%)</f>
      </c>
      <c r="CG8" s="3">
        <v>964.3</v>
      </c>
      <c r="CH8" s="3">
        <f>Table1[[#This Row], [2021]]*(VLOOKUP(Table1[[#This Row], [ISO]],Table2[],3,0)%)</f>
      </c>
    </row>
    <row x14ac:dyDescent="0.25" r="9" customHeight="1" ht="17.25">
      <c r="A9" s="1" t="s">
        <v>11</v>
      </c>
      <c r="B9" s="1" t="s">
        <v>10</v>
      </c>
      <c r="C9" s="3">
        <v>6494.768</v>
      </c>
      <c r="D9" s="3">
        <f>Table1[[#This Row], [1980]]*(VLOOKUP(Table1[[#This Row], [ISO]],Table2[],44,0)%)</f>
      </c>
      <c r="E9" s="3">
        <v>6564.929</v>
      </c>
      <c r="F9" s="3">
        <f>Table1[[#This Row], [1981]]*(VLOOKUP(Table1[[#This Row], [ISO]],Table2[],43,0)%)</f>
      </c>
      <c r="G9" s="3">
        <v>6602.911</v>
      </c>
      <c r="H9" s="3">
        <f>Table1[[#This Row], [1982]]*(VLOOKUP(Table1[[#This Row], [ISO]],Table2[],42,0)%)</f>
      </c>
      <c r="I9" s="3">
        <v>6616.792</v>
      </c>
      <c r="J9" s="3">
        <f>Table1[[#This Row], [1983]]*(VLOOKUP(Table1[[#This Row], [ISO]],Table2[],41,0)%)</f>
      </c>
      <c r="K9" s="3">
        <v>6618.138</v>
      </c>
      <c r="L9" s="3">
        <f>Table1[[#This Row], [1984]]*(VLOOKUP(Table1[[#This Row], [ISO]],Table2[],40,0)%)</f>
      </c>
      <c r="M9" s="3">
        <v>6618.091</v>
      </c>
      <c r="N9" s="3">
        <f>Table1[[#This Row], [1985]]*(VLOOKUP(Table1[[#This Row], [ISO]],Table2[],39,0)%)</f>
      </c>
      <c r="O9" s="3">
        <v>6625.885</v>
      </c>
      <c r="P9" s="3">
        <f>Table1[[#This Row], [1986]]*(VLOOKUP(Table1[[#This Row], [ISO]],Table2[],38,0)%)</f>
      </c>
      <c r="Q9" s="3">
        <v>6646.987</v>
      </c>
      <c r="R9" s="3">
        <f>Table1[[#This Row], [1987]]*(VLOOKUP(Table1[[#This Row], [ISO]],Table2[],37,0)%)</f>
      </c>
      <c r="S9" s="3">
        <v>6681.684</v>
      </c>
      <c r="T9" s="3">
        <f>Table1[[#This Row], [1988]]*(VLOOKUP(Table1[[#This Row], [ISO]],Table2[],36,0)%)</f>
      </c>
      <c r="U9" s="3">
        <v>6726.254</v>
      </c>
      <c r="V9" s="3">
        <f>Table1[[#This Row], [1989]]*(VLOOKUP(Table1[[#This Row], [ISO]],Table2[],35,0)%)</f>
      </c>
      <c r="W9" s="3">
        <v>6784.437999999999</v>
      </c>
      <c r="X9" s="3">
        <f>Table1[[#This Row], [1990]]*(VLOOKUP(Table1[[#This Row], [ISO]],Table2[],34,0)%)</f>
      </c>
      <c r="Y9" s="3">
        <v>6853.097</v>
      </c>
      <c r="Z9" s="3">
        <f>Table1[[#This Row], [1991]]*(VLOOKUP(Table1[[#This Row], [ISO]],Table2[],33,0)%)</f>
      </c>
      <c r="AA9" s="3">
        <v>6922.725</v>
      </c>
      <c r="AB9" s="3">
        <f>Table1[[#This Row], [1992]]*(VLOOKUP(Table1[[#This Row], [ISO]],Table2[],32,0)%)</f>
      </c>
      <c r="AC9" s="3">
        <v>6993.725</v>
      </c>
      <c r="AD9" s="3">
        <f>Table1[[#This Row], [1993]]*(VLOOKUP(Table1[[#This Row], [ISO]],Table2[],31,0)%)</f>
      </c>
      <c r="AE9" s="3">
        <v>7065.641</v>
      </c>
      <c r="AF9" s="3">
        <f>Table1[[#This Row], [1994]]*(VLOOKUP(Table1[[#This Row], [ISO]],Table2[],30,0)%)</f>
      </c>
      <c r="AG9" s="3">
        <v>7119.088</v>
      </c>
      <c r="AH9" s="3">
        <f>Table1[[#This Row], [1995]]*(VLOOKUP(Table1[[#This Row], [ISO]],Table2[],29,0)%)</f>
      </c>
      <c r="AI9" s="3">
        <v>7139.848</v>
      </c>
      <c r="AJ9" s="3">
        <f>Table1[[#This Row], [1996]]*(VLOOKUP(Table1[[#This Row], [ISO]],Table2[],28,0)%)</f>
      </c>
      <c r="AK9" s="3">
        <v>7133.751</v>
      </c>
      <c r="AL9" s="3">
        <f>Table1[[#This Row], [1997]]*(VLOOKUP(Table1[[#This Row], [ISO]],Table2[],27,0)%)</f>
      </c>
      <c r="AM9" s="3">
        <v>7108.663</v>
      </c>
      <c r="AN9" s="3">
        <f>Table1[[#This Row], [1998]]*(VLOOKUP(Table1[[#This Row], [ISO]],Table2[],26,0)%)</f>
      </c>
      <c r="AO9" s="3">
        <v>7078.267</v>
      </c>
      <c r="AP9" s="3">
        <f>Table1[[#This Row], [1999]]*(VLOOKUP(Table1[[#This Row], [ISO]],Table2[],25,0)%)</f>
      </c>
      <c r="AQ9" s="3">
        <v>7051.494</v>
      </c>
      <c r="AR9" s="3">
        <f>Table1[[#This Row], [2000]]*(VLOOKUP(Table1[[#This Row], [ISO]],Table2[],24,0)%)</f>
      </c>
      <c r="AS9" s="3">
        <v>7029.756</v>
      </c>
      <c r="AT9" s="3">
        <f>Table1[[#This Row], [2001]]*(VLOOKUP(Table1[[#This Row], [ISO]],Table2[],23,0)%)</f>
      </c>
      <c r="AU9" s="3">
        <v>7016.47</v>
      </c>
      <c r="AV9" s="3">
        <f>Table1[[#This Row], [2002]]*(VLOOKUP(Table1[[#This Row], [ISO]],Table2[],22,0)%)</f>
      </c>
      <c r="AW9" s="3">
        <v>7005.445</v>
      </c>
      <c r="AX9" s="3">
        <f>Table1[[#This Row], [2003]]*(VLOOKUP(Table1[[#This Row], [ISO]],Table2[],21,0)%)</f>
      </c>
      <c r="AY9" s="3">
        <v>6988.412</v>
      </c>
      <c r="AZ9" s="3">
        <f>Table1[[#This Row], [2004]]*(VLOOKUP(Table1[[#This Row], [ISO]],Table2[],20,0)%)</f>
      </c>
      <c r="BA9" s="3">
        <v>6979.535</v>
      </c>
      <c r="BB9" s="3">
        <f>Table1[[#This Row], [2005]]*(VLOOKUP(Table1[[#This Row], [ISO]],Table2[],19,0)%)</f>
      </c>
      <c r="BC9" s="3">
        <v>6988.96</v>
      </c>
      <c r="BD9" s="3">
        <f>Table1[[#This Row], [2006]]*(VLOOKUP(Table1[[#This Row], [ISO]],Table2[],18,0)%)</f>
      </c>
      <c r="BE9" s="3">
        <v>7006.936</v>
      </c>
      <c r="BF9" s="3">
        <f>Table1[[#This Row], [2007]]*(VLOOKUP(Table1[[#This Row], [ISO]],Table2[],17,0)%)</f>
      </c>
      <c r="BG9" s="3">
        <v>7029.508</v>
      </c>
      <c r="BH9" s="3">
        <f>Table1[[#This Row], [2008]]*(VLOOKUP(Table1[[#This Row], [ISO]],Table2[],16,0)%)</f>
      </c>
      <c r="BI9" s="3">
        <v>7061.384</v>
      </c>
      <c r="BJ9" s="3">
        <f>Table1[[#This Row], [2009]]*(VLOOKUP(Table1[[#This Row], [ISO]],Table2[],15,0)%)</f>
      </c>
      <c r="BK9" s="3">
        <v>7099.682</v>
      </c>
      <c r="BL9" s="3">
        <f>Table1[[#This Row], [2010]]*(VLOOKUP(Table1[[#This Row], [ISO]],Table2[],14,0)%)</f>
      </c>
      <c r="BM9" s="3">
        <v>7142.431</v>
      </c>
      <c r="BN9" s="3">
        <f>Table1[[#This Row], [2011]]*(VLOOKUP(Table1[[#This Row], [ISO]],Table2[],13,0)%)</f>
      </c>
      <c r="BO9" s="3">
        <v>7193.4</v>
      </c>
      <c r="BP9" s="3">
        <f>Table1[[#This Row], [2012]]*(VLOOKUP(Table1[[#This Row], [ISO]],Table2[],12,0)%)</f>
      </c>
      <c r="BQ9" s="3">
        <v>7253.019</v>
      </c>
      <c r="BR9" s="3">
        <f>Table1[[#This Row], [2013]]*(VLOOKUP(Table1[[#This Row], [ISO]],Table2[],11,0)%)</f>
      </c>
      <c r="BS9" s="3">
        <v>7309.924999999999</v>
      </c>
      <c r="BT9" s="3">
        <f>Table1[[#This Row], [2014]]*(VLOOKUP(Table1[[#This Row], [ISO]],Table2[],10,0)%)</f>
      </c>
      <c r="BU9" s="3">
        <v>7352.378000000001</v>
      </c>
      <c r="BV9" s="3">
        <f>Table1[[#This Row], [2015]]*(VLOOKUP(Table1[[#This Row], [ISO]],Table2[],9,0)%)</f>
      </c>
      <c r="BW9" s="3">
        <v>7366.601999999999</v>
      </c>
      <c r="BX9" s="3">
        <f>Table1[[#This Row], [2016]]*(VLOOKUP(Table1[[#This Row], [ISO]],Table2[],8,0)%)</f>
      </c>
      <c r="BY9" s="3">
        <v>7335.205</v>
      </c>
      <c r="BZ9" s="3">
        <f>Table1[[#This Row], [2017]]*(VLOOKUP(Table1[[#This Row], [ISO]],Table2[],7,0)%)</f>
      </c>
      <c r="CA9" s="3">
        <v>7235.925</v>
      </c>
      <c r="CB9" s="3">
        <f>Table1[[#This Row], [2018]]*(VLOOKUP(Table1[[#This Row], [ISO]],Table2[],6,0)%)</f>
      </c>
      <c r="CC9" s="3">
        <v>7078.86</v>
      </c>
      <c r="CD9" s="3">
        <f>Table1[[#This Row], [2019]]*(VLOOKUP(Table1[[#This Row], [ISO]],Table2[],5,0)%)</f>
      </c>
      <c r="CE9" s="3">
        <v>6880.719</v>
      </c>
      <c r="CF9" s="3">
        <f>Table1[[#This Row], [2020]]*(VLOOKUP(Table1[[#This Row], [ISO]],Table2[],4,0)%)</f>
      </c>
      <c r="CG9" s="3">
        <v>6665.483</v>
      </c>
      <c r="CH9" s="3">
        <f>Table1[[#This Row], [2021]]*(VLOOKUP(Table1[[#This Row], [ISO]],Table2[],3,0)%)</f>
      </c>
    </row>
    <row x14ac:dyDescent="0.25" r="10" customHeight="1" ht="17.25">
      <c r="A10" s="1" t="s">
        <v>13</v>
      </c>
      <c r="B10" s="1" t="s">
        <v>12</v>
      </c>
      <c r="C10" s="3">
        <v>689.758</v>
      </c>
      <c r="D10" s="3">
        <f>Table1[[#This Row], [1980]]*(VLOOKUP(Table1[[#This Row], [ISO]],Table2[],44,0)%)</f>
      </c>
      <c r="E10" s="3">
        <v>704.674</v>
      </c>
      <c r="F10" s="3">
        <f>Table1[[#This Row], [1981]]*(VLOOKUP(Table1[[#This Row], [ISO]],Table2[],43,0)%)</f>
      </c>
      <c r="G10" s="3">
        <v>722.301</v>
      </c>
      <c r="H10" s="3">
        <f>Table1[[#This Row], [1982]]*(VLOOKUP(Table1[[#This Row], [ISO]],Table2[],42,0)%)</f>
      </c>
      <c r="I10" s="3">
        <v>744.585</v>
      </c>
      <c r="J10" s="3">
        <f>Table1[[#This Row], [1983]]*(VLOOKUP(Table1[[#This Row], [ISO]],Table2[],41,0)%)</f>
      </c>
      <c r="K10" s="3">
        <v>764.0400000000001</v>
      </c>
      <c r="L10" s="3">
        <f>Table1[[#This Row], [1984]]*(VLOOKUP(Table1[[#This Row], [ISO]],Table2[],40,0)%)</f>
      </c>
      <c r="M10" s="3">
        <v>774.615</v>
      </c>
      <c r="N10" s="3">
        <f>Table1[[#This Row], [1985]]*(VLOOKUP(Table1[[#This Row], [ISO]],Table2[],39,0)%)</f>
      </c>
      <c r="O10" s="3">
        <v>780.8789999999999</v>
      </c>
      <c r="P10" s="3">
        <f>Table1[[#This Row], [1986]]*(VLOOKUP(Table1[[#This Row], [ISO]],Table2[],38,0)%)</f>
      </c>
      <c r="Q10" s="3">
        <v>786.369</v>
      </c>
      <c r="R10" s="3">
        <f>Table1[[#This Row], [1987]]*(VLOOKUP(Table1[[#This Row], [ISO]],Table2[],37,0)%)</f>
      </c>
      <c r="S10" s="3">
        <v>787.477</v>
      </c>
      <c r="T10" s="3">
        <f>Table1[[#This Row], [1988]]*(VLOOKUP(Table1[[#This Row], [ISO]],Table2[],36,0)%)</f>
      </c>
      <c r="U10" s="3">
        <v>791.91</v>
      </c>
      <c r="V10" s="3">
        <f>Table1[[#This Row], [1989]]*(VLOOKUP(Table1[[#This Row], [ISO]],Table2[],35,0)%)</f>
      </c>
      <c r="W10" s="3">
        <v>800.651</v>
      </c>
      <c r="X10" s="3">
        <f>Table1[[#This Row], [1990]]*(VLOOKUP(Table1[[#This Row], [ISO]],Table2[],34,0)%)</f>
      </c>
      <c r="Y10" s="3">
        <v>803.98</v>
      </c>
      <c r="Z10" s="3">
        <f>Table1[[#This Row], [1991]]*(VLOOKUP(Table1[[#This Row], [ISO]],Table2[],33,0)%)</f>
      </c>
      <c r="AA10" s="3">
        <v>786.759</v>
      </c>
      <c r="AB10" s="3">
        <f>Table1[[#This Row], [1992]]*(VLOOKUP(Table1[[#This Row], [ISO]],Table2[],32,0)%)</f>
      </c>
      <c r="AC10" s="3">
        <v>748.256</v>
      </c>
      <c r="AD10" s="3">
        <f>Table1[[#This Row], [1993]]*(VLOOKUP(Table1[[#This Row], [ISO]],Table2[],31,0)%)</f>
      </c>
      <c r="AE10" s="3">
        <v>703.6479999999999</v>
      </c>
      <c r="AF10" s="3">
        <f>Table1[[#This Row], [1994]]*(VLOOKUP(Table1[[#This Row], [ISO]],Table2[],30,0)%)</f>
      </c>
      <c r="AG10" s="3">
        <v>653.26</v>
      </c>
      <c r="AH10" s="3">
        <f>Table1[[#This Row], [1995]]*(VLOOKUP(Table1[[#This Row], [ISO]],Table2[],29,0)%)</f>
      </c>
      <c r="AI10" s="3">
        <v>601.6099999999999</v>
      </c>
      <c r="AJ10" s="3">
        <f>Table1[[#This Row], [1996]]*(VLOOKUP(Table1[[#This Row], [ISO]],Table2[],28,0)%)</f>
      </c>
      <c r="AK10" s="3">
        <v>550.595</v>
      </c>
      <c r="AL10" s="3">
        <f>Table1[[#This Row], [1997]]*(VLOOKUP(Table1[[#This Row], [ISO]],Table2[],27,0)%)</f>
      </c>
      <c r="AM10" s="3">
        <v>505.853</v>
      </c>
      <c r="AN10" s="3">
        <f>Table1[[#This Row], [1998]]*(VLOOKUP(Table1[[#This Row], [ISO]],Table2[],26,0)%)</f>
      </c>
      <c r="AO10" s="3">
        <v>470.396</v>
      </c>
      <c r="AP10" s="3">
        <f>Table1[[#This Row], [1999]]*(VLOOKUP(Table1[[#This Row], [ISO]],Table2[],25,0)%)</f>
      </c>
      <c r="AQ10" s="3">
        <v>440.382</v>
      </c>
      <c r="AR10" s="3">
        <f>Table1[[#This Row], [2000]]*(VLOOKUP(Table1[[#This Row], [ISO]],Table2[],24,0)%)</f>
      </c>
      <c r="AS10" s="3">
        <v>414.52</v>
      </c>
      <c r="AT10" s="3">
        <f>Table1[[#This Row], [2001]]*(VLOOKUP(Table1[[#This Row], [ISO]],Table2[],23,0)%)</f>
      </c>
      <c r="AU10" s="3">
        <v>394.745</v>
      </c>
      <c r="AV10" s="3">
        <f>Table1[[#This Row], [2002]]*(VLOOKUP(Table1[[#This Row], [ISO]],Table2[],22,0)%)</f>
      </c>
      <c r="AW10" s="3">
        <v>382.371</v>
      </c>
      <c r="AX10" s="3">
        <f>Table1[[#This Row], [2003]]*(VLOOKUP(Table1[[#This Row], [ISO]],Table2[],21,0)%)</f>
      </c>
      <c r="AY10" s="3">
        <v>375.956</v>
      </c>
      <c r="AZ10" s="3">
        <f>Table1[[#This Row], [2004]]*(VLOOKUP(Table1[[#This Row], [ISO]],Table2[],20,0)%)</f>
      </c>
      <c r="BA10" s="3">
        <v>374.818</v>
      </c>
      <c r="BB10" s="3">
        <f>Table1[[#This Row], [2005]]*(VLOOKUP(Table1[[#This Row], [ISO]],Table2[],19,0)%)</f>
      </c>
      <c r="BC10" s="3">
        <v>373.251</v>
      </c>
      <c r="BD10" s="3">
        <f>Table1[[#This Row], [2006]]*(VLOOKUP(Table1[[#This Row], [ISO]],Table2[],18,0)%)</f>
      </c>
      <c r="BE10" s="3">
        <v>371.08000000000004</v>
      </c>
      <c r="BF10" s="3">
        <f>Table1[[#This Row], [2007]]*(VLOOKUP(Table1[[#This Row], [ISO]],Table2[],17,0)%)</f>
      </c>
      <c r="BG10" s="3">
        <v>371.837</v>
      </c>
      <c r="BH10" s="3">
        <f>Table1[[#This Row], [2008]]*(VLOOKUP(Table1[[#This Row], [ISO]],Table2[],16,0)%)</f>
      </c>
      <c r="BI10" s="3">
        <v>375.59400000000005</v>
      </c>
      <c r="BJ10" s="3">
        <f>Table1[[#This Row], [2009]]*(VLOOKUP(Table1[[#This Row], [ISO]],Table2[],15,0)%)</f>
      </c>
      <c r="BK10" s="3">
        <v>380.152</v>
      </c>
      <c r="BL10" s="3">
        <f>Table1[[#This Row], [2010]]*(VLOOKUP(Table1[[#This Row], [ISO]],Table2[],14,0)%)</f>
      </c>
      <c r="BM10" s="3">
        <v>387.30999999999995</v>
      </c>
      <c r="BN10" s="3">
        <f>Table1[[#This Row], [2011]]*(VLOOKUP(Table1[[#This Row], [ISO]],Table2[],13,0)%)</f>
      </c>
      <c r="BO10" s="3">
        <v>399.429</v>
      </c>
      <c r="BP10" s="3">
        <f>Table1[[#This Row], [2012]]*(VLOOKUP(Table1[[#This Row], [ISO]],Table2[],12,0)%)</f>
      </c>
      <c r="BQ10" s="3">
        <v>410.731</v>
      </c>
      <c r="BR10" s="3">
        <f>Table1[[#This Row], [2013]]*(VLOOKUP(Table1[[#This Row], [ISO]],Table2[],11,0)%)</f>
      </c>
      <c r="BS10" s="3">
        <v>419.341</v>
      </c>
      <c r="BT10" s="3">
        <f>Table1[[#This Row], [2014]]*(VLOOKUP(Table1[[#This Row], [ISO]],Table2[],10,0)%)</f>
      </c>
      <c r="BU10" s="3">
        <v>424.347</v>
      </c>
      <c r="BV10" s="3">
        <f>Table1[[#This Row], [2015]]*(VLOOKUP(Table1[[#This Row], [ISO]],Table2[],9,0)%)</f>
      </c>
      <c r="BW10" s="3">
        <v>426.255</v>
      </c>
      <c r="BX10" s="3">
        <f>Table1[[#This Row], [2016]]*(VLOOKUP(Table1[[#This Row], [ISO]],Table2[],8,0)%)</f>
      </c>
      <c r="BY10" s="3">
        <v>421.825</v>
      </c>
      <c r="BZ10" s="3">
        <f>Table1[[#This Row], [2017]]*(VLOOKUP(Table1[[#This Row], [ISO]],Table2[],7,0)%)</f>
      </c>
      <c r="CA10" s="3">
        <v>411.075</v>
      </c>
      <c r="CB10" s="3">
        <f>Table1[[#This Row], [2018]]*(VLOOKUP(Table1[[#This Row], [ISO]],Table2[],6,0)%)</f>
      </c>
      <c r="CC10" s="3">
        <v>396.124</v>
      </c>
      <c r="CD10" s="3">
        <f>Table1[[#This Row], [2019]]*(VLOOKUP(Table1[[#This Row], [ISO]],Table2[],5,0)%)</f>
      </c>
      <c r="CE10" s="3">
        <v>380.18199999999996</v>
      </c>
      <c r="CF10" s="3">
        <f>Table1[[#This Row], [2020]]*(VLOOKUP(Table1[[#This Row], [ISO]],Table2[],4,0)%)</f>
      </c>
      <c r="CG10" s="3">
        <v>365.838</v>
      </c>
      <c r="CH10" s="3">
        <f>Table1[[#This Row], [2021]]*(VLOOKUP(Table1[[#This Row], [ISO]],Table2[],3,0)%)</f>
      </c>
    </row>
    <row x14ac:dyDescent="0.25" r="11" customHeight="1" ht="17.25">
      <c r="A11" s="1" t="s">
        <v>390</v>
      </c>
      <c r="B11" s="1" t="s">
        <v>391</v>
      </c>
      <c r="C11" s="3">
        <v>10.06</v>
      </c>
      <c r="D11" s="2">
        <f>Table1[[#This Row], [1980]]*(VLOOKUP(Table1[[#This Row], [ISO]],Table2[],44,0)%)</f>
      </c>
      <c r="E11" s="3">
        <v>10.362</v>
      </c>
      <c r="F11" s="2">
        <f>Table1[[#This Row], [1981]]*(VLOOKUP(Table1[[#This Row], [ISO]],Table2[],43,0)%)</f>
      </c>
      <c r="G11" s="3">
        <v>10.761</v>
      </c>
      <c r="H11" s="2">
        <f>Table1[[#This Row], [1982]]*(VLOOKUP(Table1[[#This Row], [ISO]],Table2[],42,0)%)</f>
      </c>
      <c r="I11" s="3">
        <v>11.226</v>
      </c>
      <c r="J11" s="2">
        <f>Table1[[#This Row], [1983]]*(VLOOKUP(Table1[[#This Row], [ISO]],Table2[],41,0)%)</f>
      </c>
      <c r="K11" s="3">
        <v>11.751</v>
      </c>
      <c r="L11" s="2">
        <f>Table1[[#This Row], [1984]]*(VLOOKUP(Table1[[#This Row], [ISO]],Table2[],40,0)%)</f>
      </c>
      <c r="M11" s="3">
        <v>12.325999999999999</v>
      </c>
      <c r="N11" s="2">
        <f>Table1[[#This Row], [1985]]*(VLOOKUP(Table1[[#This Row], [ISO]],Table2[],39,0)%)</f>
      </c>
      <c r="O11" s="3">
        <v>12.924</v>
      </c>
      <c r="P11" s="2">
        <f>Table1[[#This Row], [1986]]*(VLOOKUP(Table1[[#This Row], [ISO]],Table2[],38,0)%)</f>
      </c>
      <c r="Q11" s="3">
        <v>13.538</v>
      </c>
      <c r="R11" s="2">
        <f>Table1[[#This Row], [1987]]*(VLOOKUP(Table1[[#This Row], [ISO]],Table2[],37,0)%)</f>
      </c>
      <c r="S11" s="3">
        <v>14.175</v>
      </c>
      <c r="T11" s="2">
        <f>Table1[[#This Row], [1988]]*(VLOOKUP(Table1[[#This Row], [ISO]],Table2[],36,0)%)</f>
      </c>
      <c r="U11" s="3">
        <v>14.836</v>
      </c>
      <c r="V11" s="2">
        <f>Table1[[#This Row], [1989]]*(VLOOKUP(Table1[[#This Row], [ISO]],Table2[],35,0)%)</f>
      </c>
      <c r="W11" s="3">
        <v>15.421</v>
      </c>
      <c r="X11" s="2">
        <f>Table1[[#This Row], [1990]]*(VLOOKUP(Table1[[#This Row], [ISO]],Table2[],34,0)%)</f>
      </c>
      <c r="Y11" s="3">
        <v>15.867</v>
      </c>
      <c r="Z11" s="2">
        <f>Table1[[#This Row], [1991]]*(VLOOKUP(Table1[[#This Row], [ISO]],Table2[],33,0)%)</f>
      </c>
      <c r="AA11" s="3">
        <v>16.259999999999998</v>
      </c>
      <c r="AB11" s="2">
        <f>Table1[[#This Row], [1992]]*(VLOOKUP(Table1[[#This Row], [ISO]],Table2[],32,0)%)</f>
      </c>
      <c r="AC11" s="3">
        <v>16.639</v>
      </c>
      <c r="AD11" s="2">
        <f>Table1[[#This Row], [1993]]*(VLOOKUP(Table1[[#This Row], [ISO]],Table2[],31,0)%)</f>
      </c>
      <c r="AE11" s="3">
        <v>16.991</v>
      </c>
      <c r="AF11" s="2">
        <f>Table1[[#This Row], [1994]]*(VLOOKUP(Table1[[#This Row], [ISO]],Table2[],30,0)%)</f>
      </c>
      <c r="AG11" s="3">
        <v>17.272</v>
      </c>
      <c r="AH11" s="2">
        <f>Table1[[#This Row], [1995]]*(VLOOKUP(Table1[[#This Row], [ISO]],Table2[],29,0)%)</f>
      </c>
      <c r="AI11" s="3">
        <v>17.45</v>
      </c>
      <c r="AJ11" s="2">
        <f>Table1[[#This Row], [1996]]*(VLOOKUP(Table1[[#This Row], [ISO]],Table2[],28,0)%)</f>
      </c>
      <c r="AK11" s="3">
        <v>17.487</v>
      </c>
      <c r="AL11" s="2">
        <f>Table1[[#This Row], [1997]]*(VLOOKUP(Table1[[#This Row], [ISO]],Table2[],27,0)%)</f>
      </c>
      <c r="AM11" s="3">
        <v>17.348</v>
      </c>
      <c r="AN11" s="2">
        <f>Table1[[#This Row], [1998]]*(VLOOKUP(Table1[[#This Row], [ISO]],Table2[],26,0)%)</f>
      </c>
      <c r="AO11" s="3">
        <v>17.098</v>
      </c>
      <c r="AP11" s="2">
        <f>Table1[[#This Row], [1999]]*(VLOOKUP(Table1[[#This Row], [ISO]],Table2[],25,0)%)</f>
      </c>
      <c r="AQ11" s="3">
        <v>16.684</v>
      </c>
      <c r="AR11" s="2">
        <f>Table1[[#This Row], [2000]]*(VLOOKUP(Table1[[#This Row], [ISO]],Table2[],24,0)%)</f>
      </c>
      <c r="AS11" s="3">
        <v>16.088</v>
      </c>
      <c r="AT11" s="2">
        <f>Table1[[#This Row], [2001]]*(VLOOKUP(Table1[[#This Row], [ISO]],Table2[],23,0)%)</f>
      </c>
      <c r="AU11" s="3">
        <v>15.504000000000001</v>
      </c>
      <c r="AV11" s="2">
        <f>Table1[[#This Row], [2002]]*(VLOOKUP(Table1[[#This Row], [ISO]],Table2[],22,0)%)</f>
      </c>
      <c r="AW11" s="3">
        <v>15.015</v>
      </c>
      <c r="AX11" s="2">
        <f>Table1[[#This Row], [2003]]*(VLOOKUP(Table1[[#This Row], [ISO]],Table2[],21,0)%)</f>
      </c>
      <c r="AY11" s="3">
        <v>14.576</v>
      </c>
      <c r="AZ11" s="2">
        <f>Table1[[#This Row], [2004]]*(VLOOKUP(Table1[[#This Row], [ISO]],Table2[],20,0)%)</f>
      </c>
      <c r="BA11" s="3">
        <v>14.158</v>
      </c>
      <c r="BB11" s="2">
        <f>Table1[[#This Row], [2005]]*(VLOOKUP(Table1[[#This Row], [ISO]],Table2[],19,0)%)</f>
      </c>
      <c r="BC11" s="3">
        <v>13.804</v>
      </c>
      <c r="BD11" s="2">
        <f>Table1[[#This Row], [2006]]*(VLOOKUP(Table1[[#This Row], [ISO]],Table2[],18,0)%)</f>
      </c>
      <c r="BE11" s="3">
        <v>13.536</v>
      </c>
      <c r="BF11" s="2">
        <f>Table1[[#This Row], [2007]]*(VLOOKUP(Table1[[#This Row], [ISO]],Table2[],17,0)%)</f>
      </c>
      <c r="BG11" s="3">
        <v>13.343</v>
      </c>
      <c r="BH11" s="2">
        <f>Table1[[#This Row], [2008]]*(VLOOKUP(Table1[[#This Row], [ISO]],Table2[],16,0)%)</f>
      </c>
      <c r="BI11" s="3">
        <v>13.223</v>
      </c>
      <c r="BJ11" s="2">
        <f>Table1[[#This Row], [2009]]*(VLOOKUP(Table1[[#This Row], [ISO]],Table2[],15,0)%)</f>
      </c>
      <c r="BK11" s="3">
        <v>13</v>
      </c>
      <c r="BL11" s="2">
        <f>Table1[[#This Row], [2010]]*(VLOOKUP(Table1[[#This Row], [ISO]],Table2[],14,0)%)</f>
      </c>
      <c r="BM11" s="3">
        <v>12.623000000000001</v>
      </c>
      <c r="BN11" s="2">
        <f>Table1[[#This Row], [2011]]*(VLOOKUP(Table1[[#This Row], [ISO]],Table2[],13,0)%)</f>
      </c>
      <c r="BO11" s="3">
        <v>12.213000000000001</v>
      </c>
      <c r="BP11" s="2">
        <f>Table1[[#This Row], [2012]]*(VLOOKUP(Table1[[#This Row], [ISO]],Table2[],12,0)%)</f>
      </c>
      <c r="BQ11" s="3">
        <v>11.755</v>
      </c>
      <c r="BR11" s="2">
        <f>Table1[[#This Row], [2013]]*(VLOOKUP(Table1[[#This Row], [ISO]],Table2[],11,0)%)</f>
      </c>
      <c r="BS11" s="3">
        <v>11.247</v>
      </c>
      <c r="BT11" s="2">
        <f>Table1[[#This Row], [2014]]*(VLOOKUP(Table1[[#This Row], [ISO]],Table2[],10,0)%)</f>
      </c>
      <c r="BU11" s="3">
        <v>10.759999999999998</v>
      </c>
      <c r="BV11" s="2">
        <f>Table1[[#This Row], [2015]]*(VLOOKUP(Table1[[#This Row], [ISO]],Table2[],9,0)%)</f>
      </c>
      <c r="BW11" s="3">
        <v>10.31</v>
      </c>
      <c r="BX11" s="2">
        <f>Table1[[#This Row], [2016]]*(VLOOKUP(Table1[[#This Row], [ISO]],Table2[],8,0)%)</f>
      </c>
      <c r="BY11" s="3">
        <v>9.855</v>
      </c>
      <c r="BZ11" s="2">
        <f>Table1[[#This Row], [2017]]*(VLOOKUP(Table1[[#This Row], [ISO]],Table2[],7,0)%)</f>
      </c>
      <c r="CA11" s="3">
        <v>9.39</v>
      </c>
      <c r="CB11" s="2">
        <f>Table1[[#This Row], [2018]]*(VLOOKUP(Table1[[#This Row], [ISO]],Table2[],6,0)%)</f>
      </c>
      <c r="CC11" s="3">
        <v>8.919</v>
      </c>
      <c r="CD11" s="2">
        <f>Table1[[#This Row], [2019]]*(VLOOKUP(Table1[[#This Row], [ISO]],Table2[],5,0)%)</f>
      </c>
      <c r="CE11" s="3">
        <v>8.468</v>
      </c>
      <c r="CF11" s="2">
        <f>Table1[[#This Row], [2020]]*(VLOOKUP(Table1[[#This Row], [ISO]],Table2[],4,0)%)</f>
      </c>
      <c r="CG11" s="3">
        <v>8.055</v>
      </c>
      <c r="CH11" s="2">
        <f>Table1[[#This Row], [2021]]*(VLOOKUP(Table1[[#This Row], [ISO]],Table2[],3,0)%)</f>
      </c>
    </row>
    <row x14ac:dyDescent="0.25" r="12" customHeight="1" ht="17.25">
      <c r="A12" s="1" t="s">
        <v>392</v>
      </c>
      <c r="B12" s="1" t="s">
        <v>393</v>
      </c>
      <c r="C12" s="3">
        <v>14.317</v>
      </c>
      <c r="D12" s="2">
        <f>Table1[[#This Row], [1980]]*(VLOOKUP(Table1[[#This Row], [ISO]],Table2[],44,0)%)</f>
      </c>
      <c r="E12" s="3">
        <v>14.280999999999999</v>
      </c>
      <c r="F12" s="2">
        <f>Table1[[#This Row], [1981]]*(VLOOKUP(Table1[[#This Row], [ISO]],Table2[],43,0)%)</f>
      </c>
      <c r="G12" s="3">
        <v>14.043</v>
      </c>
      <c r="H12" s="2">
        <f>Table1[[#This Row], [1982]]*(VLOOKUP(Table1[[#This Row], [ISO]],Table2[],42,0)%)</f>
      </c>
      <c r="I12" s="3">
        <v>13.806999999999999</v>
      </c>
      <c r="J12" s="2">
        <f>Table1[[#This Row], [1983]]*(VLOOKUP(Table1[[#This Row], [ISO]],Table2[],41,0)%)</f>
      </c>
      <c r="K12" s="3">
        <v>13.523</v>
      </c>
      <c r="L12" s="2">
        <f>Table1[[#This Row], [1984]]*(VLOOKUP(Table1[[#This Row], [ISO]],Table2[],40,0)%)</f>
      </c>
      <c r="M12" s="3">
        <v>13.234</v>
      </c>
      <c r="N12" s="2">
        <f>Table1[[#This Row], [1985]]*(VLOOKUP(Table1[[#This Row], [ISO]],Table2[],39,0)%)</f>
      </c>
      <c r="O12" s="3">
        <v>13.108</v>
      </c>
      <c r="P12" s="2">
        <f>Table1[[#This Row], [1986]]*(VLOOKUP(Table1[[#This Row], [ISO]],Table2[],38,0)%)</f>
      </c>
      <c r="Q12" s="3">
        <v>13.011</v>
      </c>
      <c r="R12" s="2">
        <f>Table1[[#This Row], [1987]]*(VLOOKUP(Table1[[#This Row], [ISO]],Table2[],37,0)%)</f>
      </c>
      <c r="S12" s="3">
        <v>12.906</v>
      </c>
      <c r="T12" s="2">
        <f>Table1[[#This Row], [1988]]*(VLOOKUP(Table1[[#This Row], [ISO]],Table2[],36,0)%)</f>
      </c>
      <c r="U12" s="3">
        <v>12.862000000000002</v>
      </c>
      <c r="V12" s="2">
        <f>Table1[[#This Row], [1989]]*(VLOOKUP(Table1[[#This Row], [ISO]],Table2[],35,0)%)</f>
      </c>
      <c r="W12" s="3">
        <v>12.905999999999999</v>
      </c>
      <c r="X12" s="2">
        <f>Table1[[#This Row], [1990]]*(VLOOKUP(Table1[[#This Row], [ISO]],Table2[],34,0)%)</f>
      </c>
      <c r="Y12" s="3">
        <v>12.84</v>
      </c>
      <c r="Z12" s="2">
        <f>Table1[[#This Row], [1991]]*(VLOOKUP(Table1[[#This Row], [ISO]],Table2[],33,0)%)</f>
      </c>
      <c r="AA12" s="3">
        <v>12.761</v>
      </c>
      <c r="AB12" s="2">
        <f>Table1[[#This Row], [1992]]*(VLOOKUP(Table1[[#This Row], [ISO]],Table2[],32,0)%)</f>
      </c>
      <c r="AC12" s="3">
        <v>12.845</v>
      </c>
      <c r="AD12" s="2">
        <f>Table1[[#This Row], [1993]]*(VLOOKUP(Table1[[#This Row], [ISO]],Table2[],31,0)%)</f>
      </c>
      <c r="AE12" s="3">
        <v>12.997</v>
      </c>
      <c r="AF12" s="2">
        <f>Table1[[#This Row], [1994]]*(VLOOKUP(Table1[[#This Row], [ISO]],Table2[],30,0)%)</f>
      </c>
      <c r="AG12" s="3">
        <v>13.221</v>
      </c>
      <c r="AH12" s="2">
        <f>Table1[[#This Row], [1995]]*(VLOOKUP(Table1[[#This Row], [ISO]],Table2[],29,0)%)</f>
      </c>
      <c r="AI12" s="3">
        <v>13.589</v>
      </c>
      <c r="AJ12" s="2">
        <f>Table1[[#This Row], [1996]]*(VLOOKUP(Table1[[#This Row], [ISO]],Table2[],28,0)%)</f>
      </c>
      <c r="AK12" s="3">
        <v>13.985</v>
      </c>
      <c r="AL12" s="2">
        <f>Table1[[#This Row], [1997]]*(VLOOKUP(Table1[[#This Row], [ISO]],Table2[],27,0)%)</f>
      </c>
      <c r="AM12" s="3">
        <v>14.184000000000001</v>
      </c>
      <c r="AN12" s="2">
        <f>Table1[[#This Row], [1998]]*(VLOOKUP(Table1[[#This Row], [ISO]],Table2[],26,0)%)</f>
      </c>
      <c r="AO12" s="3">
        <v>14.165</v>
      </c>
      <c r="AP12" s="2">
        <f>Table1[[#This Row], [1999]]*(VLOOKUP(Table1[[#This Row], [ISO]],Table2[],25,0)%)</f>
      </c>
      <c r="AQ12" s="3">
        <v>14.133</v>
      </c>
      <c r="AR12" s="2">
        <f>Table1[[#This Row], [2000]]*(VLOOKUP(Table1[[#This Row], [ISO]],Table2[],24,0)%)</f>
      </c>
      <c r="AS12" s="3">
        <v>14.055</v>
      </c>
      <c r="AT12" s="2">
        <f>Table1[[#This Row], [2001]]*(VLOOKUP(Table1[[#This Row], [ISO]],Table2[],23,0)%)</f>
      </c>
      <c r="AU12" s="3">
        <v>13.798</v>
      </c>
      <c r="AV12" s="2">
        <f>Table1[[#This Row], [2002]]*(VLOOKUP(Table1[[#This Row], [ISO]],Table2[],22,0)%)</f>
      </c>
      <c r="AW12" s="3">
        <v>13.559000000000001</v>
      </c>
      <c r="AX12" s="2">
        <f>Table1[[#This Row], [2003]]*(VLOOKUP(Table1[[#This Row], [ISO]],Table2[],21,0)%)</f>
      </c>
      <c r="AY12" s="3">
        <v>13.412</v>
      </c>
      <c r="AZ12" s="2">
        <f>Table1[[#This Row], [2004]]*(VLOOKUP(Table1[[#This Row], [ISO]],Table2[],20,0)%)</f>
      </c>
      <c r="BA12" s="3">
        <v>13.123</v>
      </c>
      <c r="BB12" s="2">
        <f>Table1[[#This Row], [2005]]*(VLOOKUP(Table1[[#This Row], [ISO]],Table2[],19,0)%)</f>
      </c>
      <c r="BC12" s="3">
        <v>12.792000000000002</v>
      </c>
      <c r="BD12" s="2">
        <f>Table1[[#This Row], [2006]]*(VLOOKUP(Table1[[#This Row], [ISO]],Table2[],18,0)%)</f>
      </c>
      <c r="BE12" s="3">
        <v>12.661</v>
      </c>
      <c r="BF12" s="2">
        <f>Table1[[#This Row], [2007]]*(VLOOKUP(Table1[[#This Row], [ISO]],Table2[],17,0)%)</f>
      </c>
      <c r="BG12" s="3">
        <v>12.775</v>
      </c>
      <c r="BH12" s="2">
        <f>Table1[[#This Row], [2008]]*(VLOOKUP(Table1[[#This Row], [ISO]],Table2[],16,0)%)</f>
      </c>
      <c r="BI12" s="3">
        <v>13.062</v>
      </c>
      <c r="BJ12" s="2">
        <f>Table1[[#This Row], [2009]]*(VLOOKUP(Table1[[#This Row], [ISO]],Table2[],15,0)%)</f>
      </c>
      <c r="BK12" s="3">
        <v>13.216999999999999</v>
      </c>
      <c r="BL12" s="2">
        <f>Table1[[#This Row], [2010]]*(VLOOKUP(Table1[[#This Row], [ISO]],Table2[],14,0)%)</f>
      </c>
      <c r="BM12" s="3">
        <v>13.204999999999998</v>
      </c>
      <c r="BN12" s="2">
        <f>Table1[[#This Row], [2011]]*(VLOOKUP(Table1[[#This Row], [ISO]],Table2[],13,0)%)</f>
      </c>
      <c r="BO12" s="3">
        <v>13.079</v>
      </c>
      <c r="BP12" s="2">
        <f>Table1[[#This Row], [2012]]*(VLOOKUP(Table1[[#This Row], [ISO]],Table2[],12,0)%)</f>
      </c>
      <c r="BQ12" s="3">
        <v>12.655000000000001</v>
      </c>
      <c r="BR12" s="2">
        <f>Table1[[#This Row], [2013]]*(VLOOKUP(Table1[[#This Row], [ISO]],Table2[],11,0)%)</f>
      </c>
      <c r="BS12" s="3">
        <v>12.027</v>
      </c>
      <c r="BT12" s="2">
        <f>Table1[[#This Row], [2014]]*(VLOOKUP(Table1[[#This Row], [ISO]],Table2[],10,0)%)</f>
      </c>
      <c r="BU12" s="3">
        <v>11.587</v>
      </c>
      <c r="BV12" s="2">
        <f>Table1[[#This Row], [2015]]*(VLOOKUP(Table1[[#This Row], [ISO]],Table2[],9,0)%)</f>
      </c>
      <c r="BW12" s="3">
        <v>11.269</v>
      </c>
      <c r="BX12" s="2">
        <f>Table1[[#This Row], [2016]]*(VLOOKUP(Table1[[#This Row], [ISO]],Table2[],8,0)%)</f>
      </c>
      <c r="BY12" s="3">
        <v>10.972999999999999</v>
      </c>
      <c r="BZ12" s="2">
        <f>Table1[[#This Row], [2017]]*(VLOOKUP(Table1[[#This Row], [ISO]],Table2[],7,0)%)</f>
      </c>
      <c r="CA12" s="3">
        <v>10.749</v>
      </c>
      <c r="CB12" s="2">
        <f>Table1[[#This Row], [2018]]*(VLOOKUP(Table1[[#This Row], [ISO]],Table2[],6,0)%)</f>
      </c>
      <c r="CC12" s="3">
        <v>10.595</v>
      </c>
      <c r="CD12" s="2">
        <f>Table1[[#This Row], [2019]]*(VLOOKUP(Table1[[#This Row], [ISO]],Table2[],5,0)%)</f>
      </c>
      <c r="CE12" s="3">
        <v>10.552</v>
      </c>
      <c r="CF12" s="2">
        <f>Table1[[#This Row], [2020]]*(VLOOKUP(Table1[[#This Row], [ISO]],Table2[],4,0)%)</f>
      </c>
      <c r="CG12" s="3">
        <v>10.623</v>
      </c>
      <c r="CH12" s="2">
        <f>Table1[[#This Row], [2021]]*(VLOOKUP(Table1[[#This Row], [ISO]],Table2[],3,0)%)</f>
      </c>
    </row>
    <row x14ac:dyDescent="0.25" r="13" customHeight="1" ht="17.25">
      <c r="A13" s="1" t="s">
        <v>394</v>
      </c>
      <c r="B13" s="1" t="s">
        <v>395</v>
      </c>
      <c r="C13" s="3">
        <v>2272.3559999999998</v>
      </c>
      <c r="D13" s="2">
        <f>Table1[[#This Row], [1980]]*(VLOOKUP(Table1[[#This Row], [ISO]],Table2[],44,0)%)</f>
      </c>
      <c r="E13" s="3">
        <v>2283.102</v>
      </c>
      <c r="F13" s="2">
        <f>Table1[[#This Row], [1981]]*(VLOOKUP(Table1[[#This Row], [ISO]],Table2[],43,0)%)</f>
      </c>
      <c r="G13" s="3">
        <v>2310.234</v>
      </c>
      <c r="H13" s="2">
        <f>Table1[[#This Row], [1982]]*(VLOOKUP(Table1[[#This Row], [ISO]],Table2[],42,0)%)</f>
      </c>
      <c r="I13" s="3">
        <v>2339.98</v>
      </c>
      <c r="J13" s="2">
        <f>Table1[[#This Row], [1983]]*(VLOOKUP(Table1[[#This Row], [ISO]],Table2[],41,0)%)</f>
      </c>
      <c r="K13" s="3">
        <v>2368.986</v>
      </c>
      <c r="L13" s="2">
        <f>Table1[[#This Row], [1984]]*(VLOOKUP(Table1[[#This Row], [ISO]],Table2[],40,0)%)</f>
      </c>
      <c r="M13" s="3">
        <v>2395.888</v>
      </c>
      <c r="N13" s="2">
        <f>Table1[[#This Row], [1985]]*(VLOOKUP(Table1[[#This Row], [ISO]],Table2[],39,0)%)</f>
      </c>
      <c r="O13" s="3">
        <v>2417.589</v>
      </c>
      <c r="P13" s="2">
        <f>Table1[[#This Row], [1986]]*(VLOOKUP(Table1[[#This Row], [ISO]],Table2[],38,0)%)</f>
      </c>
      <c r="Q13" s="3">
        <v>2437.516</v>
      </c>
      <c r="R13" s="2">
        <f>Table1[[#This Row], [1987]]*(VLOOKUP(Table1[[#This Row], [ISO]],Table2[],37,0)%)</f>
      </c>
      <c r="S13" s="3">
        <v>2460.541</v>
      </c>
      <c r="T13" s="2">
        <f>Table1[[#This Row], [1988]]*(VLOOKUP(Table1[[#This Row], [ISO]],Table2[],36,0)%)</f>
      </c>
      <c r="U13" s="3">
        <v>2487.452</v>
      </c>
      <c r="V13" s="2">
        <f>Table1[[#This Row], [1989]]*(VLOOKUP(Table1[[#This Row], [ISO]],Table2[],35,0)%)</f>
      </c>
      <c r="W13" s="3">
        <v>2515.808</v>
      </c>
      <c r="X13" s="2">
        <f>Table1[[#This Row], [1990]]*(VLOOKUP(Table1[[#This Row], [ISO]],Table2[],34,0)%)</f>
      </c>
      <c r="Y13" s="3">
        <v>2542.833</v>
      </c>
      <c r="Z13" s="2">
        <f>Table1[[#This Row], [1991]]*(VLOOKUP(Table1[[#This Row], [ISO]],Table2[],33,0)%)</f>
      </c>
      <c r="AA13" s="3">
        <v>2565.622</v>
      </c>
      <c r="AB13" s="2">
        <f>Table1[[#This Row], [1992]]*(VLOOKUP(Table1[[#This Row], [ISO]],Table2[],32,0)%)</f>
      </c>
      <c r="AC13" s="3">
        <v>2581.37</v>
      </c>
      <c r="AD13" s="2">
        <f>Table1[[#This Row], [1993]]*(VLOOKUP(Table1[[#This Row], [ISO]],Table2[],31,0)%)</f>
      </c>
      <c r="AE13" s="3">
        <v>2589.805</v>
      </c>
      <c r="AF13" s="2">
        <f>Table1[[#This Row], [1994]]*(VLOOKUP(Table1[[#This Row], [ISO]],Table2[],30,0)%)</f>
      </c>
      <c r="AG13" s="3">
        <v>2589.9700000000003</v>
      </c>
      <c r="AH13" s="2">
        <f>Table1[[#This Row], [1995]]*(VLOOKUP(Table1[[#This Row], [ISO]],Table2[],29,0)%)</f>
      </c>
      <c r="AI13" s="3">
        <v>2585.146</v>
      </c>
      <c r="AJ13" s="2">
        <f>Table1[[#This Row], [1996]]*(VLOOKUP(Table1[[#This Row], [ISO]],Table2[],28,0)%)</f>
      </c>
      <c r="AK13" s="3">
        <v>2579.281</v>
      </c>
      <c r="AL13" s="2">
        <f>Table1[[#This Row], [1997]]*(VLOOKUP(Table1[[#This Row], [ISO]],Table2[],27,0)%)</f>
      </c>
      <c r="AM13" s="3">
        <v>2570.01</v>
      </c>
      <c r="AN13" s="2">
        <f>Table1[[#This Row], [1998]]*(VLOOKUP(Table1[[#This Row], [ISO]],Table2[],26,0)%)</f>
      </c>
      <c r="AO13" s="3">
        <v>2558.31</v>
      </c>
      <c r="AP13" s="2">
        <f>Table1[[#This Row], [1999]]*(VLOOKUP(Table1[[#This Row], [ISO]],Table2[],25,0)%)</f>
      </c>
      <c r="AQ13" s="3">
        <v>2549.496</v>
      </c>
      <c r="AR13" s="2">
        <f>Table1[[#This Row], [2000]]*(VLOOKUP(Table1[[#This Row], [ISO]],Table2[],24,0)%)</f>
      </c>
      <c r="AS13" s="3">
        <v>2544.045</v>
      </c>
      <c r="AT13" s="2">
        <f>Table1[[#This Row], [2001]]*(VLOOKUP(Table1[[#This Row], [ISO]],Table2[],23,0)%)</f>
      </c>
      <c r="AU13" s="3">
        <v>2539.348</v>
      </c>
      <c r="AV13" s="2">
        <f>Table1[[#This Row], [2002]]*(VLOOKUP(Table1[[#This Row], [ISO]],Table2[],22,0)%)</f>
      </c>
      <c r="AW13" s="3">
        <v>2537.614</v>
      </c>
      <c r="AX13" s="2">
        <f>Table1[[#This Row], [2003]]*(VLOOKUP(Table1[[#This Row], [ISO]],Table2[],21,0)%)</f>
      </c>
      <c r="AY13" s="3">
        <v>2542.391</v>
      </c>
      <c r="AZ13" s="2">
        <f>Table1[[#This Row], [2004]]*(VLOOKUP(Table1[[#This Row], [ISO]],Table2[],20,0)%)</f>
      </c>
      <c r="BA13" s="3">
        <v>2558.835</v>
      </c>
      <c r="BB13" s="2">
        <f>Table1[[#This Row], [2005]]*(VLOOKUP(Table1[[#This Row], [ISO]],Table2[],19,0)%)</f>
      </c>
      <c r="BC13" s="3">
        <v>2600.64</v>
      </c>
      <c r="BD13" s="2">
        <f>Table1[[#This Row], [2006]]*(VLOOKUP(Table1[[#This Row], [ISO]],Table2[],18,0)%)</f>
      </c>
      <c r="BE13" s="3">
        <v>2674.546</v>
      </c>
      <c r="BF13" s="2">
        <f>Table1[[#This Row], [2007]]*(VLOOKUP(Table1[[#This Row], [ISO]],Table2[],17,0)%)</f>
      </c>
      <c r="BG13" s="3">
        <v>2763.52</v>
      </c>
      <c r="BH13" s="2">
        <f>Table1[[#This Row], [2008]]*(VLOOKUP(Table1[[#This Row], [ISO]],Table2[],16,0)%)</f>
      </c>
      <c r="BI13" s="3">
        <v>2843.652</v>
      </c>
      <c r="BJ13" s="2">
        <f>Table1[[#This Row], [2009]]*(VLOOKUP(Table1[[#This Row], [ISO]],Table2[],15,0)%)</f>
      </c>
      <c r="BK13" s="3">
        <v>2895.3499999999995</v>
      </c>
      <c r="BL13" s="2">
        <f>Table1[[#This Row], [2010]]*(VLOOKUP(Table1[[#This Row], [ISO]],Table2[],14,0)%)</f>
      </c>
      <c r="BM13" s="3">
        <v>2932.157</v>
      </c>
      <c r="BN13" s="2">
        <f>Table1[[#This Row], [2011]]*(VLOOKUP(Table1[[#This Row], [ISO]],Table2[],13,0)%)</f>
      </c>
      <c r="BO13" s="3">
        <v>2985.9669999999996</v>
      </c>
      <c r="BP13" s="2">
        <f>Table1[[#This Row], [2012]]*(VLOOKUP(Table1[[#This Row], [ISO]],Table2[],12,0)%)</f>
      </c>
      <c r="BQ13" s="3">
        <v>3042.535</v>
      </c>
      <c r="BR13" s="2">
        <f>Table1[[#This Row], [2013]]*(VLOOKUP(Table1[[#This Row], [ISO]],Table2[],11,0)%)</f>
      </c>
      <c r="BS13" s="3">
        <v>3079.9629999999997</v>
      </c>
      <c r="BT13" s="2">
        <f>Table1[[#This Row], [2014]]*(VLOOKUP(Table1[[#This Row], [ISO]],Table2[],10,0)%)</f>
      </c>
      <c r="BU13" s="3">
        <v>3110.176</v>
      </c>
      <c r="BV13" s="2">
        <f>Table1[[#This Row], [2015]]*(VLOOKUP(Table1[[#This Row], [ISO]],Table2[],9,0)%)</f>
      </c>
      <c r="BW13" s="3">
        <v>3139.438</v>
      </c>
      <c r="BX13" s="2">
        <f>Table1[[#This Row], [2016]]*(VLOOKUP(Table1[[#This Row], [ISO]],Table2[],8,0)%)</f>
      </c>
      <c r="BY13" s="3">
        <v>3151.817</v>
      </c>
      <c r="BZ13" s="2">
        <f>Table1[[#This Row], [2017]]*(VLOOKUP(Table1[[#This Row], [ISO]],Table2[],7,0)%)</f>
      </c>
      <c r="CA13" s="3">
        <v>3145.1839999999997</v>
      </c>
      <c r="CB13" s="2">
        <f>Table1[[#This Row], [2018]]*(VLOOKUP(Table1[[#This Row], [ISO]],Table2[],6,0)%)</f>
      </c>
      <c r="CC13" s="3">
        <v>3137.4219999999996</v>
      </c>
      <c r="CD13" s="2">
        <f>Table1[[#This Row], [2019]]*(VLOOKUP(Table1[[#This Row], [ISO]],Table2[],5,0)%)</f>
      </c>
      <c r="CE13" s="3">
        <v>3113.333</v>
      </c>
      <c r="CF13" s="2">
        <f>Table1[[#This Row], [2020]]*(VLOOKUP(Table1[[#This Row], [ISO]],Table2[],4,0)%)</f>
      </c>
      <c r="CG13" s="3">
        <v>3074.946</v>
      </c>
      <c r="CH13" s="2">
        <f>Table1[[#This Row], [2021]]*(VLOOKUP(Table1[[#This Row], [ISO]],Table2[],3,0)%)</f>
      </c>
    </row>
    <row x14ac:dyDescent="0.25" r="14" customHeight="1" ht="17.25">
      <c r="A14" s="1" t="s">
        <v>15</v>
      </c>
      <c r="B14" s="1" t="s">
        <v>14</v>
      </c>
      <c r="C14" s="3">
        <v>860.1610000000001</v>
      </c>
      <c r="D14" s="3">
        <f>Table1[[#This Row], [1980]]*(VLOOKUP(Table1[[#This Row], [ISO]],Table2[],44,0)%)</f>
      </c>
      <c r="E14" s="3">
        <v>869.454</v>
      </c>
      <c r="F14" s="3">
        <f>Table1[[#This Row], [1981]]*(VLOOKUP(Table1[[#This Row], [ISO]],Table2[],43,0)%)</f>
      </c>
      <c r="G14" s="3">
        <v>885.266</v>
      </c>
      <c r="H14" s="3">
        <f>Table1[[#This Row], [1982]]*(VLOOKUP(Table1[[#This Row], [ISO]],Table2[],42,0)%)</f>
      </c>
      <c r="I14" s="3">
        <v>898.3340000000001</v>
      </c>
      <c r="J14" s="3">
        <f>Table1[[#This Row], [1983]]*(VLOOKUP(Table1[[#This Row], [ISO]],Table2[],41,0)%)</f>
      </c>
      <c r="K14" s="3">
        <v>908.424</v>
      </c>
      <c r="L14" s="3">
        <f>Table1[[#This Row], [1984]]*(VLOOKUP(Table1[[#This Row], [ISO]],Table2[],40,0)%)</f>
      </c>
      <c r="M14" s="3">
        <v>909.808</v>
      </c>
      <c r="N14" s="3">
        <f>Table1[[#This Row], [1985]]*(VLOOKUP(Table1[[#This Row], [ISO]],Table2[],39,0)%)</f>
      </c>
      <c r="O14" s="3">
        <v>901.368</v>
      </c>
      <c r="P14" s="3">
        <f>Table1[[#This Row], [1986]]*(VLOOKUP(Table1[[#This Row], [ISO]],Table2[],38,0)%)</f>
      </c>
      <c r="Q14" s="3">
        <v>889.2239999999999</v>
      </c>
      <c r="R14" s="3">
        <f>Table1[[#This Row], [1987]]*(VLOOKUP(Table1[[#This Row], [ISO]],Table2[],37,0)%)</f>
      </c>
      <c r="S14" s="3">
        <v>881.8710000000001</v>
      </c>
      <c r="T14" s="3">
        <f>Table1[[#This Row], [1988]]*(VLOOKUP(Table1[[#This Row], [ISO]],Table2[],36,0)%)</f>
      </c>
      <c r="U14" s="3">
        <v>883.861</v>
      </c>
      <c r="V14" s="3">
        <f>Table1[[#This Row], [1989]]*(VLOOKUP(Table1[[#This Row], [ISO]],Table2[],35,0)%)</f>
      </c>
      <c r="W14" s="3">
        <v>893.038</v>
      </c>
      <c r="X14" s="3">
        <f>Table1[[#This Row], [1990]]*(VLOOKUP(Table1[[#This Row], [ISO]],Table2[],34,0)%)</f>
      </c>
      <c r="Y14" s="3">
        <v>910.361</v>
      </c>
      <c r="Z14" s="3">
        <f>Table1[[#This Row], [1991]]*(VLOOKUP(Table1[[#This Row], [ISO]],Table2[],33,0)%)</f>
      </c>
      <c r="AA14" s="3">
        <v>930.7149999999999</v>
      </c>
      <c r="AB14" s="3">
        <f>Table1[[#This Row], [1992]]*(VLOOKUP(Table1[[#This Row], [ISO]],Table2[],32,0)%)</f>
      </c>
      <c r="AC14" s="3">
        <v>944.146</v>
      </c>
      <c r="AD14" s="3">
        <f>Table1[[#This Row], [1993]]*(VLOOKUP(Table1[[#This Row], [ISO]],Table2[],31,0)%)</f>
      </c>
      <c r="AE14" s="3">
        <v>947.144</v>
      </c>
      <c r="AF14" s="3">
        <f>Table1[[#This Row], [1994]]*(VLOOKUP(Table1[[#This Row], [ISO]],Table2[],30,0)%)</f>
      </c>
      <c r="AG14" s="3">
        <v>942.51</v>
      </c>
      <c r="AH14" s="3">
        <f>Table1[[#This Row], [1995]]*(VLOOKUP(Table1[[#This Row], [ISO]],Table2[],29,0)%)</f>
      </c>
      <c r="AI14" s="3">
        <v>930.627</v>
      </c>
      <c r="AJ14" s="3">
        <f>Table1[[#This Row], [1996]]*(VLOOKUP(Table1[[#This Row], [ISO]],Table2[],28,0)%)</f>
      </c>
      <c r="AK14" s="3">
        <v>910.9010000000001</v>
      </c>
      <c r="AL14" s="3">
        <f>Table1[[#This Row], [1997]]*(VLOOKUP(Table1[[#This Row], [ISO]],Table2[],27,0)%)</f>
      </c>
      <c r="AM14" s="3">
        <v>886.528</v>
      </c>
      <c r="AN14" s="3">
        <f>Table1[[#This Row], [1998]]*(VLOOKUP(Table1[[#This Row], [ISO]],Table2[],26,0)%)</f>
      </c>
      <c r="AO14" s="3">
        <v>861.415</v>
      </c>
      <c r="AP14" s="3">
        <f>Table1[[#This Row], [1999]]*(VLOOKUP(Table1[[#This Row], [ISO]],Table2[],25,0)%)</f>
      </c>
      <c r="AQ14" s="3">
        <v>838.98</v>
      </c>
      <c r="AR14" s="3">
        <f>Table1[[#This Row], [2000]]*(VLOOKUP(Table1[[#This Row], [ISO]],Table2[],24,0)%)</f>
      </c>
      <c r="AS14" s="3">
        <v>815.462</v>
      </c>
      <c r="AT14" s="3">
        <f>Table1[[#This Row], [2001]]*(VLOOKUP(Table1[[#This Row], [ISO]],Table2[],23,0)%)</f>
      </c>
      <c r="AU14" s="3">
        <v>798.493</v>
      </c>
      <c r="AV14" s="3">
        <f>Table1[[#This Row], [2002]]*(VLOOKUP(Table1[[#This Row], [ISO]],Table2[],22,0)%)</f>
      </c>
      <c r="AW14" s="3">
        <v>792.403</v>
      </c>
      <c r="AX14" s="3">
        <f>Table1[[#This Row], [2003]]*(VLOOKUP(Table1[[#This Row], [ISO]],Table2[],21,0)%)</f>
      </c>
      <c r="AY14" s="3">
        <v>792.613</v>
      </c>
      <c r="AZ14" s="3">
        <f>Table1[[#This Row], [2004]]*(VLOOKUP(Table1[[#This Row], [ISO]],Table2[],20,0)%)</f>
      </c>
      <c r="BA14" s="3">
        <v>796.0580000000001</v>
      </c>
      <c r="BB14" s="3">
        <f>Table1[[#This Row], [2005]]*(VLOOKUP(Table1[[#This Row], [ISO]],Table2[],19,0)%)</f>
      </c>
      <c r="BC14" s="3">
        <v>797.6659999999999</v>
      </c>
      <c r="BD14" s="3">
        <f>Table1[[#This Row], [2006]]*(VLOOKUP(Table1[[#This Row], [ISO]],Table2[],18,0)%)</f>
      </c>
      <c r="BE14" s="3">
        <v>795.426</v>
      </c>
      <c r="BF14" s="3">
        <f>Table1[[#This Row], [2007]]*(VLOOKUP(Table1[[#This Row], [ISO]],Table2[],17,0)%)</f>
      </c>
      <c r="BG14" s="3">
        <v>792.38</v>
      </c>
      <c r="BH14" s="3">
        <f>Table1[[#This Row], [2008]]*(VLOOKUP(Table1[[#This Row], [ISO]],Table2[],16,0)%)</f>
      </c>
      <c r="BI14" s="3">
        <v>789.28</v>
      </c>
      <c r="BJ14" s="3">
        <f>Table1[[#This Row], [2009]]*(VLOOKUP(Table1[[#This Row], [ISO]],Table2[],15,0)%)</f>
      </c>
      <c r="BK14" s="3">
        <v>786.191</v>
      </c>
      <c r="BL14" s="3">
        <f>Table1[[#This Row], [2010]]*(VLOOKUP(Table1[[#This Row], [ISO]],Table2[],14,0)%)</f>
      </c>
      <c r="BM14" s="3">
        <v>786.911</v>
      </c>
      <c r="BN14" s="3">
        <f>Table1[[#This Row], [2011]]*(VLOOKUP(Table1[[#This Row], [ISO]],Table2[],13,0)%)</f>
      </c>
      <c r="BO14" s="3">
        <v>790.6099999999999</v>
      </c>
      <c r="BP14" s="3">
        <f>Table1[[#This Row], [2012]]*(VLOOKUP(Table1[[#This Row], [ISO]],Table2[],12,0)%)</f>
      </c>
      <c r="BQ14" s="3">
        <v>796.419</v>
      </c>
      <c r="BR14" s="3">
        <f>Table1[[#This Row], [2013]]*(VLOOKUP(Table1[[#This Row], [ISO]],Table2[],11,0)%)</f>
      </c>
      <c r="BS14" s="3">
        <v>805.549</v>
      </c>
      <c r="BT14" s="3">
        <f>Table1[[#This Row], [2014]]*(VLOOKUP(Table1[[#This Row], [ISO]],Table2[],10,0)%)</f>
      </c>
      <c r="BU14" s="3">
        <v>822.173</v>
      </c>
      <c r="BV14" s="3">
        <f>Table1[[#This Row], [2015]]*(VLOOKUP(Table1[[#This Row], [ISO]],Table2[],9,0)%)</f>
      </c>
      <c r="BW14" s="3">
        <v>841.823</v>
      </c>
      <c r="BX14" s="3">
        <f>Table1[[#This Row], [2016]]*(VLOOKUP(Table1[[#This Row], [ISO]],Table2[],8,0)%)</f>
      </c>
      <c r="BY14" s="3">
        <v>857.7130000000001</v>
      </c>
      <c r="BZ14" s="3">
        <f>Table1[[#This Row], [2017]]*(VLOOKUP(Table1[[#This Row], [ISO]],Table2[],7,0)%)</f>
      </c>
      <c r="CA14" s="3">
        <v>867.201</v>
      </c>
      <c r="CB14" s="3">
        <f>Table1[[#This Row], [2018]]*(VLOOKUP(Table1[[#This Row], [ISO]],Table2[],6,0)%)</f>
      </c>
      <c r="CC14" s="3">
        <v>871.0360000000001</v>
      </c>
      <c r="CD14" s="3">
        <f>Table1[[#This Row], [2019]]*(VLOOKUP(Table1[[#This Row], [ISO]],Table2[],5,0)%)</f>
      </c>
      <c r="CE14" s="3">
        <v>868.89</v>
      </c>
      <c r="CF14" s="3">
        <f>Table1[[#This Row], [2020]]*(VLOOKUP(Table1[[#This Row], [ISO]],Table2[],4,0)%)</f>
      </c>
      <c r="CG14" s="3">
        <v>861.697</v>
      </c>
      <c r="CH14" s="3">
        <f>Table1[[#This Row], [2021]]*(VLOOKUP(Table1[[#This Row], [ISO]],Table2[],3,0)%)</f>
      </c>
    </row>
    <row x14ac:dyDescent="0.25" r="15" customHeight="1" ht="17.25">
      <c r="A15" s="1" t="s">
        <v>17</v>
      </c>
      <c r="B15" s="1" t="s">
        <v>16</v>
      </c>
      <c r="C15" s="3">
        <v>1491.0089999999998</v>
      </c>
      <c r="D15" s="3">
        <f>Table1[[#This Row], [1980]]*(VLOOKUP(Table1[[#This Row], [ISO]],Table2[],44,0)%)</f>
      </c>
      <c r="E15" s="3">
        <v>1527.3400000000001</v>
      </c>
      <c r="F15" s="3">
        <f>Table1[[#This Row], [1981]]*(VLOOKUP(Table1[[#This Row], [ISO]],Table2[],43,0)%)</f>
      </c>
      <c r="G15" s="3">
        <v>1574.512</v>
      </c>
      <c r="H15" s="3">
        <f>Table1[[#This Row], [1982]]*(VLOOKUP(Table1[[#This Row], [ISO]],Table2[],42,0)%)</f>
      </c>
      <c r="I15" s="3">
        <v>1632.459</v>
      </c>
      <c r="J15" s="3">
        <f>Table1[[#This Row], [1983]]*(VLOOKUP(Table1[[#This Row], [ISO]],Table2[],41,0)%)</f>
      </c>
      <c r="K15" s="3">
        <v>1695.783</v>
      </c>
      <c r="L15" s="3">
        <f>Table1[[#This Row], [1984]]*(VLOOKUP(Table1[[#This Row], [ISO]],Table2[],40,0)%)</f>
      </c>
      <c r="M15" s="3">
        <v>1761.299</v>
      </c>
      <c r="N15" s="3">
        <f>Table1[[#This Row], [1985]]*(VLOOKUP(Table1[[#This Row], [ISO]],Table2[],39,0)%)</f>
      </c>
      <c r="O15" s="3">
        <v>1823.6680000000001</v>
      </c>
      <c r="P15" s="3">
        <f>Table1[[#This Row], [1986]]*(VLOOKUP(Table1[[#This Row], [ISO]],Table2[],38,0)%)</f>
      </c>
      <c r="Q15" s="3">
        <v>1884.007</v>
      </c>
      <c r="R15" s="3">
        <f>Table1[[#This Row], [1987]]*(VLOOKUP(Table1[[#This Row], [ISO]],Table2[],37,0)%)</f>
      </c>
      <c r="S15" s="3">
        <v>1939.246</v>
      </c>
      <c r="T15" s="3">
        <f>Table1[[#This Row], [1988]]*(VLOOKUP(Table1[[#This Row], [ISO]],Table2[],36,0)%)</f>
      </c>
      <c r="U15" s="3">
        <v>1972.1730000000002</v>
      </c>
      <c r="V15" s="3">
        <f>Table1[[#This Row], [1989]]*(VLOOKUP(Table1[[#This Row], [ISO]],Table2[],35,0)%)</f>
      </c>
      <c r="W15" s="3">
        <v>1981.4479999999999</v>
      </c>
      <c r="X15" s="3">
        <f>Table1[[#This Row], [1990]]*(VLOOKUP(Table1[[#This Row], [ISO]],Table2[],34,0)%)</f>
      </c>
      <c r="Y15" s="3">
        <v>1977.14</v>
      </c>
      <c r="Z15" s="3">
        <f>Table1[[#This Row], [1991]]*(VLOOKUP(Table1[[#This Row], [ISO]],Table2[],33,0)%)</f>
      </c>
      <c r="AA15" s="3">
        <v>1952.815</v>
      </c>
      <c r="AB15" s="3">
        <f>Table1[[#This Row], [1992]]*(VLOOKUP(Table1[[#This Row], [ISO]],Table2[],32,0)%)</f>
      </c>
      <c r="AC15" s="3">
        <v>1905.922</v>
      </c>
      <c r="AD15" s="3">
        <f>Table1[[#This Row], [1993]]*(VLOOKUP(Table1[[#This Row], [ISO]],Table2[],31,0)%)</f>
      </c>
      <c r="AE15" s="3">
        <v>1852.764</v>
      </c>
      <c r="AF15" s="3">
        <f>Table1[[#This Row], [1994]]*(VLOOKUP(Table1[[#This Row], [ISO]],Table2[],30,0)%)</f>
      </c>
      <c r="AG15" s="3">
        <v>1799.45</v>
      </c>
      <c r="AH15" s="3">
        <f>Table1[[#This Row], [1995]]*(VLOOKUP(Table1[[#This Row], [ISO]],Table2[],29,0)%)</f>
      </c>
      <c r="AI15" s="3">
        <v>1737.804</v>
      </c>
      <c r="AJ15" s="3">
        <f>Table1[[#This Row], [1996]]*(VLOOKUP(Table1[[#This Row], [ISO]],Table2[],28,0)%)</f>
      </c>
      <c r="AK15" s="3">
        <v>1666.956</v>
      </c>
      <c r="AL15" s="3">
        <f>Table1[[#This Row], [1997]]*(VLOOKUP(Table1[[#This Row], [ISO]],Table2[],27,0)%)</f>
      </c>
      <c r="AM15" s="3">
        <v>1585.434</v>
      </c>
      <c r="AN15" s="3">
        <f>Table1[[#This Row], [1998]]*(VLOOKUP(Table1[[#This Row], [ISO]],Table2[],26,0)%)</f>
      </c>
      <c r="AO15" s="3">
        <v>1503.249</v>
      </c>
      <c r="AP15" s="3">
        <f>Table1[[#This Row], [1999]]*(VLOOKUP(Table1[[#This Row], [ISO]],Table2[],25,0)%)</f>
      </c>
      <c r="AQ15" s="3">
        <v>1434.972</v>
      </c>
      <c r="AR15" s="3">
        <f>Table1[[#This Row], [2000]]*(VLOOKUP(Table1[[#This Row], [ISO]],Table2[],24,0)%)</f>
      </c>
      <c r="AS15" s="3">
        <v>1381.71</v>
      </c>
      <c r="AT15" s="3">
        <f>Table1[[#This Row], [2001]]*(VLOOKUP(Table1[[#This Row], [ISO]],Table2[],23,0)%)</f>
      </c>
      <c r="AU15" s="3">
        <v>1343.299</v>
      </c>
      <c r="AV15" s="3">
        <f>Table1[[#This Row], [2002]]*(VLOOKUP(Table1[[#This Row], [ISO]],Table2[],22,0)%)</f>
      </c>
      <c r="AW15" s="3">
        <v>1322.617</v>
      </c>
      <c r="AX15" s="3">
        <f>Table1[[#This Row], [2003]]*(VLOOKUP(Table1[[#This Row], [ISO]],Table2[],21,0)%)</f>
      </c>
      <c r="AY15" s="3">
        <v>1320.7</v>
      </c>
      <c r="AZ15" s="3">
        <f>Table1[[#This Row], [2004]]*(VLOOKUP(Table1[[#This Row], [ISO]],Table2[],20,0)%)</f>
      </c>
      <c r="BA15" s="3">
        <v>1338.2069999999999</v>
      </c>
      <c r="BB15" s="3">
        <f>Table1[[#This Row], [2005]]*(VLOOKUP(Table1[[#This Row], [ISO]],Table2[],19,0)%)</f>
      </c>
      <c r="BC15" s="3">
        <v>1378.967</v>
      </c>
      <c r="BD15" s="3">
        <f>Table1[[#This Row], [2006]]*(VLOOKUP(Table1[[#This Row], [ISO]],Table2[],18,0)%)</f>
      </c>
      <c r="BE15" s="3">
        <v>1440.675</v>
      </c>
      <c r="BF15" s="3">
        <f>Table1[[#This Row], [2007]]*(VLOOKUP(Table1[[#This Row], [ISO]],Table2[],17,0)%)</f>
      </c>
      <c r="BG15" s="3">
        <v>1512.9689999999998</v>
      </c>
      <c r="BH15" s="3">
        <f>Table1[[#This Row], [2008]]*(VLOOKUP(Table1[[#This Row], [ISO]],Table2[],16,0)%)</f>
      </c>
      <c r="BI15" s="3">
        <v>1583.483</v>
      </c>
      <c r="BJ15" s="3">
        <f>Table1[[#This Row], [2009]]*(VLOOKUP(Table1[[#This Row], [ISO]],Table2[],15,0)%)</f>
      </c>
      <c r="BK15" s="3">
        <v>1646.566</v>
      </c>
      <c r="BL15" s="3">
        <f>Table1[[#This Row], [2010]]*(VLOOKUP(Table1[[#This Row], [ISO]],Table2[],14,0)%)</f>
      </c>
      <c r="BM15" s="3">
        <v>1704.135</v>
      </c>
      <c r="BN15" s="3">
        <f>Table1[[#This Row], [2011]]*(VLOOKUP(Table1[[#This Row], [ISO]],Table2[],13,0)%)</f>
      </c>
      <c r="BO15" s="3">
        <v>1756.877</v>
      </c>
      <c r="BP15" s="3">
        <f>Table1[[#This Row], [2012]]*(VLOOKUP(Table1[[#This Row], [ISO]],Table2[],12,0)%)</f>
      </c>
      <c r="BQ15" s="3">
        <v>1800.6770000000001</v>
      </c>
      <c r="BR15" s="3">
        <f>Table1[[#This Row], [2013]]*(VLOOKUP(Table1[[#This Row], [ISO]],Table2[],11,0)%)</f>
      </c>
      <c r="BS15" s="3">
        <v>1832.221</v>
      </c>
      <c r="BT15" s="3">
        <f>Table1[[#This Row], [2014]]*(VLOOKUP(Table1[[#This Row], [ISO]],Table2[],10,0)%)</f>
      </c>
      <c r="BU15" s="3">
        <v>1846.514</v>
      </c>
      <c r="BV15" s="3">
        <f>Table1[[#This Row], [2015]]*(VLOOKUP(Table1[[#This Row], [ISO]],Table2[],9,0)%)</f>
      </c>
      <c r="BW15" s="3">
        <v>1832.935</v>
      </c>
      <c r="BX15" s="3">
        <f>Table1[[#This Row], [2016]]*(VLOOKUP(Table1[[#This Row], [ISO]],Table2[],8,0)%)</f>
      </c>
      <c r="BY15" s="3">
        <v>1775.324</v>
      </c>
      <c r="BZ15" s="3">
        <f>Table1[[#This Row], [2017]]*(VLOOKUP(Table1[[#This Row], [ISO]],Table2[],7,0)%)</f>
      </c>
      <c r="CA15" s="3">
        <v>1685.245</v>
      </c>
      <c r="CB15" s="3">
        <f>Table1[[#This Row], [2018]]*(VLOOKUP(Table1[[#This Row], [ISO]],Table2[],6,0)%)</f>
      </c>
      <c r="CC15" s="3">
        <v>1595.49</v>
      </c>
      <c r="CD15" s="3">
        <f>Table1[[#This Row], [2019]]*(VLOOKUP(Table1[[#This Row], [ISO]],Table2[],5,0)%)</f>
      </c>
      <c r="CE15" s="3">
        <v>1503.677</v>
      </c>
      <c r="CF15" s="3">
        <f>Table1[[#This Row], [2020]]*(VLOOKUP(Table1[[#This Row], [ISO]],Table2[],4,0)%)</f>
      </c>
      <c r="CG15" s="3">
        <v>1410.65</v>
      </c>
      <c r="CH15" s="3">
        <f>Table1[[#This Row], [2021]]*(VLOOKUP(Table1[[#This Row], [ISO]],Table2[],3,0)%)</f>
      </c>
    </row>
    <row x14ac:dyDescent="0.25" r="16" customHeight="1" ht="17.25">
      <c r="A16" s="1" t="s">
        <v>43</v>
      </c>
      <c r="B16" s="1" t="s">
        <v>42</v>
      </c>
      <c r="C16" s="3">
        <v>1584.813</v>
      </c>
      <c r="D16" s="3">
        <f>Table1[[#This Row], [1980]]*(VLOOKUP(Table1[[#This Row], [ISO]],Table2[],44,0)%)</f>
      </c>
      <c r="E16" s="3">
        <v>1663.764</v>
      </c>
      <c r="F16" s="3">
        <f>Table1[[#This Row], [1981]]*(VLOOKUP(Table1[[#This Row], [ISO]],Table2[],43,0)%)</f>
      </c>
      <c r="G16" s="3">
        <v>1745.159</v>
      </c>
      <c r="H16" s="3">
        <f>Table1[[#This Row], [1982]]*(VLOOKUP(Table1[[#This Row], [ISO]],Table2[],42,0)%)</f>
      </c>
      <c r="I16" s="3">
        <v>1824.633</v>
      </c>
      <c r="J16" s="3">
        <f>Table1[[#This Row], [1983]]*(VLOOKUP(Table1[[#This Row], [ISO]],Table2[],41,0)%)</f>
      </c>
      <c r="K16" s="3">
        <v>1897.946</v>
      </c>
      <c r="L16" s="3">
        <f>Table1[[#This Row], [1984]]*(VLOOKUP(Table1[[#This Row], [ISO]],Table2[],40,0)%)</f>
      </c>
      <c r="M16" s="3">
        <v>1963.8519999999999</v>
      </c>
      <c r="N16" s="3">
        <f>Table1[[#This Row], [1985]]*(VLOOKUP(Table1[[#This Row], [ISO]],Table2[],39,0)%)</f>
      </c>
      <c r="O16" s="3">
        <v>2013.341</v>
      </c>
      <c r="P16" s="3">
        <f>Table1[[#This Row], [1986]]*(VLOOKUP(Table1[[#This Row], [ISO]],Table2[],38,0)%)</f>
      </c>
      <c r="Q16" s="3">
        <v>2052.12</v>
      </c>
      <c r="R16" s="3">
        <f>Table1[[#This Row], [1987]]*(VLOOKUP(Table1[[#This Row], [ISO]],Table2[],37,0)%)</f>
      </c>
      <c r="S16" s="3">
        <v>2087.273</v>
      </c>
      <c r="T16" s="3">
        <f>Table1[[#This Row], [1988]]*(VLOOKUP(Table1[[#This Row], [ISO]],Table2[],36,0)%)</f>
      </c>
      <c r="U16" s="3">
        <v>2118.501</v>
      </c>
      <c r="V16" s="3">
        <f>Table1[[#This Row], [1989]]*(VLOOKUP(Table1[[#This Row], [ISO]],Table2[],35,0)%)</f>
      </c>
      <c r="W16" s="3">
        <v>2150.589</v>
      </c>
      <c r="X16" s="3">
        <f>Table1[[#This Row], [1990]]*(VLOOKUP(Table1[[#This Row], [ISO]],Table2[],34,0)%)</f>
      </c>
      <c r="Y16" s="3">
        <v>2181.223</v>
      </c>
      <c r="Z16" s="3">
        <f>Table1[[#This Row], [1991]]*(VLOOKUP(Table1[[#This Row], [ISO]],Table2[],33,0)%)</f>
      </c>
      <c r="AA16" s="3">
        <v>2215.308</v>
      </c>
      <c r="AB16" s="3">
        <f>Table1[[#This Row], [1992]]*(VLOOKUP(Table1[[#This Row], [ISO]],Table2[],32,0)%)</f>
      </c>
      <c r="AC16" s="3">
        <v>2209.512</v>
      </c>
      <c r="AD16" s="3">
        <f>Table1[[#This Row], [1993]]*(VLOOKUP(Table1[[#This Row], [ISO]],Table2[],31,0)%)</f>
      </c>
      <c r="AE16" s="3">
        <v>2181.114</v>
      </c>
      <c r="AF16" s="3">
        <f>Table1[[#This Row], [1994]]*(VLOOKUP(Table1[[#This Row], [ISO]],Table2[],30,0)%)</f>
      </c>
      <c r="AG16" s="3">
        <v>2186.393</v>
      </c>
      <c r="AH16" s="3">
        <f>Table1[[#This Row], [1995]]*(VLOOKUP(Table1[[#This Row], [ISO]],Table2[],29,0)%)</f>
      </c>
      <c r="AI16" s="3">
        <v>2192.371</v>
      </c>
      <c r="AJ16" s="3">
        <f>Table1[[#This Row], [1996]]*(VLOOKUP(Table1[[#This Row], [ISO]],Table2[],28,0)%)</f>
      </c>
      <c r="AK16" s="3">
        <v>2180.96</v>
      </c>
      <c r="AL16" s="3">
        <f>Table1[[#This Row], [1997]]*(VLOOKUP(Table1[[#This Row], [ISO]],Table2[],27,0)%)</f>
      </c>
      <c r="AM16" s="3">
        <v>2164.729</v>
      </c>
      <c r="AN16" s="3">
        <f>Table1[[#This Row], [1998]]*(VLOOKUP(Table1[[#This Row], [ISO]],Table2[],26,0)%)</f>
      </c>
      <c r="AO16" s="3">
        <v>2198.7</v>
      </c>
      <c r="AP16" s="3">
        <f>Table1[[#This Row], [1999]]*(VLOOKUP(Table1[[#This Row], [ISO]],Table2[],25,0)%)</f>
      </c>
      <c r="AQ16" s="3">
        <v>2250.1360000000004</v>
      </c>
      <c r="AR16" s="3">
        <f>Table1[[#This Row], [2000]]*(VLOOKUP(Table1[[#This Row], [ISO]],Table2[],24,0)%)</f>
      </c>
      <c r="AS16" s="3">
        <v>2280.749</v>
      </c>
      <c r="AT16" s="3">
        <f>Table1[[#This Row], [2001]]*(VLOOKUP(Table1[[#This Row], [ISO]],Table2[],23,0)%)</f>
      </c>
      <c r="AU16" s="3">
        <v>2344.935</v>
      </c>
      <c r="AV16" s="3">
        <f>Table1[[#This Row], [2002]]*(VLOOKUP(Table1[[#This Row], [ISO]],Table2[],22,0)%)</f>
      </c>
      <c r="AW16" s="3">
        <v>2445.11</v>
      </c>
      <c r="AX16" s="3">
        <f>Table1[[#This Row], [2003]]*(VLOOKUP(Table1[[#This Row], [ISO]],Table2[],21,0)%)</f>
      </c>
      <c r="AY16" s="3">
        <v>2566.698</v>
      </c>
      <c r="AZ16" s="3">
        <f>Table1[[#This Row], [2004]]*(VLOOKUP(Table1[[#This Row], [ISO]],Table2[],20,0)%)</f>
      </c>
      <c r="BA16" s="3">
        <v>2702.571</v>
      </c>
      <c r="BB16" s="3">
        <f>Table1[[#This Row], [2005]]*(VLOOKUP(Table1[[#This Row], [ISO]],Table2[],19,0)%)</f>
      </c>
      <c r="BC16" s="3">
        <v>2851.35</v>
      </c>
      <c r="BD16" s="3">
        <f>Table1[[#This Row], [2006]]*(VLOOKUP(Table1[[#This Row], [ISO]],Table2[],18,0)%)</f>
      </c>
      <c r="BE16" s="3">
        <v>3007.032</v>
      </c>
      <c r="BF16" s="3">
        <f>Table1[[#This Row], [2007]]*(VLOOKUP(Table1[[#This Row], [ISO]],Table2[],17,0)%)</f>
      </c>
      <c r="BG16" s="3">
        <v>3168.84</v>
      </c>
      <c r="BH16" s="3">
        <f>Table1[[#This Row], [2008]]*(VLOOKUP(Table1[[#This Row], [ISO]],Table2[],16,0)%)</f>
      </c>
      <c r="BI16" s="3">
        <v>3344.006</v>
      </c>
      <c r="BJ16" s="3">
        <f>Table1[[#This Row], [2009]]*(VLOOKUP(Table1[[#This Row], [ISO]],Table2[],15,0)%)</f>
      </c>
      <c r="BK16" s="3">
        <v>3521.693</v>
      </c>
      <c r="BL16" s="3">
        <f>Table1[[#This Row], [2010]]*(VLOOKUP(Table1[[#This Row], [ISO]],Table2[],14,0)%)</f>
      </c>
      <c r="BM16" s="3">
        <v>3682.388</v>
      </c>
      <c r="BN16" s="3">
        <f>Table1[[#This Row], [2011]]*(VLOOKUP(Table1[[#This Row], [ISO]],Table2[],13,0)%)</f>
      </c>
      <c r="BO16" s="3">
        <v>3823.643</v>
      </c>
      <c r="BP16" s="3">
        <f>Table1[[#This Row], [2012]]*(VLOOKUP(Table1[[#This Row], [ISO]],Table2[],12,0)%)</f>
      </c>
      <c r="BQ16" s="3">
        <v>3946.924</v>
      </c>
      <c r="BR16" s="3">
        <f>Table1[[#This Row], [2013]]*(VLOOKUP(Table1[[#This Row], [ISO]],Table2[],11,0)%)</f>
      </c>
      <c r="BS16" s="3">
        <v>4047.058</v>
      </c>
      <c r="BT16" s="3">
        <f>Table1[[#This Row], [2014]]*(VLOOKUP(Table1[[#This Row], [ISO]],Table2[],10,0)%)</f>
      </c>
      <c r="BU16" s="3">
        <v>4103.834</v>
      </c>
      <c r="BV16" s="3">
        <f>Table1[[#This Row], [2015]]*(VLOOKUP(Table1[[#This Row], [ISO]],Table2[],9,0)%)</f>
      </c>
      <c r="BW16" s="3">
        <v>4119.564</v>
      </c>
      <c r="BX16" s="3">
        <f>Table1[[#This Row], [2016]]*(VLOOKUP(Table1[[#This Row], [ISO]],Table2[],8,0)%)</f>
      </c>
      <c r="BY16" s="3">
        <v>4118.564</v>
      </c>
      <c r="BZ16" s="3">
        <f>Table1[[#This Row], [2017]]*(VLOOKUP(Table1[[#This Row], [ISO]],Table2[],7,0)%)</f>
      </c>
      <c r="CA16" s="3">
        <v>4112.915</v>
      </c>
      <c r="CB16" s="3">
        <f>Table1[[#This Row], [2018]]*(VLOOKUP(Table1[[#This Row], [ISO]],Table2[],6,0)%)</f>
      </c>
      <c r="CC16" s="3">
        <v>4107.749</v>
      </c>
      <c r="CD16" s="3">
        <f>Table1[[#This Row], [2019]]*(VLOOKUP(Table1[[#This Row], [ISO]],Table2[],5,0)%)</f>
      </c>
      <c r="CE16" s="3">
        <v>4101.483</v>
      </c>
      <c r="CF16" s="3">
        <f>Table1[[#This Row], [2020]]*(VLOOKUP(Table1[[#This Row], [ISO]],Table2[],4,0)%)</f>
      </c>
      <c r="CG16" s="3">
        <v>4107.649</v>
      </c>
      <c r="CH16" s="3">
        <f>Table1[[#This Row], [2021]]*(VLOOKUP(Table1[[#This Row], [ISO]],Table2[],3,0)%)</f>
      </c>
    </row>
    <row x14ac:dyDescent="0.25" r="17" customHeight="1" ht="17.25">
      <c r="A17" s="1" t="s">
        <v>396</v>
      </c>
      <c r="B17" s="1" t="s">
        <v>397</v>
      </c>
      <c r="C17" s="3">
        <v>1209.145</v>
      </c>
      <c r="D17" s="2">
        <f>Table1[[#This Row], [1980]]*(VLOOKUP(Table1[[#This Row], [ISO]],Table2[],44,0)%)</f>
      </c>
      <c r="E17" s="3">
        <v>1216.509</v>
      </c>
      <c r="F17" s="2">
        <f>Table1[[#This Row], [1981]]*(VLOOKUP(Table1[[#This Row], [ISO]],Table2[],43,0)%)</f>
      </c>
      <c r="G17" s="3">
        <v>1220.318</v>
      </c>
      <c r="H17" s="2">
        <f>Table1[[#This Row], [1982]]*(VLOOKUP(Table1[[#This Row], [ISO]],Table2[],42,0)%)</f>
      </c>
      <c r="I17" s="3">
        <v>1217.482</v>
      </c>
      <c r="J17" s="2">
        <f>Table1[[#This Row], [1983]]*(VLOOKUP(Table1[[#This Row], [ISO]],Table2[],41,0)%)</f>
      </c>
      <c r="K17" s="3">
        <v>1208.015</v>
      </c>
      <c r="L17" s="2">
        <f>Table1[[#This Row], [1984]]*(VLOOKUP(Table1[[#This Row], [ISO]],Table2[],40,0)%)</f>
      </c>
      <c r="M17" s="3">
        <v>1193.85</v>
      </c>
      <c r="N17" s="2">
        <f>Table1[[#This Row], [1985]]*(VLOOKUP(Table1[[#This Row], [ISO]],Table2[],39,0)%)</f>
      </c>
      <c r="O17" s="3">
        <v>1180.394</v>
      </c>
      <c r="P17" s="2">
        <f>Table1[[#This Row], [1986]]*(VLOOKUP(Table1[[#This Row], [ISO]],Table2[],38,0)%)</f>
      </c>
      <c r="Q17" s="3">
        <v>1172.295</v>
      </c>
      <c r="R17" s="2">
        <f>Table1[[#This Row], [1987]]*(VLOOKUP(Table1[[#This Row], [ISO]],Table2[],37,0)%)</f>
      </c>
      <c r="S17" s="3">
        <v>1171.929</v>
      </c>
      <c r="T17" s="2">
        <f>Table1[[#This Row], [1988]]*(VLOOKUP(Table1[[#This Row], [ISO]],Table2[],36,0)%)</f>
      </c>
      <c r="U17" s="3">
        <v>1179.112</v>
      </c>
      <c r="V17" s="2">
        <f>Table1[[#This Row], [1989]]*(VLOOKUP(Table1[[#This Row], [ISO]],Table2[],35,0)%)</f>
      </c>
      <c r="W17" s="3">
        <v>1192.914</v>
      </c>
      <c r="X17" s="2">
        <f>Table1[[#This Row], [1990]]*(VLOOKUP(Table1[[#This Row], [ISO]],Table2[],34,0)%)</f>
      </c>
      <c r="Y17" s="3">
        <v>1209.897</v>
      </c>
      <c r="Z17" s="2">
        <f>Table1[[#This Row], [1991]]*(VLOOKUP(Table1[[#This Row], [ISO]],Table2[],33,0)%)</f>
      </c>
      <c r="AA17" s="3">
        <v>1224.511</v>
      </c>
      <c r="AB17" s="2">
        <f>Table1[[#This Row], [1992]]*(VLOOKUP(Table1[[#This Row], [ISO]],Table2[],32,0)%)</f>
      </c>
      <c r="AC17" s="3">
        <v>1231.363</v>
      </c>
      <c r="AD17" s="2">
        <f>Table1[[#This Row], [1993]]*(VLOOKUP(Table1[[#This Row], [ISO]],Table2[],31,0)%)</f>
      </c>
      <c r="AE17" s="3">
        <v>1226.795</v>
      </c>
      <c r="AF17" s="2">
        <f>Table1[[#This Row], [1994]]*(VLOOKUP(Table1[[#This Row], [ISO]],Table2[],30,0)%)</f>
      </c>
      <c r="AG17" s="3">
        <v>1213.25</v>
      </c>
      <c r="AH17" s="2">
        <f>Table1[[#This Row], [1995]]*(VLOOKUP(Table1[[#This Row], [ISO]],Table2[],29,0)%)</f>
      </c>
      <c r="AI17" s="3">
        <v>1195.1680000000001</v>
      </c>
      <c r="AJ17" s="2">
        <f>Table1[[#This Row], [1996]]*(VLOOKUP(Table1[[#This Row], [ISO]],Table2[],28,0)%)</f>
      </c>
      <c r="AK17" s="3">
        <v>1177.296</v>
      </c>
      <c r="AL17" s="2">
        <f>Table1[[#This Row], [1997]]*(VLOOKUP(Table1[[#This Row], [ISO]],Table2[],27,0)%)</f>
      </c>
      <c r="AM17" s="3">
        <v>1163.174</v>
      </c>
      <c r="AN17" s="2">
        <f>Table1[[#This Row], [1998]]*(VLOOKUP(Table1[[#This Row], [ISO]],Table2[],26,0)%)</f>
      </c>
      <c r="AO17" s="3">
        <v>1156.169</v>
      </c>
      <c r="AP17" s="2">
        <f>Table1[[#This Row], [1999]]*(VLOOKUP(Table1[[#This Row], [ISO]],Table2[],25,0)%)</f>
      </c>
      <c r="AQ17" s="3">
        <v>1156.564</v>
      </c>
      <c r="AR17" s="2">
        <f>Table1[[#This Row], [2000]]*(VLOOKUP(Table1[[#This Row], [ISO]],Table2[],24,0)%)</f>
      </c>
      <c r="AS17" s="3">
        <v>1158.268</v>
      </c>
      <c r="AT17" s="2">
        <f>Table1[[#This Row], [2001]]*(VLOOKUP(Table1[[#This Row], [ISO]],Table2[],23,0)%)</f>
      </c>
      <c r="AU17" s="3">
        <v>1156.44</v>
      </c>
      <c r="AV17" s="2">
        <f>Table1[[#This Row], [2002]]*(VLOOKUP(Table1[[#This Row], [ISO]],Table2[],22,0)%)</f>
      </c>
      <c r="AW17" s="3">
        <v>1155.171</v>
      </c>
      <c r="AX17" s="2">
        <f>Table1[[#This Row], [2003]]*(VLOOKUP(Table1[[#This Row], [ISO]],Table2[],21,0)%)</f>
      </c>
      <c r="AY17" s="3">
        <v>1159.464</v>
      </c>
      <c r="AZ17" s="2">
        <f>Table1[[#This Row], [2004]]*(VLOOKUP(Table1[[#This Row], [ISO]],Table2[],20,0)%)</f>
      </c>
      <c r="BA17" s="3">
        <v>1167.535</v>
      </c>
      <c r="BB17" s="2">
        <f>Table1[[#This Row], [2005]]*(VLOOKUP(Table1[[#This Row], [ISO]],Table2[],19,0)%)</f>
      </c>
      <c r="BC17" s="3">
        <v>1179.918</v>
      </c>
      <c r="BD17" s="2">
        <f>Table1[[#This Row], [2006]]*(VLOOKUP(Table1[[#This Row], [ISO]],Table2[],18,0)%)</f>
      </c>
      <c r="BE17" s="3">
        <v>1199.429</v>
      </c>
      <c r="BF17" s="2">
        <f>Table1[[#This Row], [2007]]*(VLOOKUP(Table1[[#This Row], [ISO]],Table2[],17,0)%)</f>
      </c>
      <c r="BG17" s="3">
        <v>1224.444</v>
      </c>
      <c r="BH17" s="2">
        <f>Table1[[#This Row], [2008]]*(VLOOKUP(Table1[[#This Row], [ISO]],Table2[],16,0)%)</f>
      </c>
      <c r="BI17" s="3">
        <v>1248.134</v>
      </c>
      <c r="BJ17" s="2">
        <f>Table1[[#This Row], [2009]]*(VLOOKUP(Table1[[#This Row], [ISO]],Table2[],15,0)%)</f>
      </c>
      <c r="BK17" s="3">
        <v>1267.941</v>
      </c>
      <c r="BL17" s="2">
        <f>Table1[[#This Row], [2010]]*(VLOOKUP(Table1[[#This Row], [ISO]],Table2[],14,0)%)</f>
      </c>
      <c r="BM17" s="3">
        <v>1282.311</v>
      </c>
      <c r="BN17" s="2">
        <f>Table1[[#This Row], [2011]]*(VLOOKUP(Table1[[#This Row], [ISO]],Table2[],13,0)%)</f>
      </c>
      <c r="BO17" s="3">
        <v>1289.6480000000001</v>
      </c>
      <c r="BP17" s="2">
        <f>Table1[[#This Row], [2012]]*(VLOOKUP(Table1[[#This Row], [ISO]],Table2[],12,0)%)</f>
      </c>
      <c r="BQ17" s="3">
        <v>1289.995</v>
      </c>
      <c r="BR17" s="2">
        <f>Table1[[#This Row], [2013]]*(VLOOKUP(Table1[[#This Row], [ISO]],Table2[],11,0)%)</f>
      </c>
      <c r="BS17" s="3">
        <v>1285.02</v>
      </c>
      <c r="BT17" s="2">
        <f>Table1[[#This Row], [2014]]*(VLOOKUP(Table1[[#This Row], [ISO]],Table2[],10,0)%)</f>
      </c>
      <c r="BU17" s="3">
        <v>1275.468</v>
      </c>
      <c r="BV17" s="2">
        <f>Table1[[#This Row], [2015]]*(VLOOKUP(Table1[[#This Row], [ISO]],Table2[],9,0)%)</f>
      </c>
      <c r="BW17" s="3">
        <v>1263.338</v>
      </c>
      <c r="BX17" s="2">
        <f>Table1[[#This Row], [2016]]*(VLOOKUP(Table1[[#This Row], [ISO]],Table2[],8,0)%)</f>
      </c>
      <c r="BY17" s="3">
        <v>1251.472</v>
      </c>
      <c r="BZ17" s="2">
        <f>Table1[[#This Row], [2017]]*(VLOOKUP(Table1[[#This Row], [ISO]],Table2[],7,0)%)</f>
      </c>
      <c r="CA17" s="3">
        <v>1238.869</v>
      </c>
      <c r="CB17" s="2">
        <f>Table1[[#This Row], [2018]]*(VLOOKUP(Table1[[#This Row], [ISO]],Table2[],6,0)%)</f>
      </c>
      <c r="CC17" s="3">
        <v>1225.174</v>
      </c>
      <c r="CD17" s="2">
        <f>Table1[[#This Row], [2019]]*(VLOOKUP(Table1[[#This Row], [ISO]],Table2[],5,0)%)</f>
      </c>
      <c r="CE17" s="3">
        <v>1210.715</v>
      </c>
      <c r="CF17" s="2">
        <f>Table1[[#This Row], [2020]]*(VLOOKUP(Table1[[#This Row], [ISO]],Table2[],4,0)%)</f>
      </c>
      <c r="CG17" s="3">
        <v>1198.966</v>
      </c>
      <c r="CH17" s="2">
        <f>Table1[[#This Row], [2021]]*(VLOOKUP(Table1[[#This Row], [ISO]],Table2[],3,0)%)</f>
      </c>
    </row>
    <row x14ac:dyDescent="0.25" r="18" customHeight="1" ht="17.25">
      <c r="A18" s="1" t="s">
        <v>25</v>
      </c>
      <c r="B18" s="1" t="s">
        <v>24</v>
      </c>
      <c r="C18" s="3">
        <v>1393.427</v>
      </c>
      <c r="D18" s="3">
        <f>Table1[[#This Row], [1980]]*(VLOOKUP(Table1[[#This Row], [ISO]],Table2[],44,0)%)</f>
      </c>
      <c r="E18" s="3">
        <v>1440.921</v>
      </c>
      <c r="F18" s="3">
        <f>Table1[[#This Row], [1981]]*(VLOOKUP(Table1[[#This Row], [ISO]],Table2[],43,0)%)</f>
      </c>
      <c r="G18" s="3">
        <v>1491.2060000000001</v>
      </c>
      <c r="H18" s="3">
        <f>Table1[[#This Row], [1982]]*(VLOOKUP(Table1[[#This Row], [ISO]],Table2[],42,0)%)</f>
      </c>
      <c r="I18" s="3">
        <v>1542.7040000000002</v>
      </c>
      <c r="J18" s="3">
        <f>Table1[[#This Row], [1983]]*(VLOOKUP(Table1[[#This Row], [ISO]],Table2[],41,0)%)</f>
      </c>
      <c r="K18" s="3">
        <v>1594.27</v>
      </c>
      <c r="L18" s="3">
        <f>Table1[[#This Row], [1984]]*(VLOOKUP(Table1[[#This Row], [ISO]],Table2[],40,0)%)</f>
      </c>
      <c r="M18" s="3">
        <v>1644.256</v>
      </c>
      <c r="N18" s="3">
        <f>Table1[[#This Row], [1985]]*(VLOOKUP(Table1[[#This Row], [ISO]],Table2[],39,0)%)</f>
      </c>
      <c r="O18" s="3">
        <v>1692.6999999999998</v>
      </c>
      <c r="P18" s="3">
        <f>Table1[[#This Row], [1986]]*(VLOOKUP(Table1[[#This Row], [ISO]],Table2[],38,0)%)</f>
      </c>
      <c r="Q18" s="3">
        <v>1741.5510000000002</v>
      </c>
      <c r="R18" s="3">
        <f>Table1[[#This Row], [1987]]*(VLOOKUP(Table1[[#This Row], [ISO]],Table2[],37,0)%)</f>
      </c>
      <c r="S18" s="3">
        <v>1792.379</v>
      </c>
      <c r="T18" s="3">
        <f>Table1[[#This Row], [1988]]*(VLOOKUP(Table1[[#This Row], [ISO]],Table2[],36,0)%)</f>
      </c>
      <c r="U18" s="3">
        <v>1843.431</v>
      </c>
      <c r="V18" s="3">
        <f>Table1[[#This Row], [1989]]*(VLOOKUP(Table1[[#This Row], [ISO]],Table2[],35,0)%)</f>
      </c>
      <c r="W18" s="3">
        <v>1894.9229999999998</v>
      </c>
      <c r="X18" s="3">
        <f>Table1[[#This Row], [1990]]*(VLOOKUP(Table1[[#This Row], [ISO]],Table2[],34,0)%)</f>
      </c>
      <c r="Y18" s="3">
        <v>1948.43</v>
      </c>
      <c r="Z18" s="3">
        <f>Table1[[#This Row], [1991]]*(VLOOKUP(Table1[[#This Row], [ISO]],Table2[],33,0)%)</f>
      </c>
      <c r="AA18" s="3">
        <v>2002.44</v>
      </c>
      <c r="AB18" s="3">
        <f>Table1[[#This Row], [1992]]*(VLOOKUP(Table1[[#This Row], [ISO]],Table2[],32,0)%)</f>
      </c>
      <c r="AC18" s="3">
        <v>2066.995</v>
      </c>
      <c r="AD18" s="3">
        <f>Table1[[#This Row], [1993]]*(VLOOKUP(Table1[[#This Row], [ISO]],Table2[],31,0)%)</f>
      </c>
      <c r="AE18" s="3">
        <v>2140.486</v>
      </c>
      <c r="AF18" s="3">
        <f>Table1[[#This Row], [1994]]*(VLOOKUP(Table1[[#This Row], [ISO]],Table2[],30,0)%)</f>
      </c>
      <c r="AG18" s="3">
        <v>2206.006</v>
      </c>
      <c r="AH18" s="3">
        <f>Table1[[#This Row], [1995]]*(VLOOKUP(Table1[[#This Row], [ISO]],Table2[],29,0)%)</f>
      </c>
      <c r="AI18" s="3">
        <v>2264.5</v>
      </c>
      <c r="AJ18" s="3">
        <f>Table1[[#This Row], [1996]]*(VLOOKUP(Table1[[#This Row], [ISO]],Table2[],28,0)%)</f>
      </c>
      <c r="AK18" s="3">
        <v>2323.148</v>
      </c>
      <c r="AL18" s="3">
        <f>Table1[[#This Row], [1997]]*(VLOOKUP(Table1[[#This Row], [ISO]],Table2[],27,0)%)</f>
      </c>
      <c r="AM18" s="3">
        <v>2381.963</v>
      </c>
      <c r="AN18" s="3">
        <f>Table1[[#This Row], [1998]]*(VLOOKUP(Table1[[#This Row], [ISO]],Table2[],26,0)%)</f>
      </c>
      <c r="AO18" s="3">
        <v>2431.552</v>
      </c>
      <c r="AP18" s="3">
        <f>Table1[[#This Row], [1999]]*(VLOOKUP(Table1[[#This Row], [ISO]],Table2[],25,0)%)</f>
      </c>
      <c r="AQ18" s="3">
        <v>2478.423</v>
      </c>
      <c r="AR18" s="3">
        <f>Table1[[#This Row], [2000]]*(VLOOKUP(Table1[[#This Row], [ISO]],Table2[],24,0)%)</f>
      </c>
      <c r="AS18" s="3">
        <v>2533.991</v>
      </c>
      <c r="AT18" s="3">
        <f>Table1[[#This Row], [2001]]*(VLOOKUP(Table1[[#This Row], [ISO]],Table2[],23,0)%)</f>
      </c>
      <c r="AU18" s="3">
        <v>2595.306</v>
      </c>
      <c r="AV18" s="3">
        <f>Table1[[#This Row], [2002]]*(VLOOKUP(Table1[[#This Row], [ISO]],Table2[],22,0)%)</f>
      </c>
      <c r="AW18" s="3">
        <v>2664.18</v>
      </c>
      <c r="AX18" s="3">
        <f>Table1[[#This Row], [2003]]*(VLOOKUP(Table1[[#This Row], [ISO]],Table2[],21,0)%)</f>
      </c>
      <c r="AY18" s="3">
        <v>2739.755</v>
      </c>
      <c r="AZ18" s="3">
        <f>Table1[[#This Row], [2004]]*(VLOOKUP(Table1[[#This Row], [ISO]],Table2[],20,0)%)</f>
      </c>
      <c r="BA18" s="3">
        <v>2821.408</v>
      </c>
      <c r="BB18" s="3">
        <f>Table1[[#This Row], [2005]]*(VLOOKUP(Table1[[#This Row], [ISO]],Table2[],19,0)%)</f>
      </c>
      <c r="BC18" s="3">
        <v>2907.4629999999997</v>
      </c>
      <c r="BD18" s="3">
        <f>Table1[[#This Row], [2006]]*(VLOOKUP(Table1[[#This Row], [ISO]],Table2[],18,0)%)</f>
      </c>
      <c r="BE18" s="3">
        <v>2992.413</v>
      </c>
      <c r="BF18" s="3">
        <f>Table1[[#This Row], [2007]]*(VLOOKUP(Table1[[#This Row], [ISO]],Table2[],17,0)%)</f>
      </c>
      <c r="BG18" s="3">
        <v>3071.832</v>
      </c>
      <c r="BH18" s="3">
        <f>Table1[[#This Row], [2008]]*(VLOOKUP(Table1[[#This Row], [ISO]],Table2[],16,0)%)</f>
      </c>
      <c r="BI18" s="3">
        <v>3147.202</v>
      </c>
      <c r="BJ18" s="3">
        <f>Table1[[#This Row], [2009]]*(VLOOKUP(Table1[[#This Row], [ISO]],Table2[],15,0)%)</f>
      </c>
      <c r="BK18" s="3">
        <v>3223.038</v>
      </c>
      <c r="BL18" s="3">
        <f>Table1[[#This Row], [2010]]*(VLOOKUP(Table1[[#This Row], [ISO]],Table2[],14,0)%)</f>
      </c>
      <c r="BM18" s="3">
        <v>3298.969</v>
      </c>
      <c r="BN18" s="3">
        <f>Table1[[#This Row], [2011]]*(VLOOKUP(Table1[[#This Row], [ISO]],Table2[],13,0)%)</f>
      </c>
      <c r="BO18" s="3">
        <v>3378.6589999999997</v>
      </c>
      <c r="BP18" s="3">
        <f>Table1[[#This Row], [2012]]*(VLOOKUP(Table1[[#This Row], [ISO]],Table2[],12,0)%)</f>
      </c>
      <c r="BQ18" s="3">
        <v>3467.699</v>
      </c>
      <c r="BR18" s="3">
        <f>Table1[[#This Row], [2013]]*(VLOOKUP(Table1[[#This Row], [ISO]],Table2[],11,0)%)</f>
      </c>
      <c r="BS18" s="3">
        <v>3566.425</v>
      </c>
      <c r="BT18" s="3">
        <f>Table1[[#This Row], [2014]]*(VLOOKUP(Table1[[#This Row], [ISO]],Table2[],10,0)%)</f>
      </c>
      <c r="BU18" s="3">
        <v>3672.017</v>
      </c>
      <c r="BV18" s="3">
        <f>Table1[[#This Row], [2015]]*(VLOOKUP(Table1[[#This Row], [ISO]],Table2[],9,0)%)</f>
      </c>
      <c r="BW18" s="3">
        <v>3782.17</v>
      </c>
      <c r="BX18" s="3">
        <f>Table1[[#This Row], [2016]]*(VLOOKUP(Table1[[#This Row], [ISO]],Table2[],8,0)%)</f>
      </c>
      <c r="BY18" s="3">
        <v>3894.138</v>
      </c>
      <c r="BZ18" s="3">
        <f>Table1[[#This Row], [2017]]*(VLOOKUP(Table1[[#This Row], [ISO]],Table2[],7,0)%)</f>
      </c>
      <c r="CA18" s="3">
        <v>4002.04</v>
      </c>
      <c r="CB18" s="3">
        <f>Table1[[#This Row], [2018]]*(VLOOKUP(Table1[[#This Row], [ISO]],Table2[],6,0)%)</f>
      </c>
      <c r="CC18" s="3">
        <v>4101.16</v>
      </c>
      <c r="CD18" s="3">
        <f>Table1[[#This Row], [2019]]*(VLOOKUP(Table1[[#This Row], [ISO]],Table2[],5,0)%)</f>
      </c>
      <c r="CE18" s="3">
        <v>4191.438</v>
      </c>
      <c r="CF18" s="3">
        <f>Table1[[#This Row], [2020]]*(VLOOKUP(Table1[[#This Row], [ISO]],Table2[],4,0)%)</f>
      </c>
      <c r="CG18" s="3">
        <v>4273.341</v>
      </c>
      <c r="CH18" s="3">
        <f>Table1[[#This Row], [2021]]*(VLOOKUP(Table1[[#This Row], [ISO]],Table2[],3,0)%)</f>
      </c>
    </row>
    <row x14ac:dyDescent="0.25" r="19" customHeight="1" ht="17.25">
      <c r="A19" s="1" t="s">
        <v>398</v>
      </c>
      <c r="B19" s="1" t="s">
        <v>399</v>
      </c>
      <c r="C19" s="3">
        <v>2.414</v>
      </c>
      <c r="D19" s="2">
        <f>Table1[[#This Row], [1980]]*(VLOOKUP(Table1[[#This Row], [ISO]],Table2[],44,0)%)</f>
      </c>
      <c r="E19" s="3">
        <v>2.394</v>
      </c>
      <c r="F19" s="2">
        <f>Table1[[#This Row], [1981]]*(VLOOKUP(Table1[[#This Row], [ISO]],Table2[],43,0)%)</f>
      </c>
      <c r="G19" s="3">
        <v>2.374</v>
      </c>
      <c r="H19" s="2">
        <f>Table1[[#This Row], [1982]]*(VLOOKUP(Table1[[#This Row], [ISO]],Table2[],42,0)%)</f>
      </c>
      <c r="I19" s="3">
        <v>2.37</v>
      </c>
      <c r="J19" s="2">
        <f>Table1[[#This Row], [1983]]*(VLOOKUP(Table1[[#This Row], [ISO]],Table2[],41,0)%)</f>
      </c>
      <c r="K19" s="3">
        <v>2.378</v>
      </c>
      <c r="L19" s="2">
        <f>Table1[[#This Row], [1984]]*(VLOOKUP(Table1[[#This Row], [ISO]],Table2[],40,0)%)</f>
      </c>
      <c r="M19" s="3">
        <v>2.3920000000000003</v>
      </c>
      <c r="N19" s="2">
        <f>Table1[[#This Row], [1985]]*(VLOOKUP(Table1[[#This Row], [ISO]],Table2[],39,0)%)</f>
      </c>
      <c r="O19" s="3">
        <v>2.405</v>
      </c>
      <c r="P19" s="2">
        <f>Table1[[#This Row], [1986]]*(VLOOKUP(Table1[[#This Row], [ISO]],Table2[],38,0)%)</f>
      </c>
      <c r="Q19" s="3">
        <v>2.407</v>
      </c>
      <c r="R19" s="2">
        <f>Table1[[#This Row], [1987]]*(VLOOKUP(Table1[[#This Row], [ISO]],Table2[],37,0)%)</f>
      </c>
      <c r="S19" s="3">
        <v>2.407</v>
      </c>
      <c r="T19" s="2">
        <f>Table1[[#This Row], [1988]]*(VLOOKUP(Table1[[#This Row], [ISO]],Table2[],36,0)%)</f>
      </c>
      <c r="U19" s="3">
        <v>2.417</v>
      </c>
      <c r="V19" s="2">
        <f>Table1[[#This Row], [1989]]*(VLOOKUP(Table1[[#This Row], [ISO]],Table2[],35,0)%)</f>
      </c>
      <c r="W19" s="3">
        <v>2.432</v>
      </c>
      <c r="X19" s="2">
        <f>Table1[[#This Row], [1990]]*(VLOOKUP(Table1[[#This Row], [ISO]],Table2[],34,0)%)</f>
      </c>
      <c r="Y19" s="3">
        <v>2.445</v>
      </c>
      <c r="Z19" s="2">
        <f>Table1[[#This Row], [1991]]*(VLOOKUP(Table1[[#This Row], [ISO]],Table2[],33,0)%)</f>
      </c>
      <c r="AA19" s="3">
        <v>2.443</v>
      </c>
      <c r="AB19" s="2">
        <f>Table1[[#This Row], [1992]]*(VLOOKUP(Table1[[#This Row], [ISO]],Table2[],32,0)%)</f>
      </c>
      <c r="AC19" s="3">
        <v>2.423</v>
      </c>
      <c r="AD19" s="2">
        <f>Table1[[#This Row], [1993]]*(VLOOKUP(Table1[[#This Row], [ISO]],Table2[],31,0)%)</f>
      </c>
      <c r="AE19" s="3">
        <v>2.405</v>
      </c>
      <c r="AF19" s="2">
        <f>Table1[[#This Row], [1994]]*(VLOOKUP(Table1[[#This Row], [ISO]],Table2[],30,0)%)</f>
      </c>
      <c r="AG19" s="3">
        <v>2.393</v>
      </c>
      <c r="AH19" s="2">
        <f>Table1[[#This Row], [1995]]*(VLOOKUP(Table1[[#This Row], [ISO]],Table2[],29,0)%)</f>
      </c>
      <c r="AI19" s="3">
        <v>2.382</v>
      </c>
      <c r="AJ19" s="2">
        <f>Table1[[#This Row], [1996]]*(VLOOKUP(Table1[[#This Row], [ISO]],Table2[],28,0)%)</f>
      </c>
      <c r="AK19" s="3">
        <v>2.379</v>
      </c>
      <c r="AL19" s="2">
        <f>Table1[[#This Row], [1997]]*(VLOOKUP(Table1[[#This Row], [ISO]],Table2[],27,0)%)</f>
      </c>
      <c r="AM19" s="3">
        <v>2.378</v>
      </c>
      <c r="AN19" s="2">
        <f>Table1[[#This Row], [1998]]*(VLOOKUP(Table1[[#This Row], [ISO]],Table2[],26,0)%)</f>
      </c>
      <c r="AO19" s="3">
        <v>2.3680000000000003</v>
      </c>
      <c r="AP19" s="2">
        <f>Table1[[#This Row], [1999]]*(VLOOKUP(Table1[[#This Row], [ISO]],Table2[],25,0)%)</f>
      </c>
      <c r="AQ19" s="3">
        <v>2.351</v>
      </c>
      <c r="AR19" s="2">
        <f>Table1[[#This Row], [2000]]*(VLOOKUP(Table1[[#This Row], [ISO]],Table2[],24,0)%)</f>
      </c>
      <c r="AS19" s="3">
        <v>2.324</v>
      </c>
      <c r="AT19" s="2">
        <f>Table1[[#This Row], [2001]]*(VLOOKUP(Table1[[#This Row], [ISO]],Table2[],23,0)%)</f>
      </c>
      <c r="AU19" s="3">
        <v>2.285</v>
      </c>
      <c r="AV19" s="2">
        <f>Table1[[#This Row], [2002]]*(VLOOKUP(Table1[[#This Row], [ISO]],Table2[],22,0)%)</f>
      </c>
      <c r="AW19" s="3">
        <v>2.2640000000000002</v>
      </c>
      <c r="AX19" s="2">
        <f>Table1[[#This Row], [2003]]*(VLOOKUP(Table1[[#This Row], [ISO]],Table2[],21,0)%)</f>
      </c>
      <c r="AY19" s="3">
        <v>2.2729999999999997</v>
      </c>
      <c r="AZ19" s="2">
        <f>Table1[[#This Row], [2004]]*(VLOOKUP(Table1[[#This Row], [ISO]],Table2[],20,0)%)</f>
      </c>
      <c r="BA19" s="3">
        <v>2.294</v>
      </c>
      <c r="BB19" s="2">
        <f>Table1[[#This Row], [2005]]*(VLOOKUP(Table1[[#This Row], [ISO]],Table2[],19,0)%)</f>
      </c>
      <c r="BC19" s="3">
        <v>2.329</v>
      </c>
      <c r="BD19" s="2">
        <f>Table1[[#This Row], [2006]]*(VLOOKUP(Table1[[#This Row], [ISO]],Table2[],18,0)%)</f>
      </c>
      <c r="BE19" s="3">
        <v>2.382</v>
      </c>
      <c r="BF19" s="2">
        <f>Table1[[#This Row], [2007]]*(VLOOKUP(Table1[[#This Row], [ISO]],Table2[],17,0)%)</f>
      </c>
      <c r="BG19" s="3">
        <v>2.436</v>
      </c>
      <c r="BH19" s="2">
        <f>Table1[[#This Row], [2008]]*(VLOOKUP(Table1[[#This Row], [ISO]],Table2[],16,0)%)</f>
      </c>
      <c r="BI19" s="3">
        <v>2.475</v>
      </c>
      <c r="BJ19" s="2">
        <f>Table1[[#This Row], [2009]]*(VLOOKUP(Table1[[#This Row], [ISO]],Table2[],15,0)%)</f>
      </c>
      <c r="BK19" s="3">
        <v>2.494</v>
      </c>
      <c r="BL19" s="2">
        <f>Table1[[#This Row], [2010]]*(VLOOKUP(Table1[[#This Row], [ISO]],Table2[],14,0)%)</f>
      </c>
      <c r="BM19" s="3">
        <v>2.504</v>
      </c>
      <c r="BN19" s="2">
        <f>Table1[[#This Row], [2011]]*(VLOOKUP(Table1[[#This Row], [ISO]],Table2[],13,0)%)</f>
      </c>
      <c r="BO19" s="3">
        <v>2.526</v>
      </c>
      <c r="BP19" s="2">
        <f>Table1[[#This Row], [2012]]*(VLOOKUP(Table1[[#This Row], [ISO]],Table2[],12,0)%)</f>
      </c>
      <c r="BQ19" s="3">
        <v>2.567</v>
      </c>
      <c r="BR19" s="2">
        <f>Table1[[#This Row], [2013]]*(VLOOKUP(Table1[[#This Row], [ISO]],Table2[],11,0)%)</f>
      </c>
      <c r="BS19" s="3">
        <v>2.616</v>
      </c>
      <c r="BT19" s="2">
        <f>Table1[[#This Row], [2014]]*(VLOOKUP(Table1[[#This Row], [ISO]],Table2[],10,0)%)</f>
      </c>
      <c r="BU19" s="3">
        <v>2.6659999999999995</v>
      </c>
      <c r="BV19" s="2">
        <f>Table1[[#This Row], [2015]]*(VLOOKUP(Table1[[#This Row], [ISO]],Table2[],9,0)%)</f>
      </c>
      <c r="BW19" s="3">
        <v>2.7249999999999996</v>
      </c>
      <c r="BX19" s="2">
        <f>Table1[[#This Row], [2016]]*(VLOOKUP(Table1[[#This Row], [ISO]],Table2[],8,0)%)</f>
      </c>
      <c r="BY19" s="3">
        <v>2.784</v>
      </c>
      <c r="BZ19" s="2">
        <f>Table1[[#This Row], [2017]]*(VLOOKUP(Table1[[#This Row], [ISO]],Table2[],7,0)%)</f>
      </c>
      <c r="CA19" s="3">
        <v>2.827</v>
      </c>
      <c r="CB19" s="2">
        <f>Table1[[#This Row], [2018]]*(VLOOKUP(Table1[[#This Row], [ISO]],Table2[],6,0)%)</f>
      </c>
      <c r="CC19" s="3">
        <v>2.849</v>
      </c>
      <c r="CD19" s="2">
        <f>Table1[[#This Row], [2019]]*(VLOOKUP(Table1[[#This Row], [ISO]],Table2[],5,0)%)</f>
      </c>
      <c r="CE19" s="3">
        <v>2.848</v>
      </c>
      <c r="CF19" s="2">
        <f>Table1[[#This Row], [2020]]*(VLOOKUP(Table1[[#This Row], [ISO]],Table2[],4,0)%)</f>
      </c>
      <c r="CG19" s="3">
        <v>2.862</v>
      </c>
      <c r="CH19" s="2">
        <f>Table1[[#This Row], [2021]]*(VLOOKUP(Table1[[#This Row], [ISO]],Table2[],3,0)%)</f>
      </c>
    </row>
    <row x14ac:dyDescent="0.25" r="20" customHeight="1" ht="17.25">
      <c r="A20" s="1" t="s">
        <v>41</v>
      </c>
      <c r="B20" s="1" t="s">
        <v>40</v>
      </c>
      <c r="C20" s="3">
        <v>2587.342</v>
      </c>
      <c r="D20" s="3">
        <f>Table1[[#This Row], [1980]]*(VLOOKUP(Table1[[#This Row], [ISO]],Table2[],44,0)%)</f>
      </c>
      <c r="E20" s="3">
        <v>2681.675</v>
      </c>
      <c r="F20" s="3">
        <f>Table1[[#This Row], [1981]]*(VLOOKUP(Table1[[#This Row], [ISO]],Table2[],43,0)%)</f>
      </c>
      <c r="G20" s="3">
        <v>2774.327</v>
      </c>
      <c r="H20" s="3">
        <f>Table1[[#This Row], [1982]]*(VLOOKUP(Table1[[#This Row], [ISO]],Table2[],42,0)%)</f>
      </c>
      <c r="I20" s="3">
        <v>2863.739</v>
      </c>
      <c r="J20" s="3">
        <f>Table1[[#This Row], [1983]]*(VLOOKUP(Table1[[#This Row], [ISO]],Table2[],41,0)%)</f>
      </c>
      <c r="K20" s="3">
        <v>2952.697</v>
      </c>
      <c r="L20" s="3">
        <f>Table1[[#This Row], [1984]]*(VLOOKUP(Table1[[#This Row], [ISO]],Table2[],40,0)%)</f>
      </c>
      <c r="M20" s="3">
        <v>3045.295</v>
      </c>
      <c r="N20" s="3">
        <f>Table1[[#This Row], [1985]]*(VLOOKUP(Table1[[#This Row], [ISO]],Table2[],39,0)%)</f>
      </c>
      <c r="O20" s="3">
        <v>3139.319</v>
      </c>
      <c r="P20" s="3">
        <f>Table1[[#This Row], [1986]]*(VLOOKUP(Table1[[#This Row], [ISO]],Table2[],38,0)%)</f>
      </c>
      <c r="Q20" s="3">
        <v>3231.495</v>
      </c>
      <c r="R20" s="3">
        <f>Table1[[#This Row], [1987]]*(VLOOKUP(Table1[[#This Row], [ISO]],Table2[],37,0)%)</f>
      </c>
      <c r="S20" s="3">
        <v>3320.167</v>
      </c>
      <c r="T20" s="3">
        <f>Table1[[#This Row], [1988]]*(VLOOKUP(Table1[[#This Row], [ISO]],Table2[],36,0)%)</f>
      </c>
      <c r="U20" s="3">
        <v>3402.618</v>
      </c>
      <c r="V20" s="3">
        <f>Table1[[#This Row], [1989]]*(VLOOKUP(Table1[[#This Row], [ISO]],Table2[],35,0)%)</f>
      </c>
      <c r="W20" s="3">
        <v>3478.729</v>
      </c>
      <c r="X20" s="3">
        <f>Table1[[#This Row], [1990]]*(VLOOKUP(Table1[[#This Row], [ISO]],Table2[],34,0)%)</f>
      </c>
      <c r="Y20" s="3">
        <v>3551.617</v>
      </c>
      <c r="Z20" s="3">
        <f>Table1[[#This Row], [1991]]*(VLOOKUP(Table1[[#This Row], [ISO]],Table2[],33,0)%)</f>
      </c>
      <c r="AA20" s="3">
        <v>3624.119</v>
      </c>
      <c r="AB20" s="3">
        <f>Table1[[#This Row], [1992]]*(VLOOKUP(Table1[[#This Row], [ISO]],Table2[],32,0)%)</f>
      </c>
      <c r="AC20" s="3">
        <v>3698.393</v>
      </c>
      <c r="AD20" s="3">
        <f>Table1[[#This Row], [1993]]*(VLOOKUP(Table1[[#This Row], [ISO]],Table2[],31,0)%)</f>
      </c>
      <c r="AE20" s="3">
        <v>3777.3139999999994</v>
      </c>
      <c r="AF20" s="3">
        <f>Table1[[#This Row], [1994]]*(VLOOKUP(Table1[[#This Row], [ISO]],Table2[],30,0)%)</f>
      </c>
      <c r="AG20" s="3">
        <v>3862.194</v>
      </c>
      <c r="AH20" s="3">
        <f>Table1[[#This Row], [1995]]*(VLOOKUP(Table1[[#This Row], [ISO]],Table2[],29,0)%)</f>
      </c>
      <c r="AI20" s="3">
        <v>3953.077</v>
      </c>
      <c r="AJ20" s="3">
        <f>Table1[[#This Row], [1996]]*(VLOOKUP(Table1[[#This Row], [ISO]],Table2[],28,0)%)</f>
      </c>
      <c r="AK20" s="3">
        <v>4048.645</v>
      </c>
      <c r="AL20" s="3">
        <f>Table1[[#This Row], [1997]]*(VLOOKUP(Table1[[#This Row], [ISO]],Table2[],27,0)%)</f>
      </c>
      <c r="AM20" s="3">
        <v>4150.557</v>
      </c>
      <c r="AN20" s="3">
        <f>Table1[[#This Row], [1998]]*(VLOOKUP(Table1[[#This Row], [ISO]],Table2[],26,0)%)</f>
      </c>
      <c r="AO20" s="3">
        <v>4260.163</v>
      </c>
      <c r="AP20" s="3">
        <f>Table1[[#This Row], [1999]]*(VLOOKUP(Table1[[#This Row], [ISO]],Table2[],25,0)%)</f>
      </c>
      <c r="AQ20" s="3">
        <v>4375.429</v>
      </c>
      <c r="AR20" s="3">
        <f>Table1[[#This Row], [2000]]*(VLOOKUP(Table1[[#This Row], [ISO]],Table2[],24,0)%)</f>
      </c>
      <c r="AS20" s="3">
        <v>4493.57</v>
      </c>
      <c r="AT20" s="3">
        <f>Table1[[#This Row], [2001]]*(VLOOKUP(Table1[[#This Row], [ISO]],Table2[],23,0)%)</f>
      </c>
      <c r="AU20" s="3">
        <v>4614.296</v>
      </c>
      <c r="AV20" s="3">
        <f>Table1[[#This Row], [2002]]*(VLOOKUP(Table1[[#This Row], [ISO]],Table2[],22,0)%)</f>
      </c>
      <c r="AW20" s="3">
        <v>4744.782</v>
      </c>
      <c r="AX20" s="3">
        <f>Table1[[#This Row], [2003]]*(VLOOKUP(Table1[[#This Row], [ISO]],Table2[],21,0)%)</f>
      </c>
      <c r="AY20" s="3">
        <v>4886.388</v>
      </c>
      <c r="AZ20" s="3">
        <f>Table1[[#This Row], [2004]]*(VLOOKUP(Table1[[#This Row], [ISO]],Table2[],20,0)%)</f>
      </c>
      <c r="BA20" s="3">
        <v>5037.768</v>
      </c>
      <c r="BB20" s="3">
        <f>Table1[[#This Row], [2005]]*(VLOOKUP(Table1[[#This Row], [ISO]],Table2[],19,0)%)</f>
      </c>
      <c r="BC20" s="3">
        <v>5204.976</v>
      </c>
      <c r="BD20" s="3">
        <f>Table1[[#This Row], [2006]]*(VLOOKUP(Table1[[#This Row], [ISO]],Table2[],18,0)%)</f>
      </c>
      <c r="BE20" s="3">
        <v>5385.630999999999</v>
      </c>
      <c r="BF20" s="3">
        <f>Table1[[#This Row], [2007]]*(VLOOKUP(Table1[[#This Row], [ISO]],Table2[],17,0)%)</f>
      </c>
      <c r="BG20" s="3">
        <v>5569.1720000000005</v>
      </c>
      <c r="BH20" s="3">
        <f>Table1[[#This Row], [2008]]*(VLOOKUP(Table1[[#This Row], [ISO]],Table2[],16,0)%)</f>
      </c>
      <c r="BI20" s="3">
        <v>5751.419</v>
      </c>
      <c r="BJ20" s="3">
        <f>Table1[[#This Row], [2009]]*(VLOOKUP(Table1[[#This Row], [ISO]],Table2[],15,0)%)</f>
      </c>
      <c r="BK20" s="3">
        <v>5930.167000000001</v>
      </c>
      <c r="BL20" s="3">
        <f>Table1[[#This Row], [2010]]*(VLOOKUP(Table1[[#This Row], [ISO]],Table2[],14,0)%)</f>
      </c>
      <c r="BM20" s="3">
        <v>6099.796</v>
      </c>
      <c r="BN20" s="3">
        <f>Table1[[#This Row], [2011]]*(VLOOKUP(Table1[[#This Row], [ISO]],Table2[],13,0)%)</f>
      </c>
      <c r="BO20" s="3">
        <v>6260.441</v>
      </c>
      <c r="BP20" s="3">
        <f>Table1[[#This Row], [2012]]*(VLOOKUP(Table1[[#This Row], [ISO]],Table2[],12,0)%)</f>
      </c>
      <c r="BQ20" s="3">
        <v>6413.145</v>
      </c>
      <c r="BR20" s="3">
        <f>Table1[[#This Row], [2013]]*(VLOOKUP(Table1[[#This Row], [ISO]],Table2[],11,0)%)</f>
      </c>
      <c r="BS20" s="3">
        <v>6555.365</v>
      </c>
      <c r="BT20" s="3">
        <f>Table1[[#This Row], [2014]]*(VLOOKUP(Table1[[#This Row], [ISO]],Table2[],10,0)%)</f>
      </c>
      <c r="BU20" s="3">
        <v>6683.207</v>
      </c>
      <c r="BV20" s="3">
        <f>Table1[[#This Row], [2015]]*(VLOOKUP(Table1[[#This Row], [ISO]],Table2[],9,0)%)</f>
      </c>
      <c r="BW20" s="3">
        <v>6789.258</v>
      </c>
      <c r="BX20" s="3">
        <f>Table1[[#This Row], [2016]]*(VLOOKUP(Table1[[#This Row], [ISO]],Table2[],8,0)%)</f>
      </c>
      <c r="BY20" s="3">
        <v>6869.906</v>
      </c>
      <c r="BZ20" s="3">
        <f>Table1[[#This Row], [2017]]*(VLOOKUP(Table1[[#This Row], [ISO]],Table2[],7,0)%)</f>
      </c>
      <c r="CA20" s="3">
        <v>6935.612</v>
      </c>
      <c r="CB20" s="3">
        <f>Table1[[#This Row], [2018]]*(VLOOKUP(Table1[[#This Row], [ISO]],Table2[],6,0)%)</f>
      </c>
      <c r="CC20" s="3">
        <v>6998.262</v>
      </c>
      <c r="CD20" s="3">
        <f>Table1[[#This Row], [2019]]*(VLOOKUP(Table1[[#This Row], [ISO]],Table2[],5,0)%)</f>
      </c>
      <c r="CE20" s="3">
        <v>7062.264</v>
      </c>
      <c r="CF20" s="3">
        <f>Table1[[#This Row], [2020]]*(VLOOKUP(Table1[[#This Row], [ISO]],Table2[],4,0)%)</f>
      </c>
      <c r="CG20" s="3">
        <v>7135.459</v>
      </c>
      <c r="CH20" s="3">
        <f>Table1[[#This Row], [2021]]*(VLOOKUP(Table1[[#This Row], [ISO]],Table2[],3,0)%)</f>
      </c>
    </row>
    <row x14ac:dyDescent="0.25" r="21" customHeight="1" ht="17.25">
      <c r="A21" s="1" t="s">
        <v>19</v>
      </c>
      <c r="B21" s="1" t="s">
        <v>18</v>
      </c>
      <c r="C21" s="3">
        <v>30137.269</v>
      </c>
      <c r="D21" s="3">
        <f>Table1[[#This Row], [1980]]*(VLOOKUP(Table1[[#This Row], [ISO]],Table2[],44,0)%)</f>
      </c>
      <c r="E21" s="3">
        <v>30801.025</v>
      </c>
      <c r="F21" s="3">
        <f>Table1[[#This Row], [1981]]*(VLOOKUP(Table1[[#This Row], [ISO]],Table2[],43,0)%)</f>
      </c>
      <c r="G21" s="3">
        <v>31471.11</v>
      </c>
      <c r="H21" s="3">
        <f>Table1[[#This Row], [1982]]*(VLOOKUP(Table1[[#This Row], [ISO]],Table2[],42,0)%)</f>
      </c>
      <c r="I21" s="3">
        <v>32080.854</v>
      </c>
      <c r="J21" s="3">
        <f>Table1[[#This Row], [1983]]*(VLOOKUP(Table1[[#This Row], [ISO]],Table2[],41,0)%)</f>
      </c>
      <c r="K21" s="3">
        <v>32582.375</v>
      </c>
      <c r="L21" s="3">
        <f>Table1[[#This Row], [1984]]*(VLOOKUP(Table1[[#This Row], [ISO]],Table2[],40,0)%)</f>
      </c>
      <c r="M21" s="3">
        <v>32987.861</v>
      </c>
      <c r="N21" s="3">
        <f>Table1[[#This Row], [1985]]*(VLOOKUP(Table1[[#This Row], [ISO]],Table2[],39,0)%)</f>
      </c>
      <c r="O21" s="3">
        <v>33265.335</v>
      </c>
      <c r="P21" s="3">
        <f>Table1[[#This Row], [1986]]*(VLOOKUP(Table1[[#This Row], [ISO]],Table2[],38,0)%)</f>
      </c>
      <c r="Q21" s="3">
        <v>33396.697</v>
      </c>
      <c r="R21" s="3">
        <f>Table1[[#This Row], [1987]]*(VLOOKUP(Table1[[#This Row], [ISO]],Table2[],37,0)%)</f>
      </c>
      <c r="S21" s="3">
        <v>33431.808</v>
      </c>
      <c r="T21" s="3">
        <f>Table1[[#This Row], [1988]]*(VLOOKUP(Table1[[#This Row], [ISO]],Table2[],36,0)%)</f>
      </c>
      <c r="U21" s="3">
        <v>33432.686</v>
      </c>
      <c r="V21" s="3">
        <f>Table1[[#This Row], [1989]]*(VLOOKUP(Table1[[#This Row], [ISO]],Table2[],35,0)%)</f>
      </c>
      <c r="W21" s="3">
        <v>33382.567</v>
      </c>
      <c r="X21" s="3">
        <f>Table1[[#This Row], [1990]]*(VLOOKUP(Table1[[#This Row], [ISO]],Table2[],34,0)%)</f>
      </c>
      <c r="Y21" s="3">
        <v>33183.925</v>
      </c>
      <c r="Z21" s="3">
        <f>Table1[[#This Row], [1991]]*(VLOOKUP(Table1[[#This Row], [ISO]],Table2[],33,0)%)</f>
      </c>
      <c r="AA21" s="3">
        <v>32909.027</v>
      </c>
      <c r="AB21" s="3">
        <f>Table1[[#This Row], [1992]]*(VLOOKUP(Table1[[#This Row], [ISO]],Table2[],32,0)%)</f>
      </c>
      <c r="AC21" s="3">
        <v>32684.875</v>
      </c>
      <c r="AD21" s="3">
        <f>Table1[[#This Row], [1993]]*(VLOOKUP(Table1[[#This Row], [ISO]],Table2[],31,0)%)</f>
      </c>
      <c r="AE21" s="3">
        <v>32533.924</v>
      </c>
      <c r="AF21" s="3">
        <f>Table1[[#This Row], [1994]]*(VLOOKUP(Table1[[#This Row], [ISO]],Table2[],30,0)%)</f>
      </c>
      <c r="AG21" s="3">
        <v>32444.037</v>
      </c>
      <c r="AH21" s="3">
        <f>Table1[[#This Row], [1995]]*(VLOOKUP(Table1[[#This Row], [ISO]],Table2[],29,0)%)</f>
      </c>
      <c r="AI21" s="3">
        <v>32446.379</v>
      </c>
      <c r="AJ21" s="3">
        <f>Table1[[#This Row], [1996]]*(VLOOKUP(Table1[[#This Row], [ISO]],Table2[],28,0)%)</f>
      </c>
      <c r="AK21" s="3">
        <v>32657.108</v>
      </c>
      <c r="AL21" s="3">
        <f>Table1[[#This Row], [1997]]*(VLOOKUP(Table1[[#This Row], [ISO]],Table2[],27,0)%)</f>
      </c>
      <c r="AM21" s="3">
        <v>33028.571</v>
      </c>
      <c r="AN21" s="3">
        <f>Table1[[#This Row], [1998]]*(VLOOKUP(Table1[[#This Row], [ISO]],Table2[],26,0)%)</f>
      </c>
      <c r="AO21" s="3">
        <v>33401.995</v>
      </c>
      <c r="AP21" s="3">
        <f>Table1[[#This Row], [1999]]*(VLOOKUP(Table1[[#This Row], [ISO]],Table2[],25,0)%)</f>
      </c>
      <c r="AQ21" s="3">
        <v>33792.609</v>
      </c>
      <c r="AR21" s="3">
        <f>Table1[[#This Row], [2000]]*(VLOOKUP(Table1[[#This Row], [ISO]],Table2[],24,0)%)</f>
      </c>
      <c r="AS21" s="3">
        <v>34224.121</v>
      </c>
      <c r="AT21" s="3">
        <f>Table1[[#This Row], [2001]]*(VLOOKUP(Table1[[#This Row], [ISO]],Table2[],23,0)%)</f>
      </c>
      <c r="AU21" s="3">
        <v>34557.53</v>
      </c>
      <c r="AV21" s="3">
        <f>Table1[[#This Row], [2002]]*(VLOOKUP(Table1[[#This Row], [ISO]],Table2[],22,0)%)</f>
      </c>
      <c r="AW21" s="3">
        <v>34762.077</v>
      </c>
      <c r="AX21" s="3">
        <f>Table1[[#This Row], [2003]]*(VLOOKUP(Table1[[#This Row], [ISO]],Table2[],21,0)%)</f>
      </c>
      <c r="AY21" s="3">
        <v>34873.571</v>
      </c>
      <c r="AZ21" s="3">
        <f>Table1[[#This Row], [2004]]*(VLOOKUP(Table1[[#This Row], [ISO]],Table2[],20,0)%)</f>
      </c>
      <c r="BA21" s="3">
        <v>34809.794</v>
      </c>
      <c r="BB21" s="3">
        <f>Table1[[#This Row], [2005]]*(VLOOKUP(Table1[[#This Row], [ISO]],Table2[],19,0)%)</f>
      </c>
      <c r="BC21" s="3">
        <v>34530.426999999996</v>
      </c>
      <c r="BD21" s="3">
        <f>Table1[[#This Row], [2006]]*(VLOOKUP(Table1[[#This Row], [ISO]],Table2[],18,0)%)</f>
      </c>
      <c r="BE21" s="3">
        <v>34106.679</v>
      </c>
      <c r="BF21" s="3">
        <f>Table1[[#This Row], [2007]]*(VLOOKUP(Table1[[#This Row], [ISO]],Table2[],17,0)%)</f>
      </c>
      <c r="BG21" s="3">
        <v>33552.273</v>
      </c>
      <c r="BH21" s="3">
        <f>Table1[[#This Row], [2008]]*(VLOOKUP(Table1[[#This Row], [ISO]],Table2[],16,0)%)</f>
      </c>
      <c r="BI21" s="3">
        <v>32884.575</v>
      </c>
      <c r="BJ21" s="3">
        <f>Table1[[#This Row], [2009]]*(VLOOKUP(Table1[[#This Row], [ISO]],Table2[],15,0)%)</f>
      </c>
      <c r="BK21" s="3">
        <v>32190.239</v>
      </c>
      <c r="BL21" s="3">
        <f>Table1[[#This Row], [2010]]*(VLOOKUP(Table1[[#This Row], [ISO]],Table2[],14,0)%)</f>
      </c>
      <c r="BM21" s="3">
        <v>31493.025</v>
      </c>
      <c r="BN21" s="3">
        <f>Table1[[#This Row], [2011]]*(VLOOKUP(Table1[[#This Row], [ISO]],Table2[],13,0)%)</f>
      </c>
      <c r="BO21" s="3">
        <v>30811.576</v>
      </c>
      <c r="BP21" s="3">
        <f>Table1[[#This Row], [2012]]*(VLOOKUP(Table1[[#This Row], [ISO]],Table2[],12,0)%)</f>
      </c>
      <c r="BQ21" s="3">
        <v>30238.367</v>
      </c>
      <c r="BR21" s="3">
        <f>Table1[[#This Row], [2013]]*(VLOOKUP(Table1[[#This Row], [ISO]],Table2[],11,0)%)</f>
      </c>
      <c r="BS21" s="3">
        <v>29816.18</v>
      </c>
      <c r="BT21" s="3">
        <f>Table1[[#This Row], [2014]]*(VLOOKUP(Table1[[#This Row], [ISO]],Table2[],10,0)%)</f>
      </c>
      <c r="BU21" s="3">
        <v>29523.512</v>
      </c>
      <c r="BV21" s="3">
        <f>Table1[[#This Row], [2015]]*(VLOOKUP(Table1[[#This Row], [ISO]],Table2[],9,0)%)</f>
      </c>
      <c r="BW21" s="3">
        <v>29389.383</v>
      </c>
      <c r="BX21" s="3">
        <f>Table1[[#This Row], [2016]]*(VLOOKUP(Table1[[#This Row], [ISO]],Table2[],8,0)%)</f>
      </c>
      <c r="BY21" s="3">
        <v>29330.915</v>
      </c>
      <c r="BZ21" s="3">
        <f>Table1[[#This Row], [2017]]*(VLOOKUP(Table1[[#This Row], [ISO]],Table2[],7,0)%)</f>
      </c>
      <c r="CA21" s="3">
        <v>29269.454</v>
      </c>
      <c r="CB21" s="3">
        <f>Table1[[#This Row], [2018]]*(VLOOKUP(Table1[[#This Row], [ISO]],Table2[],6,0)%)</f>
      </c>
      <c r="CC21" s="3">
        <v>29257.578999999998</v>
      </c>
      <c r="CD21" s="3">
        <f>Table1[[#This Row], [2019]]*(VLOOKUP(Table1[[#This Row], [ISO]],Table2[],5,0)%)</f>
      </c>
      <c r="CE21" s="3">
        <v>29293.832</v>
      </c>
      <c r="CF21" s="3">
        <f>Table1[[#This Row], [2020]]*(VLOOKUP(Table1[[#This Row], [ISO]],Table2[],4,0)%)</f>
      </c>
      <c r="CG21" s="3">
        <v>29326.671</v>
      </c>
      <c r="CH21" s="3">
        <f>Table1[[#This Row], [2021]]*(VLOOKUP(Table1[[#This Row], [ISO]],Table2[],3,0)%)</f>
      </c>
    </row>
    <row x14ac:dyDescent="0.25" r="22" customHeight="1" ht="17.25">
      <c r="A22" s="1" t="s">
        <v>39</v>
      </c>
      <c r="B22" s="1" t="s">
        <v>38</v>
      </c>
      <c r="C22" s="3">
        <v>1373.1730000000002</v>
      </c>
      <c r="D22" s="3">
        <f>Table1[[#This Row], [1980]]*(VLOOKUP(Table1[[#This Row], [ISO]],Table2[],44,0)%)</f>
      </c>
      <c r="E22" s="3">
        <v>1334.652</v>
      </c>
      <c r="F22" s="3">
        <f>Table1[[#This Row], [1981]]*(VLOOKUP(Table1[[#This Row], [ISO]],Table2[],43,0)%)</f>
      </c>
      <c r="G22" s="3">
        <v>1295.376</v>
      </c>
      <c r="H22" s="3">
        <f>Table1[[#This Row], [1982]]*(VLOOKUP(Table1[[#This Row], [ISO]],Table2[],42,0)%)</f>
      </c>
      <c r="I22" s="3">
        <v>1261.71</v>
      </c>
      <c r="J22" s="3">
        <f>Table1[[#This Row], [1983]]*(VLOOKUP(Table1[[#This Row], [ISO]],Table2[],41,0)%)</f>
      </c>
      <c r="K22" s="3">
        <v>1231.449</v>
      </c>
      <c r="L22" s="3">
        <f>Table1[[#This Row], [1984]]*(VLOOKUP(Table1[[#This Row], [ISO]],Table2[],40,0)%)</f>
      </c>
      <c r="M22" s="3">
        <v>1205.691</v>
      </c>
      <c r="N22" s="3">
        <f>Table1[[#This Row], [1985]]*(VLOOKUP(Table1[[#This Row], [ISO]],Table2[],39,0)%)</f>
      </c>
      <c r="O22" s="3">
        <v>1189.112</v>
      </c>
      <c r="P22" s="3">
        <f>Table1[[#This Row], [1986]]*(VLOOKUP(Table1[[#This Row], [ISO]],Table2[],38,0)%)</f>
      </c>
      <c r="Q22" s="3">
        <v>1175.4070000000002</v>
      </c>
      <c r="R22" s="3">
        <f>Table1[[#This Row], [1987]]*(VLOOKUP(Table1[[#This Row], [ISO]],Table2[],37,0)%)</f>
      </c>
      <c r="S22" s="3">
        <v>1160.685</v>
      </c>
      <c r="T22" s="3">
        <f>Table1[[#This Row], [1988]]*(VLOOKUP(Table1[[#This Row], [ISO]],Table2[],36,0)%)</f>
      </c>
      <c r="U22" s="3">
        <v>1144.496</v>
      </c>
      <c r="V22" s="3">
        <f>Table1[[#This Row], [1989]]*(VLOOKUP(Table1[[#This Row], [ISO]],Table2[],35,0)%)</f>
      </c>
      <c r="W22" s="3">
        <v>1122.479</v>
      </c>
      <c r="X22" s="3">
        <f>Table1[[#This Row], [1990]]*(VLOOKUP(Table1[[#This Row], [ISO]],Table2[],34,0)%)</f>
      </c>
      <c r="Y22" s="3">
        <v>1086.766</v>
      </c>
      <c r="Z22" s="3">
        <f>Table1[[#This Row], [1991]]*(VLOOKUP(Table1[[#This Row], [ISO]],Table2[],33,0)%)</f>
      </c>
      <c r="AA22" s="3">
        <v>1038.0819999999999</v>
      </c>
      <c r="AB22" s="3">
        <f>Table1[[#This Row], [1992]]*(VLOOKUP(Table1[[#This Row], [ISO]],Table2[],32,0)%)</f>
      </c>
      <c r="AC22" s="3">
        <v>982.789</v>
      </c>
      <c r="AD22" s="3">
        <f>Table1[[#This Row], [1993]]*(VLOOKUP(Table1[[#This Row], [ISO]],Table2[],31,0)%)</f>
      </c>
      <c r="AE22" s="3">
        <v>921.56</v>
      </c>
      <c r="AF22" s="3">
        <f>Table1[[#This Row], [1994]]*(VLOOKUP(Table1[[#This Row], [ISO]],Table2[],30,0)%)</f>
      </c>
      <c r="AG22" s="3">
        <v>857.788</v>
      </c>
      <c r="AH22" s="3">
        <f>Table1[[#This Row], [1995]]*(VLOOKUP(Table1[[#This Row], [ISO]],Table2[],29,0)%)</f>
      </c>
      <c r="AI22" s="3">
        <v>801.865</v>
      </c>
      <c r="AJ22" s="3">
        <f>Table1[[#This Row], [1996]]*(VLOOKUP(Table1[[#This Row], [ISO]],Table2[],28,0)%)</f>
      </c>
      <c r="AK22" s="3">
        <v>753.255</v>
      </c>
      <c r="AL22" s="3">
        <f>Table1[[#This Row], [1997]]*(VLOOKUP(Table1[[#This Row], [ISO]],Table2[],27,0)%)</f>
      </c>
      <c r="AM22" s="3">
        <v>709.156</v>
      </c>
      <c r="AN22" s="3">
        <f>Table1[[#This Row], [1998]]*(VLOOKUP(Table1[[#This Row], [ISO]],Table2[],26,0)%)</f>
      </c>
      <c r="AO22" s="3">
        <v>682.556</v>
      </c>
      <c r="AP22" s="3">
        <f>Table1[[#This Row], [1999]]*(VLOOKUP(Table1[[#This Row], [ISO]],Table2[],25,0)%)</f>
      </c>
      <c r="AQ22" s="3">
        <v>675.414</v>
      </c>
      <c r="AR22" s="3">
        <f>Table1[[#This Row], [2000]]*(VLOOKUP(Table1[[#This Row], [ISO]],Table2[],24,0)%)</f>
      </c>
      <c r="AS22" s="3">
        <v>674.066</v>
      </c>
      <c r="AT22" s="3">
        <f>Table1[[#This Row], [2001]]*(VLOOKUP(Table1[[#This Row], [ISO]],Table2[],23,0)%)</f>
      </c>
      <c r="AU22" s="3">
        <v>677.886</v>
      </c>
      <c r="AV22" s="3">
        <f>Table1[[#This Row], [2002]]*(VLOOKUP(Table1[[#This Row], [ISO]],Table2[],22,0)%)</f>
      </c>
      <c r="AW22" s="3">
        <v>688.6</v>
      </c>
      <c r="AX22" s="3">
        <f>Table1[[#This Row], [2003]]*(VLOOKUP(Table1[[#This Row], [ISO]],Table2[],21,0)%)</f>
      </c>
      <c r="AY22" s="3">
        <v>695.314</v>
      </c>
      <c r="AZ22" s="3">
        <f>Table1[[#This Row], [2004]]*(VLOOKUP(Table1[[#This Row], [ISO]],Table2[],20,0)%)</f>
      </c>
      <c r="BA22" s="3">
        <v>699.048</v>
      </c>
      <c r="BB22" s="3">
        <f>Table1[[#This Row], [2005]]*(VLOOKUP(Table1[[#This Row], [ISO]],Table2[],19,0)%)</f>
      </c>
      <c r="BC22" s="3">
        <v>709.631</v>
      </c>
      <c r="BD22" s="3">
        <f>Table1[[#This Row], [2006]]*(VLOOKUP(Table1[[#This Row], [ISO]],Table2[],18,0)%)</f>
      </c>
      <c r="BE22" s="3">
        <v>728.159</v>
      </c>
      <c r="BF22" s="3">
        <f>Table1[[#This Row], [2007]]*(VLOOKUP(Table1[[#This Row], [ISO]],Table2[],17,0)%)</f>
      </c>
      <c r="BG22" s="3">
        <v>749.917</v>
      </c>
      <c r="BH22" s="3">
        <f>Table1[[#This Row], [2008]]*(VLOOKUP(Table1[[#This Row], [ISO]],Table2[],16,0)%)</f>
      </c>
      <c r="BI22" s="3">
        <v>771.934</v>
      </c>
      <c r="BJ22" s="3">
        <f>Table1[[#This Row], [2009]]*(VLOOKUP(Table1[[#This Row], [ISO]],Table2[],15,0)%)</f>
      </c>
      <c r="BK22" s="3">
        <v>786.007</v>
      </c>
      <c r="BL22" s="3">
        <f>Table1[[#This Row], [2010]]*(VLOOKUP(Table1[[#This Row], [ISO]],Table2[],14,0)%)</f>
      </c>
      <c r="BM22" s="3">
        <v>785.641</v>
      </c>
      <c r="BN22" s="3">
        <f>Table1[[#This Row], [2011]]*(VLOOKUP(Table1[[#This Row], [ISO]],Table2[],13,0)%)</f>
      </c>
      <c r="BO22" s="3">
        <v>773.524</v>
      </c>
      <c r="BP22" s="3">
        <f>Table1[[#This Row], [2012]]*(VLOOKUP(Table1[[#This Row], [ISO]],Table2[],12,0)%)</f>
      </c>
      <c r="BQ22" s="3">
        <v>752.911</v>
      </c>
      <c r="BR22" s="3">
        <f>Table1[[#This Row], [2013]]*(VLOOKUP(Table1[[#This Row], [ISO]],Table2[],11,0)%)</f>
      </c>
      <c r="BS22" s="3">
        <v>725.8299999999999</v>
      </c>
      <c r="BT22" s="3">
        <f>Table1[[#This Row], [2014]]*(VLOOKUP(Table1[[#This Row], [ISO]],Table2[],10,0)%)</f>
      </c>
      <c r="BU22" s="3">
        <v>699.958</v>
      </c>
      <c r="BV22" s="3">
        <f>Table1[[#This Row], [2015]]*(VLOOKUP(Table1[[#This Row], [ISO]],Table2[],9,0)%)</f>
      </c>
      <c r="BW22" s="3">
        <v>680.716</v>
      </c>
      <c r="BX22" s="3">
        <f>Table1[[#This Row], [2016]]*(VLOOKUP(Table1[[#This Row], [ISO]],Table2[],8,0)%)</f>
      </c>
      <c r="BY22" s="3">
        <v>666.418</v>
      </c>
      <c r="BZ22" s="3">
        <f>Table1[[#This Row], [2017]]*(VLOOKUP(Table1[[#This Row], [ISO]],Table2[],7,0)%)</f>
      </c>
      <c r="CA22" s="3">
        <v>654.518</v>
      </c>
      <c r="CB22" s="3">
        <f>Table1[[#This Row], [2018]]*(VLOOKUP(Table1[[#This Row], [ISO]],Table2[],6,0)%)</f>
      </c>
      <c r="CC22" s="3">
        <v>641.974</v>
      </c>
      <c r="CD22" s="3">
        <f>Table1[[#This Row], [2019]]*(VLOOKUP(Table1[[#This Row], [ISO]],Table2[],5,0)%)</f>
      </c>
      <c r="CE22" s="3">
        <v>627.511</v>
      </c>
      <c r="CF22" s="3">
        <f>Table1[[#This Row], [2020]]*(VLOOKUP(Table1[[#This Row], [ISO]],Table2[],4,0)%)</f>
      </c>
      <c r="CG22" s="3">
        <v>612.252</v>
      </c>
      <c r="CH22" s="3">
        <f>Table1[[#This Row], [2021]]*(VLOOKUP(Table1[[#This Row], [ISO]],Table2[],3,0)%)</f>
      </c>
    </row>
    <row x14ac:dyDescent="0.25" r="23" customHeight="1" ht="17.25">
      <c r="A23" s="1" t="s">
        <v>400</v>
      </c>
      <c r="B23" s="1" t="s">
        <v>401</v>
      </c>
      <c r="C23" s="3">
        <v>101.53399999999999</v>
      </c>
      <c r="D23" s="2">
        <f>Table1[[#This Row], [1980]]*(VLOOKUP(Table1[[#This Row], [ISO]],Table2[],44,0)%)</f>
      </c>
      <c r="E23" s="3">
        <v>102.456</v>
      </c>
      <c r="F23" s="2">
        <f>Table1[[#This Row], [1981]]*(VLOOKUP(Table1[[#This Row], [ISO]],Table2[],43,0)%)</f>
      </c>
      <c r="G23" s="3">
        <v>103.48700000000001</v>
      </c>
      <c r="H23" s="2">
        <f>Table1[[#This Row], [1982]]*(VLOOKUP(Table1[[#This Row], [ISO]],Table2[],42,0)%)</f>
      </c>
      <c r="I23" s="3">
        <v>105.868</v>
      </c>
      <c r="J23" s="2">
        <f>Table1[[#This Row], [1983]]*(VLOOKUP(Table1[[#This Row], [ISO]],Table2[],41,0)%)</f>
      </c>
      <c r="K23" s="3">
        <v>109.84299999999999</v>
      </c>
      <c r="L23" s="2">
        <f>Table1[[#This Row], [1984]]*(VLOOKUP(Table1[[#This Row], [ISO]],Table2[],40,0)%)</f>
      </c>
      <c r="M23" s="3">
        <v>115.38300000000001</v>
      </c>
      <c r="N23" s="2">
        <f>Table1[[#This Row], [1985]]*(VLOOKUP(Table1[[#This Row], [ISO]],Table2[],39,0)%)</f>
      </c>
      <c r="O23" s="3">
        <v>121.876</v>
      </c>
      <c r="P23" s="2">
        <f>Table1[[#This Row], [1986]]*(VLOOKUP(Table1[[#This Row], [ISO]],Table2[],38,0)%)</f>
      </c>
      <c r="Q23" s="3">
        <v>128.013</v>
      </c>
      <c r="R23" s="2">
        <f>Table1[[#This Row], [1987]]*(VLOOKUP(Table1[[#This Row], [ISO]],Table2[],37,0)%)</f>
      </c>
      <c r="S23" s="3">
        <v>133.061</v>
      </c>
      <c r="T23" s="2">
        <f>Table1[[#This Row], [1988]]*(VLOOKUP(Table1[[#This Row], [ISO]],Table2[],36,0)%)</f>
      </c>
      <c r="U23" s="3">
        <v>136.905</v>
      </c>
      <c r="V23" s="2">
        <f>Table1[[#This Row], [1989]]*(VLOOKUP(Table1[[#This Row], [ISO]],Table2[],35,0)%)</f>
      </c>
      <c r="W23" s="3">
        <v>139.288</v>
      </c>
      <c r="X23" s="2">
        <f>Table1[[#This Row], [1990]]*(VLOOKUP(Table1[[#This Row], [ISO]],Table2[],34,0)%)</f>
      </c>
      <c r="Y23" s="3">
        <v>139.473</v>
      </c>
      <c r="Z23" s="2">
        <f>Table1[[#This Row], [1991]]*(VLOOKUP(Table1[[#This Row], [ISO]],Table2[],33,0)%)</f>
      </c>
      <c r="AA23" s="3">
        <v>138.737</v>
      </c>
      <c r="AB23" s="2">
        <f>Table1[[#This Row], [1992]]*(VLOOKUP(Table1[[#This Row], [ISO]],Table2[],32,0)%)</f>
      </c>
      <c r="AC23" s="3">
        <v>138.92</v>
      </c>
      <c r="AD23" s="2">
        <f>Table1[[#This Row], [1993]]*(VLOOKUP(Table1[[#This Row], [ISO]],Table2[],31,0)%)</f>
      </c>
      <c r="AE23" s="3">
        <v>139.847</v>
      </c>
      <c r="AF23" s="2">
        <f>Table1[[#This Row], [1994]]*(VLOOKUP(Table1[[#This Row], [ISO]],Table2[],30,0)%)</f>
      </c>
      <c r="AG23" s="3">
        <v>141.295</v>
      </c>
      <c r="AH23" s="2">
        <f>Table1[[#This Row], [1995]]*(VLOOKUP(Table1[[#This Row], [ISO]],Table2[],29,0)%)</f>
      </c>
      <c r="AI23" s="3">
        <v>143.029</v>
      </c>
      <c r="AJ23" s="2">
        <f>Table1[[#This Row], [1996]]*(VLOOKUP(Table1[[#This Row], [ISO]],Table2[],28,0)%)</f>
      </c>
      <c r="AK23" s="3">
        <v>144.635</v>
      </c>
      <c r="AL23" s="2">
        <f>Table1[[#This Row], [1997]]*(VLOOKUP(Table1[[#This Row], [ISO]],Table2[],27,0)%)</f>
      </c>
      <c r="AM23" s="3">
        <v>145.754</v>
      </c>
      <c r="AN23" s="2">
        <f>Table1[[#This Row], [1998]]*(VLOOKUP(Table1[[#This Row], [ISO]],Table2[],26,0)%)</f>
      </c>
      <c r="AO23" s="3">
        <v>146.178</v>
      </c>
      <c r="AP23" s="2">
        <f>Table1[[#This Row], [1999]]*(VLOOKUP(Table1[[#This Row], [ISO]],Table2[],25,0)%)</f>
      </c>
      <c r="AQ23" s="3">
        <v>145.661</v>
      </c>
      <c r="AR23" s="2">
        <f>Table1[[#This Row], [2000]]*(VLOOKUP(Table1[[#This Row], [ISO]],Table2[],24,0)%)</f>
      </c>
      <c r="AS23" s="3">
        <v>143.958</v>
      </c>
      <c r="AT23" s="2">
        <f>Table1[[#This Row], [2001]]*(VLOOKUP(Table1[[#This Row], [ISO]],Table2[],23,0)%)</f>
      </c>
      <c r="AU23" s="3">
        <v>140.779</v>
      </c>
      <c r="AV23" s="2">
        <f>Table1[[#This Row], [2002]]*(VLOOKUP(Table1[[#This Row], [ISO]],Table2[],22,0)%)</f>
      </c>
      <c r="AW23" s="3">
        <v>139.19</v>
      </c>
      <c r="AX23" s="2">
        <f>Table1[[#This Row], [2003]]*(VLOOKUP(Table1[[#This Row], [ISO]],Table2[],21,0)%)</f>
      </c>
      <c r="AY23" s="3">
        <v>143.57</v>
      </c>
      <c r="AZ23" s="2">
        <f>Table1[[#This Row], [2004]]*(VLOOKUP(Table1[[#This Row], [ISO]],Table2[],20,0)%)</f>
      </c>
      <c r="BA23" s="3">
        <v>151.969</v>
      </c>
      <c r="BB23" s="2">
        <f>Table1[[#This Row], [2005]]*(VLOOKUP(Table1[[#This Row], [ISO]],Table2[],19,0)%)</f>
      </c>
      <c r="BC23" s="3">
        <v>160.933</v>
      </c>
      <c r="BD23" s="2">
        <f>Table1[[#This Row], [2006]]*(VLOOKUP(Table1[[#This Row], [ISO]],Table2[],18,0)%)</f>
      </c>
      <c r="BE23" s="3">
        <v>169.692</v>
      </c>
      <c r="BF23" s="2">
        <f>Table1[[#This Row], [2007]]*(VLOOKUP(Table1[[#This Row], [ISO]],Table2[],17,0)%)</f>
      </c>
      <c r="BG23" s="3">
        <v>176.407</v>
      </c>
      <c r="BH23" s="2">
        <f>Table1[[#This Row], [2008]]*(VLOOKUP(Table1[[#This Row], [ISO]],Table2[],16,0)%)</f>
      </c>
      <c r="BI23" s="3">
        <v>178.593</v>
      </c>
      <c r="BJ23" s="2">
        <f>Table1[[#This Row], [2009]]*(VLOOKUP(Table1[[#This Row], [ISO]],Table2[],15,0)%)</f>
      </c>
      <c r="BK23" s="3">
        <v>180.1</v>
      </c>
      <c r="BL23" s="2">
        <f>Table1[[#This Row], [2010]]*(VLOOKUP(Table1[[#This Row], [ISO]],Table2[],14,0)%)</f>
      </c>
      <c r="BM23" s="3">
        <v>182.191</v>
      </c>
      <c r="BN23" s="2">
        <f>Table1[[#This Row], [2011]]*(VLOOKUP(Table1[[#This Row], [ISO]],Table2[],13,0)%)</f>
      </c>
      <c r="BO23" s="3">
        <v>182.418</v>
      </c>
      <c r="BP23" s="2">
        <f>Table1[[#This Row], [2012]]*(VLOOKUP(Table1[[#This Row], [ISO]],Table2[],12,0)%)</f>
      </c>
      <c r="BQ23" s="3">
        <v>187.449</v>
      </c>
      <c r="BR23" s="2">
        <f>Table1[[#This Row], [2013]]*(VLOOKUP(Table1[[#This Row], [ISO]],Table2[],11,0)%)</f>
      </c>
      <c r="BS23" s="3">
        <v>198.101</v>
      </c>
      <c r="BT23" s="2">
        <f>Table1[[#This Row], [2014]]*(VLOOKUP(Table1[[#This Row], [ISO]],Table2[],10,0)%)</f>
      </c>
      <c r="BU23" s="3">
        <v>205.791</v>
      </c>
      <c r="BV23" s="2">
        <f>Table1[[#This Row], [2015]]*(VLOOKUP(Table1[[#This Row], [ISO]],Table2[],9,0)%)</f>
      </c>
      <c r="BW23" s="3">
        <v>209.784</v>
      </c>
      <c r="BX23" s="2">
        <f>Table1[[#This Row], [2016]]*(VLOOKUP(Table1[[#This Row], [ISO]],Table2[],8,0)%)</f>
      </c>
      <c r="BY23" s="3">
        <v>212.567</v>
      </c>
      <c r="BZ23" s="2">
        <f>Table1[[#This Row], [2017]]*(VLOOKUP(Table1[[#This Row], [ISO]],Table2[],7,0)%)</f>
      </c>
      <c r="CA23" s="3">
        <v>212.614</v>
      </c>
      <c r="CB23" s="2">
        <f>Table1[[#This Row], [2018]]*(VLOOKUP(Table1[[#This Row], [ISO]],Table2[],6,0)%)</f>
      </c>
      <c r="CC23" s="3">
        <v>210.513</v>
      </c>
      <c r="CD23" s="2">
        <f>Table1[[#This Row], [2019]]*(VLOOKUP(Table1[[#This Row], [ISO]],Table2[],5,0)%)</f>
      </c>
      <c r="CE23" s="3">
        <v>204.25799999999998</v>
      </c>
      <c r="CF23" s="2">
        <f>Table1[[#This Row], [2020]]*(VLOOKUP(Table1[[#This Row], [ISO]],Table2[],4,0)%)</f>
      </c>
      <c r="CG23" s="3">
        <v>195.219</v>
      </c>
      <c r="CH23" s="2">
        <f>Table1[[#This Row], [2021]]*(VLOOKUP(Table1[[#This Row], [ISO]],Table2[],3,0)%)</f>
      </c>
    </row>
    <row x14ac:dyDescent="0.25" r="24" customHeight="1" ht="17.25">
      <c r="A24" s="1" t="s">
        <v>402</v>
      </c>
      <c r="B24" s="1" t="s">
        <v>403</v>
      </c>
      <c r="C24" s="3">
        <v>50.497</v>
      </c>
      <c r="D24" s="2">
        <f>Table1[[#This Row], [1980]]*(VLOOKUP(Table1[[#This Row], [ISO]],Table2[],44,0)%)</f>
      </c>
      <c r="E24" s="3">
        <v>51.288</v>
      </c>
      <c r="F24" s="2">
        <f>Table1[[#This Row], [1981]]*(VLOOKUP(Table1[[#This Row], [ISO]],Table2[],43,0)%)</f>
      </c>
      <c r="G24" s="3">
        <v>52.162</v>
      </c>
      <c r="H24" s="2">
        <f>Table1[[#This Row], [1982]]*(VLOOKUP(Table1[[#This Row], [ISO]],Table2[],42,0)%)</f>
      </c>
      <c r="I24" s="3">
        <v>53.207</v>
      </c>
      <c r="J24" s="2">
        <f>Table1[[#This Row], [1983]]*(VLOOKUP(Table1[[#This Row], [ISO]],Table2[],41,0)%)</f>
      </c>
      <c r="K24" s="3">
        <v>54.441</v>
      </c>
      <c r="L24" s="2">
        <f>Table1[[#This Row], [1984]]*(VLOOKUP(Table1[[#This Row], [ISO]],Table2[],40,0)%)</f>
      </c>
      <c r="M24" s="3">
        <v>55.76</v>
      </c>
      <c r="N24" s="2">
        <f>Table1[[#This Row], [1985]]*(VLOOKUP(Table1[[#This Row], [ISO]],Table2[],39,0)%)</f>
      </c>
      <c r="O24" s="3">
        <v>57.056</v>
      </c>
      <c r="P24" s="2">
        <f>Table1[[#This Row], [1986]]*(VLOOKUP(Table1[[#This Row], [ISO]],Table2[],38,0)%)</f>
      </c>
      <c r="Q24" s="3">
        <v>58.089</v>
      </c>
      <c r="R24" s="2">
        <f>Table1[[#This Row], [1987]]*(VLOOKUP(Table1[[#This Row], [ISO]],Table2[],37,0)%)</f>
      </c>
      <c r="S24" s="3">
        <v>58.967000000000006</v>
      </c>
      <c r="T24" s="2">
        <f>Table1[[#This Row], [1988]]*(VLOOKUP(Table1[[#This Row], [ISO]],Table2[],36,0)%)</f>
      </c>
      <c r="U24" s="3">
        <v>60.063</v>
      </c>
      <c r="V24" s="2">
        <f>Table1[[#This Row], [1989]]*(VLOOKUP(Table1[[#This Row], [ISO]],Table2[],35,0)%)</f>
      </c>
      <c r="W24" s="3">
        <v>61.07</v>
      </c>
      <c r="X24" s="2">
        <f>Table1[[#This Row], [1990]]*(VLOOKUP(Table1[[#This Row], [ISO]],Table2[],34,0)%)</f>
      </c>
      <c r="Y24" s="3">
        <v>62.244</v>
      </c>
      <c r="Z24" s="2">
        <f>Table1[[#This Row], [1991]]*(VLOOKUP(Table1[[#This Row], [ISO]],Table2[],33,0)%)</f>
      </c>
      <c r="AA24" s="3">
        <v>64.531</v>
      </c>
      <c r="AB24" s="2">
        <f>Table1[[#This Row], [1992]]*(VLOOKUP(Table1[[#This Row], [ISO]],Table2[],32,0)%)</f>
      </c>
      <c r="AC24" s="3">
        <v>67.18</v>
      </c>
      <c r="AD24" s="2">
        <f>Table1[[#This Row], [1993]]*(VLOOKUP(Table1[[#This Row], [ISO]],Table2[],31,0)%)</f>
      </c>
      <c r="AE24" s="3">
        <v>68.587</v>
      </c>
      <c r="AF24" s="2">
        <f>Table1[[#This Row], [1994]]*(VLOOKUP(Table1[[#This Row], [ISO]],Table2[],30,0)%)</f>
      </c>
      <c r="AG24" s="3">
        <v>69.211</v>
      </c>
      <c r="AH24" s="2">
        <f>Table1[[#This Row], [1995]]*(VLOOKUP(Table1[[#This Row], [ISO]],Table2[],29,0)%)</f>
      </c>
      <c r="AI24" s="3">
        <v>69.32300000000001</v>
      </c>
      <c r="AJ24" s="2">
        <f>Table1[[#This Row], [1996]]*(VLOOKUP(Table1[[#This Row], [ISO]],Table2[],28,0)%)</f>
      </c>
      <c r="AK24" s="3">
        <v>68.31700000000001</v>
      </c>
      <c r="AL24" s="2">
        <f>Table1[[#This Row], [1997]]*(VLOOKUP(Table1[[#This Row], [ISO]],Table2[],27,0)%)</f>
      </c>
      <c r="AM24" s="3">
        <v>66.79</v>
      </c>
      <c r="AN24" s="2">
        <f>Table1[[#This Row], [1998]]*(VLOOKUP(Table1[[#This Row], [ISO]],Table2[],26,0)%)</f>
      </c>
      <c r="AO24" s="3">
        <v>65.23500000000001</v>
      </c>
      <c r="AP24" s="2">
        <f>Table1[[#This Row], [1999]]*(VLOOKUP(Table1[[#This Row], [ISO]],Table2[],25,0)%)</f>
      </c>
      <c r="AQ24" s="3">
        <v>63.555</v>
      </c>
      <c r="AR24" s="2">
        <f>Table1[[#This Row], [2000]]*(VLOOKUP(Table1[[#This Row], [ISO]],Table2[],24,0)%)</f>
      </c>
      <c r="AS24" s="3">
        <v>62.315</v>
      </c>
      <c r="AT24" s="2">
        <f>Table1[[#This Row], [2001]]*(VLOOKUP(Table1[[#This Row], [ISO]],Table2[],23,0)%)</f>
      </c>
      <c r="AU24" s="3">
        <v>61.658</v>
      </c>
      <c r="AV24" s="2">
        <f>Table1[[#This Row], [2002]]*(VLOOKUP(Table1[[#This Row], [ISO]],Table2[],22,0)%)</f>
      </c>
      <c r="AW24" s="3">
        <v>61.199</v>
      </c>
      <c r="AX24" s="2">
        <f>Table1[[#This Row], [2003]]*(VLOOKUP(Table1[[#This Row], [ISO]],Table2[],21,0)%)</f>
      </c>
      <c r="AY24" s="3">
        <v>61.365</v>
      </c>
      <c r="AZ24" s="2">
        <f>Table1[[#This Row], [2004]]*(VLOOKUP(Table1[[#This Row], [ISO]],Table2[],20,0)%)</f>
      </c>
      <c r="BA24" s="3">
        <v>61.952</v>
      </c>
      <c r="BB24" s="2">
        <f>Table1[[#This Row], [2005]]*(VLOOKUP(Table1[[#This Row], [ISO]],Table2[],19,0)%)</f>
      </c>
      <c r="BC24" s="3">
        <v>62.541</v>
      </c>
      <c r="BD24" s="2">
        <f>Table1[[#This Row], [2006]]*(VLOOKUP(Table1[[#This Row], [ISO]],Table2[],18,0)%)</f>
      </c>
      <c r="BE24" s="3">
        <v>63.18900000000001</v>
      </c>
      <c r="BF24" s="2">
        <f>Table1[[#This Row], [2007]]*(VLOOKUP(Table1[[#This Row], [ISO]],Table2[],17,0)%)</f>
      </c>
      <c r="BG24" s="3">
        <v>63.94799999999999</v>
      </c>
      <c r="BH24" s="2">
        <f>Table1[[#This Row], [2008]]*(VLOOKUP(Table1[[#This Row], [ISO]],Table2[],16,0)%)</f>
      </c>
      <c r="BI24" s="3">
        <v>64.812</v>
      </c>
      <c r="BJ24" s="2">
        <f>Table1[[#This Row], [2009]]*(VLOOKUP(Table1[[#This Row], [ISO]],Table2[],15,0)%)</f>
      </c>
      <c r="BK24" s="3">
        <v>64.359</v>
      </c>
      <c r="BL24" s="2">
        <f>Table1[[#This Row], [2010]]*(VLOOKUP(Table1[[#This Row], [ISO]],Table2[],14,0)%)</f>
      </c>
      <c r="BM24" s="3">
        <v>62.233999999999995</v>
      </c>
      <c r="BN24" s="2">
        <f>Table1[[#This Row], [2011]]*(VLOOKUP(Table1[[#This Row], [ISO]],Table2[],13,0)%)</f>
      </c>
      <c r="BO24" s="3">
        <v>59.845</v>
      </c>
      <c r="BP24" s="2">
        <f>Table1[[#This Row], [2012]]*(VLOOKUP(Table1[[#This Row], [ISO]],Table2[],12,0)%)</f>
      </c>
      <c r="BQ24" s="3">
        <v>56.815</v>
      </c>
      <c r="BR24" s="2">
        <f>Table1[[#This Row], [2013]]*(VLOOKUP(Table1[[#This Row], [ISO]],Table2[],11,0)%)</f>
      </c>
      <c r="BS24" s="3">
        <v>53.634</v>
      </c>
      <c r="BT24" s="2">
        <f>Table1[[#This Row], [2014]]*(VLOOKUP(Table1[[#This Row], [ISO]],Table2[],10,0)%)</f>
      </c>
      <c r="BU24" s="3">
        <v>51.78</v>
      </c>
      <c r="BV24" s="2">
        <f>Table1[[#This Row], [2015]]*(VLOOKUP(Table1[[#This Row], [ISO]],Table2[],9,0)%)</f>
      </c>
      <c r="BW24" s="3">
        <v>50.776</v>
      </c>
      <c r="BX24" s="2">
        <f>Table1[[#This Row], [2016]]*(VLOOKUP(Table1[[#This Row], [ISO]],Table2[],8,0)%)</f>
      </c>
      <c r="BY24" s="3">
        <v>49.568</v>
      </c>
      <c r="BZ24" s="2">
        <f>Table1[[#This Row], [2017]]*(VLOOKUP(Table1[[#This Row], [ISO]],Table2[],7,0)%)</f>
      </c>
      <c r="CA24" s="3">
        <v>48.781</v>
      </c>
      <c r="CB24" s="2">
        <f>Table1[[#This Row], [2018]]*(VLOOKUP(Table1[[#This Row], [ISO]],Table2[],6,0)%)</f>
      </c>
      <c r="CC24" s="3">
        <v>48.051</v>
      </c>
      <c r="CD24" s="2">
        <f>Table1[[#This Row], [2019]]*(VLOOKUP(Table1[[#This Row], [ISO]],Table2[],5,0)%)</f>
      </c>
      <c r="CE24" s="3">
        <v>46.977000000000004</v>
      </c>
      <c r="CF24" s="2">
        <f>Table1[[#This Row], [2020]]*(VLOOKUP(Table1[[#This Row], [ISO]],Table2[],4,0)%)</f>
      </c>
      <c r="CG24" s="3">
        <v>46.405</v>
      </c>
      <c r="CH24" s="2">
        <f>Table1[[#This Row], [2021]]*(VLOOKUP(Table1[[#This Row], [ISO]],Table2[],3,0)%)</f>
      </c>
    </row>
    <row x14ac:dyDescent="0.25" r="25" customHeight="1" ht="17.25">
      <c r="A25" s="1" t="s">
        <v>31</v>
      </c>
      <c r="B25" s="1" t="s">
        <v>30</v>
      </c>
      <c r="C25" s="3">
        <v>735.397</v>
      </c>
      <c r="D25" s="3">
        <f>Table1[[#This Row], [1980]]*(VLOOKUP(Table1[[#This Row], [ISO]],Table2[],44,0)%)</f>
      </c>
      <c r="E25" s="3">
        <v>731.883</v>
      </c>
      <c r="F25" s="3">
        <f>Table1[[#This Row], [1981]]*(VLOOKUP(Table1[[#This Row], [ISO]],Table2[],43,0)%)</f>
      </c>
      <c r="G25" s="3">
        <v>735.3999999999999</v>
      </c>
      <c r="H25" s="3">
        <f>Table1[[#This Row], [1982]]*(VLOOKUP(Table1[[#This Row], [ISO]],Table2[],42,0)%)</f>
      </c>
      <c r="I25" s="3">
        <v>743.921</v>
      </c>
      <c r="J25" s="3">
        <f>Table1[[#This Row], [1983]]*(VLOOKUP(Table1[[#This Row], [ISO]],Table2[],41,0)%)</f>
      </c>
      <c r="K25" s="3">
        <v>753.899</v>
      </c>
      <c r="L25" s="3">
        <f>Table1[[#This Row], [1984]]*(VLOOKUP(Table1[[#This Row], [ISO]],Table2[],40,0)%)</f>
      </c>
      <c r="M25" s="3">
        <v>761.171</v>
      </c>
      <c r="N25" s="3">
        <f>Table1[[#This Row], [1985]]*(VLOOKUP(Table1[[#This Row], [ISO]],Table2[],39,0)%)</f>
      </c>
      <c r="O25" s="3">
        <v>761.574</v>
      </c>
      <c r="P25" s="3">
        <f>Table1[[#This Row], [1986]]*(VLOOKUP(Table1[[#This Row], [ISO]],Table2[],38,0)%)</f>
      </c>
      <c r="Q25" s="3">
        <v>754.359</v>
      </c>
      <c r="R25" s="3">
        <f>Table1[[#This Row], [1987]]*(VLOOKUP(Table1[[#This Row], [ISO]],Table2[],37,0)%)</f>
      </c>
      <c r="S25" s="3">
        <v>741.814</v>
      </c>
      <c r="T25" s="3">
        <f>Table1[[#This Row], [1988]]*(VLOOKUP(Table1[[#This Row], [ISO]],Table2[],36,0)%)</f>
      </c>
      <c r="U25" s="3">
        <v>725.603</v>
      </c>
      <c r="V25" s="3">
        <f>Table1[[#This Row], [1989]]*(VLOOKUP(Table1[[#This Row], [ISO]],Table2[],35,0)%)</f>
      </c>
      <c r="W25" s="3">
        <v>707.604</v>
      </c>
      <c r="X25" s="3">
        <f>Table1[[#This Row], [1990]]*(VLOOKUP(Table1[[#This Row], [ISO]],Table2[],34,0)%)</f>
      </c>
      <c r="Y25" s="3">
        <v>690.758</v>
      </c>
      <c r="Z25" s="3">
        <f>Table1[[#This Row], [1991]]*(VLOOKUP(Table1[[#This Row], [ISO]],Table2[],33,0)%)</f>
      </c>
      <c r="AA25" s="3">
        <v>647.053</v>
      </c>
      <c r="AB25" s="3">
        <f>Table1[[#This Row], [1992]]*(VLOOKUP(Table1[[#This Row], [ISO]],Table2[],32,0)%)</f>
      </c>
      <c r="AC25" s="3">
        <v>582.035</v>
      </c>
      <c r="AD25" s="3">
        <f>Table1[[#This Row], [1993]]*(VLOOKUP(Table1[[#This Row], [ISO]],Table2[],31,0)%)</f>
      </c>
      <c r="AE25" s="3">
        <v>525.64</v>
      </c>
      <c r="AF25" s="3">
        <f>Table1[[#This Row], [1994]]*(VLOOKUP(Table1[[#This Row], [ISO]],Table2[],30,0)%)</f>
      </c>
      <c r="AG25" s="3">
        <v>486.9100000000001</v>
      </c>
      <c r="AH25" s="3">
        <f>Table1[[#This Row], [1995]]*(VLOOKUP(Table1[[#This Row], [ISO]],Table2[],29,0)%)</f>
      </c>
      <c r="AI25" s="3">
        <v>472.183</v>
      </c>
      <c r="AJ25" s="3">
        <f>Table1[[#This Row], [1996]]*(VLOOKUP(Table1[[#This Row], [ISO]],Table2[],28,0)%)</f>
      </c>
      <c r="AK25" s="3">
        <v>468.577</v>
      </c>
      <c r="AL25" s="3">
        <f>Table1[[#This Row], [1997]]*(VLOOKUP(Table1[[#This Row], [ISO]],Table2[],27,0)%)</f>
      </c>
      <c r="AM25" s="3">
        <v>469.696</v>
      </c>
      <c r="AN25" s="3">
        <f>Table1[[#This Row], [1998]]*(VLOOKUP(Table1[[#This Row], [ISO]],Table2[],26,0)%)</f>
      </c>
      <c r="AO25" s="3">
        <v>469.981</v>
      </c>
      <c r="AP25" s="3">
        <f>Table1[[#This Row], [1999]]*(VLOOKUP(Table1[[#This Row], [ISO]],Table2[],25,0)%)</f>
      </c>
      <c r="AQ25" s="3">
        <v>466.294</v>
      </c>
      <c r="AR25" s="3">
        <f>Table1[[#This Row], [2000]]*(VLOOKUP(Table1[[#This Row], [ISO]],Table2[],24,0)%)</f>
      </c>
      <c r="AS25" s="3">
        <v>458.22299999999996</v>
      </c>
      <c r="AT25" s="3">
        <f>Table1[[#This Row], [2001]]*(VLOOKUP(Table1[[#This Row], [ISO]],Table2[],23,0)%)</f>
      </c>
      <c r="AU25" s="3">
        <v>442.334</v>
      </c>
      <c r="AV25" s="3">
        <f>Table1[[#This Row], [2002]]*(VLOOKUP(Table1[[#This Row], [ISO]],Table2[],22,0)%)</f>
      </c>
      <c r="AW25" s="3">
        <v>422.725</v>
      </c>
      <c r="AX25" s="3">
        <f>Table1[[#This Row], [2003]]*(VLOOKUP(Table1[[#This Row], [ISO]],Table2[],21,0)%)</f>
      </c>
      <c r="AY25" s="3">
        <v>406.655</v>
      </c>
      <c r="AZ25" s="3">
        <f>Table1[[#This Row], [2004]]*(VLOOKUP(Table1[[#This Row], [ISO]],Table2[],20,0)%)</f>
      </c>
      <c r="BA25" s="3">
        <v>395.837</v>
      </c>
      <c r="BB25" s="3">
        <f>Table1[[#This Row], [2005]]*(VLOOKUP(Table1[[#This Row], [ISO]],Table2[],19,0)%)</f>
      </c>
      <c r="BC25" s="3">
        <v>388.001</v>
      </c>
      <c r="BD25" s="3">
        <f>Table1[[#This Row], [2006]]*(VLOOKUP(Table1[[#This Row], [ISO]],Table2[],18,0)%)</f>
      </c>
      <c r="BE25" s="3">
        <v>382.515</v>
      </c>
      <c r="BF25" s="3">
        <f>Table1[[#This Row], [2007]]*(VLOOKUP(Table1[[#This Row], [ISO]],Table2[],17,0)%)</f>
      </c>
      <c r="BG25" s="3">
        <v>378.37700000000007</v>
      </c>
      <c r="BH25" s="3">
        <f>Table1[[#This Row], [2008]]*(VLOOKUP(Table1[[#This Row], [ISO]],Table2[],16,0)%)</f>
      </c>
      <c r="BI25" s="3">
        <v>373.36299999999994</v>
      </c>
      <c r="BJ25" s="3">
        <f>Table1[[#This Row], [2009]]*(VLOOKUP(Table1[[#This Row], [ISO]],Table2[],15,0)%)</f>
      </c>
      <c r="BK25" s="3">
        <v>368.737</v>
      </c>
      <c r="BL25" s="3">
        <f>Table1[[#This Row], [2010]]*(VLOOKUP(Table1[[#This Row], [ISO]],Table2[],14,0)%)</f>
      </c>
      <c r="BM25" s="3">
        <v>364.843</v>
      </c>
      <c r="BN25" s="3">
        <f>Table1[[#This Row], [2011]]*(VLOOKUP(Table1[[#This Row], [ISO]],Table2[],13,0)%)</f>
      </c>
      <c r="BO25" s="3">
        <v>360.655</v>
      </c>
      <c r="BP25" s="3">
        <f>Table1[[#This Row], [2012]]*(VLOOKUP(Table1[[#This Row], [ISO]],Table2[],12,0)%)</f>
      </c>
      <c r="BQ25" s="3">
        <v>355.188</v>
      </c>
      <c r="BR25" s="3">
        <f>Table1[[#This Row], [2013]]*(VLOOKUP(Table1[[#This Row], [ISO]],Table2[],11,0)%)</f>
      </c>
      <c r="BS25" s="3">
        <v>347.911</v>
      </c>
      <c r="BT25" s="3">
        <f>Table1[[#This Row], [2014]]*(VLOOKUP(Table1[[#This Row], [ISO]],Table2[],10,0)%)</f>
      </c>
      <c r="BU25" s="3">
        <v>340.072</v>
      </c>
      <c r="BV25" s="3">
        <f>Table1[[#This Row], [2015]]*(VLOOKUP(Table1[[#This Row], [ISO]],Table2[],9,0)%)</f>
      </c>
      <c r="BW25" s="3">
        <v>333.431</v>
      </c>
      <c r="BX25" s="3">
        <f>Table1[[#This Row], [2016]]*(VLOOKUP(Table1[[#This Row], [ISO]],Table2[],8,0)%)</f>
      </c>
      <c r="BY25" s="3">
        <v>327.46</v>
      </c>
      <c r="BZ25" s="3">
        <f>Table1[[#This Row], [2017]]*(VLOOKUP(Table1[[#This Row], [ISO]],Table2[],7,0)%)</f>
      </c>
      <c r="CA25" s="3">
        <v>322.671</v>
      </c>
      <c r="CB25" s="3">
        <f>Table1[[#This Row], [2018]]*(VLOOKUP(Table1[[#This Row], [ISO]],Table2[],6,0)%)</f>
      </c>
      <c r="CC25" s="3">
        <v>319.006</v>
      </c>
      <c r="CD25" s="3">
        <f>Table1[[#This Row], [2019]]*(VLOOKUP(Table1[[#This Row], [ISO]],Table2[],5,0)%)</f>
      </c>
      <c r="CE25" s="3">
        <v>314.385</v>
      </c>
      <c r="CF25" s="3">
        <f>Table1[[#This Row], [2020]]*(VLOOKUP(Table1[[#This Row], [ISO]],Table2[],4,0)%)</f>
      </c>
      <c r="CG25" s="3">
        <v>307.837</v>
      </c>
      <c r="CH25" s="3">
        <f>Table1[[#This Row], [2021]]*(VLOOKUP(Table1[[#This Row], [ISO]],Table2[],3,0)%)</f>
      </c>
    </row>
    <row x14ac:dyDescent="0.25" r="26" customHeight="1" ht="17.25">
      <c r="A26" s="1" t="s">
        <v>404</v>
      </c>
      <c r="B26" s="1" t="s">
        <v>405</v>
      </c>
      <c r="C26" s="3">
        <v>0.392</v>
      </c>
      <c r="D26" s="2">
        <f>Table1[[#This Row], [1980]]*(VLOOKUP(Table1[[#This Row], [ISO]],Table2[],44,0)%)</f>
      </c>
      <c r="E26" s="3">
        <v>0.41000000000000003</v>
      </c>
      <c r="F26" s="2">
        <f>Table1[[#This Row], [1981]]*(VLOOKUP(Table1[[#This Row], [ISO]],Table2[],43,0)%)</f>
      </c>
      <c r="G26" s="3">
        <v>0.446</v>
      </c>
      <c r="H26" s="2">
        <f>Table1[[#This Row], [1982]]*(VLOOKUP(Table1[[#This Row], [ISO]],Table2[],42,0)%)</f>
      </c>
      <c r="I26" s="3">
        <v>0.494</v>
      </c>
      <c r="J26" s="2">
        <f>Table1[[#This Row], [1983]]*(VLOOKUP(Table1[[#This Row], [ISO]],Table2[],41,0)%)</f>
      </c>
      <c r="K26" s="3">
        <v>0.546</v>
      </c>
      <c r="L26" s="2">
        <f>Table1[[#This Row], [1984]]*(VLOOKUP(Table1[[#This Row], [ISO]],Table2[],40,0)%)</f>
      </c>
      <c r="M26" s="3">
        <v>0.601</v>
      </c>
      <c r="N26" s="2">
        <f>Table1[[#This Row], [1985]]*(VLOOKUP(Table1[[#This Row], [ISO]],Table2[],39,0)%)</f>
      </c>
      <c r="O26" s="3">
        <v>0.655</v>
      </c>
      <c r="P26" s="2">
        <f>Table1[[#This Row], [1986]]*(VLOOKUP(Table1[[#This Row], [ISO]],Table2[],38,0)%)</f>
      </c>
      <c r="Q26" s="3">
        <v>0.711</v>
      </c>
      <c r="R26" s="2">
        <f>Table1[[#This Row], [1987]]*(VLOOKUP(Table1[[#This Row], [ISO]],Table2[],37,0)%)</f>
      </c>
      <c r="S26" s="3">
        <v>0.764</v>
      </c>
      <c r="T26" s="2">
        <f>Table1[[#This Row], [1988]]*(VLOOKUP(Table1[[#This Row], [ISO]],Table2[],36,0)%)</f>
      </c>
      <c r="U26" s="3">
        <v>0.805</v>
      </c>
      <c r="V26" s="2">
        <f>Table1[[#This Row], [1989]]*(VLOOKUP(Table1[[#This Row], [ISO]],Table2[],35,0)%)</f>
      </c>
      <c r="W26" s="3">
        <v>0.835</v>
      </c>
      <c r="X26" s="2">
        <f>Table1[[#This Row], [1990]]*(VLOOKUP(Table1[[#This Row], [ISO]],Table2[],34,0)%)</f>
      </c>
      <c r="Y26" s="3">
        <v>0.857</v>
      </c>
      <c r="Z26" s="2">
        <f>Table1[[#This Row], [1991]]*(VLOOKUP(Table1[[#This Row], [ISO]],Table2[],33,0)%)</f>
      </c>
      <c r="AA26" s="3">
        <v>0.873</v>
      </c>
      <c r="AB26" s="2">
        <f>Table1[[#This Row], [1992]]*(VLOOKUP(Table1[[#This Row], [ISO]],Table2[],32,0)%)</f>
      </c>
      <c r="AC26" s="3">
        <v>0.885</v>
      </c>
      <c r="AD26" s="2">
        <f>Table1[[#This Row], [1993]]*(VLOOKUP(Table1[[#This Row], [ISO]],Table2[],31,0)%)</f>
      </c>
      <c r="AE26" s="3">
        <v>0.891</v>
      </c>
      <c r="AF26" s="2">
        <f>Table1[[#This Row], [1994]]*(VLOOKUP(Table1[[#This Row], [ISO]],Table2[],30,0)%)</f>
      </c>
      <c r="AG26" s="3">
        <v>0.89</v>
      </c>
      <c r="AH26" s="2">
        <f>Table1[[#This Row], [1995]]*(VLOOKUP(Table1[[#This Row], [ISO]],Table2[],29,0)%)</f>
      </c>
      <c r="AI26" s="3">
        <v>0.888</v>
      </c>
      <c r="AJ26" s="2">
        <f>Table1[[#This Row], [1996]]*(VLOOKUP(Table1[[#This Row], [ISO]],Table2[],28,0)%)</f>
      </c>
      <c r="AK26" s="3">
        <v>0.886</v>
      </c>
      <c r="AL26" s="2">
        <f>Table1[[#This Row], [1997]]*(VLOOKUP(Table1[[#This Row], [ISO]],Table2[],27,0)%)</f>
      </c>
      <c r="AM26" s="3">
        <v>0.875</v>
      </c>
      <c r="AN26" s="2">
        <f>Table1[[#This Row], [1998]]*(VLOOKUP(Table1[[#This Row], [ISO]],Table2[],26,0)%)</f>
      </c>
      <c r="AO26" s="3">
        <v>0.87</v>
      </c>
      <c r="AP26" s="2">
        <f>Table1[[#This Row], [1999]]*(VLOOKUP(Table1[[#This Row], [ISO]],Table2[],25,0)%)</f>
      </c>
      <c r="AQ26" s="3">
        <v>0.883</v>
      </c>
      <c r="AR26" s="2">
        <f>Table1[[#This Row], [2000]]*(VLOOKUP(Table1[[#This Row], [ISO]],Table2[],24,0)%)</f>
      </c>
      <c r="AS26" s="3">
        <v>0.903</v>
      </c>
      <c r="AT26" s="2">
        <f>Table1[[#This Row], [2001]]*(VLOOKUP(Table1[[#This Row], [ISO]],Table2[],23,0)%)</f>
      </c>
      <c r="AU26" s="3">
        <v>0.918</v>
      </c>
      <c r="AV26" s="2">
        <f>Table1[[#This Row], [2002]]*(VLOOKUP(Table1[[#This Row], [ISO]],Table2[],22,0)%)</f>
      </c>
      <c r="AW26" s="3">
        <v>0.924</v>
      </c>
      <c r="AX26" s="2">
        <f>Table1[[#This Row], [2003]]*(VLOOKUP(Table1[[#This Row], [ISO]],Table2[],21,0)%)</f>
      </c>
      <c r="AY26" s="3">
        <v>0.921</v>
      </c>
      <c r="AZ26" s="2">
        <f>Table1[[#This Row], [2004]]*(VLOOKUP(Table1[[#This Row], [ISO]],Table2[],20,0)%)</f>
      </c>
      <c r="BA26" s="3">
        <v>0.909</v>
      </c>
      <c r="BB26" s="2">
        <f>Table1[[#This Row], [2005]]*(VLOOKUP(Table1[[#This Row], [ISO]],Table2[],19,0)%)</f>
      </c>
      <c r="BC26" s="3">
        <v>0.8979999999999999</v>
      </c>
      <c r="BD26" s="2">
        <f>Table1[[#This Row], [2006]]*(VLOOKUP(Table1[[#This Row], [ISO]],Table2[],18,0)%)</f>
      </c>
      <c r="BE26" s="3">
        <v>0.893</v>
      </c>
      <c r="BF26" s="2">
        <f>Table1[[#This Row], [2007]]*(VLOOKUP(Table1[[#This Row], [ISO]],Table2[],17,0)%)</f>
      </c>
      <c r="BG26" s="3">
        <v>0.894</v>
      </c>
      <c r="BH26" s="2">
        <f>Table1[[#This Row], [2008]]*(VLOOKUP(Table1[[#This Row], [ISO]],Table2[],16,0)%)</f>
      </c>
      <c r="BI26" s="3">
        <v>0.899</v>
      </c>
      <c r="BJ26" s="2">
        <f>Table1[[#This Row], [2009]]*(VLOOKUP(Table1[[#This Row], [ISO]],Table2[],15,0)%)</f>
      </c>
      <c r="BK26" s="3">
        <v>0.91</v>
      </c>
      <c r="BL26" s="2">
        <f>Table1[[#This Row], [2010]]*(VLOOKUP(Table1[[#This Row], [ISO]],Table2[],14,0)%)</f>
      </c>
      <c r="BM26" s="3">
        <v>0.936</v>
      </c>
      <c r="BN26" s="2">
        <f>Table1[[#This Row], [2011]]*(VLOOKUP(Table1[[#This Row], [ISO]],Table2[],13,0)%)</f>
      </c>
      <c r="BO26" s="3">
        <v>0.983</v>
      </c>
      <c r="BP26" s="2">
        <f>Table1[[#This Row], [2012]]*(VLOOKUP(Table1[[#This Row], [ISO]],Table2[],12,0)%)</f>
      </c>
      <c r="BQ26" s="3">
        <v>1.046</v>
      </c>
      <c r="BR26" s="2">
        <f>Table1[[#This Row], [2013]]*(VLOOKUP(Table1[[#This Row], [ISO]],Table2[],11,0)%)</f>
      </c>
      <c r="BS26" s="3">
        <v>1.081</v>
      </c>
      <c r="BT26" s="2">
        <f>Table1[[#This Row], [2014]]*(VLOOKUP(Table1[[#This Row], [ISO]],Table2[],10,0)%)</f>
      </c>
      <c r="BU26" s="3">
        <v>1.065</v>
      </c>
      <c r="BV26" s="2">
        <f>Table1[[#This Row], [2015]]*(VLOOKUP(Table1[[#This Row], [ISO]],Table2[],9,0)%)</f>
      </c>
      <c r="BW26" s="3">
        <v>1.041</v>
      </c>
      <c r="BX26" s="2">
        <f>Table1[[#This Row], [2016]]*(VLOOKUP(Table1[[#This Row], [ISO]],Table2[],8,0)%)</f>
      </c>
      <c r="BY26" s="3">
        <v>1.036</v>
      </c>
      <c r="BZ26" s="2">
        <f>Table1[[#This Row], [2017]]*(VLOOKUP(Table1[[#This Row], [ISO]],Table2[],7,0)%)</f>
      </c>
      <c r="CA26" s="3">
        <v>1.018</v>
      </c>
      <c r="CB26" s="2">
        <f>Table1[[#This Row], [2018]]*(VLOOKUP(Table1[[#This Row], [ISO]],Table2[],6,0)%)</f>
      </c>
      <c r="CC26" s="3">
        <v>0.9870000000000001</v>
      </c>
      <c r="CD26" s="2">
        <f>Table1[[#This Row], [2019]]*(VLOOKUP(Table1[[#This Row], [ISO]],Table2[],5,0)%)</f>
      </c>
      <c r="CE26" s="3">
        <v>0.965</v>
      </c>
      <c r="CF26" s="2">
        <f>Table1[[#This Row], [2020]]*(VLOOKUP(Table1[[#This Row], [ISO]],Table2[],4,0)%)</f>
      </c>
      <c r="CG26" s="3">
        <v>0.943</v>
      </c>
      <c r="CH26" s="2">
        <f>Table1[[#This Row], [2021]]*(VLOOKUP(Table1[[#This Row], [ISO]],Table2[],3,0)%)</f>
      </c>
    </row>
    <row x14ac:dyDescent="0.25" r="27" customHeight="1" ht="17.25">
      <c r="A27" s="1" t="s">
        <v>21</v>
      </c>
      <c r="B27" s="1" t="s">
        <v>20</v>
      </c>
      <c r="C27" s="3">
        <v>1523.215</v>
      </c>
      <c r="D27" s="3">
        <f>Table1[[#This Row], [1980]]*(VLOOKUP(Table1[[#This Row], [ISO]],Table2[],44,0)%)</f>
      </c>
      <c r="E27" s="3">
        <v>1543.096</v>
      </c>
      <c r="F27" s="3">
        <f>Table1[[#This Row], [1981]]*(VLOOKUP(Table1[[#This Row], [ISO]],Table2[],43,0)%)</f>
      </c>
      <c r="G27" s="3">
        <v>1564.8429999999998</v>
      </c>
      <c r="H27" s="3">
        <f>Table1[[#This Row], [1982]]*(VLOOKUP(Table1[[#This Row], [ISO]],Table2[],42,0)%)</f>
      </c>
      <c r="I27" s="3">
        <v>1590.681</v>
      </c>
      <c r="J27" s="3">
        <f>Table1[[#This Row], [1983]]*(VLOOKUP(Table1[[#This Row], [ISO]],Table2[],41,0)%)</f>
      </c>
      <c r="K27" s="3">
        <v>1618.525</v>
      </c>
      <c r="L27" s="3">
        <f>Table1[[#This Row], [1984]]*(VLOOKUP(Table1[[#This Row], [ISO]],Table2[],40,0)%)</f>
      </c>
      <c r="M27" s="3">
        <v>1642.3200000000002</v>
      </c>
      <c r="N27" s="3">
        <f>Table1[[#This Row], [1985]]*(VLOOKUP(Table1[[#This Row], [ISO]],Table2[],39,0)%)</f>
      </c>
      <c r="O27" s="3">
        <v>1667.604</v>
      </c>
      <c r="P27" s="3">
        <f>Table1[[#This Row], [1986]]*(VLOOKUP(Table1[[#This Row], [ISO]],Table2[],38,0)%)</f>
      </c>
      <c r="Q27" s="3">
        <v>1685.03</v>
      </c>
      <c r="R27" s="3">
        <f>Table1[[#This Row], [1987]]*(VLOOKUP(Table1[[#This Row], [ISO]],Table2[],37,0)%)</f>
      </c>
      <c r="S27" s="3">
        <v>1683.677</v>
      </c>
      <c r="T27" s="3">
        <f>Table1[[#This Row], [1988]]*(VLOOKUP(Table1[[#This Row], [ISO]],Table2[],36,0)%)</f>
      </c>
      <c r="U27" s="3">
        <v>1666.719</v>
      </c>
      <c r="V27" s="3">
        <f>Table1[[#This Row], [1989]]*(VLOOKUP(Table1[[#This Row], [ISO]],Table2[],35,0)%)</f>
      </c>
      <c r="W27" s="3">
        <v>1630.664</v>
      </c>
      <c r="X27" s="3">
        <f>Table1[[#This Row], [1990]]*(VLOOKUP(Table1[[#This Row], [ISO]],Table2[],34,0)%)</f>
      </c>
      <c r="Y27" s="3">
        <v>1568.773</v>
      </c>
      <c r="Z27" s="3">
        <f>Table1[[#This Row], [1991]]*(VLOOKUP(Table1[[#This Row], [ISO]],Table2[],33,0)%)</f>
      </c>
      <c r="AA27" s="3">
        <v>1493.28</v>
      </c>
      <c r="AB27" s="3">
        <f>Table1[[#This Row], [1992]]*(VLOOKUP(Table1[[#This Row], [ISO]],Table2[],32,0)%)</f>
      </c>
      <c r="AC27" s="3">
        <v>1411.8</v>
      </c>
      <c r="AD27" s="3">
        <f>Table1[[#This Row], [1993]]*(VLOOKUP(Table1[[#This Row], [ISO]],Table2[],31,0)%)</f>
      </c>
      <c r="AE27" s="3">
        <v>1322.381</v>
      </c>
      <c r="AF27" s="3">
        <f>Table1[[#This Row], [1994]]*(VLOOKUP(Table1[[#This Row], [ISO]],Table2[],30,0)%)</f>
      </c>
      <c r="AG27" s="3">
        <v>1235.98</v>
      </c>
      <c r="AH27" s="3">
        <f>Table1[[#This Row], [1995]]*(VLOOKUP(Table1[[#This Row], [ISO]],Table2[],29,0)%)</f>
      </c>
      <c r="AI27" s="3">
        <v>1156.327</v>
      </c>
      <c r="AJ27" s="3">
        <f>Table1[[#This Row], [1996]]*(VLOOKUP(Table1[[#This Row], [ISO]],Table2[],28,0)%)</f>
      </c>
      <c r="AK27" s="3">
        <v>1081.126</v>
      </c>
      <c r="AL27" s="3">
        <f>Table1[[#This Row], [1997]]*(VLOOKUP(Table1[[#This Row], [ISO]],Table2[],27,0)%)</f>
      </c>
      <c r="AM27" s="3">
        <v>1018.762</v>
      </c>
      <c r="AN27" s="3">
        <f>Table1[[#This Row], [1998]]*(VLOOKUP(Table1[[#This Row], [ISO]],Table2[],26,0)%)</f>
      </c>
      <c r="AO27" s="3">
        <v>978.465</v>
      </c>
      <c r="AP27" s="3">
        <f>Table1[[#This Row], [1999]]*(VLOOKUP(Table1[[#This Row], [ISO]],Table2[],25,0)%)</f>
      </c>
      <c r="AQ27" s="3">
        <v>956.315</v>
      </c>
      <c r="AR27" s="3">
        <f>Table1[[#This Row], [2000]]*(VLOOKUP(Table1[[#This Row], [ISO]],Table2[],24,0)%)</f>
      </c>
      <c r="AS27" s="3">
        <v>946.806</v>
      </c>
      <c r="AT27" s="3">
        <f>Table1[[#This Row], [2001]]*(VLOOKUP(Table1[[#This Row], [ISO]],Table2[],23,0)%)</f>
      </c>
      <c r="AU27" s="3">
        <v>943.184</v>
      </c>
      <c r="AV27" s="3">
        <f>Table1[[#This Row], [2002]]*(VLOOKUP(Table1[[#This Row], [ISO]],Table2[],22,0)%)</f>
      </c>
      <c r="AW27" s="3">
        <v>939.653</v>
      </c>
      <c r="AX27" s="3">
        <f>Table1[[#This Row], [2003]]*(VLOOKUP(Table1[[#This Row], [ISO]],Table2[],21,0)%)</f>
      </c>
      <c r="AY27" s="3">
        <v>933.843</v>
      </c>
      <c r="AZ27" s="3">
        <f>Table1[[#This Row], [2004]]*(VLOOKUP(Table1[[#This Row], [ISO]],Table2[],20,0)%)</f>
      </c>
      <c r="BA27" s="3">
        <v>929.3829999999999</v>
      </c>
      <c r="BB27" s="3">
        <f>Table1[[#This Row], [2005]]*(VLOOKUP(Table1[[#This Row], [ISO]],Table2[],19,0)%)</f>
      </c>
      <c r="BC27" s="3">
        <v>931.328</v>
      </c>
      <c r="BD27" s="3">
        <f>Table1[[#This Row], [2006]]*(VLOOKUP(Table1[[#This Row], [ISO]],Table2[],18,0)%)</f>
      </c>
      <c r="BE27" s="3">
        <v>947.257</v>
      </c>
      <c r="BF27" s="3">
        <f>Table1[[#This Row], [2007]]*(VLOOKUP(Table1[[#This Row], [ISO]],Table2[],17,0)%)</f>
      </c>
      <c r="BG27" s="3">
        <v>975.527</v>
      </c>
      <c r="BH27" s="3">
        <f>Table1[[#This Row], [2008]]*(VLOOKUP(Table1[[#This Row], [ISO]],Table2[],16,0)%)</f>
      </c>
      <c r="BI27" s="3">
        <v>1012.425</v>
      </c>
      <c r="BJ27" s="3">
        <f>Table1[[#This Row], [2009]]*(VLOOKUP(Table1[[#This Row], [ISO]],Table2[],15,0)%)</f>
      </c>
      <c r="BK27" s="3">
        <v>1049.902</v>
      </c>
      <c r="BL27" s="3">
        <f>Table1[[#This Row], [2010]]*(VLOOKUP(Table1[[#This Row], [ISO]],Table2[],14,0)%)</f>
      </c>
      <c r="BM27" s="3">
        <v>1080.266</v>
      </c>
      <c r="BN27" s="3">
        <f>Table1[[#This Row], [2011]]*(VLOOKUP(Table1[[#This Row], [ISO]],Table2[],13,0)%)</f>
      </c>
      <c r="BO27" s="3">
        <v>1107.439</v>
      </c>
      <c r="BP27" s="3">
        <f>Table1[[#This Row], [2012]]*(VLOOKUP(Table1[[#This Row], [ISO]],Table2[],12,0)%)</f>
      </c>
      <c r="BQ27" s="3">
        <v>1133.07</v>
      </c>
      <c r="BR27" s="3">
        <f>Table1[[#This Row], [2013]]*(VLOOKUP(Table1[[#This Row], [ISO]],Table2[],11,0)%)</f>
      </c>
      <c r="BS27" s="3">
        <v>1152.015</v>
      </c>
      <c r="BT27" s="3">
        <f>Table1[[#This Row], [2014]]*(VLOOKUP(Table1[[#This Row], [ISO]],Table2[],10,0)%)</f>
      </c>
      <c r="BU27" s="3">
        <v>1167.5230000000001</v>
      </c>
      <c r="BV27" s="3">
        <f>Table1[[#This Row], [2015]]*(VLOOKUP(Table1[[#This Row], [ISO]],Table2[],9,0)%)</f>
      </c>
      <c r="BW27" s="3">
        <v>1179.934</v>
      </c>
      <c r="BX27" s="3">
        <f>Table1[[#This Row], [2016]]*(VLOOKUP(Table1[[#This Row], [ISO]],Table2[],8,0)%)</f>
      </c>
      <c r="BY27" s="3">
        <v>1167.046</v>
      </c>
      <c r="BZ27" s="3">
        <f>Table1[[#This Row], [2017]]*(VLOOKUP(Table1[[#This Row], [ISO]],Table2[],7,0)%)</f>
      </c>
      <c r="CA27" s="3">
        <v>1122.72</v>
      </c>
      <c r="CB27" s="3">
        <f>Table1[[#This Row], [2018]]*(VLOOKUP(Table1[[#This Row], [ISO]],Table2[],6,0)%)</f>
      </c>
      <c r="CC27" s="3">
        <v>1065.542</v>
      </c>
      <c r="CD27" s="3">
        <f>Table1[[#This Row], [2019]]*(VLOOKUP(Table1[[#This Row], [ISO]],Table2[],5,0)%)</f>
      </c>
      <c r="CE27" s="3">
        <v>1005.742</v>
      </c>
      <c r="CF27" s="3">
        <f>Table1[[#This Row], [2020]]*(VLOOKUP(Table1[[#This Row], [ISO]],Table2[],4,0)%)</f>
      </c>
      <c r="CG27" s="3">
        <v>947.425</v>
      </c>
      <c r="CH27" s="3">
        <f>Table1[[#This Row], [2021]]*(VLOOKUP(Table1[[#This Row], [ISO]],Table2[],3,0)%)</f>
      </c>
    </row>
    <row x14ac:dyDescent="0.25" r="28" customHeight="1" ht="17.25">
      <c r="A28" s="1" t="s">
        <v>23</v>
      </c>
      <c r="B28" s="1" t="s">
        <v>22</v>
      </c>
      <c r="C28" s="3">
        <v>52.232</v>
      </c>
      <c r="D28" s="3">
        <f>Table1[[#This Row], [1980]]*(VLOOKUP(Table1[[#This Row], [ISO]],Table2[],44,0)%)</f>
      </c>
      <c r="E28" s="3">
        <v>53.49</v>
      </c>
      <c r="F28" s="3">
        <f>Table1[[#This Row], [1981]]*(VLOOKUP(Table1[[#This Row], [ISO]],Table2[],43,0)%)</f>
      </c>
      <c r="G28" s="3">
        <v>54.352000000000004</v>
      </c>
      <c r="H28" s="3">
        <f>Table1[[#This Row], [1982]]*(VLOOKUP(Table1[[#This Row], [ISO]],Table2[],42,0)%)</f>
      </c>
      <c r="I28" s="3">
        <v>55.047</v>
      </c>
      <c r="J28" s="3">
        <f>Table1[[#This Row], [1983]]*(VLOOKUP(Table1[[#This Row], [ISO]],Table2[],41,0)%)</f>
      </c>
      <c r="K28" s="3">
        <v>55.68900000000001</v>
      </c>
      <c r="L28" s="3">
        <f>Table1[[#This Row], [1984]]*(VLOOKUP(Table1[[#This Row], [ISO]],Table2[],40,0)%)</f>
      </c>
      <c r="M28" s="3">
        <v>56.343</v>
      </c>
      <c r="N28" s="3">
        <f>Table1[[#This Row], [1985]]*(VLOOKUP(Table1[[#This Row], [ISO]],Table2[],39,0)%)</f>
      </c>
      <c r="O28" s="3">
        <v>57.007999999999996</v>
      </c>
      <c r="P28" s="3">
        <f>Table1[[#This Row], [1986]]*(VLOOKUP(Table1[[#This Row], [ISO]],Table2[],38,0)%)</f>
      </c>
      <c r="Q28" s="3">
        <v>57.656</v>
      </c>
      <c r="R28" s="3">
        <f>Table1[[#This Row], [1987]]*(VLOOKUP(Table1[[#This Row], [ISO]],Table2[],37,0)%)</f>
      </c>
      <c r="S28" s="3">
        <v>58.266000000000005</v>
      </c>
      <c r="T28" s="3">
        <f>Table1[[#This Row], [1988]]*(VLOOKUP(Table1[[#This Row], [ISO]],Table2[],36,0)%)</f>
      </c>
      <c r="U28" s="3">
        <v>58.859</v>
      </c>
      <c r="V28" s="3">
        <f>Table1[[#This Row], [1989]]*(VLOOKUP(Table1[[#This Row], [ISO]],Table2[],35,0)%)</f>
      </c>
      <c r="W28" s="3">
        <v>59.461</v>
      </c>
      <c r="X28" s="3">
        <f>Table1[[#This Row], [1990]]*(VLOOKUP(Table1[[#This Row], [ISO]],Table2[],34,0)%)</f>
      </c>
      <c r="Y28" s="3">
        <v>60.199</v>
      </c>
      <c r="Z28" s="3">
        <f>Table1[[#This Row], [1991]]*(VLOOKUP(Table1[[#This Row], [ISO]],Table2[],33,0)%)</f>
      </c>
      <c r="AA28" s="3">
        <v>61.036</v>
      </c>
      <c r="AB28" s="3">
        <f>Table1[[#This Row], [1992]]*(VLOOKUP(Table1[[#This Row], [ISO]],Table2[],32,0)%)</f>
      </c>
      <c r="AC28" s="3">
        <v>61.777</v>
      </c>
      <c r="AD28" s="3">
        <f>Table1[[#This Row], [1993]]*(VLOOKUP(Table1[[#This Row], [ISO]],Table2[],31,0)%)</f>
      </c>
      <c r="AE28" s="3">
        <v>62.34100000000001</v>
      </c>
      <c r="AF28" s="3">
        <f>Table1[[#This Row], [1994]]*(VLOOKUP(Table1[[#This Row], [ISO]],Table2[],30,0)%)</f>
      </c>
      <c r="AG28" s="3">
        <v>62.888000000000005</v>
      </c>
      <c r="AH28" s="3">
        <f>Table1[[#This Row], [1995]]*(VLOOKUP(Table1[[#This Row], [ISO]],Table2[],29,0)%)</f>
      </c>
      <c r="AI28" s="3">
        <v>63.446</v>
      </c>
      <c r="AJ28" s="3">
        <f>Table1[[#This Row], [1996]]*(VLOOKUP(Table1[[#This Row], [ISO]],Table2[],28,0)%)</f>
      </c>
      <c r="AK28" s="3">
        <v>64.196</v>
      </c>
      <c r="AL28" s="3">
        <f>Table1[[#This Row], [1997]]*(VLOOKUP(Table1[[#This Row], [ISO]],Table2[],27,0)%)</f>
      </c>
      <c r="AM28" s="3">
        <v>65.332</v>
      </c>
      <c r="AN28" s="3">
        <f>Table1[[#This Row], [1998]]*(VLOOKUP(Table1[[#This Row], [ISO]],Table2[],26,0)%)</f>
      </c>
      <c r="AO28" s="3">
        <v>66.771</v>
      </c>
      <c r="AP28" s="3">
        <f>Table1[[#This Row], [1999]]*(VLOOKUP(Table1[[#This Row], [ISO]],Table2[],25,0)%)</f>
      </c>
      <c r="AQ28" s="3">
        <v>68.322</v>
      </c>
      <c r="AR28" s="3">
        <f>Table1[[#This Row], [2000]]*(VLOOKUP(Table1[[#This Row], [ISO]],Table2[],24,0)%)</f>
      </c>
      <c r="AS28" s="3">
        <v>69.994</v>
      </c>
      <c r="AT28" s="3">
        <f>Table1[[#This Row], [2001]]*(VLOOKUP(Table1[[#This Row], [ISO]],Table2[],23,0)%)</f>
      </c>
      <c r="AU28" s="3">
        <v>71.652</v>
      </c>
      <c r="AV28" s="3">
        <f>Table1[[#This Row], [2002]]*(VLOOKUP(Table1[[#This Row], [ISO]],Table2[],22,0)%)</f>
      </c>
      <c r="AW28" s="3">
        <v>72.958</v>
      </c>
      <c r="AX28" s="3">
        <f>Table1[[#This Row], [2003]]*(VLOOKUP(Table1[[#This Row], [ISO]],Table2[],21,0)%)</f>
      </c>
      <c r="AY28" s="3">
        <v>73.97200000000001</v>
      </c>
      <c r="AZ28" s="3">
        <f>Table1[[#This Row], [2004]]*(VLOOKUP(Table1[[#This Row], [ISO]],Table2[],20,0)%)</f>
      </c>
      <c r="BA28" s="3">
        <v>74.734</v>
      </c>
      <c r="BB28" s="3">
        <f>Table1[[#This Row], [2005]]*(VLOOKUP(Table1[[#This Row], [ISO]],Table2[],19,0)%)</f>
      </c>
      <c r="BC28" s="3">
        <v>75.305</v>
      </c>
      <c r="BD28" s="3">
        <f>Table1[[#This Row], [2006]]*(VLOOKUP(Table1[[#This Row], [ISO]],Table2[],18,0)%)</f>
      </c>
      <c r="BE28" s="3">
        <v>75.719</v>
      </c>
      <c r="BF28" s="3">
        <f>Table1[[#This Row], [2007]]*(VLOOKUP(Table1[[#This Row], [ISO]],Table2[],17,0)%)</f>
      </c>
      <c r="BG28" s="3">
        <v>75.989</v>
      </c>
      <c r="BH28" s="3">
        <f>Table1[[#This Row], [2008]]*(VLOOKUP(Table1[[#This Row], [ISO]],Table2[],16,0)%)</f>
      </c>
      <c r="BI28" s="3">
        <v>75.998</v>
      </c>
      <c r="BJ28" s="3">
        <f>Table1[[#This Row], [2009]]*(VLOOKUP(Table1[[#This Row], [ISO]],Table2[],15,0)%)</f>
      </c>
      <c r="BK28" s="3">
        <v>75.358</v>
      </c>
      <c r="BL28" s="3">
        <f>Table1[[#This Row], [2010]]*(VLOOKUP(Table1[[#This Row], [ISO]],Table2[],14,0)%)</f>
      </c>
      <c r="BM28" s="3">
        <v>74.467</v>
      </c>
      <c r="BN28" s="3">
        <f>Table1[[#This Row], [2011]]*(VLOOKUP(Table1[[#This Row], [ISO]],Table2[],13,0)%)</f>
      </c>
      <c r="BO28" s="3">
        <v>74.005</v>
      </c>
      <c r="BP28" s="3">
        <f>Table1[[#This Row], [2012]]*(VLOOKUP(Table1[[#This Row], [ISO]],Table2[],12,0)%)</f>
      </c>
      <c r="BQ28" s="3">
        <v>73.955</v>
      </c>
      <c r="BR28" s="3">
        <f>Table1[[#This Row], [2013]]*(VLOOKUP(Table1[[#This Row], [ISO]],Table2[],11,0)%)</f>
      </c>
      <c r="BS28" s="3">
        <v>74.271</v>
      </c>
      <c r="BT28" s="3">
        <f>Table1[[#This Row], [2014]]*(VLOOKUP(Table1[[#This Row], [ISO]],Table2[],10,0)%)</f>
      </c>
      <c r="BU28" s="3">
        <v>75.07900000000001</v>
      </c>
      <c r="BV28" s="3">
        <f>Table1[[#This Row], [2015]]*(VLOOKUP(Table1[[#This Row], [ISO]],Table2[],9,0)%)</f>
      </c>
      <c r="BW28" s="3">
        <v>76.083</v>
      </c>
      <c r="BX28" s="3">
        <f>Table1[[#This Row], [2016]]*(VLOOKUP(Table1[[#This Row], [ISO]],Table2[],8,0)%)</f>
      </c>
      <c r="BY28" s="3">
        <v>76.89099999999999</v>
      </c>
      <c r="BZ28" s="3">
        <f>Table1[[#This Row], [2017]]*(VLOOKUP(Table1[[#This Row], [ISO]],Table2[],7,0)%)</f>
      </c>
      <c r="CA28" s="3">
        <v>77.616</v>
      </c>
      <c r="CB28" s="3">
        <f>Table1[[#This Row], [2018]]*(VLOOKUP(Table1[[#This Row], [ISO]],Table2[],6,0)%)</f>
      </c>
      <c r="CC28" s="3">
        <v>77.554</v>
      </c>
      <c r="CD28" s="3">
        <f>Table1[[#This Row], [2019]]*(VLOOKUP(Table1[[#This Row], [ISO]],Table2[],5,0)%)</f>
      </c>
      <c r="CE28" s="3">
        <v>76.383</v>
      </c>
      <c r="CF28" s="3">
        <f>Table1[[#This Row], [2020]]*(VLOOKUP(Table1[[#This Row], [ISO]],Table2[],4,0)%)</f>
      </c>
      <c r="CG28" s="3">
        <v>74.987</v>
      </c>
      <c r="CH28" s="3">
        <f>Table1[[#This Row], [2021]]*(VLOOKUP(Table1[[#This Row], [ISO]],Table2[],3,0)%)</f>
      </c>
    </row>
    <row x14ac:dyDescent="0.25" r="29" customHeight="1" ht="17.25">
      <c r="A29" s="1" t="s">
        <v>406</v>
      </c>
      <c r="B29" s="1" t="s">
        <v>407</v>
      </c>
      <c r="C29" s="3">
        <v>7.3870000000000005</v>
      </c>
      <c r="D29" s="2">
        <f>Table1[[#This Row], [1980]]*(VLOOKUP(Table1[[#This Row], [ISO]],Table2[],44,0)%)</f>
      </c>
      <c r="E29" s="3">
        <v>7.337999999999999</v>
      </c>
      <c r="F29" s="2">
        <f>Table1[[#This Row], [1981]]*(VLOOKUP(Table1[[#This Row], [ISO]],Table2[],43,0)%)</f>
      </c>
      <c r="G29" s="3">
        <v>7.375</v>
      </c>
      <c r="H29" s="2">
        <f>Table1[[#This Row], [1982]]*(VLOOKUP(Table1[[#This Row], [ISO]],Table2[],42,0)%)</f>
      </c>
      <c r="I29" s="3">
        <v>7.462</v>
      </c>
      <c r="J29" s="2">
        <f>Table1[[#This Row], [1983]]*(VLOOKUP(Table1[[#This Row], [ISO]],Table2[],41,0)%)</f>
      </c>
      <c r="K29" s="3">
        <v>7.604</v>
      </c>
      <c r="L29" s="2">
        <f>Table1[[#This Row], [1984]]*(VLOOKUP(Table1[[#This Row], [ISO]],Table2[],40,0)%)</f>
      </c>
      <c r="M29" s="3">
        <v>7.758</v>
      </c>
      <c r="N29" s="2">
        <f>Table1[[#This Row], [1985]]*(VLOOKUP(Table1[[#This Row], [ISO]],Table2[],39,0)%)</f>
      </c>
      <c r="O29" s="3">
        <v>7.855</v>
      </c>
      <c r="P29" s="2">
        <f>Table1[[#This Row], [1986]]*(VLOOKUP(Table1[[#This Row], [ISO]],Table2[],38,0)%)</f>
      </c>
      <c r="Q29" s="3">
        <v>7.909000000000001</v>
      </c>
      <c r="R29" s="2">
        <f>Table1[[#This Row], [1987]]*(VLOOKUP(Table1[[#This Row], [ISO]],Table2[],37,0)%)</f>
      </c>
      <c r="S29" s="3">
        <v>7.947</v>
      </c>
      <c r="T29" s="2">
        <f>Table1[[#This Row], [1988]]*(VLOOKUP(Table1[[#This Row], [ISO]],Table2[],36,0)%)</f>
      </c>
      <c r="U29" s="3">
        <v>7.965</v>
      </c>
      <c r="V29" s="2">
        <f>Table1[[#This Row], [1989]]*(VLOOKUP(Table1[[#This Row], [ISO]],Table2[],35,0)%)</f>
      </c>
      <c r="W29" s="3">
        <v>7.98</v>
      </c>
      <c r="X29" s="2">
        <f>Table1[[#This Row], [1990]]*(VLOOKUP(Table1[[#This Row], [ISO]],Table2[],34,0)%)</f>
      </c>
      <c r="Y29" s="3">
        <v>8.053</v>
      </c>
      <c r="Z29" s="2">
        <f>Table1[[#This Row], [1991]]*(VLOOKUP(Table1[[#This Row], [ISO]],Table2[],33,0)%)</f>
      </c>
      <c r="AA29" s="3">
        <v>8.177</v>
      </c>
      <c r="AB29" s="2">
        <f>Table1[[#This Row], [1992]]*(VLOOKUP(Table1[[#This Row], [ISO]],Table2[],32,0)%)</f>
      </c>
      <c r="AC29" s="3">
        <v>8.276</v>
      </c>
      <c r="AD29" s="2">
        <f>Table1[[#This Row], [1993]]*(VLOOKUP(Table1[[#This Row], [ISO]],Table2[],31,0)%)</f>
      </c>
      <c r="AE29" s="3">
        <v>8.322</v>
      </c>
      <c r="AF29" s="2">
        <f>Table1[[#This Row], [1994]]*(VLOOKUP(Table1[[#This Row], [ISO]],Table2[],30,0)%)</f>
      </c>
      <c r="AG29" s="3">
        <v>8.306000000000001</v>
      </c>
      <c r="AH29" s="2">
        <f>Table1[[#This Row], [1995]]*(VLOOKUP(Table1[[#This Row], [ISO]],Table2[],29,0)%)</f>
      </c>
      <c r="AI29" s="3">
        <v>8.215</v>
      </c>
      <c r="AJ29" s="2">
        <f>Table1[[#This Row], [1996]]*(VLOOKUP(Table1[[#This Row], [ISO]],Table2[],28,0)%)</f>
      </c>
      <c r="AK29" s="3">
        <v>8.082</v>
      </c>
      <c r="AL29" s="2">
        <f>Table1[[#This Row], [1997]]*(VLOOKUP(Table1[[#This Row], [ISO]],Table2[],27,0)%)</f>
      </c>
      <c r="AM29" s="3">
        <v>7.970000000000001</v>
      </c>
      <c r="AN29" s="2">
        <f>Table1[[#This Row], [1998]]*(VLOOKUP(Table1[[#This Row], [ISO]],Table2[],26,0)%)</f>
      </c>
      <c r="AO29" s="3">
        <v>7.914</v>
      </c>
      <c r="AP29" s="2">
        <f>Table1[[#This Row], [1999]]*(VLOOKUP(Table1[[#This Row], [ISO]],Table2[],25,0)%)</f>
      </c>
      <c r="AQ29" s="3">
        <v>7.8999999999999995</v>
      </c>
      <c r="AR29" s="2">
        <f>Table1[[#This Row], [2000]]*(VLOOKUP(Table1[[#This Row], [ISO]],Table2[],24,0)%)</f>
      </c>
      <c r="AS29" s="3">
        <v>7.879</v>
      </c>
      <c r="AT29" s="2">
        <f>Table1[[#This Row], [2001]]*(VLOOKUP(Table1[[#This Row], [ISO]],Table2[],23,0)%)</f>
      </c>
      <c r="AU29" s="3">
        <v>7.835</v>
      </c>
      <c r="AV29" s="2">
        <f>Table1[[#This Row], [2002]]*(VLOOKUP(Table1[[#This Row], [ISO]],Table2[],22,0)%)</f>
      </c>
      <c r="AW29" s="3">
        <v>7.762</v>
      </c>
      <c r="AX29" s="2">
        <f>Table1[[#This Row], [2003]]*(VLOOKUP(Table1[[#This Row], [ISO]],Table2[],21,0)%)</f>
      </c>
      <c r="AY29" s="3">
        <v>7.636</v>
      </c>
      <c r="AZ29" s="2">
        <f>Table1[[#This Row], [2004]]*(VLOOKUP(Table1[[#This Row], [ISO]],Table2[],20,0)%)</f>
      </c>
      <c r="BA29" s="3">
        <v>7.474</v>
      </c>
      <c r="BB29" s="2">
        <f>Table1[[#This Row], [2005]]*(VLOOKUP(Table1[[#This Row], [ISO]],Table2[],19,0)%)</f>
      </c>
      <c r="BC29" s="3">
        <v>7.286</v>
      </c>
      <c r="BD29" s="2">
        <f>Table1[[#This Row], [2006]]*(VLOOKUP(Table1[[#This Row], [ISO]],Table2[],18,0)%)</f>
      </c>
      <c r="BE29" s="3">
        <v>7.108</v>
      </c>
      <c r="BF29" s="2">
        <f>Table1[[#This Row], [2007]]*(VLOOKUP(Table1[[#This Row], [ISO]],Table2[],17,0)%)</f>
      </c>
      <c r="BG29" s="3">
        <v>7.034</v>
      </c>
      <c r="BH29" s="2">
        <f>Table1[[#This Row], [2008]]*(VLOOKUP(Table1[[#This Row], [ISO]],Table2[],16,0)%)</f>
      </c>
      <c r="BI29" s="3">
        <v>7.044</v>
      </c>
      <c r="BJ29" s="2">
        <f>Table1[[#This Row], [2009]]*(VLOOKUP(Table1[[#This Row], [ISO]],Table2[],15,0)%)</f>
      </c>
      <c r="BK29" s="3">
        <v>7.07</v>
      </c>
      <c r="BL29" s="2">
        <f>Table1[[#This Row], [2010]]*(VLOOKUP(Table1[[#This Row], [ISO]],Table2[],14,0)%)</f>
      </c>
      <c r="BM29" s="3">
        <v>7.073</v>
      </c>
      <c r="BN29" s="2">
        <f>Table1[[#This Row], [2011]]*(VLOOKUP(Table1[[#This Row], [ISO]],Table2[],13,0)%)</f>
      </c>
      <c r="BO29" s="3">
        <v>6.977</v>
      </c>
      <c r="BP29" s="2">
        <f>Table1[[#This Row], [2012]]*(VLOOKUP(Table1[[#This Row], [ISO]],Table2[],12,0)%)</f>
      </c>
      <c r="BQ29" s="3">
        <v>6.7509999999999994</v>
      </c>
      <c r="BR29" s="2">
        <f>Table1[[#This Row], [2013]]*(VLOOKUP(Table1[[#This Row], [ISO]],Table2[],11,0)%)</f>
      </c>
      <c r="BS29" s="3">
        <v>6.461</v>
      </c>
      <c r="BT29" s="2">
        <f>Table1[[#This Row], [2014]]*(VLOOKUP(Table1[[#This Row], [ISO]],Table2[],10,0)%)</f>
      </c>
      <c r="BU29" s="3">
        <v>6.182</v>
      </c>
      <c r="BV29" s="2">
        <f>Table1[[#This Row], [2015]]*(VLOOKUP(Table1[[#This Row], [ISO]],Table2[],9,0)%)</f>
      </c>
      <c r="BW29" s="3">
        <v>6.026000000000001</v>
      </c>
      <c r="BX29" s="2">
        <f>Table1[[#This Row], [2016]]*(VLOOKUP(Table1[[#This Row], [ISO]],Table2[],8,0)%)</f>
      </c>
      <c r="BY29" s="3">
        <v>6.001</v>
      </c>
      <c r="BZ29" s="2">
        <f>Table1[[#This Row], [2017]]*(VLOOKUP(Table1[[#This Row], [ISO]],Table2[],7,0)%)</f>
      </c>
      <c r="CA29" s="3">
        <v>5.96</v>
      </c>
      <c r="CB29" s="2">
        <f>Table1[[#This Row], [2018]]*(VLOOKUP(Table1[[#This Row], [ISO]],Table2[],6,0)%)</f>
      </c>
      <c r="CC29" s="3">
        <v>5.878</v>
      </c>
      <c r="CD29" s="2">
        <f>Table1[[#This Row], [2019]]*(VLOOKUP(Table1[[#This Row], [ISO]],Table2[],5,0)%)</f>
      </c>
      <c r="CE29" s="3">
        <v>5.785</v>
      </c>
      <c r="CF29" s="2">
        <f>Table1[[#This Row], [2020]]*(VLOOKUP(Table1[[#This Row], [ISO]],Table2[],4,0)%)</f>
      </c>
      <c r="CG29" s="3">
        <v>5.64</v>
      </c>
      <c r="CH29" s="2">
        <f>Table1[[#This Row], [2021]]*(VLOOKUP(Table1[[#This Row], [ISO]],Table2[],3,0)%)</f>
      </c>
    </row>
    <row x14ac:dyDescent="0.25" r="30" customHeight="1" ht="17.25">
      <c r="A30" s="1" t="s">
        <v>29</v>
      </c>
      <c r="B30" s="1" t="s">
        <v>28</v>
      </c>
      <c r="C30" s="3">
        <v>1838.565</v>
      </c>
      <c r="D30" s="3">
        <f>Table1[[#This Row], [1980]]*(VLOOKUP(Table1[[#This Row], [ISO]],Table2[],44,0)%)</f>
      </c>
      <c r="E30" s="3">
        <v>1873.2289999999998</v>
      </c>
      <c r="F30" s="3">
        <f>Table1[[#This Row], [1981]]*(VLOOKUP(Table1[[#This Row], [ISO]],Table2[],43,0)%)</f>
      </c>
      <c r="G30" s="3">
        <v>1906.35</v>
      </c>
      <c r="H30" s="3">
        <f>Table1[[#This Row], [1982]]*(VLOOKUP(Table1[[#This Row], [ISO]],Table2[],42,0)%)</f>
      </c>
      <c r="I30" s="3">
        <v>1938.028</v>
      </c>
      <c r="J30" s="3">
        <f>Table1[[#This Row], [1983]]*(VLOOKUP(Table1[[#This Row], [ISO]],Table2[],41,0)%)</f>
      </c>
      <c r="K30" s="3">
        <v>1969.322</v>
      </c>
      <c r="L30" s="3">
        <f>Table1[[#This Row], [1984]]*(VLOOKUP(Table1[[#This Row], [ISO]],Table2[],40,0)%)</f>
      </c>
      <c r="M30" s="3">
        <v>2001.4770000000003</v>
      </c>
      <c r="N30" s="3">
        <f>Table1[[#This Row], [1985]]*(VLOOKUP(Table1[[#This Row], [ISO]],Table2[],39,0)%)</f>
      </c>
      <c r="O30" s="3">
        <v>2034.857</v>
      </c>
      <c r="P30" s="3">
        <f>Table1[[#This Row], [1986]]*(VLOOKUP(Table1[[#This Row], [ISO]],Table2[],38,0)%)</f>
      </c>
      <c r="Q30" s="3">
        <v>2070.159</v>
      </c>
      <c r="R30" s="3">
        <f>Table1[[#This Row], [1987]]*(VLOOKUP(Table1[[#This Row], [ISO]],Table2[],37,0)%)</f>
      </c>
      <c r="S30" s="3">
        <v>2107.073</v>
      </c>
      <c r="T30" s="3">
        <f>Table1[[#This Row], [1988]]*(VLOOKUP(Table1[[#This Row], [ISO]],Table2[],36,0)%)</f>
      </c>
      <c r="U30" s="3">
        <v>2143.857</v>
      </c>
      <c r="V30" s="3">
        <f>Table1[[#This Row], [1989]]*(VLOOKUP(Table1[[#This Row], [ISO]],Table2[],35,0)%)</f>
      </c>
      <c r="W30" s="3">
        <v>2179.456</v>
      </c>
      <c r="X30" s="3">
        <f>Table1[[#This Row], [1990]]*(VLOOKUP(Table1[[#This Row], [ISO]],Table2[],34,0)%)</f>
      </c>
      <c r="Y30" s="3">
        <v>2212.608</v>
      </c>
      <c r="Z30" s="3">
        <f>Table1[[#This Row], [1991]]*(VLOOKUP(Table1[[#This Row], [ISO]],Table2[],33,0)%)</f>
      </c>
      <c r="AA30" s="3">
        <v>2241.516</v>
      </c>
      <c r="AB30" s="3">
        <f>Table1[[#This Row], [1992]]*(VLOOKUP(Table1[[#This Row], [ISO]],Table2[],32,0)%)</f>
      </c>
      <c r="AC30" s="3">
        <v>2264.986</v>
      </c>
      <c r="AD30" s="3">
        <f>Table1[[#This Row], [1993]]*(VLOOKUP(Table1[[#This Row], [ISO]],Table2[],31,0)%)</f>
      </c>
      <c r="AE30" s="3">
        <v>2282.585</v>
      </c>
      <c r="AF30" s="3">
        <f>Table1[[#This Row], [1994]]*(VLOOKUP(Table1[[#This Row], [ISO]],Table2[],30,0)%)</f>
      </c>
      <c r="AG30" s="3">
        <v>2295.068</v>
      </c>
      <c r="AH30" s="3">
        <f>Table1[[#This Row], [1995]]*(VLOOKUP(Table1[[#This Row], [ISO]],Table2[],29,0)%)</f>
      </c>
      <c r="AI30" s="3">
        <v>2305.1620000000003</v>
      </c>
      <c r="AJ30" s="3">
        <f>Table1[[#This Row], [1996]]*(VLOOKUP(Table1[[#This Row], [ISO]],Table2[],28,0)%)</f>
      </c>
      <c r="AK30" s="3">
        <v>2313.268</v>
      </c>
      <c r="AL30" s="3">
        <f>Table1[[#This Row], [1997]]*(VLOOKUP(Table1[[#This Row], [ISO]],Table2[],27,0)%)</f>
      </c>
      <c r="AM30" s="3">
        <v>2320.943</v>
      </c>
      <c r="AN30" s="3">
        <f>Table1[[#This Row], [1998]]*(VLOOKUP(Table1[[#This Row], [ISO]],Table2[],26,0)%)</f>
      </c>
      <c r="AO30" s="3">
        <v>2332.862</v>
      </c>
      <c r="AP30" s="3">
        <f>Table1[[#This Row], [1999]]*(VLOOKUP(Table1[[#This Row], [ISO]],Table2[],25,0)%)</f>
      </c>
      <c r="AQ30" s="3">
        <v>2346.636</v>
      </c>
      <c r="AR30" s="3">
        <f>Table1[[#This Row], [2000]]*(VLOOKUP(Table1[[#This Row], [ISO]],Table2[],24,0)%)</f>
      </c>
      <c r="AS30" s="3">
        <v>2357.63</v>
      </c>
      <c r="AT30" s="3">
        <f>Table1[[#This Row], [2001]]*(VLOOKUP(Table1[[#This Row], [ISO]],Table2[],23,0)%)</f>
      </c>
      <c r="AU30" s="3">
        <v>2367.912</v>
      </c>
      <c r="AV30" s="3">
        <f>Table1[[#This Row], [2002]]*(VLOOKUP(Table1[[#This Row], [ISO]],Table2[],22,0)%)</f>
      </c>
      <c r="AW30" s="3">
        <v>2378.633</v>
      </c>
      <c r="AX30" s="3">
        <f>Table1[[#This Row], [2003]]*(VLOOKUP(Table1[[#This Row], [ISO]],Table2[],21,0)%)</f>
      </c>
      <c r="AY30" s="3">
        <v>2387.099</v>
      </c>
      <c r="AZ30" s="3">
        <f>Table1[[#This Row], [2004]]*(VLOOKUP(Table1[[#This Row], [ISO]],Table2[],20,0)%)</f>
      </c>
      <c r="BA30" s="3">
        <v>2395.816</v>
      </c>
      <c r="BB30" s="3">
        <f>Table1[[#This Row], [2005]]*(VLOOKUP(Table1[[#This Row], [ISO]],Table2[],19,0)%)</f>
      </c>
      <c r="BC30" s="3">
        <v>2411.858</v>
      </c>
      <c r="BD30" s="3">
        <f>Table1[[#This Row], [2006]]*(VLOOKUP(Table1[[#This Row], [ISO]],Table2[],18,0)%)</f>
      </c>
      <c r="BE30" s="3">
        <v>2433.151</v>
      </c>
      <c r="BF30" s="3">
        <f>Table1[[#This Row], [2007]]*(VLOOKUP(Table1[[#This Row], [ISO]],Table2[],17,0)%)</f>
      </c>
      <c r="BG30" s="3">
        <v>2453.535</v>
      </c>
      <c r="BH30" s="3">
        <f>Table1[[#This Row], [2008]]*(VLOOKUP(Table1[[#This Row], [ISO]],Table2[],16,0)%)</f>
      </c>
      <c r="BI30" s="3">
        <v>2472.913</v>
      </c>
      <c r="BJ30" s="3">
        <f>Table1[[#This Row], [2009]]*(VLOOKUP(Table1[[#This Row], [ISO]],Table2[],15,0)%)</f>
      </c>
      <c r="BK30" s="3">
        <v>2491.307</v>
      </c>
      <c r="BL30" s="3">
        <f>Table1[[#This Row], [2010]]*(VLOOKUP(Table1[[#This Row], [ISO]],Table2[],14,0)%)</f>
      </c>
      <c r="BM30" s="3">
        <v>2504.715</v>
      </c>
      <c r="BN30" s="3">
        <f>Table1[[#This Row], [2011]]*(VLOOKUP(Table1[[#This Row], [ISO]],Table2[],13,0)%)</f>
      </c>
      <c r="BO30" s="3">
        <v>2513.55</v>
      </c>
      <c r="BP30" s="3">
        <f>Table1[[#This Row], [2012]]*(VLOOKUP(Table1[[#This Row], [ISO]],Table2[],12,0)%)</f>
      </c>
      <c r="BQ30" s="3">
        <v>2521.608</v>
      </c>
      <c r="BR30" s="3">
        <f>Table1[[#This Row], [2013]]*(VLOOKUP(Table1[[#This Row], [ISO]],Table2[],11,0)%)</f>
      </c>
      <c r="BS30" s="3">
        <v>2528.434</v>
      </c>
      <c r="BT30" s="3">
        <f>Table1[[#This Row], [2014]]*(VLOOKUP(Table1[[#This Row], [ISO]],Table2[],10,0)%)</f>
      </c>
      <c r="BU30" s="3">
        <v>2533.284</v>
      </c>
      <c r="BV30" s="3">
        <f>Table1[[#This Row], [2015]]*(VLOOKUP(Table1[[#This Row], [ISO]],Table2[],9,0)%)</f>
      </c>
      <c r="BW30" s="3">
        <v>2536.264</v>
      </c>
      <c r="BX30" s="3">
        <f>Table1[[#This Row], [2016]]*(VLOOKUP(Table1[[#This Row], [ISO]],Table2[],8,0)%)</f>
      </c>
      <c r="BY30" s="3">
        <v>2537.939</v>
      </c>
      <c r="BZ30" s="3">
        <f>Table1[[#This Row], [2017]]*(VLOOKUP(Table1[[#This Row], [ISO]],Table2[],7,0)%)</f>
      </c>
      <c r="CA30" s="3">
        <v>2538.615</v>
      </c>
      <c r="CB30" s="3">
        <f>Table1[[#This Row], [2018]]*(VLOOKUP(Table1[[#This Row], [ISO]],Table2[],6,0)%)</f>
      </c>
      <c r="CC30" s="3">
        <v>2539.1099999999997</v>
      </c>
      <c r="CD30" s="3">
        <f>Table1[[#This Row], [2019]]*(VLOOKUP(Table1[[#This Row], [ISO]],Table2[],5,0)%)</f>
      </c>
      <c r="CE30" s="3">
        <v>2540.695</v>
      </c>
      <c r="CF30" s="3">
        <f>Table1[[#This Row], [2020]]*(VLOOKUP(Table1[[#This Row], [ISO]],Table2[],4,0)%)</f>
      </c>
      <c r="CG30" s="3">
        <v>2543.868</v>
      </c>
      <c r="CH30" s="3">
        <f>Table1[[#This Row], [2021]]*(VLOOKUP(Table1[[#This Row], [ISO]],Table2[],3,0)%)</f>
      </c>
    </row>
    <row x14ac:dyDescent="0.25" r="31" customHeight="1" ht="17.25">
      <c r="A31" s="1" t="s">
        <v>35</v>
      </c>
      <c r="B31" s="1" t="s">
        <v>34</v>
      </c>
      <c r="C31" s="3">
        <v>34519.651</v>
      </c>
      <c r="D31" s="3">
        <f>Table1[[#This Row], [1980]]*(VLOOKUP(Table1[[#This Row], [ISO]],Table2[],44,0)%)</f>
      </c>
      <c r="E31" s="3">
        <v>35180.927</v>
      </c>
      <c r="F31" s="3">
        <f>Table1[[#This Row], [1981]]*(VLOOKUP(Table1[[#This Row], [ISO]],Table2[],43,0)%)</f>
      </c>
      <c r="G31" s="3">
        <v>35788.507</v>
      </c>
      <c r="H31" s="3">
        <f>Table1[[#This Row], [1982]]*(VLOOKUP(Table1[[#This Row], [ISO]],Table2[],42,0)%)</f>
      </c>
      <c r="I31" s="3">
        <v>36308.956999999995</v>
      </c>
      <c r="J31" s="3">
        <f>Table1[[#This Row], [1983]]*(VLOOKUP(Table1[[#This Row], [ISO]],Table2[],41,0)%)</f>
      </c>
      <c r="K31" s="3">
        <v>36709.812</v>
      </c>
      <c r="L31" s="3">
        <f>Table1[[#This Row], [1984]]*(VLOOKUP(Table1[[#This Row], [ISO]],Table2[],40,0)%)</f>
      </c>
      <c r="M31" s="3">
        <v>36965.769</v>
      </c>
      <c r="N31" s="3">
        <f>Table1[[#This Row], [1985]]*(VLOOKUP(Table1[[#This Row], [ISO]],Table2[],39,0)%)</f>
      </c>
      <c r="O31" s="3">
        <v>37060.023</v>
      </c>
      <c r="P31" s="3">
        <f>Table1[[#This Row], [1986]]*(VLOOKUP(Table1[[#This Row], [ISO]],Table2[],38,0)%)</f>
      </c>
      <c r="Q31" s="3">
        <v>37016.109</v>
      </c>
      <c r="R31" s="3">
        <f>Table1[[#This Row], [1987]]*(VLOOKUP(Table1[[#This Row], [ISO]],Table2[],37,0)%)</f>
      </c>
      <c r="S31" s="3">
        <v>36856.025</v>
      </c>
      <c r="T31" s="3">
        <f>Table1[[#This Row], [1988]]*(VLOOKUP(Table1[[#This Row], [ISO]],Table2[],36,0)%)</f>
      </c>
      <c r="U31" s="3">
        <v>36607.193</v>
      </c>
      <c r="V31" s="3">
        <f>Table1[[#This Row], [1989]]*(VLOOKUP(Table1[[#This Row], [ISO]],Table2[],35,0)%)</f>
      </c>
      <c r="W31" s="3">
        <v>36304.553</v>
      </c>
      <c r="X31" s="3">
        <f>Table1[[#This Row], [1990]]*(VLOOKUP(Table1[[#This Row], [ISO]],Table2[],34,0)%)</f>
      </c>
      <c r="Y31" s="3">
        <v>35972.012</v>
      </c>
      <c r="Z31" s="3">
        <f>Table1[[#This Row], [1991]]*(VLOOKUP(Table1[[#This Row], [ISO]],Table2[],33,0)%)</f>
      </c>
      <c r="AA31" s="3">
        <v>35610.156</v>
      </c>
      <c r="AB31" s="3">
        <f>Table1[[#This Row], [1992]]*(VLOOKUP(Table1[[#This Row], [ISO]],Table2[],32,0)%)</f>
      </c>
      <c r="AC31" s="3">
        <v>35279.109</v>
      </c>
      <c r="AD31" s="3">
        <f>Table1[[#This Row], [1993]]*(VLOOKUP(Table1[[#This Row], [ISO]],Table2[],31,0)%)</f>
      </c>
      <c r="AE31" s="3">
        <v>35034.955</v>
      </c>
      <c r="AF31" s="3">
        <f>Table1[[#This Row], [1994]]*(VLOOKUP(Table1[[#This Row], [ISO]],Table2[],30,0)%)</f>
      </c>
      <c r="AG31" s="3">
        <v>34883.377</v>
      </c>
      <c r="AH31" s="3">
        <f>Table1[[#This Row], [1995]]*(VLOOKUP(Table1[[#This Row], [ISO]],Table2[],29,0)%)</f>
      </c>
      <c r="AI31" s="3">
        <v>34813.975</v>
      </c>
      <c r="AJ31" s="3">
        <f>Table1[[#This Row], [1996]]*(VLOOKUP(Table1[[#This Row], [ISO]],Table2[],28,0)%)</f>
      </c>
      <c r="AK31" s="3">
        <v>34810.099</v>
      </c>
      <c r="AL31" s="3">
        <f>Table1[[#This Row], [1997]]*(VLOOKUP(Table1[[#This Row], [ISO]],Table2[],27,0)%)</f>
      </c>
      <c r="AM31" s="3">
        <v>34831.79</v>
      </c>
      <c r="AN31" s="3">
        <f>Table1[[#This Row], [1998]]*(VLOOKUP(Table1[[#This Row], [ISO]],Table2[],26,0)%)</f>
      </c>
      <c r="AO31" s="3">
        <v>34786.41</v>
      </c>
      <c r="AP31" s="3">
        <f>Table1[[#This Row], [1999]]*(VLOOKUP(Table1[[#This Row], [ISO]],Table2[],25,0)%)</f>
      </c>
      <c r="AQ31" s="3">
        <v>34626.691</v>
      </c>
      <c r="AR31" s="3">
        <f>Table1[[#This Row], [2000]]*(VLOOKUP(Table1[[#This Row], [ISO]],Table2[],24,0)%)</f>
      </c>
      <c r="AS31" s="3">
        <v>34363.165</v>
      </c>
      <c r="AT31" s="3">
        <f>Table1[[#This Row], [2001]]*(VLOOKUP(Table1[[#This Row], [ISO]],Table2[],23,0)%)</f>
      </c>
      <c r="AU31" s="3">
        <v>33990.178</v>
      </c>
      <c r="AV31" s="3">
        <f>Table1[[#This Row], [2002]]*(VLOOKUP(Table1[[#This Row], [ISO]],Table2[],22,0)%)</f>
      </c>
      <c r="AW31" s="3">
        <v>33465.511</v>
      </c>
      <c r="AX31" s="3">
        <f>Table1[[#This Row], [2003]]*(VLOOKUP(Table1[[#This Row], [ISO]],Table2[],21,0)%)</f>
      </c>
      <c r="AY31" s="3">
        <v>32914.433</v>
      </c>
      <c r="AZ31" s="3">
        <f>Table1[[#This Row], [2004]]*(VLOOKUP(Table1[[#This Row], [ISO]],Table2[],20,0)%)</f>
      </c>
      <c r="BA31" s="3">
        <v>32446.156</v>
      </c>
      <c r="BB31" s="3">
        <f>Table1[[#This Row], [2005]]*(VLOOKUP(Table1[[#This Row], [ISO]],Table2[],19,0)%)</f>
      </c>
      <c r="BC31" s="3">
        <v>32007.648</v>
      </c>
      <c r="BD31" s="3">
        <f>Table1[[#This Row], [2006]]*(VLOOKUP(Table1[[#This Row], [ISO]],Table2[],18,0)%)</f>
      </c>
      <c r="BE31" s="3">
        <v>31586.841</v>
      </c>
      <c r="BF31" s="3">
        <f>Table1[[#This Row], [2007]]*(VLOOKUP(Table1[[#This Row], [ISO]],Table2[],17,0)%)</f>
      </c>
      <c r="BG31" s="3">
        <v>31223.634</v>
      </c>
      <c r="BH31" s="3">
        <f>Table1[[#This Row], [2008]]*(VLOOKUP(Table1[[#This Row], [ISO]],Table2[],16,0)%)</f>
      </c>
      <c r="BI31" s="3">
        <v>30883.454</v>
      </c>
      <c r="BJ31" s="3">
        <f>Table1[[#This Row], [2009]]*(VLOOKUP(Table1[[#This Row], [ISO]],Table2[],15,0)%)</f>
      </c>
      <c r="BK31" s="3">
        <v>30533.538</v>
      </c>
      <c r="BL31" s="3">
        <f>Table1[[#This Row], [2010]]*(VLOOKUP(Table1[[#This Row], [ISO]],Table2[],14,0)%)</f>
      </c>
      <c r="BM31" s="3">
        <v>30233.023999999998</v>
      </c>
      <c r="BN31" s="3">
        <f>Table1[[#This Row], [2011]]*(VLOOKUP(Table1[[#This Row], [ISO]],Table2[],13,0)%)</f>
      </c>
      <c r="BO31" s="3">
        <v>29987.324</v>
      </c>
      <c r="BP31" s="3">
        <f>Table1[[#This Row], [2012]]*(VLOOKUP(Table1[[#This Row], [ISO]],Table2[],12,0)%)</f>
      </c>
      <c r="BQ31" s="3">
        <v>29774.795</v>
      </c>
      <c r="BR31" s="3">
        <f>Table1[[#This Row], [2013]]*(VLOOKUP(Table1[[#This Row], [ISO]],Table2[],11,0)%)</f>
      </c>
      <c r="BS31" s="3">
        <v>29635.375</v>
      </c>
      <c r="BT31" s="3">
        <f>Table1[[#This Row], [2014]]*(VLOOKUP(Table1[[#This Row], [ISO]],Table2[],10,0)%)</f>
      </c>
      <c r="BU31" s="3">
        <v>29576.705</v>
      </c>
      <c r="BV31" s="3">
        <f>Table1[[#This Row], [2015]]*(VLOOKUP(Table1[[#This Row], [ISO]],Table2[],9,0)%)</f>
      </c>
      <c r="BW31" s="3">
        <v>29445.627</v>
      </c>
      <c r="BX31" s="3">
        <f>Table1[[#This Row], [2016]]*(VLOOKUP(Table1[[#This Row], [ISO]],Table2[],8,0)%)</f>
      </c>
      <c r="BY31" s="3">
        <v>29299.825</v>
      </c>
      <c r="BZ31" s="3">
        <f>Table1[[#This Row], [2017]]*(VLOOKUP(Table1[[#This Row], [ISO]],Table2[],7,0)%)</f>
      </c>
      <c r="CA31" s="3">
        <v>29284.069000000003</v>
      </c>
      <c r="CB31" s="3">
        <f>Table1[[#This Row], [2018]]*(VLOOKUP(Table1[[#This Row], [ISO]],Table2[],6,0)%)</f>
      </c>
      <c r="CC31" s="3">
        <v>29188.03</v>
      </c>
      <c r="CD31" s="3">
        <f>Table1[[#This Row], [2019]]*(VLOOKUP(Table1[[#This Row], [ISO]],Table2[],5,0)%)</f>
      </c>
      <c r="CE31" s="3">
        <v>28851.429</v>
      </c>
      <c r="CF31" s="3">
        <f>Table1[[#This Row], [2020]]*(VLOOKUP(Table1[[#This Row], [ISO]],Table2[],4,0)%)</f>
      </c>
      <c r="CG31" s="3">
        <v>28481.227</v>
      </c>
      <c r="CH31" s="3">
        <f>Table1[[#This Row], [2021]]*(VLOOKUP(Table1[[#This Row], [ISO]],Table2[],3,0)%)</f>
      </c>
    </row>
    <row x14ac:dyDescent="0.25" r="32" customHeight="1" ht="17.25">
      <c r="A32" s="1" t="s">
        <v>408</v>
      </c>
      <c r="B32" s="1" t="s">
        <v>409</v>
      </c>
      <c r="C32" s="3">
        <v>44.961</v>
      </c>
      <c r="D32" s="2">
        <f>Table1[[#This Row], [1980]]*(VLOOKUP(Table1[[#This Row], [ISO]],Table2[],44,0)%)</f>
      </c>
      <c r="E32" s="3">
        <v>44.662</v>
      </c>
      <c r="F32" s="2">
        <f>Table1[[#This Row], [1981]]*(VLOOKUP(Table1[[#This Row], [ISO]],Table2[],43,0)%)</f>
      </c>
      <c r="G32" s="3">
        <v>44.311</v>
      </c>
      <c r="H32" s="2">
        <f>Table1[[#This Row], [1982]]*(VLOOKUP(Table1[[#This Row], [ISO]],Table2[],42,0)%)</f>
      </c>
      <c r="I32" s="3">
        <v>43.917</v>
      </c>
      <c r="J32" s="2">
        <f>Table1[[#This Row], [1983]]*(VLOOKUP(Table1[[#This Row], [ISO]],Table2[],41,0)%)</f>
      </c>
      <c r="K32" s="3">
        <v>43.542</v>
      </c>
      <c r="L32" s="2">
        <f>Table1[[#This Row], [1984]]*(VLOOKUP(Table1[[#This Row], [ISO]],Table2[],40,0)%)</f>
      </c>
      <c r="M32" s="3">
        <v>43.177</v>
      </c>
      <c r="N32" s="2">
        <f>Table1[[#This Row], [1985]]*(VLOOKUP(Table1[[#This Row], [ISO]],Table2[],39,0)%)</f>
      </c>
      <c r="O32" s="3">
        <v>42.698</v>
      </c>
      <c r="P32" s="2">
        <f>Table1[[#This Row], [1986]]*(VLOOKUP(Table1[[#This Row], [ISO]],Table2[],38,0)%)</f>
      </c>
      <c r="Q32" s="3">
        <v>42.045</v>
      </c>
      <c r="R32" s="2">
        <f>Table1[[#This Row], [1987]]*(VLOOKUP(Table1[[#This Row], [ISO]],Table2[],37,0)%)</f>
      </c>
      <c r="S32" s="3">
        <v>41.195</v>
      </c>
      <c r="T32" s="2">
        <f>Table1[[#This Row], [1988]]*(VLOOKUP(Table1[[#This Row], [ISO]],Table2[],36,0)%)</f>
      </c>
      <c r="U32" s="3">
        <v>40.296</v>
      </c>
      <c r="V32" s="2">
        <f>Table1[[#This Row], [1989]]*(VLOOKUP(Table1[[#This Row], [ISO]],Table2[],35,0)%)</f>
      </c>
      <c r="W32" s="3">
        <v>39.654</v>
      </c>
      <c r="X32" s="2">
        <f>Table1[[#This Row], [1990]]*(VLOOKUP(Table1[[#This Row], [ISO]],Table2[],34,0)%)</f>
      </c>
      <c r="Y32" s="3">
        <v>39.414</v>
      </c>
      <c r="Z32" s="2">
        <f>Table1[[#This Row], [1991]]*(VLOOKUP(Table1[[#This Row], [ISO]],Table2[],33,0)%)</f>
      </c>
      <c r="AA32" s="3">
        <v>39.483</v>
      </c>
      <c r="AB32" s="2">
        <f>Table1[[#This Row], [1992]]*(VLOOKUP(Table1[[#This Row], [ISO]],Table2[],32,0)%)</f>
      </c>
      <c r="AC32" s="3">
        <v>39.668</v>
      </c>
      <c r="AD32" s="2">
        <f>Table1[[#This Row], [1993]]*(VLOOKUP(Table1[[#This Row], [ISO]],Table2[],31,0)%)</f>
      </c>
      <c r="AE32" s="3">
        <v>39.643</v>
      </c>
      <c r="AF32" s="2">
        <f>Table1[[#This Row], [1994]]*(VLOOKUP(Table1[[#This Row], [ISO]],Table2[],30,0)%)</f>
      </c>
      <c r="AG32" s="3">
        <v>39.206</v>
      </c>
      <c r="AH32" s="2">
        <f>Table1[[#This Row], [1995]]*(VLOOKUP(Table1[[#This Row], [ISO]],Table2[],29,0)%)</f>
      </c>
      <c r="AI32" s="3">
        <v>38.464</v>
      </c>
      <c r="AJ32" s="2">
        <f>Table1[[#This Row], [1996]]*(VLOOKUP(Table1[[#This Row], [ISO]],Table2[],28,0)%)</f>
      </c>
      <c r="AK32" s="3">
        <v>37.649</v>
      </c>
      <c r="AL32" s="2">
        <f>Table1[[#This Row], [1997]]*(VLOOKUP(Table1[[#This Row], [ISO]],Table2[],27,0)%)</f>
      </c>
      <c r="AM32" s="3">
        <v>37.052</v>
      </c>
      <c r="AN32" s="2">
        <f>Table1[[#This Row], [1998]]*(VLOOKUP(Table1[[#This Row], [ISO]],Table2[],26,0)%)</f>
      </c>
      <c r="AO32" s="3">
        <v>36.943</v>
      </c>
      <c r="AP32" s="2">
        <f>Table1[[#This Row], [1999]]*(VLOOKUP(Table1[[#This Row], [ISO]],Table2[],25,0)%)</f>
      </c>
      <c r="AQ32" s="3">
        <v>37.048</v>
      </c>
      <c r="AR32" s="2">
        <f>Table1[[#This Row], [2000]]*(VLOOKUP(Table1[[#This Row], [ISO]],Table2[],24,0)%)</f>
      </c>
      <c r="AS32" s="3">
        <v>37.132</v>
      </c>
      <c r="AT32" s="2">
        <f>Table1[[#This Row], [2001]]*(VLOOKUP(Table1[[#This Row], [ISO]],Table2[],23,0)%)</f>
      </c>
      <c r="AU32" s="3">
        <v>37.24</v>
      </c>
      <c r="AV32" s="2">
        <f>Table1[[#This Row], [2002]]*(VLOOKUP(Table1[[#This Row], [ISO]],Table2[],22,0)%)</f>
      </c>
      <c r="AW32" s="3">
        <v>37.203</v>
      </c>
      <c r="AX32" s="2">
        <f>Table1[[#This Row], [2003]]*(VLOOKUP(Table1[[#This Row], [ISO]],Table2[],21,0)%)</f>
      </c>
      <c r="AY32" s="3">
        <v>36.905</v>
      </c>
      <c r="AZ32" s="2">
        <f>Table1[[#This Row], [2004]]*(VLOOKUP(Table1[[#This Row], [ISO]],Table2[],20,0)%)</f>
      </c>
      <c r="BA32" s="3">
        <v>36.504000000000005</v>
      </c>
      <c r="BB32" s="2">
        <f>Table1[[#This Row], [2005]]*(VLOOKUP(Table1[[#This Row], [ISO]],Table2[],19,0)%)</f>
      </c>
      <c r="BC32" s="3">
        <v>36.105000000000004</v>
      </c>
      <c r="BD32" s="2">
        <f>Table1[[#This Row], [2006]]*(VLOOKUP(Table1[[#This Row], [ISO]],Table2[],18,0)%)</f>
      </c>
      <c r="BE32" s="3">
        <v>35.846</v>
      </c>
      <c r="BF32" s="2">
        <f>Table1[[#This Row], [2007]]*(VLOOKUP(Table1[[#This Row], [ISO]],Table2[],17,0)%)</f>
      </c>
      <c r="BG32" s="3">
        <v>36.034</v>
      </c>
      <c r="BH32" s="2">
        <f>Table1[[#This Row], [2008]]*(VLOOKUP(Table1[[#This Row], [ISO]],Table2[],16,0)%)</f>
      </c>
      <c r="BI32" s="3">
        <v>36.24</v>
      </c>
      <c r="BJ32" s="2">
        <f>Table1[[#This Row], [2009]]*(VLOOKUP(Table1[[#This Row], [ISO]],Table2[],15,0)%)</f>
      </c>
      <c r="BK32" s="3">
        <v>35.977999999999994</v>
      </c>
      <c r="BL32" s="2">
        <f>Table1[[#This Row], [2010]]*(VLOOKUP(Table1[[#This Row], [ISO]],Table2[],14,0)%)</f>
      </c>
      <c r="BM32" s="3">
        <v>35.437</v>
      </c>
      <c r="BN32" s="2">
        <f>Table1[[#This Row], [2011]]*(VLOOKUP(Table1[[#This Row], [ISO]],Table2[],13,0)%)</f>
      </c>
      <c r="BO32" s="3">
        <v>34.615</v>
      </c>
      <c r="BP32" s="2">
        <f>Table1[[#This Row], [2012]]*(VLOOKUP(Table1[[#This Row], [ISO]],Table2[],12,0)%)</f>
      </c>
      <c r="BQ32" s="3">
        <v>33.329</v>
      </c>
      <c r="BR32" s="2">
        <f>Table1[[#This Row], [2013]]*(VLOOKUP(Table1[[#This Row], [ISO]],Table2[],11,0)%)</f>
      </c>
      <c r="BS32" s="3">
        <v>32.132</v>
      </c>
      <c r="BT32" s="2">
        <f>Table1[[#This Row], [2014]]*(VLOOKUP(Table1[[#This Row], [ISO]],Table2[],10,0)%)</f>
      </c>
      <c r="BU32" s="3">
        <v>31.455</v>
      </c>
      <c r="BV32" s="2">
        <f>Table1[[#This Row], [2015]]*(VLOOKUP(Table1[[#This Row], [ISO]],Table2[],9,0)%)</f>
      </c>
      <c r="BW32" s="3">
        <v>31.028999999999996</v>
      </c>
      <c r="BX32" s="2">
        <f>Table1[[#This Row], [2016]]*(VLOOKUP(Table1[[#This Row], [ISO]],Table2[],8,0)%)</f>
      </c>
      <c r="BY32" s="3">
        <v>30.697</v>
      </c>
      <c r="BZ32" s="2">
        <f>Table1[[#This Row], [2017]]*(VLOOKUP(Table1[[#This Row], [ISO]],Table2[],7,0)%)</f>
      </c>
      <c r="CA32" s="3">
        <v>30.46</v>
      </c>
      <c r="CB32" s="2">
        <f>Table1[[#This Row], [2018]]*(VLOOKUP(Table1[[#This Row], [ISO]],Table2[],6,0)%)</f>
      </c>
      <c r="CC32" s="3">
        <v>30.306</v>
      </c>
      <c r="CD32" s="2">
        <f>Table1[[#This Row], [2019]]*(VLOOKUP(Table1[[#This Row], [ISO]],Table2[],5,0)%)</f>
      </c>
      <c r="CE32" s="3">
        <v>30.218</v>
      </c>
      <c r="CF32" s="2">
        <f>Table1[[#This Row], [2020]]*(VLOOKUP(Table1[[#This Row], [ISO]],Table2[],4,0)%)</f>
      </c>
      <c r="CG32" s="3">
        <v>30.169</v>
      </c>
      <c r="CH32" s="2">
        <f>Table1[[#This Row], [2021]]*(VLOOKUP(Table1[[#This Row], [ISO]],Table2[],3,0)%)</f>
      </c>
    </row>
    <row x14ac:dyDescent="0.25" r="33" customHeight="1" ht="17.25">
      <c r="A33" s="1" t="s">
        <v>37</v>
      </c>
      <c r="B33" s="1" t="s">
        <v>36</v>
      </c>
      <c r="C33" s="3">
        <v>55.433</v>
      </c>
      <c r="D33" s="3">
        <f>Table1[[#This Row], [1980]]*(VLOOKUP(Table1[[#This Row], [ISO]],Table2[],44,0)%)</f>
      </c>
      <c r="E33" s="3">
        <v>56.989000000000004</v>
      </c>
      <c r="F33" s="3">
        <f>Table1[[#This Row], [1981]]*(VLOOKUP(Table1[[#This Row], [ISO]],Table2[],43,0)%)</f>
      </c>
      <c r="G33" s="3">
        <v>58.38</v>
      </c>
      <c r="H33" s="3">
        <f>Table1[[#This Row], [1982]]*(VLOOKUP(Table1[[#This Row], [ISO]],Table2[],42,0)%)</f>
      </c>
      <c r="I33" s="3">
        <v>59.875</v>
      </c>
      <c r="J33" s="3">
        <f>Table1[[#This Row], [1983]]*(VLOOKUP(Table1[[#This Row], [ISO]],Table2[],41,0)%)</f>
      </c>
      <c r="K33" s="3">
        <v>61.744</v>
      </c>
      <c r="L33" s="3">
        <f>Table1[[#This Row], [1984]]*(VLOOKUP(Table1[[#This Row], [ISO]],Table2[],40,0)%)</f>
      </c>
      <c r="M33" s="3">
        <v>63.991</v>
      </c>
      <c r="N33" s="3">
        <f>Table1[[#This Row], [1985]]*(VLOOKUP(Table1[[#This Row], [ISO]],Table2[],39,0)%)</f>
      </c>
      <c r="O33" s="3">
        <v>66.532</v>
      </c>
      <c r="P33" s="3">
        <f>Table1[[#This Row], [1986]]*(VLOOKUP(Table1[[#This Row], [ISO]],Table2[],38,0)%)</f>
      </c>
      <c r="Q33" s="3">
        <v>69.011</v>
      </c>
      <c r="R33" s="3">
        <f>Table1[[#This Row], [1987]]*(VLOOKUP(Table1[[#This Row], [ISO]],Table2[],37,0)%)</f>
      </c>
      <c r="S33" s="3">
        <v>71.035</v>
      </c>
      <c r="T33" s="3">
        <f>Table1[[#This Row], [1988]]*(VLOOKUP(Table1[[#This Row], [ISO]],Table2[],36,0)%)</f>
      </c>
      <c r="U33" s="3">
        <v>72.478</v>
      </c>
      <c r="V33" s="3">
        <f>Table1[[#This Row], [1989]]*(VLOOKUP(Table1[[#This Row], [ISO]],Table2[],35,0)%)</f>
      </c>
      <c r="W33" s="3">
        <v>73.324</v>
      </c>
      <c r="X33" s="3">
        <f>Table1[[#This Row], [1990]]*(VLOOKUP(Table1[[#This Row], [ISO]],Table2[],34,0)%)</f>
      </c>
      <c r="Y33" s="3">
        <v>73.712</v>
      </c>
      <c r="Z33" s="3">
        <f>Table1[[#This Row], [1991]]*(VLOOKUP(Table1[[#This Row], [ISO]],Table2[],33,0)%)</f>
      </c>
      <c r="AA33" s="3">
        <v>73.943</v>
      </c>
      <c r="AB33" s="3">
        <f>Table1[[#This Row], [1992]]*(VLOOKUP(Table1[[#This Row], [ISO]],Table2[],32,0)%)</f>
      </c>
      <c r="AC33" s="3">
        <v>74.05</v>
      </c>
      <c r="AD33" s="3">
        <f>Table1[[#This Row], [1993]]*(VLOOKUP(Table1[[#This Row], [ISO]],Table2[],31,0)%)</f>
      </c>
      <c r="AE33" s="3">
        <v>73.946</v>
      </c>
      <c r="AF33" s="3">
        <f>Table1[[#This Row], [1994]]*(VLOOKUP(Table1[[#This Row], [ISO]],Table2[],30,0)%)</f>
      </c>
      <c r="AG33" s="3">
        <v>73.739</v>
      </c>
      <c r="AH33" s="3">
        <f>Table1[[#This Row], [1995]]*(VLOOKUP(Table1[[#This Row], [ISO]],Table2[],29,0)%)</f>
      </c>
      <c r="AI33" s="3">
        <v>73.466</v>
      </c>
      <c r="AJ33" s="3">
        <f>Table1[[#This Row], [1996]]*(VLOOKUP(Table1[[#This Row], [ISO]],Table2[],28,0)%)</f>
      </c>
      <c r="AK33" s="3">
        <v>73.068</v>
      </c>
      <c r="AL33" s="3">
        <f>Table1[[#This Row], [1997]]*(VLOOKUP(Table1[[#This Row], [ISO]],Table2[],27,0)%)</f>
      </c>
      <c r="AM33" s="3">
        <v>72.603</v>
      </c>
      <c r="AN33" s="3">
        <f>Table1[[#This Row], [1998]]*(VLOOKUP(Table1[[#This Row], [ISO]],Table2[],26,0)%)</f>
      </c>
      <c r="AO33" s="3">
        <v>72.229</v>
      </c>
      <c r="AP33" s="3">
        <f>Table1[[#This Row], [1999]]*(VLOOKUP(Table1[[#This Row], [ISO]],Table2[],25,0)%)</f>
      </c>
      <c r="AQ33" s="3">
        <v>71.979</v>
      </c>
      <c r="AR33" s="3">
        <f>Table1[[#This Row], [2000]]*(VLOOKUP(Table1[[#This Row], [ISO]],Table2[],24,0)%)</f>
      </c>
      <c r="AS33" s="3">
        <v>71.74000000000001</v>
      </c>
      <c r="AT33" s="3">
        <f>Table1[[#This Row], [2001]]*(VLOOKUP(Table1[[#This Row], [ISO]],Table2[],23,0)%)</f>
      </c>
      <c r="AU33" s="3">
        <v>71.492</v>
      </c>
      <c r="AV33" s="3">
        <f>Table1[[#This Row], [2002]]*(VLOOKUP(Table1[[#This Row], [ISO]],Table2[],22,0)%)</f>
      </c>
      <c r="AW33" s="3">
        <v>71.223</v>
      </c>
      <c r="AX33" s="3">
        <f>Table1[[#This Row], [2003]]*(VLOOKUP(Table1[[#This Row], [ISO]],Table2[],21,0)%)</f>
      </c>
      <c r="AY33" s="3">
        <v>70.705</v>
      </c>
      <c r="AZ33" s="3">
        <f>Table1[[#This Row], [2004]]*(VLOOKUP(Table1[[#This Row], [ISO]],Table2[],20,0)%)</f>
      </c>
      <c r="BA33" s="3">
        <v>69.845</v>
      </c>
      <c r="BB33" s="3">
        <f>Table1[[#This Row], [2005]]*(VLOOKUP(Table1[[#This Row], [ISO]],Table2[],19,0)%)</f>
      </c>
      <c r="BC33" s="3">
        <v>68.851</v>
      </c>
      <c r="BD33" s="3">
        <f>Table1[[#This Row], [2006]]*(VLOOKUP(Table1[[#This Row], [ISO]],Table2[],18,0)%)</f>
      </c>
      <c r="BE33" s="3">
        <v>67.852</v>
      </c>
      <c r="BF33" s="3">
        <f>Table1[[#This Row], [2007]]*(VLOOKUP(Table1[[#This Row], [ISO]],Table2[],17,0)%)</f>
      </c>
      <c r="BG33" s="3">
        <v>66.952</v>
      </c>
      <c r="BH33" s="3">
        <f>Table1[[#This Row], [2008]]*(VLOOKUP(Table1[[#This Row], [ISO]],Table2[],16,0)%)</f>
      </c>
      <c r="BI33" s="3">
        <v>66.356</v>
      </c>
      <c r="BJ33" s="3">
        <f>Table1[[#This Row], [2009]]*(VLOOKUP(Table1[[#This Row], [ISO]],Table2[],15,0)%)</f>
      </c>
      <c r="BK33" s="3">
        <v>66.182</v>
      </c>
      <c r="BL33" s="3">
        <f>Table1[[#This Row], [2010]]*(VLOOKUP(Table1[[#This Row], [ISO]],Table2[],14,0)%)</f>
      </c>
      <c r="BM33" s="3">
        <v>66.532</v>
      </c>
      <c r="BN33" s="3">
        <f>Table1[[#This Row], [2011]]*(VLOOKUP(Table1[[#This Row], [ISO]],Table2[],13,0)%)</f>
      </c>
      <c r="BO33" s="3">
        <v>67.3</v>
      </c>
      <c r="BP33" s="3">
        <f>Table1[[#This Row], [2012]]*(VLOOKUP(Table1[[#This Row], [ISO]],Table2[],12,0)%)</f>
      </c>
      <c r="BQ33" s="3">
        <v>68.194</v>
      </c>
      <c r="BR33" s="3">
        <f>Table1[[#This Row], [2013]]*(VLOOKUP(Table1[[#This Row], [ISO]],Table2[],11,0)%)</f>
      </c>
      <c r="BS33" s="3">
        <v>68.983</v>
      </c>
      <c r="BT33" s="3">
        <f>Table1[[#This Row], [2014]]*(VLOOKUP(Table1[[#This Row], [ISO]],Table2[],10,0)%)</f>
      </c>
      <c r="BU33" s="3">
        <v>69.417</v>
      </c>
      <c r="BV33" s="3">
        <f>Table1[[#This Row], [2015]]*(VLOOKUP(Table1[[#This Row], [ISO]],Table2[],9,0)%)</f>
      </c>
      <c r="BW33" s="3">
        <v>69.371</v>
      </c>
      <c r="BX33" s="3">
        <f>Table1[[#This Row], [2016]]*(VLOOKUP(Table1[[#This Row], [ISO]],Table2[],8,0)%)</f>
      </c>
      <c r="BY33" s="3">
        <v>68.856</v>
      </c>
      <c r="BZ33" s="3">
        <f>Table1[[#This Row], [2017]]*(VLOOKUP(Table1[[#This Row], [ISO]],Table2[],7,0)%)</f>
      </c>
      <c r="CA33" s="3">
        <v>67.928</v>
      </c>
      <c r="CB33" s="3">
        <f>Table1[[#This Row], [2018]]*(VLOOKUP(Table1[[#This Row], [ISO]],Table2[],6,0)%)</f>
      </c>
      <c r="CC33" s="3">
        <v>66.699</v>
      </c>
      <c r="CD33" s="3">
        <f>Table1[[#This Row], [2019]]*(VLOOKUP(Table1[[#This Row], [ISO]],Table2[],5,0)%)</f>
      </c>
      <c r="CE33" s="3">
        <v>65.318</v>
      </c>
      <c r="CF33" s="3">
        <f>Table1[[#This Row], [2020]]*(VLOOKUP(Table1[[#This Row], [ISO]],Table2[],4,0)%)</f>
      </c>
      <c r="CG33" s="3">
        <v>63.94</v>
      </c>
      <c r="CH33" s="3">
        <f>Table1[[#This Row], [2021]]*(VLOOKUP(Table1[[#This Row], [ISO]],Table2[],3,0)%)</f>
      </c>
    </row>
    <row x14ac:dyDescent="0.25" r="34" customHeight="1" ht="17.25">
      <c r="A34" s="1" t="s">
        <v>27</v>
      </c>
      <c r="B34" s="1" t="s">
        <v>26</v>
      </c>
      <c r="C34" s="3">
        <v>142.128</v>
      </c>
      <c r="D34" s="3">
        <f>Table1[[#This Row], [1980]]*(VLOOKUP(Table1[[#This Row], [ISO]],Table2[],44,0)%)</f>
      </c>
      <c r="E34" s="3">
        <v>146.378</v>
      </c>
      <c r="F34" s="3">
        <f>Table1[[#This Row], [1981]]*(VLOOKUP(Table1[[#This Row], [ISO]],Table2[],43,0)%)</f>
      </c>
      <c r="G34" s="3">
        <v>150.536</v>
      </c>
      <c r="H34" s="3">
        <f>Table1[[#This Row], [1982]]*(VLOOKUP(Table1[[#This Row], [ISO]],Table2[],42,0)%)</f>
      </c>
      <c r="I34" s="3">
        <v>154.59199999999998</v>
      </c>
      <c r="J34" s="3">
        <f>Table1[[#This Row], [1983]]*(VLOOKUP(Table1[[#This Row], [ISO]],Table2[],41,0)%)</f>
      </c>
      <c r="K34" s="3">
        <v>158.53699999999998</v>
      </c>
      <c r="L34" s="3">
        <f>Table1[[#This Row], [1984]]*(VLOOKUP(Table1[[#This Row], [ISO]],Table2[],40,0)%)</f>
      </c>
      <c r="M34" s="3">
        <v>162.354</v>
      </c>
      <c r="N34" s="3">
        <f>Table1[[#This Row], [1985]]*(VLOOKUP(Table1[[#This Row], [ISO]],Table2[],39,0)%)</f>
      </c>
      <c r="O34" s="3">
        <v>166.099</v>
      </c>
      <c r="P34" s="3">
        <f>Table1[[#This Row], [1986]]*(VLOOKUP(Table1[[#This Row], [ISO]],Table2[],38,0)%)</f>
      </c>
      <c r="Q34" s="3">
        <v>169.772</v>
      </c>
      <c r="R34" s="3">
        <f>Table1[[#This Row], [1987]]*(VLOOKUP(Table1[[#This Row], [ISO]],Table2[],37,0)%)</f>
      </c>
      <c r="S34" s="3">
        <v>173.298</v>
      </c>
      <c r="T34" s="3">
        <f>Table1[[#This Row], [1988]]*(VLOOKUP(Table1[[#This Row], [ISO]],Table2[],36,0)%)</f>
      </c>
      <c r="U34" s="3">
        <v>176.656</v>
      </c>
      <c r="V34" s="3">
        <f>Table1[[#This Row], [1989]]*(VLOOKUP(Table1[[#This Row], [ISO]],Table2[],35,0)%)</f>
      </c>
      <c r="W34" s="3">
        <v>179.55700000000002</v>
      </c>
      <c r="X34" s="3">
        <f>Table1[[#This Row], [1990]]*(VLOOKUP(Table1[[#This Row], [ISO]],Table2[],34,0)%)</f>
      </c>
      <c r="Y34" s="3">
        <v>180.551</v>
      </c>
      <c r="Z34" s="3">
        <f>Table1[[#This Row], [1991]]*(VLOOKUP(Table1[[#This Row], [ISO]],Table2[],33,0)%)</f>
      </c>
      <c r="AA34" s="3">
        <v>171.228</v>
      </c>
      <c r="AB34" s="3">
        <f>Table1[[#This Row], [1992]]*(VLOOKUP(Table1[[#This Row], [ISO]],Table2[],32,0)%)</f>
      </c>
      <c r="AC34" s="3">
        <v>160.59</v>
      </c>
      <c r="AD34" s="3">
        <f>Table1[[#This Row], [1993]]*(VLOOKUP(Table1[[#This Row], [ISO]],Table2[],31,0)%)</f>
      </c>
      <c r="AE34" s="3">
        <v>157.747</v>
      </c>
      <c r="AF34" s="3">
        <f>Table1[[#This Row], [1994]]*(VLOOKUP(Table1[[#This Row], [ISO]],Table2[],30,0)%)</f>
      </c>
      <c r="AG34" s="3">
        <v>156.253</v>
      </c>
      <c r="AH34" s="3">
        <f>Table1[[#This Row], [1995]]*(VLOOKUP(Table1[[#This Row], [ISO]],Table2[],29,0)%)</f>
      </c>
      <c r="AI34" s="3">
        <v>155.359</v>
      </c>
      <c r="AJ34" s="3">
        <f>Table1[[#This Row], [1996]]*(VLOOKUP(Table1[[#This Row], [ISO]],Table2[],28,0)%)</f>
      </c>
      <c r="AK34" s="3">
        <v>153.683</v>
      </c>
      <c r="AL34" s="3">
        <f>Table1[[#This Row], [1997]]*(VLOOKUP(Table1[[#This Row], [ISO]],Table2[],27,0)%)</f>
      </c>
      <c r="AM34" s="3">
        <v>151.67</v>
      </c>
      <c r="AN34" s="3">
        <f>Table1[[#This Row], [1998]]*(VLOOKUP(Table1[[#This Row], [ISO]],Table2[],26,0)%)</f>
      </c>
      <c r="AO34" s="3">
        <v>149.424</v>
      </c>
      <c r="AP34" s="3">
        <f>Table1[[#This Row], [1999]]*(VLOOKUP(Table1[[#This Row], [ISO]],Table2[],25,0)%)</f>
      </c>
      <c r="AQ34" s="3">
        <v>146.897</v>
      </c>
      <c r="AR34" s="3">
        <f>Table1[[#This Row], [2000]]*(VLOOKUP(Table1[[#This Row], [ISO]],Table2[],24,0)%)</f>
      </c>
      <c r="AS34" s="3">
        <v>144.269</v>
      </c>
      <c r="AT34" s="3">
        <f>Table1[[#This Row], [2001]]*(VLOOKUP(Table1[[#This Row], [ISO]],Table2[],23,0)%)</f>
      </c>
      <c r="AU34" s="3">
        <v>141.613</v>
      </c>
      <c r="AV34" s="3">
        <f>Table1[[#This Row], [2002]]*(VLOOKUP(Table1[[#This Row], [ISO]],Table2[],22,0)%)</f>
      </c>
      <c r="AW34" s="3">
        <v>139.251</v>
      </c>
      <c r="AX34" s="3">
        <f>Table1[[#This Row], [2003]]*(VLOOKUP(Table1[[#This Row], [ISO]],Table2[],21,0)%)</f>
      </c>
      <c r="AY34" s="3">
        <v>137.149</v>
      </c>
      <c r="AZ34" s="3">
        <f>Table1[[#This Row], [2004]]*(VLOOKUP(Table1[[#This Row], [ISO]],Table2[],20,0)%)</f>
      </c>
      <c r="BA34" s="3">
        <v>135.889</v>
      </c>
      <c r="BB34" s="3">
        <f>Table1[[#This Row], [2005]]*(VLOOKUP(Table1[[#This Row], [ISO]],Table2[],19,0)%)</f>
      </c>
      <c r="BC34" s="3">
        <v>136.001</v>
      </c>
      <c r="BD34" s="3">
        <f>Table1[[#This Row], [2006]]*(VLOOKUP(Table1[[#This Row], [ISO]],Table2[],18,0)%)</f>
      </c>
      <c r="BE34" s="3">
        <v>136.44</v>
      </c>
      <c r="BF34" s="3">
        <f>Table1[[#This Row], [2007]]*(VLOOKUP(Table1[[#This Row], [ISO]],Table2[],17,0)%)</f>
      </c>
      <c r="BG34" s="3">
        <v>136.182</v>
      </c>
      <c r="BH34" s="3">
        <f>Table1[[#This Row], [2008]]*(VLOOKUP(Table1[[#This Row], [ISO]],Table2[],16,0)%)</f>
      </c>
      <c r="BI34" s="3">
        <v>135.046</v>
      </c>
      <c r="BJ34" s="3">
        <f>Table1[[#This Row], [2009]]*(VLOOKUP(Table1[[#This Row], [ISO]],Table2[],15,0)%)</f>
      </c>
      <c r="BK34" s="3">
        <v>133.2</v>
      </c>
      <c r="BL34" s="3">
        <f>Table1[[#This Row], [2010]]*(VLOOKUP(Table1[[#This Row], [ISO]],Table2[],14,0)%)</f>
      </c>
      <c r="BM34" s="3">
        <v>131.228</v>
      </c>
      <c r="BN34" s="3">
        <f>Table1[[#This Row], [2011]]*(VLOOKUP(Table1[[#This Row], [ISO]],Table2[],13,0)%)</f>
      </c>
      <c r="BO34" s="3">
        <v>129.808</v>
      </c>
      <c r="BP34" s="3">
        <f>Table1[[#This Row], [2012]]*(VLOOKUP(Table1[[#This Row], [ISO]],Table2[],12,0)%)</f>
      </c>
      <c r="BQ34" s="3">
        <v>128.879</v>
      </c>
      <c r="BR34" s="3">
        <f>Table1[[#This Row], [2013]]*(VLOOKUP(Table1[[#This Row], [ISO]],Table2[],11,0)%)</f>
      </c>
      <c r="BS34" s="3">
        <v>127.761</v>
      </c>
      <c r="BT34" s="3">
        <f>Table1[[#This Row], [2014]]*(VLOOKUP(Table1[[#This Row], [ISO]],Table2[],10,0)%)</f>
      </c>
      <c r="BU34" s="3">
        <v>125.60999999999999</v>
      </c>
      <c r="BV34" s="3">
        <f>Table1[[#This Row], [2015]]*(VLOOKUP(Table1[[#This Row], [ISO]],Table2[],9,0)%)</f>
      </c>
      <c r="BW34" s="3">
        <v>122.533</v>
      </c>
      <c r="BX34" s="3">
        <f>Table1[[#This Row], [2016]]*(VLOOKUP(Table1[[#This Row], [ISO]],Table2[],8,0)%)</f>
      </c>
      <c r="BY34" s="3">
        <v>118.846</v>
      </c>
      <c r="BZ34" s="3">
        <f>Table1[[#This Row], [2017]]*(VLOOKUP(Table1[[#This Row], [ISO]],Table2[],7,0)%)</f>
      </c>
      <c r="CA34" s="3">
        <v>114.34100000000001</v>
      </c>
      <c r="CB34" s="3">
        <f>Table1[[#This Row], [2018]]*(VLOOKUP(Table1[[#This Row], [ISO]],Table2[],6,0)%)</f>
      </c>
      <c r="CC34" s="3">
        <v>109.42599999999999</v>
      </c>
      <c r="CD34" s="3">
        <f>Table1[[#This Row], [2019]]*(VLOOKUP(Table1[[#This Row], [ISO]],Table2[],5,0)%)</f>
      </c>
      <c r="CE34" s="3">
        <v>105.199</v>
      </c>
      <c r="CF34" s="3">
        <f>Table1[[#This Row], [2020]]*(VLOOKUP(Table1[[#This Row], [ISO]],Table2[],4,0)%)</f>
      </c>
      <c r="CG34" s="3">
        <v>101.584</v>
      </c>
      <c r="CH34" s="3">
        <f>Table1[[#This Row], [2021]]*(VLOOKUP(Table1[[#This Row], [ISO]],Table2[],3,0)%)</f>
      </c>
    </row>
    <row x14ac:dyDescent="0.25" r="35" customHeight="1" ht="17.25">
      <c r="A35" s="1" t="s">
        <v>33</v>
      </c>
      <c r="B35" s="1" t="s">
        <v>32</v>
      </c>
      <c r="C35" s="3">
        <v>356.73199999999997</v>
      </c>
      <c r="D35" s="3">
        <f>Table1[[#This Row], [1980]]*(VLOOKUP(Table1[[#This Row], [ISO]],Table2[],44,0)%)</f>
      </c>
      <c r="E35" s="3">
        <v>372.088</v>
      </c>
      <c r="F35" s="3">
        <f>Table1[[#This Row], [1981]]*(VLOOKUP(Table1[[#This Row], [ISO]],Table2[],43,0)%)</f>
      </c>
      <c r="G35" s="3">
        <v>385.2819999999999</v>
      </c>
      <c r="H35" s="3">
        <f>Table1[[#This Row], [1982]]*(VLOOKUP(Table1[[#This Row], [ISO]],Table2[],42,0)%)</f>
      </c>
      <c r="I35" s="3">
        <v>396.272</v>
      </c>
      <c r="J35" s="3">
        <f>Table1[[#This Row], [1983]]*(VLOOKUP(Table1[[#This Row], [ISO]],Table2[],41,0)%)</f>
      </c>
      <c r="K35" s="3">
        <v>405.84299999999996</v>
      </c>
      <c r="L35" s="3">
        <f>Table1[[#This Row], [1984]]*(VLOOKUP(Table1[[#This Row], [ISO]],Table2[],40,0)%)</f>
      </c>
      <c r="M35" s="3">
        <v>414.283</v>
      </c>
      <c r="N35" s="3">
        <f>Table1[[#This Row], [1985]]*(VLOOKUP(Table1[[#This Row], [ISO]],Table2[],39,0)%)</f>
      </c>
      <c r="O35" s="3">
        <v>421.71399999999994</v>
      </c>
      <c r="P35" s="3">
        <f>Table1[[#This Row], [1986]]*(VLOOKUP(Table1[[#This Row], [ISO]],Table2[],38,0)%)</f>
      </c>
      <c r="Q35" s="3">
        <v>428.10400000000004</v>
      </c>
      <c r="R35" s="3">
        <f>Table1[[#This Row], [1987]]*(VLOOKUP(Table1[[#This Row], [ISO]],Table2[],37,0)%)</f>
      </c>
      <c r="S35" s="3">
        <v>433.311</v>
      </c>
      <c r="T35" s="3">
        <f>Table1[[#This Row], [1988]]*(VLOOKUP(Table1[[#This Row], [ISO]],Table2[],36,0)%)</f>
      </c>
      <c r="U35" s="3">
        <v>437.157</v>
      </c>
      <c r="V35" s="3">
        <f>Table1[[#This Row], [1989]]*(VLOOKUP(Table1[[#This Row], [ISO]],Table2[],35,0)%)</f>
      </c>
      <c r="W35" s="3">
        <v>439.574</v>
      </c>
      <c r="X35" s="3">
        <f>Table1[[#This Row], [1990]]*(VLOOKUP(Table1[[#This Row], [ISO]],Table2[],34,0)%)</f>
      </c>
      <c r="Y35" s="3">
        <v>440.687</v>
      </c>
      <c r="Z35" s="3">
        <f>Table1[[#This Row], [1991]]*(VLOOKUP(Table1[[#This Row], [ISO]],Table2[],33,0)%)</f>
      </c>
      <c r="AA35" s="3">
        <v>441.799</v>
      </c>
      <c r="AB35" s="3">
        <f>Table1[[#This Row], [1992]]*(VLOOKUP(Table1[[#This Row], [ISO]],Table2[],32,0)%)</f>
      </c>
      <c r="AC35" s="3">
        <v>444.22400000000005</v>
      </c>
      <c r="AD35" s="3">
        <f>Table1[[#This Row], [1993]]*(VLOOKUP(Table1[[#This Row], [ISO]],Table2[],31,0)%)</f>
      </c>
      <c r="AE35" s="3">
        <v>447.744</v>
      </c>
      <c r="AF35" s="3">
        <f>Table1[[#This Row], [1994]]*(VLOOKUP(Table1[[#This Row], [ISO]],Table2[],30,0)%)</f>
      </c>
      <c r="AG35" s="3">
        <v>450.801</v>
      </c>
      <c r="AH35" s="3">
        <f>Table1[[#This Row], [1995]]*(VLOOKUP(Table1[[#This Row], [ISO]],Table2[],29,0)%)</f>
      </c>
      <c r="AI35" s="3">
        <v>452.09800000000007</v>
      </c>
      <c r="AJ35" s="3">
        <f>Table1[[#This Row], [1996]]*(VLOOKUP(Table1[[#This Row], [ISO]],Table2[],28,0)%)</f>
      </c>
      <c r="AK35" s="3">
        <v>451.572</v>
      </c>
      <c r="AL35" s="3">
        <f>Table1[[#This Row], [1997]]*(VLOOKUP(Table1[[#This Row], [ISO]],Table2[],27,0)%)</f>
      </c>
      <c r="AM35" s="3">
        <v>450.164</v>
      </c>
      <c r="AN35" s="3">
        <f>Table1[[#This Row], [1998]]*(VLOOKUP(Table1[[#This Row], [ISO]],Table2[],26,0)%)</f>
      </c>
      <c r="AO35" s="3">
        <v>449.243</v>
      </c>
      <c r="AP35" s="3">
        <f>Table1[[#This Row], [1999]]*(VLOOKUP(Table1[[#This Row], [ISO]],Table2[],25,0)%)</f>
      </c>
      <c r="AQ35" s="3">
        <v>450.488</v>
      </c>
      <c r="AR35" s="3">
        <f>Table1[[#This Row], [2000]]*(VLOOKUP(Table1[[#This Row], [ISO]],Table2[],24,0)%)</f>
      </c>
      <c r="AS35" s="3">
        <v>455.096</v>
      </c>
      <c r="AT35" s="3">
        <f>Table1[[#This Row], [2001]]*(VLOOKUP(Table1[[#This Row], [ISO]],Table2[],23,0)%)</f>
      </c>
      <c r="AU35" s="3">
        <v>461.816</v>
      </c>
      <c r="AV35" s="3">
        <f>Table1[[#This Row], [2002]]*(VLOOKUP(Table1[[#This Row], [ISO]],Table2[],22,0)%)</f>
      </c>
      <c r="AW35" s="3">
        <v>468.79200000000003</v>
      </c>
      <c r="AX35" s="3">
        <f>Table1[[#This Row], [2003]]*(VLOOKUP(Table1[[#This Row], [ISO]],Table2[],21,0)%)</f>
      </c>
      <c r="AY35" s="3">
        <v>475.758</v>
      </c>
      <c r="AZ35" s="3">
        <f>Table1[[#This Row], [2004]]*(VLOOKUP(Table1[[#This Row], [ISO]],Table2[],20,0)%)</f>
      </c>
      <c r="BA35" s="3">
        <v>483.533</v>
      </c>
      <c r="BB35" s="3">
        <f>Table1[[#This Row], [2005]]*(VLOOKUP(Table1[[#This Row], [ISO]],Table2[],19,0)%)</f>
      </c>
      <c r="BC35" s="3">
        <v>492.52</v>
      </c>
      <c r="BD35" s="3">
        <f>Table1[[#This Row], [2006]]*(VLOOKUP(Table1[[#This Row], [ISO]],Table2[],18,0)%)</f>
      </c>
      <c r="BE35" s="3">
        <v>502.94100000000003</v>
      </c>
      <c r="BF35" s="3">
        <f>Table1[[#This Row], [2007]]*(VLOOKUP(Table1[[#This Row], [ISO]],Table2[],17,0)%)</f>
      </c>
      <c r="BG35" s="3">
        <v>514.538</v>
      </c>
      <c r="BH35" s="3">
        <f>Table1[[#This Row], [2008]]*(VLOOKUP(Table1[[#This Row], [ISO]],Table2[],16,0)%)</f>
      </c>
      <c r="BI35" s="3">
        <v>526.276</v>
      </c>
      <c r="BJ35" s="3">
        <f>Table1[[#This Row], [2009]]*(VLOOKUP(Table1[[#This Row], [ISO]],Table2[],15,0)%)</f>
      </c>
      <c r="BK35" s="3">
        <v>537.011</v>
      </c>
      <c r="BL35" s="3">
        <f>Table1[[#This Row], [2010]]*(VLOOKUP(Table1[[#This Row], [ISO]],Table2[],14,0)%)</f>
      </c>
      <c r="BM35" s="3">
        <v>545.846</v>
      </c>
      <c r="BN35" s="3">
        <f>Table1[[#This Row], [2011]]*(VLOOKUP(Table1[[#This Row], [ISO]],Table2[],13,0)%)</f>
      </c>
      <c r="BO35" s="3">
        <v>553.318</v>
      </c>
      <c r="BP35" s="3">
        <f>Table1[[#This Row], [2012]]*(VLOOKUP(Table1[[#This Row], [ISO]],Table2[],12,0)%)</f>
      </c>
      <c r="BQ35" s="3">
        <v>560.168</v>
      </c>
      <c r="BR35" s="3">
        <f>Table1[[#This Row], [2013]]*(VLOOKUP(Table1[[#This Row], [ISO]],Table2[],11,0)%)</f>
      </c>
      <c r="BS35" s="3">
        <v>566.263</v>
      </c>
      <c r="BT35" s="3">
        <f>Table1[[#This Row], [2014]]*(VLOOKUP(Table1[[#This Row], [ISO]],Table2[],10,0)%)</f>
      </c>
      <c r="BU35" s="3">
        <v>571.666</v>
      </c>
      <c r="BV35" s="3">
        <f>Table1[[#This Row], [2015]]*(VLOOKUP(Table1[[#This Row], [ISO]],Table2[],9,0)%)</f>
      </c>
      <c r="BW35" s="3">
        <v>576.841</v>
      </c>
      <c r="BX35" s="3">
        <f>Table1[[#This Row], [2016]]*(VLOOKUP(Table1[[#This Row], [ISO]],Table2[],8,0)%)</f>
      </c>
      <c r="BY35" s="3">
        <v>581.597</v>
      </c>
      <c r="BZ35" s="3">
        <f>Table1[[#This Row], [2017]]*(VLOOKUP(Table1[[#This Row], [ISO]],Table2[],7,0)%)</f>
      </c>
      <c r="CA35" s="3">
        <v>585.805</v>
      </c>
      <c r="CB35" s="3">
        <f>Table1[[#This Row], [2018]]*(VLOOKUP(Table1[[#This Row], [ISO]],Table2[],6,0)%)</f>
      </c>
      <c r="CC35" s="3">
        <v>589.689</v>
      </c>
      <c r="CD35" s="3">
        <f>Table1[[#This Row], [2019]]*(VLOOKUP(Table1[[#This Row], [ISO]],Table2[],5,0)%)</f>
      </c>
      <c r="CE35" s="3">
        <v>592.39</v>
      </c>
      <c r="CF35" s="3">
        <f>Table1[[#This Row], [2020]]*(VLOOKUP(Table1[[#This Row], [ISO]],Table2[],4,0)%)</f>
      </c>
      <c r="CG35" s="3">
        <v>593.076</v>
      </c>
      <c r="CH35" s="3">
        <f>Table1[[#This Row], [2021]]*(VLOOKUP(Table1[[#This Row], [ISO]],Table2[],3,0)%)</f>
      </c>
    </row>
    <row x14ac:dyDescent="0.25" r="36" customHeight="1" ht="17.25">
      <c r="A36" s="1" t="s">
        <v>51</v>
      </c>
      <c r="B36" s="1" t="s">
        <v>50</v>
      </c>
      <c r="C36" s="3">
        <v>836.1410000000001</v>
      </c>
      <c r="D36" s="3">
        <f>Table1[[#This Row], [1980]]*(VLOOKUP(Table1[[#This Row], [ISO]],Table2[],44,0)%)</f>
      </c>
      <c r="E36" s="3">
        <v>856.874</v>
      </c>
      <c r="F36" s="3">
        <f>Table1[[#This Row], [1981]]*(VLOOKUP(Table1[[#This Row], [ISO]],Table2[],43,0)%)</f>
      </c>
      <c r="G36" s="3">
        <v>877.809</v>
      </c>
      <c r="H36" s="3">
        <f>Table1[[#This Row], [1982]]*(VLOOKUP(Table1[[#This Row], [ISO]],Table2[],42,0)%)</f>
      </c>
      <c r="I36" s="3">
        <v>898.325</v>
      </c>
      <c r="J36" s="3">
        <f>Table1[[#This Row], [1983]]*(VLOOKUP(Table1[[#This Row], [ISO]],Table2[],41,0)%)</f>
      </c>
      <c r="K36" s="3">
        <v>918.093</v>
      </c>
      <c r="L36" s="3">
        <f>Table1[[#This Row], [1984]]*(VLOOKUP(Table1[[#This Row], [ISO]],Table2[],40,0)%)</f>
      </c>
      <c r="M36" s="3">
        <v>937.382</v>
      </c>
      <c r="N36" s="3">
        <f>Table1[[#This Row], [1985]]*(VLOOKUP(Table1[[#This Row], [ISO]],Table2[],39,0)%)</f>
      </c>
      <c r="O36" s="3">
        <v>956.272</v>
      </c>
      <c r="P36" s="3">
        <f>Table1[[#This Row], [1986]]*(VLOOKUP(Table1[[#This Row], [ISO]],Table2[],38,0)%)</f>
      </c>
      <c r="Q36" s="3">
        <v>975.259</v>
      </c>
      <c r="R36" s="3">
        <f>Table1[[#This Row], [1987]]*(VLOOKUP(Table1[[#This Row], [ISO]],Table2[],37,0)%)</f>
      </c>
      <c r="S36" s="3">
        <v>996.338</v>
      </c>
      <c r="T36" s="3">
        <f>Table1[[#This Row], [1988]]*(VLOOKUP(Table1[[#This Row], [ISO]],Table2[],36,0)%)</f>
      </c>
      <c r="U36" s="3">
        <v>1022.99</v>
      </c>
      <c r="V36" s="3">
        <f>Table1[[#This Row], [1989]]*(VLOOKUP(Table1[[#This Row], [ISO]],Table2[],35,0)%)</f>
      </c>
      <c r="W36" s="3">
        <v>1053.018</v>
      </c>
      <c r="X36" s="3">
        <f>Table1[[#This Row], [1990]]*(VLOOKUP(Table1[[#This Row], [ISO]],Table2[],34,0)%)</f>
      </c>
      <c r="Y36" s="3">
        <v>1082.004</v>
      </c>
      <c r="Z36" s="3">
        <f>Table1[[#This Row], [1991]]*(VLOOKUP(Table1[[#This Row], [ISO]],Table2[],33,0)%)</f>
      </c>
      <c r="AA36" s="3">
        <v>1109.068</v>
      </c>
      <c r="AB36" s="3">
        <f>Table1[[#This Row], [1992]]*(VLOOKUP(Table1[[#This Row], [ISO]],Table2[],32,0)%)</f>
      </c>
      <c r="AC36" s="3">
        <v>1134.69</v>
      </c>
      <c r="AD36" s="3">
        <f>Table1[[#This Row], [1993]]*(VLOOKUP(Table1[[#This Row], [ISO]],Table2[],31,0)%)</f>
      </c>
      <c r="AE36" s="3">
        <v>1160.799</v>
      </c>
      <c r="AF36" s="3">
        <f>Table1[[#This Row], [1994]]*(VLOOKUP(Table1[[#This Row], [ISO]],Table2[],30,0)%)</f>
      </c>
      <c r="AG36" s="3">
        <v>1186.977</v>
      </c>
      <c r="AH36" s="3">
        <f>Table1[[#This Row], [1995]]*(VLOOKUP(Table1[[#This Row], [ISO]],Table2[],29,0)%)</f>
      </c>
      <c r="AI36" s="3">
        <v>1213.787</v>
      </c>
      <c r="AJ36" s="3">
        <f>Table1[[#This Row], [1996]]*(VLOOKUP(Table1[[#This Row], [ISO]],Table2[],28,0)%)</f>
      </c>
      <c r="AK36" s="3">
        <v>1241.7930000000001</v>
      </c>
      <c r="AL36" s="3">
        <f>Table1[[#This Row], [1997]]*(VLOOKUP(Table1[[#This Row], [ISO]],Table2[],27,0)%)</f>
      </c>
      <c r="AM36" s="3">
        <v>1270.425</v>
      </c>
      <c r="AN36" s="3">
        <f>Table1[[#This Row], [1998]]*(VLOOKUP(Table1[[#This Row], [ISO]],Table2[],26,0)%)</f>
      </c>
      <c r="AO36" s="3">
        <v>1300.391</v>
      </c>
      <c r="AP36" s="3">
        <f>Table1[[#This Row], [1999]]*(VLOOKUP(Table1[[#This Row], [ISO]],Table2[],25,0)%)</f>
      </c>
      <c r="AQ36" s="3">
        <v>1330.947</v>
      </c>
      <c r="AR36" s="3">
        <f>Table1[[#This Row], [2000]]*(VLOOKUP(Table1[[#This Row], [ISO]],Table2[],24,0)%)</f>
      </c>
      <c r="AS36" s="3">
        <v>1358.554</v>
      </c>
      <c r="AT36" s="3">
        <f>Table1[[#This Row], [2001]]*(VLOOKUP(Table1[[#This Row], [ISO]],Table2[],23,0)%)</f>
      </c>
      <c r="AU36" s="3">
        <v>1386.384</v>
      </c>
      <c r="AV36" s="3">
        <f>Table1[[#This Row], [2002]]*(VLOOKUP(Table1[[#This Row], [ISO]],Table2[],22,0)%)</f>
      </c>
      <c r="AW36" s="3">
        <v>1417.601</v>
      </c>
      <c r="AX36" s="3">
        <f>Table1[[#This Row], [2003]]*(VLOOKUP(Table1[[#This Row], [ISO]],Table2[],21,0)%)</f>
      </c>
      <c r="AY36" s="3">
        <v>1448.578</v>
      </c>
      <c r="AZ36" s="3">
        <f>Table1[[#This Row], [2004]]*(VLOOKUP(Table1[[#This Row], [ISO]],Table2[],20,0)%)</f>
      </c>
      <c r="BA36" s="3">
        <v>1479.638</v>
      </c>
      <c r="BB36" s="3">
        <f>Table1[[#This Row], [2005]]*(VLOOKUP(Table1[[#This Row], [ISO]],Table2[],19,0)%)</f>
      </c>
      <c r="BC36" s="3">
        <v>1511.975</v>
      </c>
      <c r="BD36" s="3">
        <f>Table1[[#This Row], [2006]]*(VLOOKUP(Table1[[#This Row], [ISO]],Table2[],18,0)%)</f>
      </c>
      <c r="BE36" s="3">
        <v>1546.672</v>
      </c>
      <c r="BF36" s="3">
        <f>Table1[[#This Row], [2007]]*(VLOOKUP(Table1[[#This Row], [ISO]],Table2[],17,0)%)</f>
      </c>
      <c r="BG36" s="3">
        <v>1583.55</v>
      </c>
      <c r="BH36" s="3">
        <f>Table1[[#This Row], [2008]]*(VLOOKUP(Table1[[#This Row], [ISO]],Table2[],16,0)%)</f>
      </c>
      <c r="BI36" s="3">
        <v>1622.893</v>
      </c>
      <c r="BJ36" s="3">
        <f>Table1[[#This Row], [2009]]*(VLOOKUP(Table1[[#This Row], [ISO]],Table2[],15,0)%)</f>
      </c>
      <c r="BK36" s="3">
        <v>1665.1</v>
      </c>
      <c r="BL36" s="3">
        <f>Table1[[#This Row], [2010]]*(VLOOKUP(Table1[[#This Row], [ISO]],Table2[],14,0)%)</f>
      </c>
      <c r="BM36" s="3">
        <v>1705.521</v>
      </c>
      <c r="BN36" s="3">
        <f>Table1[[#This Row], [2011]]*(VLOOKUP(Table1[[#This Row], [ISO]],Table2[],13,0)%)</f>
      </c>
      <c r="BO36" s="3">
        <v>1740.676</v>
      </c>
      <c r="BP36" s="3">
        <f>Table1[[#This Row], [2012]]*(VLOOKUP(Table1[[#This Row], [ISO]],Table2[],12,0)%)</f>
      </c>
      <c r="BQ36" s="3">
        <v>1768.359</v>
      </c>
      <c r="BR36" s="3">
        <f>Table1[[#This Row], [2013]]*(VLOOKUP(Table1[[#This Row], [ISO]],Table2[],11,0)%)</f>
      </c>
      <c r="BS36" s="3">
        <v>1782.621</v>
      </c>
      <c r="BT36" s="3">
        <f>Table1[[#This Row], [2014]]*(VLOOKUP(Table1[[#This Row], [ISO]],Table2[],10,0)%)</f>
      </c>
      <c r="BU36" s="3">
        <v>1787.5520000000001</v>
      </c>
      <c r="BV36" s="3">
        <f>Table1[[#This Row], [2015]]*(VLOOKUP(Table1[[#This Row], [ISO]],Table2[],9,0)%)</f>
      </c>
      <c r="BW36" s="3">
        <v>1793.925</v>
      </c>
      <c r="BX36" s="3">
        <f>Table1[[#This Row], [2016]]*(VLOOKUP(Table1[[#This Row], [ISO]],Table2[],8,0)%)</f>
      </c>
      <c r="BY36" s="3">
        <v>1806.321</v>
      </c>
      <c r="BZ36" s="3">
        <f>Table1[[#This Row], [2017]]*(VLOOKUP(Table1[[#This Row], [ISO]],Table2[],7,0)%)</f>
      </c>
      <c r="CA36" s="3">
        <v>1828.3340000000003</v>
      </c>
      <c r="CB36" s="3">
        <f>Table1[[#This Row], [2018]]*(VLOOKUP(Table1[[#This Row], [ISO]],Table2[],6,0)%)</f>
      </c>
      <c r="CC36" s="3">
        <v>1861.922</v>
      </c>
      <c r="CD36" s="3">
        <f>Table1[[#This Row], [2019]]*(VLOOKUP(Table1[[#This Row], [ISO]],Table2[],5,0)%)</f>
      </c>
      <c r="CE36" s="3">
        <v>1911.037</v>
      </c>
      <c r="CF36" s="3">
        <f>Table1[[#This Row], [2020]]*(VLOOKUP(Table1[[#This Row], [ISO]],Table2[],4,0)%)</f>
      </c>
      <c r="CG36" s="3">
        <v>1969.622</v>
      </c>
      <c r="CH36" s="3">
        <f>Table1[[#This Row], [2021]]*(VLOOKUP(Table1[[#This Row], [ISO]],Table2[],3,0)%)</f>
      </c>
    </row>
    <row x14ac:dyDescent="0.25" r="37" customHeight="1" ht="17.25">
      <c r="A37" s="1" t="s">
        <v>410</v>
      </c>
      <c r="B37" s="1" t="s">
        <v>411</v>
      </c>
      <c r="C37" s="3">
        <v>3584.0690000000004</v>
      </c>
      <c r="D37" s="2">
        <f>Table1[[#This Row], [1980]]*(VLOOKUP(Table1[[#This Row], [ISO]],Table2[],44,0)%)</f>
      </c>
      <c r="E37" s="3">
        <v>3610.038</v>
      </c>
      <c r="F37" s="2">
        <f>Table1[[#This Row], [1981]]*(VLOOKUP(Table1[[#This Row], [ISO]],Table2[],43,0)%)</f>
      </c>
      <c r="G37" s="3">
        <v>3642.411</v>
      </c>
      <c r="H37" s="2">
        <f>Table1[[#This Row], [1982]]*(VLOOKUP(Table1[[#This Row], [ISO]],Table2[],42,0)%)</f>
      </c>
      <c r="I37" s="3">
        <v>3674.108</v>
      </c>
      <c r="J37" s="2">
        <f>Table1[[#This Row], [1983]]*(VLOOKUP(Table1[[#This Row], [ISO]],Table2[],41,0)%)</f>
      </c>
      <c r="K37" s="3">
        <v>3692.4809999999998</v>
      </c>
      <c r="L37" s="2">
        <f>Table1[[#This Row], [1984]]*(VLOOKUP(Table1[[#This Row], [ISO]],Table2[],40,0)%)</f>
      </c>
      <c r="M37" s="3">
        <v>3692.98</v>
      </c>
      <c r="N37" s="2">
        <f>Table1[[#This Row], [1985]]*(VLOOKUP(Table1[[#This Row], [ISO]],Table2[],39,0)%)</f>
      </c>
      <c r="O37" s="3">
        <v>3693.65</v>
      </c>
      <c r="P37" s="2">
        <f>Table1[[#This Row], [1986]]*(VLOOKUP(Table1[[#This Row], [ISO]],Table2[],38,0)%)</f>
      </c>
      <c r="Q37" s="3">
        <v>3711.873</v>
      </c>
      <c r="R37" s="2">
        <f>Table1[[#This Row], [1987]]*(VLOOKUP(Table1[[#This Row], [ISO]],Table2[],37,0)%)</f>
      </c>
      <c r="S37" s="3">
        <v>3744.515</v>
      </c>
      <c r="T37" s="2">
        <f>Table1[[#This Row], [1988]]*(VLOOKUP(Table1[[#This Row], [ISO]],Table2[],36,0)%)</f>
      </c>
      <c r="U37" s="3">
        <v>3794.968</v>
      </c>
      <c r="V37" s="2">
        <f>Table1[[#This Row], [1989]]*(VLOOKUP(Table1[[#This Row], [ISO]],Table2[],35,0)%)</f>
      </c>
      <c r="W37" s="3">
        <v>3858.1040000000003</v>
      </c>
      <c r="X37" s="2">
        <f>Table1[[#This Row], [1990]]*(VLOOKUP(Table1[[#This Row], [ISO]],Table2[],34,0)%)</f>
      </c>
      <c r="Y37" s="3">
        <v>3920.85</v>
      </c>
      <c r="Z37" s="2">
        <f>Table1[[#This Row], [1991]]*(VLOOKUP(Table1[[#This Row], [ISO]],Table2[],33,0)%)</f>
      </c>
      <c r="AA37" s="3">
        <v>3979.471</v>
      </c>
      <c r="AB37" s="2">
        <f>Table1[[#This Row], [1992]]*(VLOOKUP(Table1[[#This Row], [ISO]],Table2[],32,0)%)</f>
      </c>
      <c r="AC37" s="3">
        <v>4015.51</v>
      </c>
      <c r="AD37" s="2">
        <f>Table1[[#This Row], [1993]]*(VLOOKUP(Table1[[#This Row], [ISO]],Table2[],31,0)%)</f>
      </c>
      <c r="AE37" s="3">
        <v>4009.539</v>
      </c>
      <c r="AF37" s="2">
        <f>Table1[[#This Row], [1994]]*(VLOOKUP(Table1[[#This Row], [ISO]],Table2[],30,0)%)</f>
      </c>
      <c r="AG37" s="3">
        <v>3970.175</v>
      </c>
      <c r="AH37" s="2">
        <f>Table1[[#This Row], [1995]]*(VLOOKUP(Table1[[#This Row], [ISO]],Table2[],29,0)%)</f>
      </c>
      <c r="AI37" s="3">
        <v>3911.2149999999997</v>
      </c>
      <c r="AJ37" s="2">
        <f>Table1[[#This Row], [1996]]*(VLOOKUP(Table1[[#This Row], [ISO]],Table2[],28,0)%)</f>
      </c>
      <c r="AK37" s="3">
        <v>3833.016</v>
      </c>
      <c r="AL37" s="2">
        <f>Table1[[#This Row], [1997]]*(VLOOKUP(Table1[[#This Row], [ISO]],Table2[],27,0)%)</f>
      </c>
      <c r="AM37" s="3">
        <v>3744.657</v>
      </c>
      <c r="AN37" s="2">
        <f>Table1[[#This Row], [1998]]*(VLOOKUP(Table1[[#This Row], [ISO]],Table2[],26,0)%)</f>
      </c>
      <c r="AO37" s="3">
        <v>3659.871</v>
      </c>
      <c r="AP37" s="2">
        <f>Table1[[#This Row], [1999]]*(VLOOKUP(Table1[[#This Row], [ISO]],Table2[],25,0)%)</f>
      </c>
      <c r="AQ37" s="3">
        <v>3582.258</v>
      </c>
      <c r="AR37" s="2">
        <f>Table1[[#This Row], [2000]]*(VLOOKUP(Table1[[#This Row], [ISO]],Table2[],24,0)%)</f>
      </c>
      <c r="AS37" s="3">
        <v>3511.415</v>
      </c>
      <c r="AT37" s="2">
        <f>Table1[[#This Row], [2001]]*(VLOOKUP(Table1[[#This Row], [ISO]],Table2[],23,0)%)</f>
      </c>
      <c r="AU37" s="3">
        <v>3453.08</v>
      </c>
      <c r="AV37" s="2">
        <f>Table1[[#This Row], [2002]]*(VLOOKUP(Table1[[#This Row], [ISO]],Table2[],22,0)%)</f>
      </c>
      <c r="AW37" s="3">
        <v>3419.476</v>
      </c>
      <c r="AX37" s="2">
        <f>Table1[[#This Row], [2003]]*(VLOOKUP(Table1[[#This Row], [ISO]],Table2[],21,0)%)</f>
      </c>
      <c r="AY37" s="3">
        <v>3411.88</v>
      </c>
      <c r="AZ37" s="2">
        <f>Table1[[#This Row], [2004]]*(VLOOKUP(Table1[[#This Row], [ISO]],Table2[],20,0)%)</f>
      </c>
      <c r="BA37" s="3">
        <v>3424.6440000000002</v>
      </c>
      <c r="BB37" s="2">
        <f>Table1[[#This Row], [2005]]*(VLOOKUP(Table1[[#This Row], [ISO]],Table2[],19,0)%)</f>
      </c>
      <c r="BC37" s="3">
        <v>3458.538</v>
      </c>
      <c r="BD37" s="2">
        <f>Table1[[#This Row], [2006]]*(VLOOKUP(Table1[[#This Row], [ISO]],Table2[],18,0)%)</f>
      </c>
      <c r="BE37" s="3">
        <v>3514.214</v>
      </c>
      <c r="BF37" s="2">
        <f>Table1[[#This Row], [2007]]*(VLOOKUP(Table1[[#This Row], [ISO]],Table2[],17,0)%)</f>
      </c>
      <c r="BG37" s="3">
        <v>3586.337</v>
      </c>
      <c r="BH37" s="2">
        <f>Table1[[#This Row], [2008]]*(VLOOKUP(Table1[[#This Row], [ISO]],Table2[],16,0)%)</f>
      </c>
      <c r="BI37" s="3">
        <v>3664.598</v>
      </c>
      <c r="BJ37" s="2">
        <f>Table1[[#This Row], [2009]]*(VLOOKUP(Table1[[#This Row], [ISO]],Table2[],15,0)%)</f>
      </c>
      <c r="BK37" s="3">
        <v>3737.8559999999998</v>
      </c>
      <c r="BL37" s="2">
        <f>Table1[[#This Row], [2010]]*(VLOOKUP(Table1[[#This Row], [ISO]],Table2[],14,0)%)</f>
      </c>
      <c r="BM37" s="3">
        <v>3794.6269999999995</v>
      </c>
      <c r="BN37" s="2">
        <f>Table1[[#This Row], [2011]]*(VLOOKUP(Table1[[#This Row], [ISO]],Table2[],13,0)%)</f>
      </c>
      <c r="BO37" s="3">
        <v>3829.73</v>
      </c>
      <c r="BP37" s="2">
        <f>Table1[[#This Row], [2012]]*(VLOOKUP(Table1[[#This Row], [ISO]],Table2[],12,0)%)</f>
      </c>
      <c r="BQ37" s="3">
        <v>3847.304</v>
      </c>
      <c r="BR37" s="2">
        <f>Table1[[#This Row], [2013]]*(VLOOKUP(Table1[[#This Row], [ISO]],Table2[],11,0)%)</f>
      </c>
      <c r="BS37" s="3">
        <v>3854.581</v>
      </c>
      <c r="BT37" s="2">
        <f>Table1[[#This Row], [2014]]*(VLOOKUP(Table1[[#This Row], [ISO]],Table2[],10,0)%)</f>
      </c>
      <c r="BU37" s="3">
        <v>3864.242</v>
      </c>
      <c r="BV37" s="2">
        <f>Table1[[#This Row], [2015]]*(VLOOKUP(Table1[[#This Row], [ISO]],Table2[],9,0)%)</f>
      </c>
      <c r="BW37" s="3">
        <v>3878.267</v>
      </c>
      <c r="BX37" s="2">
        <f>Table1[[#This Row], [2016]]*(VLOOKUP(Table1[[#This Row], [ISO]],Table2[],8,0)%)</f>
      </c>
      <c r="BY37" s="3">
        <v>3882.433</v>
      </c>
      <c r="BZ37" s="2">
        <f>Table1[[#This Row], [2017]]*(VLOOKUP(Table1[[#This Row], [ISO]],Table2[],7,0)%)</f>
      </c>
      <c r="CA37" s="3">
        <v>3874.21</v>
      </c>
      <c r="CB37" s="2">
        <f>Table1[[#This Row], [2018]]*(VLOOKUP(Table1[[#This Row], [ISO]],Table2[],6,0)%)</f>
      </c>
      <c r="CC37" s="3">
        <v>3858.956</v>
      </c>
      <c r="CD37" s="2">
        <f>Table1[[#This Row], [2019]]*(VLOOKUP(Table1[[#This Row], [ISO]],Table2[],5,0)%)</f>
      </c>
      <c r="CE37" s="3">
        <v>3831.394</v>
      </c>
      <c r="CF37" s="2">
        <f>Table1[[#This Row], [2020]]*(VLOOKUP(Table1[[#This Row], [ISO]],Table2[],4,0)%)</f>
      </c>
      <c r="CG37" s="3">
        <v>3802.475</v>
      </c>
      <c r="CH37" s="2">
        <f>Table1[[#This Row], [2021]]*(VLOOKUP(Table1[[#This Row], [ISO]],Table2[],3,0)%)</f>
      </c>
    </row>
    <row x14ac:dyDescent="0.25" r="38" customHeight="1" ht="17.25">
      <c r="A38" s="1" t="s">
        <v>412</v>
      </c>
      <c r="B38" s="1" t="s">
        <v>413</v>
      </c>
      <c r="C38" s="3">
        <v>712.2710000000001</v>
      </c>
      <c r="D38" s="2">
        <f>Table1[[#This Row], [1980]]*(VLOOKUP(Table1[[#This Row], [ISO]],Table2[],44,0)%)</f>
      </c>
      <c r="E38" s="3">
        <v>716.7679999999999</v>
      </c>
      <c r="F38" s="2">
        <f>Table1[[#This Row], [1981]]*(VLOOKUP(Table1[[#This Row], [ISO]],Table2[],43,0)%)</f>
      </c>
      <c r="G38" s="3">
        <v>723.3209999999999</v>
      </c>
      <c r="H38" s="2">
        <f>Table1[[#This Row], [1982]]*(VLOOKUP(Table1[[#This Row], [ISO]],Table2[],42,0)%)</f>
      </c>
      <c r="I38" s="3">
        <v>729.644</v>
      </c>
      <c r="J38" s="2">
        <f>Table1[[#This Row], [1983]]*(VLOOKUP(Table1[[#This Row], [ISO]],Table2[],41,0)%)</f>
      </c>
      <c r="K38" s="3">
        <v>734.548</v>
      </c>
      <c r="L38" s="2">
        <f>Table1[[#This Row], [1984]]*(VLOOKUP(Table1[[#This Row], [ISO]],Table2[],40,0)%)</f>
      </c>
      <c r="M38" s="3">
        <v>736.629</v>
      </c>
      <c r="N38" s="2">
        <f>Table1[[#This Row], [1985]]*(VLOOKUP(Table1[[#This Row], [ISO]],Table2[],39,0)%)</f>
      </c>
      <c r="O38" s="3">
        <v>738.733</v>
      </c>
      <c r="P38" s="2">
        <f>Table1[[#This Row], [1986]]*(VLOOKUP(Table1[[#This Row], [ISO]],Table2[],38,0)%)</f>
      </c>
      <c r="Q38" s="3">
        <v>742.6469999999999</v>
      </c>
      <c r="R38" s="2">
        <f>Table1[[#This Row], [1987]]*(VLOOKUP(Table1[[#This Row], [ISO]],Table2[],37,0)%)</f>
      </c>
      <c r="S38" s="3">
        <v>751.3010000000002</v>
      </c>
      <c r="T38" s="2">
        <f>Table1[[#This Row], [1988]]*(VLOOKUP(Table1[[#This Row], [ISO]],Table2[],36,0)%)</f>
      </c>
      <c r="U38" s="3">
        <v>763.646</v>
      </c>
      <c r="V38" s="2">
        <f>Table1[[#This Row], [1989]]*(VLOOKUP(Table1[[#This Row], [ISO]],Table2[],35,0)%)</f>
      </c>
      <c r="W38" s="3">
        <v>781.286</v>
      </c>
      <c r="X38" s="2">
        <f>Table1[[#This Row], [1990]]*(VLOOKUP(Table1[[#This Row], [ISO]],Table2[],34,0)%)</f>
      </c>
      <c r="Y38" s="3">
        <v>805.75</v>
      </c>
      <c r="Z38" s="2">
        <f>Table1[[#This Row], [1991]]*(VLOOKUP(Table1[[#This Row], [ISO]],Table2[],33,0)%)</f>
      </c>
      <c r="AA38" s="3">
        <v>828.96</v>
      </c>
      <c r="AB38" s="2">
        <f>Table1[[#This Row], [1992]]*(VLOOKUP(Table1[[#This Row], [ISO]],Table2[],32,0)%)</f>
      </c>
      <c r="AC38" s="3">
        <v>843.531</v>
      </c>
      <c r="AD38" s="2">
        <f>Table1[[#This Row], [1993]]*(VLOOKUP(Table1[[#This Row], [ISO]],Table2[],31,0)%)</f>
      </c>
      <c r="AE38" s="3">
        <v>848.328</v>
      </c>
      <c r="AF38" s="2">
        <f>Table1[[#This Row], [1994]]*(VLOOKUP(Table1[[#This Row], [ISO]],Table2[],30,0)%)</f>
      </c>
      <c r="AG38" s="3">
        <v>846.942</v>
      </c>
      <c r="AH38" s="2">
        <f>Table1[[#This Row], [1995]]*(VLOOKUP(Table1[[#This Row], [ISO]],Table2[],29,0)%)</f>
      </c>
      <c r="AI38" s="3">
        <v>839.728</v>
      </c>
      <c r="AJ38" s="2">
        <f>Table1[[#This Row], [1996]]*(VLOOKUP(Table1[[#This Row], [ISO]],Table2[],28,0)%)</f>
      </c>
      <c r="AK38" s="3">
        <v>827.084</v>
      </c>
      <c r="AL38" s="2">
        <f>Table1[[#This Row], [1997]]*(VLOOKUP(Table1[[#This Row], [ISO]],Table2[],27,0)%)</f>
      </c>
      <c r="AM38" s="3">
        <v>813.528</v>
      </c>
      <c r="AN38" s="2">
        <f>Table1[[#This Row], [1998]]*(VLOOKUP(Table1[[#This Row], [ISO]],Table2[],26,0)%)</f>
      </c>
      <c r="AO38" s="3">
        <v>804.6809999999999</v>
      </c>
      <c r="AP38" s="2">
        <f>Table1[[#This Row], [1999]]*(VLOOKUP(Table1[[#This Row], [ISO]],Table2[],25,0)%)</f>
      </c>
      <c r="AQ38" s="3">
        <v>798.762</v>
      </c>
      <c r="AR38" s="2">
        <f>Table1[[#This Row], [2000]]*(VLOOKUP(Table1[[#This Row], [ISO]],Table2[],24,0)%)</f>
      </c>
      <c r="AS38" s="3">
        <v>774.322</v>
      </c>
      <c r="AT38" s="2">
        <f>Table1[[#This Row], [2001]]*(VLOOKUP(Table1[[#This Row], [ISO]],Table2[],23,0)%)</f>
      </c>
      <c r="AU38" s="3">
        <v>748.255</v>
      </c>
      <c r="AV38" s="2">
        <f>Table1[[#This Row], [2002]]*(VLOOKUP(Table1[[#This Row], [ISO]],Table2[],22,0)%)</f>
      </c>
      <c r="AW38" s="3">
        <v>739.6750000000001</v>
      </c>
      <c r="AX38" s="2">
        <f>Table1[[#This Row], [2003]]*(VLOOKUP(Table1[[#This Row], [ISO]],Table2[],21,0)%)</f>
      </c>
      <c r="AY38" s="3">
        <v>733.192</v>
      </c>
      <c r="AZ38" s="2">
        <f>Table1[[#This Row], [2004]]*(VLOOKUP(Table1[[#This Row], [ISO]],Table2[],20,0)%)</f>
      </c>
      <c r="BA38" s="3">
        <v>730.526</v>
      </c>
      <c r="BB38" s="2">
        <f>Table1[[#This Row], [2005]]*(VLOOKUP(Table1[[#This Row], [ISO]],Table2[],19,0)%)</f>
      </c>
      <c r="BC38" s="3">
        <v>731.204</v>
      </c>
      <c r="BD38" s="2">
        <f>Table1[[#This Row], [2006]]*(VLOOKUP(Table1[[#This Row], [ISO]],Table2[],18,0)%)</f>
      </c>
      <c r="BE38" s="3">
        <v>735.3779999999999</v>
      </c>
      <c r="BF38" s="2">
        <f>Table1[[#This Row], [2007]]*(VLOOKUP(Table1[[#This Row], [ISO]],Table2[],17,0)%)</f>
      </c>
      <c r="BG38" s="3">
        <v>745.925</v>
      </c>
      <c r="BH38" s="2">
        <f>Table1[[#This Row], [2008]]*(VLOOKUP(Table1[[#This Row], [ISO]],Table2[],16,0)%)</f>
      </c>
      <c r="BI38" s="3">
        <v>758.9</v>
      </c>
      <c r="BJ38" s="2">
        <f>Table1[[#This Row], [2009]]*(VLOOKUP(Table1[[#This Row], [ISO]],Table2[],15,0)%)</f>
      </c>
      <c r="BK38" s="3">
        <v>772.976</v>
      </c>
      <c r="BL38" s="2">
        <f>Table1[[#This Row], [2010]]*(VLOOKUP(Table1[[#This Row], [ISO]],Table2[],14,0)%)</f>
      </c>
      <c r="BM38" s="3">
        <v>788.914</v>
      </c>
      <c r="BN38" s="2">
        <f>Table1[[#This Row], [2011]]*(VLOOKUP(Table1[[#This Row], [ISO]],Table2[],13,0)%)</f>
      </c>
      <c r="BO38" s="3">
        <v>802.739</v>
      </c>
      <c r="BP38" s="2">
        <f>Table1[[#This Row], [2012]]*(VLOOKUP(Table1[[#This Row], [ISO]],Table2[],12,0)%)</f>
      </c>
      <c r="BQ38" s="3">
        <v>816.263</v>
      </c>
      <c r="BR38" s="2">
        <f>Table1[[#This Row], [2013]]*(VLOOKUP(Table1[[#This Row], [ISO]],Table2[],11,0)%)</f>
      </c>
      <c r="BS38" s="3">
        <v>830.124</v>
      </c>
      <c r="BT38" s="2">
        <f>Table1[[#This Row], [2014]]*(VLOOKUP(Table1[[#This Row], [ISO]],Table2[],10,0)%)</f>
      </c>
      <c r="BU38" s="3">
        <v>841.561</v>
      </c>
      <c r="BV38" s="2">
        <f>Table1[[#This Row], [2015]]*(VLOOKUP(Table1[[#This Row], [ISO]],Table2[],9,0)%)</f>
      </c>
      <c r="BW38" s="3">
        <v>853.398</v>
      </c>
      <c r="BX38" s="2">
        <f>Table1[[#This Row], [2016]]*(VLOOKUP(Table1[[#This Row], [ISO]],Table2[],8,0)%)</f>
      </c>
      <c r="BY38" s="3">
        <v>864.126</v>
      </c>
      <c r="BZ38" s="2">
        <f>Table1[[#This Row], [2017]]*(VLOOKUP(Table1[[#This Row], [ISO]],Table2[],7,0)%)</f>
      </c>
      <c r="CA38" s="3">
        <v>871.905</v>
      </c>
      <c r="CB38" s="2">
        <f>Table1[[#This Row], [2018]]*(VLOOKUP(Table1[[#This Row], [ISO]],Table2[],6,0)%)</f>
      </c>
      <c r="CC38" s="3">
        <v>875.87</v>
      </c>
      <c r="CD38" s="2">
        <f>Table1[[#This Row], [2019]]*(VLOOKUP(Table1[[#This Row], [ISO]],Table2[],5,0)%)</f>
      </c>
      <c r="CE38" s="3">
        <v>875.125</v>
      </c>
      <c r="CF38" s="2">
        <f>Table1[[#This Row], [2020]]*(VLOOKUP(Table1[[#This Row], [ISO]],Table2[],4,0)%)</f>
      </c>
      <c r="CG38" s="3">
        <v>872.989</v>
      </c>
      <c r="CH38" s="2">
        <f>Table1[[#This Row], [2021]]*(VLOOKUP(Table1[[#This Row], [ISO]],Table2[],3,0)%)</f>
      </c>
    </row>
    <row x14ac:dyDescent="0.25" r="39" customHeight="1" ht="17.25">
      <c r="A39" s="1" t="s">
        <v>55</v>
      </c>
      <c r="B39" s="1" t="s">
        <v>54</v>
      </c>
      <c r="C39" s="3">
        <v>2566.641</v>
      </c>
      <c r="D39" s="3">
        <f>Table1[[#This Row], [1980]]*(VLOOKUP(Table1[[#This Row], [ISO]],Table2[],44,0)%)</f>
      </c>
      <c r="E39" s="3">
        <v>2573.795</v>
      </c>
      <c r="F39" s="3">
        <f>Table1[[#This Row], [1981]]*(VLOOKUP(Table1[[#This Row], [ISO]],Table2[],43,0)%)</f>
      </c>
      <c r="G39" s="3">
        <v>2582.901</v>
      </c>
      <c r="H39" s="3">
        <f>Table1[[#This Row], [1982]]*(VLOOKUP(Table1[[#This Row], [ISO]],Table2[],42,0)%)</f>
      </c>
      <c r="I39" s="3">
        <v>2593.733</v>
      </c>
      <c r="J39" s="3">
        <f>Table1[[#This Row], [1983]]*(VLOOKUP(Table1[[#This Row], [ISO]],Table2[],41,0)%)</f>
      </c>
      <c r="K39" s="3">
        <v>2610.231</v>
      </c>
      <c r="L39" s="3">
        <f>Table1[[#This Row], [1984]]*(VLOOKUP(Table1[[#This Row], [ISO]],Table2[],40,0)%)</f>
      </c>
      <c r="M39" s="3">
        <v>2634.032</v>
      </c>
      <c r="N39" s="3">
        <f>Table1[[#This Row], [1985]]*(VLOOKUP(Table1[[#This Row], [ISO]],Table2[],39,0)%)</f>
      </c>
      <c r="O39" s="3">
        <v>2663.896</v>
      </c>
      <c r="P39" s="3">
        <f>Table1[[#This Row], [1986]]*(VLOOKUP(Table1[[#This Row], [ISO]],Table2[],38,0)%)</f>
      </c>
      <c r="Q39" s="3">
        <v>2699.84</v>
      </c>
      <c r="R39" s="3">
        <f>Table1[[#This Row], [1987]]*(VLOOKUP(Table1[[#This Row], [ISO]],Table2[],37,0)%)</f>
      </c>
      <c r="S39" s="3">
        <v>2739.5519999999997</v>
      </c>
      <c r="T39" s="3">
        <f>Table1[[#This Row], [1988]]*(VLOOKUP(Table1[[#This Row], [ISO]],Table2[],36,0)%)</f>
      </c>
      <c r="U39" s="3">
        <v>2780.173</v>
      </c>
      <c r="V39" s="3">
        <f>Table1[[#This Row], [1989]]*(VLOOKUP(Table1[[#This Row], [ISO]],Table2[],35,0)%)</f>
      </c>
      <c r="W39" s="3">
        <v>2820.063</v>
      </c>
      <c r="X39" s="3">
        <f>Table1[[#This Row], [1990]]*(VLOOKUP(Table1[[#This Row], [ISO]],Table2[],34,0)%)</f>
      </c>
      <c r="Y39" s="3">
        <v>2855.751</v>
      </c>
      <c r="Z39" s="3">
        <f>Table1[[#This Row], [1991]]*(VLOOKUP(Table1[[#This Row], [ISO]],Table2[],33,0)%)</f>
      </c>
      <c r="AA39" s="3">
        <v>2877.379</v>
      </c>
      <c r="AB39" s="3">
        <f>Table1[[#This Row], [1992]]*(VLOOKUP(Table1[[#This Row], [ISO]],Table2[],32,0)%)</f>
      </c>
      <c r="AC39" s="3">
        <v>2881.826</v>
      </c>
      <c r="AD39" s="3">
        <f>Table1[[#This Row], [1993]]*(VLOOKUP(Table1[[#This Row], [ISO]],Table2[],31,0)%)</f>
      </c>
      <c r="AE39" s="3">
        <v>2872.092</v>
      </c>
      <c r="AF39" s="3">
        <f>Table1[[#This Row], [1994]]*(VLOOKUP(Table1[[#This Row], [ISO]],Table2[],30,0)%)</f>
      </c>
      <c r="AG39" s="3">
        <v>2845.302</v>
      </c>
      <c r="AH39" s="3">
        <f>Table1[[#This Row], [1995]]*(VLOOKUP(Table1[[#This Row], [ISO]],Table2[],29,0)%)</f>
      </c>
      <c r="AI39" s="3">
        <v>2803.279</v>
      </c>
      <c r="AJ39" s="3">
        <f>Table1[[#This Row], [1996]]*(VLOOKUP(Table1[[#This Row], [ISO]],Table2[],28,0)%)</f>
      </c>
      <c r="AK39" s="3">
        <v>2755.01</v>
      </c>
      <c r="AL39" s="3">
        <f>Table1[[#This Row], [1997]]*(VLOOKUP(Table1[[#This Row], [ISO]],Table2[],27,0)%)</f>
      </c>
      <c r="AM39" s="3">
        <v>2702.581</v>
      </c>
      <c r="AN39" s="3">
        <f>Table1[[#This Row], [1998]]*(VLOOKUP(Table1[[#This Row], [ISO]],Table2[],26,0)%)</f>
      </c>
      <c r="AO39" s="3">
        <v>2642.987</v>
      </c>
      <c r="AP39" s="3">
        <f>Table1[[#This Row], [1999]]*(VLOOKUP(Table1[[#This Row], [ISO]],Table2[],25,0)%)</f>
      </c>
      <c r="AQ39" s="3">
        <v>2581.3</v>
      </c>
      <c r="AR39" s="3">
        <f>Table1[[#This Row], [2000]]*(VLOOKUP(Table1[[#This Row], [ISO]],Table2[],24,0)%)</f>
      </c>
      <c r="AS39" s="3">
        <v>2524.02</v>
      </c>
      <c r="AT39" s="3">
        <f>Table1[[#This Row], [2001]]*(VLOOKUP(Table1[[#This Row], [ISO]],Table2[],23,0)%)</f>
      </c>
      <c r="AU39" s="3">
        <v>2474.762</v>
      </c>
      <c r="AV39" s="3">
        <f>Table1[[#This Row], [2002]]*(VLOOKUP(Table1[[#This Row], [ISO]],Table2[],22,0)%)</f>
      </c>
      <c r="AW39" s="3">
        <v>2430.445</v>
      </c>
      <c r="AX39" s="3">
        <f>Table1[[#This Row], [2003]]*(VLOOKUP(Table1[[#This Row], [ISO]],Table2[],21,0)%)</f>
      </c>
      <c r="AY39" s="3">
        <v>2388.883</v>
      </c>
      <c r="AZ39" s="3">
        <f>Table1[[#This Row], [2004]]*(VLOOKUP(Table1[[#This Row], [ISO]],Table2[],20,0)%)</f>
      </c>
      <c r="BA39" s="3">
        <v>2354.468</v>
      </c>
      <c r="BB39" s="3">
        <f>Table1[[#This Row], [2005]]*(VLOOKUP(Table1[[#This Row], [ISO]],Table2[],19,0)%)</f>
      </c>
      <c r="BC39" s="3">
        <v>2328.354</v>
      </c>
      <c r="BD39" s="3">
        <f>Table1[[#This Row], [2006]]*(VLOOKUP(Table1[[#This Row], [ISO]],Table2[],18,0)%)</f>
      </c>
      <c r="BE39" s="3">
        <v>2312.527</v>
      </c>
      <c r="BF39" s="3">
        <f>Table1[[#This Row], [2007]]*(VLOOKUP(Table1[[#This Row], [ISO]],Table2[],17,0)%)</f>
      </c>
      <c r="BG39" s="3">
        <v>2314.658</v>
      </c>
      <c r="BH39" s="3">
        <f>Table1[[#This Row], [2008]]*(VLOOKUP(Table1[[#This Row], [ISO]],Table2[],16,0)%)</f>
      </c>
      <c r="BI39" s="3">
        <v>2335.024</v>
      </c>
      <c r="BJ39" s="3">
        <f>Table1[[#This Row], [2009]]*(VLOOKUP(Table1[[#This Row], [ISO]],Table2[],15,0)%)</f>
      </c>
      <c r="BK39" s="3">
        <v>2363.44</v>
      </c>
      <c r="BL39" s="3">
        <f>Table1[[#This Row], [2010]]*(VLOOKUP(Table1[[#This Row], [ISO]],Table2[],14,0)%)</f>
      </c>
      <c r="BM39" s="3">
        <v>2389.855</v>
      </c>
      <c r="BN39" s="3">
        <f>Table1[[#This Row], [2011]]*(VLOOKUP(Table1[[#This Row], [ISO]],Table2[],13,0)%)</f>
      </c>
      <c r="BO39" s="3">
        <v>2406.384</v>
      </c>
      <c r="BP39" s="3">
        <f>Table1[[#This Row], [2012]]*(VLOOKUP(Table1[[#This Row], [ISO]],Table2[],12,0)%)</f>
      </c>
      <c r="BQ39" s="3">
        <v>2411.052</v>
      </c>
      <c r="BR39" s="3">
        <f>Table1[[#This Row], [2013]]*(VLOOKUP(Table1[[#This Row], [ISO]],Table2[],11,0)%)</f>
      </c>
      <c r="BS39" s="3">
        <v>2408.319</v>
      </c>
      <c r="BT39" s="3">
        <f>Table1[[#This Row], [2014]]*(VLOOKUP(Table1[[#This Row], [ISO]],Table2[],10,0)%)</f>
      </c>
      <c r="BU39" s="3">
        <v>2399.663</v>
      </c>
      <c r="BV39" s="3">
        <f>Table1[[#This Row], [2015]]*(VLOOKUP(Table1[[#This Row], [ISO]],Table2[],9,0)%)</f>
      </c>
      <c r="BW39" s="3">
        <v>2385.726</v>
      </c>
      <c r="BX39" s="3">
        <f>Table1[[#This Row], [2016]]*(VLOOKUP(Table1[[#This Row], [ISO]],Table2[],8,0)%)</f>
      </c>
      <c r="BY39" s="3">
        <v>2369.139</v>
      </c>
      <c r="BZ39" s="3">
        <f>Table1[[#This Row], [2017]]*(VLOOKUP(Table1[[#This Row], [ISO]],Table2[],7,0)%)</f>
      </c>
      <c r="CA39" s="3">
        <v>2351.827</v>
      </c>
      <c r="CB39" s="3">
        <f>Table1[[#This Row], [2018]]*(VLOOKUP(Table1[[#This Row], [ISO]],Table2[],6,0)%)</f>
      </c>
      <c r="CC39" s="3">
        <v>2335.24</v>
      </c>
      <c r="CD39" s="3">
        <f>Table1[[#This Row], [2019]]*(VLOOKUP(Table1[[#This Row], [ISO]],Table2[],5,0)%)</f>
      </c>
      <c r="CE39" s="3">
        <v>2316.234</v>
      </c>
      <c r="CF39" s="3">
        <f>Table1[[#This Row], [2020]]*(VLOOKUP(Table1[[#This Row], [ISO]],Table2[],4,0)%)</f>
      </c>
      <c r="CG39" s="3">
        <v>2302.063</v>
      </c>
      <c r="CH39" s="3">
        <f>Table1[[#This Row], [2021]]*(VLOOKUP(Table1[[#This Row], [ISO]],Table2[],3,0)%)</f>
      </c>
    </row>
    <row x14ac:dyDescent="0.25" r="40" customHeight="1" ht="17.25">
      <c r="A40" s="1" t="s">
        <v>57</v>
      </c>
      <c r="B40" s="1" t="s">
        <v>56</v>
      </c>
      <c r="C40" s="3">
        <v>199310.358</v>
      </c>
      <c r="D40" s="3">
        <f>Table1[[#This Row], [1980]]*(VLOOKUP(Table1[[#This Row], [ISO]],Table2[],44,0)%)</f>
      </c>
      <c r="E40" s="3">
        <v>199890.674</v>
      </c>
      <c r="F40" s="3">
        <f>Table1[[#This Row], [1981]]*(VLOOKUP(Table1[[#This Row], [ISO]],Table2[],43,0)%)</f>
      </c>
      <c r="G40" s="3">
        <v>205538.052</v>
      </c>
      <c r="H40" s="3">
        <f>Table1[[#This Row], [1982]]*(VLOOKUP(Table1[[#This Row], [ISO]],Table2[],42,0)%)</f>
      </c>
      <c r="I40" s="3">
        <v>211734.111</v>
      </c>
      <c r="J40" s="3">
        <f>Table1[[#This Row], [1983]]*(VLOOKUP(Table1[[#This Row], [ISO]],Table2[],41,0)%)</f>
      </c>
      <c r="K40" s="3">
        <v>215341.741</v>
      </c>
      <c r="L40" s="3">
        <f>Table1[[#This Row], [1984]]*(VLOOKUP(Table1[[#This Row], [ISO]],Table2[],40,0)%)</f>
      </c>
      <c r="M40" s="3">
        <v>219528.72999999998</v>
      </c>
      <c r="N40" s="3">
        <f>Table1[[#This Row], [1985]]*(VLOOKUP(Table1[[#This Row], [ISO]],Table2[],39,0)%)</f>
      </c>
      <c r="O40" s="3">
        <v>225144.37900000002</v>
      </c>
      <c r="P40" s="3">
        <f>Table1[[#This Row], [1986]]*(VLOOKUP(Table1[[#This Row], [ISO]],Table2[],38,0)%)</f>
      </c>
      <c r="Q40" s="3">
        <v>231396.047</v>
      </c>
      <c r="R40" s="3">
        <f>Table1[[#This Row], [1987]]*(VLOOKUP(Table1[[#This Row], [ISO]],Table2[],37,0)%)</f>
      </c>
      <c r="S40" s="3">
        <v>238699.997</v>
      </c>
      <c r="T40" s="3">
        <f>Table1[[#This Row], [1988]]*(VLOOKUP(Table1[[#This Row], [ISO]],Table2[],36,0)%)</f>
      </c>
      <c r="U40" s="3">
        <v>247026.56899999996</v>
      </c>
      <c r="V40" s="3">
        <f>Table1[[#This Row], [1989]]*(VLOOKUP(Table1[[#This Row], [ISO]],Table2[],35,0)%)</f>
      </c>
      <c r="W40" s="3">
        <v>254834.653</v>
      </c>
      <c r="X40" s="3">
        <f>Table1[[#This Row], [1990]]*(VLOOKUP(Table1[[#This Row], [ISO]],Table2[],34,0)%)</f>
      </c>
      <c r="Y40" s="3">
        <v>255336.189</v>
      </c>
      <c r="Z40" s="3">
        <f>Table1[[#This Row], [1991]]*(VLOOKUP(Table1[[#This Row], [ISO]],Table2[],33,0)%)</f>
      </c>
      <c r="AA40" s="3">
        <v>245747.79700000002</v>
      </c>
      <c r="AB40" s="3">
        <f>Table1[[#This Row], [1992]]*(VLOOKUP(Table1[[#This Row], [ISO]],Table2[],32,0)%)</f>
      </c>
      <c r="AC40" s="3">
        <v>233541.403</v>
      </c>
      <c r="AD40" s="3">
        <f>Table1[[#This Row], [1993]]*(VLOOKUP(Table1[[#This Row], [ISO]],Table2[],31,0)%)</f>
      </c>
      <c r="AE40" s="3">
        <v>220263.227</v>
      </c>
      <c r="AF40" s="3">
        <f>Table1[[#This Row], [1994]]*(VLOOKUP(Table1[[#This Row], [ISO]],Table2[],30,0)%)</f>
      </c>
      <c r="AG40" s="3">
        <v>204114.153</v>
      </c>
      <c r="AH40" s="3">
        <f>Table1[[#This Row], [1995]]*(VLOOKUP(Table1[[#This Row], [ISO]],Table2[],29,0)%)</f>
      </c>
      <c r="AI40" s="3">
        <v>190993.575</v>
      </c>
      <c r="AJ40" s="3">
        <f>Table1[[#This Row], [1996]]*(VLOOKUP(Table1[[#This Row], [ISO]],Table2[],28,0)%)</f>
      </c>
      <c r="AK40" s="3">
        <v>183382.05799999996</v>
      </c>
      <c r="AL40" s="3">
        <f>Table1[[#This Row], [1997]]*(VLOOKUP(Table1[[#This Row], [ISO]],Table2[],27,0)%)</f>
      </c>
      <c r="AM40" s="3">
        <v>177203.62</v>
      </c>
      <c r="AN40" s="3">
        <f>Table1[[#This Row], [1998]]*(VLOOKUP(Table1[[#This Row], [ISO]],Table2[],26,0)%)</f>
      </c>
      <c r="AO40" s="3">
        <v>171872.108</v>
      </c>
      <c r="AP40" s="3">
        <f>Table1[[#This Row], [1999]]*(VLOOKUP(Table1[[#This Row], [ISO]],Table2[],25,0)%)</f>
      </c>
      <c r="AQ40" s="3">
        <v>168202.021</v>
      </c>
      <c r="AR40" s="3">
        <f>Table1[[#This Row], [2000]]*(VLOOKUP(Table1[[#This Row], [ISO]],Table2[],24,0)%)</f>
      </c>
      <c r="AS40" s="3">
        <v>165591.516</v>
      </c>
      <c r="AT40" s="3">
        <f>Table1[[#This Row], [2001]]*(VLOOKUP(Table1[[#This Row], [ISO]],Table2[],23,0)%)</f>
      </c>
      <c r="AU40" s="3">
        <v>163235.697</v>
      </c>
      <c r="AV40" s="3">
        <f>Table1[[#This Row], [2002]]*(VLOOKUP(Table1[[#This Row], [ISO]],Table2[],22,0)%)</f>
      </c>
      <c r="AW40" s="3">
        <v>161700.553</v>
      </c>
      <c r="AX40" s="3">
        <f>Table1[[#This Row], [2003]]*(VLOOKUP(Table1[[#This Row], [ISO]],Table2[],21,0)%)</f>
      </c>
      <c r="AY40" s="3">
        <v>161104.245</v>
      </c>
      <c r="AZ40" s="3">
        <f>Table1[[#This Row], [2004]]*(VLOOKUP(Table1[[#This Row], [ISO]],Table2[],20,0)%)</f>
      </c>
      <c r="BA40" s="3">
        <v>160551.597</v>
      </c>
      <c r="BB40" s="3">
        <f>Table1[[#This Row], [2005]]*(VLOOKUP(Table1[[#This Row], [ISO]],Table2[],19,0)%)</f>
      </c>
      <c r="BC40" s="3">
        <v>160641.117</v>
      </c>
      <c r="BD40" s="3">
        <f>Table1[[#This Row], [2006]]*(VLOOKUP(Table1[[#This Row], [ISO]],Table2[],18,0)%)</f>
      </c>
      <c r="BE40" s="3">
        <v>162372.541</v>
      </c>
      <c r="BF40" s="3">
        <f>Table1[[#This Row], [2007]]*(VLOOKUP(Table1[[#This Row], [ISO]],Table2[],17,0)%)</f>
      </c>
      <c r="BG40" s="3">
        <v>165169.30699999997</v>
      </c>
      <c r="BH40" s="3">
        <f>Table1[[#This Row], [2008]]*(VLOOKUP(Table1[[#This Row], [ISO]],Table2[],16,0)%)</f>
      </c>
      <c r="BI40" s="3">
        <v>168570.33899999998</v>
      </c>
      <c r="BJ40" s="3">
        <f>Table1[[#This Row], [2009]]*(VLOOKUP(Table1[[#This Row], [ISO]],Table2[],15,0)%)</f>
      </c>
      <c r="BK40" s="3">
        <v>171675.719</v>
      </c>
      <c r="BL40" s="3">
        <f>Table1[[#This Row], [2010]]*(VLOOKUP(Table1[[#This Row], [ISO]],Table2[],14,0)%)</f>
      </c>
      <c r="BM40" s="3">
        <v>174069.532</v>
      </c>
      <c r="BN40" s="3">
        <f>Table1[[#This Row], [2011]]*(VLOOKUP(Table1[[#This Row], [ISO]],Table2[],13,0)%)</f>
      </c>
      <c r="BO40" s="3">
        <v>177113.097</v>
      </c>
      <c r="BP40" s="3">
        <f>Table1[[#This Row], [2012]]*(VLOOKUP(Table1[[#This Row], [ISO]],Table2[],12,0)%)</f>
      </c>
      <c r="BQ40" s="3">
        <v>179717.461</v>
      </c>
      <c r="BR40" s="3">
        <f>Table1[[#This Row], [2013]]*(VLOOKUP(Table1[[#This Row], [ISO]],Table2[],11,0)%)</f>
      </c>
      <c r="BS40" s="3">
        <v>180988.965</v>
      </c>
      <c r="BT40" s="3">
        <f>Table1[[#This Row], [2014]]*(VLOOKUP(Table1[[#This Row], [ISO]],Table2[],10,0)%)</f>
      </c>
      <c r="BU40" s="3">
        <v>181283.09100000001</v>
      </c>
      <c r="BV40" s="3">
        <f>Table1[[#This Row], [2015]]*(VLOOKUP(Table1[[#This Row], [ISO]],Table2[],9,0)%)</f>
      </c>
      <c r="BW40" s="3">
        <v>181394.634</v>
      </c>
      <c r="BX40" s="3">
        <f>Table1[[#This Row], [2016]]*(VLOOKUP(Table1[[#This Row], [ISO]],Table2[],8,0)%)</f>
      </c>
      <c r="BY40" s="3">
        <v>181190.197</v>
      </c>
      <c r="BZ40" s="3">
        <f>Table1[[#This Row], [2017]]*(VLOOKUP(Table1[[#This Row], [ISO]],Table2[],7,0)%)</f>
      </c>
      <c r="CA40" s="3">
        <v>177782.41700000002</v>
      </c>
      <c r="CB40" s="3">
        <f>Table1[[#This Row], [2018]]*(VLOOKUP(Table1[[#This Row], [ISO]],Table2[],6,0)%)</f>
      </c>
      <c r="CC40" s="3">
        <v>171106.78199999998</v>
      </c>
      <c r="CD40" s="3">
        <f>Table1[[#This Row], [2019]]*(VLOOKUP(Table1[[#This Row], [ISO]],Table2[],5,0)%)</f>
      </c>
      <c r="CE40" s="3">
        <v>161998.695</v>
      </c>
      <c r="CF40" s="3">
        <f>Table1[[#This Row], [2020]]*(VLOOKUP(Table1[[#This Row], [ISO]],Table2[],4,0)%)</f>
      </c>
      <c r="CG40" s="3">
        <v>149579.401</v>
      </c>
      <c r="CH40" s="3">
        <f>Table1[[#This Row], [2021]]*(VLOOKUP(Table1[[#This Row], [ISO]],Table2[],3,0)%)</f>
      </c>
    </row>
    <row x14ac:dyDescent="0.25" r="41" customHeight="1" ht="17.25">
      <c r="A41" s="1" t="s">
        <v>414</v>
      </c>
      <c r="B41" s="1" t="s">
        <v>68</v>
      </c>
      <c r="C41" s="3">
        <v>3328.6569999999997</v>
      </c>
      <c r="D41" s="3">
        <f>Table1[[#This Row], [1980]]*(VLOOKUP(Table1[[#This Row], [ISO]],Table2[],44,0)%)</f>
      </c>
      <c r="E41" s="3">
        <v>3524.272</v>
      </c>
      <c r="F41" s="3">
        <f>Table1[[#This Row], [1981]]*(VLOOKUP(Table1[[#This Row], [ISO]],Table2[],43,0)%)</f>
      </c>
      <c r="G41" s="3">
        <v>3698.927</v>
      </c>
      <c r="H41" s="3">
        <f>Table1[[#This Row], [1982]]*(VLOOKUP(Table1[[#This Row], [ISO]],Table2[],42,0)%)</f>
      </c>
      <c r="I41" s="3">
        <v>3852.171</v>
      </c>
      <c r="J41" s="3">
        <f>Table1[[#This Row], [1983]]*(VLOOKUP(Table1[[#This Row], [ISO]],Table2[],41,0)%)</f>
      </c>
      <c r="K41" s="3">
        <v>3985.905</v>
      </c>
      <c r="L41" s="3">
        <f>Table1[[#This Row], [1984]]*(VLOOKUP(Table1[[#This Row], [ISO]],Table2[],40,0)%)</f>
      </c>
      <c r="M41" s="3">
        <v>4097.91</v>
      </c>
      <c r="N41" s="3">
        <f>Table1[[#This Row], [1985]]*(VLOOKUP(Table1[[#This Row], [ISO]],Table2[],39,0)%)</f>
      </c>
      <c r="O41" s="3">
        <v>4192.085</v>
      </c>
      <c r="P41" s="3">
        <f>Table1[[#This Row], [1986]]*(VLOOKUP(Table1[[#This Row], [ISO]],Table2[],38,0)%)</f>
      </c>
      <c r="Q41" s="3">
        <v>4245.732</v>
      </c>
      <c r="R41" s="3">
        <f>Table1[[#This Row], [1987]]*(VLOOKUP(Table1[[#This Row], [ISO]],Table2[],37,0)%)</f>
      </c>
      <c r="S41" s="3">
        <v>4214.403</v>
      </c>
      <c r="T41" s="3">
        <f>Table1[[#This Row], [1988]]*(VLOOKUP(Table1[[#This Row], [ISO]],Table2[],36,0)%)</f>
      </c>
      <c r="U41" s="3">
        <v>4239.5380000000005</v>
      </c>
      <c r="V41" s="3">
        <f>Table1[[#This Row], [1989]]*(VLOOKUP(Table1[[#This Row], [ISO]],Table2[],35,0)%)</f>
      </c>
      <c r="W41" s="3">
        <v>4384.261</v>
      </c>
      <c r="X41" s="3">
        <f>Table1[[#This Row], [1990]]*(VLOOKUP(Table1[[#This Row], [ISO]],Table2[],34,0)%)</f>
      </c>
      <c r="Y41" s="3">
        <v>4554.216</v>
      </c>
      <c r="Z41" s="3">
        <f>Table1[[#This Row], [1991]]*(VLOOKUP(Table1[[#This Row], [ISO]],Table2[],33,0)%)</f>
      </c>
      <c r="AA41" s="3">
        <v>4745.169</v>
      </c>
      <c r="AB41" s="3">
        <f>Table1[[#This Row], [1992]]*(VLOOKUP(Table1[[#This Row], [ISO]],Table2[],32,0)%)</f>
      </c>
      <c r="AC41" s="3">
        <v>4924.841</v>
      </c>
      <c r="AD41" s="3">
        <f>Table1[[#This Row], [1993]]*(VLOOKUP(Table1[[#This Row], [ISO]],Table2[],31,0)%)</f>
      </c>
      <c r="AE41" s="3">
        <v>5074.685</v>
      </c>
      <c r="AF41" s="3">
        <f>Table1[[#This Row], [1994]]*(VLOOKUP(Table1[[#This Row], [ISO]],Table2[],30,0)%)</f>
      </c>
      <c r="AG41" s="3">
        <v>5220.1</v>
      </c>
      <c r="AH41" s="3">
        <f>Table1[[#This Row], [1995]]*(VLOOKUP(Table1[[#This Row], [ISO]],Table2[],29,0)%)</f>
      </c>
      <c r="AI41" s="3">
        <v>5376.312</v>
      </c>
      <c r="AJ41" s="3">
        <f>Table1[[#This Row], [1996]]*(VLOOKUP(Table1[[#This Row], [ISO]],Table2[],28,0)%)</f>
      </c>
      <c r="AK41" s="3">
        <v>5546.167000000001</v>
      </c>
      <c r="AL41" s="3">
        <f>Table1[[#This Row], [1997]]*(VLOOKUP(Table1[[#This Row], [ISO]],Table2[],27,0)%)</f>
      </c>
      <c r="AM41" s="3">
        <v>5740.585</v>
      </c>
      <c r="AN41" s="3">
        <f>Table1[[#This Row], [1998]]*(VLOOKUP(Table1[[#This Row], [ISO]],Table2[],26,0)%)</f>
      </c>
      <c r="AO41" s="3">
        <v>5954.45</v>
      </c>
      <c r="AP41" s="3">
        <f>Table1[[#This Row], [1999]]*(VLOOKUP(Table1[[#This Row], [ISO]],Table2[],25,0)%)</f>
      </c>
      <c r="AQ41" s="3">
        <v>6166.002</v>
      </c>
      <c r="AR41" s="3">
        <f>Table1[[#This Row], [2000]]*(VLOOKUP(Table1[[#This Row], [ISO]],Table2[],24,0)%)</f>
      </c>
      <c r="AS41" s="3">
        <v>6361.2919999999995</v>
      </c>
      <c r="AT41" s="3">
        <f>Table1[[#This Row], [2001]]*(VLOOKUP(Table1[[#This Row], [ISO]],Table2[],23,0)%)</f>
      </c>
      <c r="AU41" s="3">
        <v>6514.478999999999</v>
      </c>
      <c r="AV41" s="3">
        <f>Table1[[#This Row], [2002]]*(VLOOKUP(Table1[[#This Row], [ISO]],Table2[],22,0)%)</f>
      </c>
      <c r="AW41" s="3">
        <v>6623.926</v>
      </c>
      <c r="AX41" s="3">
        <f>Table1[[#This Row], [2003]]*(VLOOKUP(Table1[[#This Row], [ISO]],Table2[],21,0)%)</f>
      </c>
      <c r="AY41" s="3">
        <v>6713.217</v>
      </c>
      <c r="AZ41" s="3">
        <f>Table1[[#This Row], [2004]]*(VLOOKUP(Table1[[#This Row], [ISO]],Table2[],20,0)%)</f>
      </c>
      <c r="BA41" s="3">
        <v>6788.909</v>
      </c>
      <c r="BB41" s="3">
        <f>Table1[[#This Row], [2005]]*(VLOOKUP(Table1[[#This Row], [ISO]],Table2[],19,0)%)</f>
      </c>
      <c r="BC41" s="3">
        <v>6860.039000000001</v>
      </c>
      <c r="BD41" s="3">
        <f>Table1[[#This Row], [2006]]*(VLOOKUP(Table1[[#This Row], [ISO]],Table2[],18,0)%)</f>
      </c>
      <c r="BE41" s="3">
        <v>6927.748</v>
      </c>
      <c r="BF41" s="3">
        <f>Table1[[#This Row], [2007]]*(VLOOKUP(Table1[[#This Row], [ISO]],Table2[],17,0)%)</f>
      </c>
      <c r="BG41" s="3">
        <v>6990.345</v>
      </c>
      <c r="BH41" s="3">
        <f>Table1[[#This Row], [2008]]*(VLOOKUP(Table1[[#This Row], [ISO]],Table2[],16,0)%)</f>
      </c>
      <c r="BI41" s="3">
        <v>7055.059</v>
      </c>
      <c r="BJ41" s="3">
        <f>Table1[[#This Row], [2009]]*(VLOOKUP(Table1[[#This Row], [ISO]],Table2[],15,0)%)</f>
      </c>
      <c r="BK41" s="3">
        <v>7127.929</v>
      </c>
      <c r="BL41" s="3">
        <f>Table1[[#This Row], [2010]]*(VLOOKUP(Table1[[#This Row], [ISO]],Table2[],14,0)%)</f>
      </c>
      <c r="BM41" s="3">
        <v>7234.754</v>
      </c>
      <c r="BN41" s="3">
        <f>Table1[[#This Row], [2011]]*(VLOOKUP(Table1[[#This Row], [ISO]],Table2[],13,0)%)</f>
      </c>
      <c r="BO41" s="3">
        <v>7362.634</v>
      </c>
      <c r="BP41" s="3">
        <f>Table1[[#This Row], [2012]]*(VLOOKUP(Table1[[#This Row], [ISO]],Table2[],12,0)%)</f>
      </c>
      <c r="BQ41" s="3">
        <v>7472.681</v>
      </c>
      <c r="BR41" s="3">
        <f>Table1[[#This Row], [2013]]*(VLOOKUP(Table1[[#This Row], [ISO]],Table2[],11,0)%)</f>
      </c>
      <c r="BS41" s="3">
        <v>7572.697999999999</v>
      </c>
      <c r="BT41" s="3">
        <f>Table1[[#This Row], [2014]]*(VLOOKUP(Table1[[#This Row], [ISO]],Table2[],10,0)%)</f>
      </c>
      <c r="BU41" s="3">
        <v>7668.443</v>
      </c>
      <c r="BV41" s="3">
        <f>Table1[[#This Row], [2015]]*(VLOOKUP(Table1[[#This Row], [ISO]],Table2[],9,0)%)</f>
      </c>
      <c r="BW41" s="3">
        <v>7766.246999999999</v>
      </c>
      <c r="BX41" s="3">
        <f>Table1[[#This Row], [2016]]*(VLOOKUP(Table1[[#This Row], [ISO]],Table2[],8,0)%)</f>
      </c>
      <c r="BY41" s="3">
        <v>7884.409</v>
      </c>
      <c r="BZ41" s="3">
        <f>Table1[[#This Row], [2017]]*(VLOOKUP(Table1[[#This Row], [ISO]],Table2[],7,0)%)</f>
      </c>
      <c r="CA41" s="3">
        <v>8013.074999999999</v>
      </c>
      <c r="CB41" s="3">
        <f>Table1[[#This Row], [2018]]*(VLOOKUP(Table1[[#This Row], [ISO]],Table2[],6,0)%)</f>
      </c>
      <c r="CC41" s="3">
        <v>8141.223</v>
      </c>
      <c r="CD41" s="3">
        <f>Table1[[#This Row], [2019]]*(VLOOKUP(Table1[[#This Row], [ISO]],Table2[],5,0)%)</f>
      </c>
      <c r="CE41" s="3">
        <v>8272.758</v>
      </c>
      <c r="CF41" s="3">
        <f>Table1[[#This Row], [2020]]*(VLOOKUP(Table1[[#This Row], [ISO]],Table2[],4,0)%)</f>
      </c>
      <c r="CG41" s="3">
        <v>8404.096</v>
      </c>
      <c r="CH41" s="3">
        <f>Table1[[#This Row], [2021]]*(VLOOKUP(Table1[[#This Row], [ISO]],Table2[],3,0)%)</f>
      </c>
    </row>
    <row x14ac:dyDescent="0.25" r="42" customHeight="1" ht="17.25">
      <c r="A42" s="1" t="s">
        <v>49</v>
      </c>
      <c r="B42" s="1" t="s">
        <v>48</v>
      </c>
      <c r="C42" s="3">
        <v>3100.4080000000004</v>
      </c>
      <c r="D42" s="3">
        <f>Table1[[#This Row], [1980]]*(VLOOKUP(Table1[[#This Row], [ISO]],Table2[],44,0)%)</f>
      </c>
      <c r="E42" s="3">
        <v>3219.139</v>
      </c>
      <c r="F42" s="3">
        <f>Table1[[#This Row], [1981]]*(VLOOKUP(Table1[[#This Row], [ISO]],Table2[],43,0)%)</f>
      </c>
      <c r="G42" s="3">
        <v>3335.545</v>
      </c>
      <c r="H42" s="3">
        <f>Table1[[#This Row], [1982]]*(VLOOKUP(Table1[[#This Row], [ISO]],Table2[],42,0)%)</f>
      </c>
      <c r="I42" s="3">
        <v>3445.5459999999994</v>
      </c>
      <c r="J42" s="3">
        <f>Table1[[#This Row], [1983]]*(VLOOKUP(Table1[[#This Row], [ISO]],Table2[],41,0)%)</f>
      </c>
      <c r="K42" s="3">
        <v>3555.294</v>
      </c>
      <c r="L42" s="3">
        <f>Table1[[#This Row], [1984]]*(VLOOKUP(Table1[[#This Row], [ISO]],Table2[],40,0)%)</f>
      </c>
      <c r="M42" s="3">
        <v>3667.033</v>
      </c>
      <c r="N42" s="3">
        <f>Table1[[#This Row], [1985]]*(VLOOKUP(Table1[[#This Row], [ISO]],Table2[],39,0)%)</f>
      </c>
      <c r="O42" s="3">
        <v>3780.556</v>
      </c>
      <c r="P42" s="3">
        <f>Table1[[#This Row], [1986]]*(VLOOKUP(Table1[[#This Row], [ISO]],Table2[],38,0)%)</f>
      </c>
      <c r="Q42" s="3">
        <v>3893.257</v>
      </c>
      <c r="R42" s="3">
        <f>Table1[[#This Row], [1987]]*(VLOOKUP(Table1[[#This Row], [ISO]],Table2[],37,0)%)</f>
      </c>
      <c r="S42" s="3">
        <v>4008.985</v>
      </c>
      <c r="T42" s="3">
        <f>Table1[[#This Row], [1988]]*(VLOOKUP(Table1[[#This Row], [ISO]],Table2[],36,0)%)</f>
      </c>
      <c r="U42" s="3">
        <v>4128.44</v>
      </c>
      <c r="V42" s="3">
        <f>Table1[[#This Row], [1989]]*(VLOOKUP(Table1[[#This Row], [ISO]],Table2[],35,0)%)</f>
      </c>
      <c r="W42" s="3">
        <v>4245.797</v>
      </c>
      <c r="X42" s="3">
        <f>Table1[[#This Row], [1990]]*(VLOOKUP(Table1[[#This Row], [ISO]],Table2[],34,0)%)</f>
      </c>
      <c r="Y42" s="3">
        <v>4356.107</v>
      </c>
      <c r="Z42" s="3">
        <f>Table1[[#This Row], [1991]]*(VLOOKUP(Table1[[#This Row], [ISO]],Table2[],33,0)%)</f>
      </c>
      <c r="AA42" s="3">
        <v>4458.026</v>
      </c>
      <c r="AB42" s="3">
        <f>Table1[[#This Row], [1992]]*(VLOOKUP(Table1[[#This Row], [ISO]],Table2[],32,0)%)</f>
      </c>
      <c r="AC42" s="3">
        <v>4555.198</v>
      </c>
      <c r="AD42" s="3">
        <f>Table1[[#This Row], [1993]]*(VLOOKUP(Table1[[#This Row], [ISO]],Table2[],31,0)%)</f>
      </c>
      <c r="AE42" s="3">
        <v>4649.15</v>
      </c>
      <c r="AF42" s="3">
        <f>Table1[[#This Row], [1994]]*(VLOOKUP(Table1[[#This Row], [ISO]],Table2[],30,0)%)</f>
      </c>
      <c r="AG42" s="3">
        <v>4736.95</v>
      </c>
      <c r="AH42" s="3">
        <f>Table1[[#This Row], [1995]]*(VLOOKUP(Table1[[#This Row], [ISO]],Table2[],29,0)%)</f>
      </c>
      <c r="AI42" s="3">
        <v>4816.067</v>
      </c>
      <c r="AJ42" s="3">
        <f>Table1[[#This Row], [1996]]*(VLOOKUP(Table1[[#This Row], [ISO]],Table2[],28,0)%)</f>
      </c>
      <c r="AK42" s="3">
        <v>4890.1669999999995</v>
      </c>
      <c r="AL42" s="3">
        <f>Table1[[#This Row], [1997]]*(VLOOKUP(Table1[[#This Row], [ISO]],Table2[],27,0)%)</f>
      </c>
      <c r="AM42" s="3">
        <v>4969.54</v>
      </c>
      <c r="AN42" s="3">
        <f>Table1[[#This Row], [1998]]*(VLOOKUP(Table1[[#This Row], [ISO]],Table2[],26,0)%)</f>
      </c>
      <c r="AO42" s="3">
        <v>5064.976</v>
      </c>
      <c r="AP42" s="3">
        <f>Table1[[#This Row], [1999]]*(VLOOKUP(Table1[[#This Row], [ISO]],Table2[],25,0)%)</f>
      </c>
      <c r="AQ42" s="3">
        <v>5175.662</v>
      </c>
      <c r="AR42" s="3">
        <f>Table1[[#This Row], [2000]]*(VLOOKUP(Table1[[#This Row], [ISO]],Table2[],24,0)%)</f>
      </c>
      <c r="AS42" s="3">
        <v>5298.221</v>
      </c>
      <c r="AT42" s="3">
        <f>Table1[[#This Row], [2001]]*(VLOOKUP(Table1[[#This Row], [ISO]],Table2[],23,0)%)</f>
      </c>
      <c r="AU42" s="3">
        <v>5439.31</v>
      </c>
      <c r="AV42" s="3">
        <f>Table1[[#This Row], [2002]]*(VLOOKUP(Table1[[#This Row], [ISO]],Table2[],22,0)%)</f>
      </c>
      <c r="AW42" s="3">
        <v>5599.6179999999995</v>
      </c>
      <c r="AX42" s="3">
        <f>Table1[[#This Row], [2003]]*(VLOOKUP(Table1[[#This Row], [ISO]],Table2[],21,0)%)</f>
      </c>
      <c r="AY42" s="3">
        <v>5768.911</v>
      </c>
      <c r="AZ42" s="3">
        <f>Table1[[#This Row], [2004]]*(VLOOKUP(Table1[[#This Row], [ISO]],Table2[],20,0)%)</f>
      </c>
      <c r="BA42" s="3">
        <v>5943.163999999999</v>
      </c>
      <c r="BB42" s="3">
        <f>Table1[[#This Row], [2005]]*(VLOOKUP(Table1[[#This Row], [ISO]],Table2[],19,0)%)</f>
      </c>
      <c r="BC42" s="3">
        <v>6125.206</v>
      </c>
      <c r="BD42" s="3">
        <f>Table1[[#This Row], [2006]]*(VLOOKUP(Table1[[#This Row], [ISO]],Table2[],18,0)%)</f>
      </c>
      <c r="BE42" s="3">
        <v>6310.531</v>
      </c>
      <c r="BF42" s="3">
        <f>Table1[[#This Row], [2007]]*(VLOOKUP(Table1[[#This Row], [ISO]],Table2[],17,0)%)</f>
      </c>
      <c r="BG42" s="3">
        <v>6490.904</v>
      </c>
      <c r="BH42" s="3">
        <f>Table1[[#This Row], [2008]]*(VLOOKUP(Table1[[#This Row], [ISO]],Table2[],16,0)%)</f>
      </c>
      <c r="BI42" s="3">
        <v>6665.849999999999</v>
      </c>
      <c r="BJ42" s="3">
        <f>Table1[[#This Row], [2009]]*(VLOOKUP(Table1[[#This Row], [ISO]],Table2[],15,0)%)</f>
      </c>
      <c r="BK42" s="3">
        <v>6838.962</v>
      </c>
      <c r="BL42" s="3">
        <f>Table1[[#This Row], [2010]]*(VLOOKUP(Table1[[#This Row], [ISO]],Table2[],14,0)%)</f>
      </c>
      <c r="BM42" s="3">
        <v>7006.485</v>
      </c>
      <c r="BN42" s="3">
        <f>Table1[[#This Row], [2011]]*(VLOOKUP(Table1[[#This Row], [ISO]],Table2[],13,0)%)</f>
      </c>
      <c r="BO42" s="3">
        <v>7163.843999999999</v>
      </c>
      <c r="BP42" s="3">
        <f>Table1[[#This Row], [2012]]*(VLOOKUP(Table1[[#This Row], [ISO]],Table2[],12,0)%)</f>
      </c>
      <c r="BQ42" s="3">
        <v>7312.958</v>
      </c>
      <c r="BR42" s="3">
        <f>Table1[[#This Row], [2013]]*(VLOOKUP(Table1[[#This Row], [ISO]],Table2[],11,0)%)</f>
      </c>
      <c r="BS42" s="3">
        <v>7462.285</v>
      </c>
      <c r="BT42" s="3">
        <f>Table1[[#This Row], [2014]]*(VLOOKUP(Table1[[#This Row], [ISO]],Table2[],10,0)%)</f>
      </c>
      <c r="BU42" s="3">
        <v>7623.738</v>
      </c>
      <c r="BV42" s="3">
        <f>Table1[[#This Row], [2015]]*(VLOOKUP(Table1[[#This Row], [ISO]],Table2[],9,0)%)</f>
      </c>
      <c r="BW42" s="3">
        <v>7804.938</v>
      </c>
      <c r="BX42" s="3">
        <f>Table1[[#This Row], [2016]]*(VLOOKUP(Table1[[#This Row], [ISO]],Table2[],8,0)%)</f>
      </c>
      <c r="BY42" s="3">
        <v>8000.889</v>
      </c>
      <c r="BZ42" s="3">
        <f>Table1[[#This Row], [2017]]*(VLOOKUP(Table1[[#This Row], [ISO]],Table2[],7,0)%)</f>
      </c>
      <c r="CA42" s="3">
        <v>8197.212</v>
      </c>
      <c r="CB42" s="3">
        <f>Table1[[#This Row], [2018]]*(VLOOKUP(Table1[[#This Row], [ISO]],Table2[],6,0)%)</f>
      </c>
      <c r="CC42" s="3">
        <v>8386.321</v>
      </c>
      <c r="CD42" s="3">
        <f>Table1[[#This Row], [2019]]*(VLOOKUP(Table1[[#This Row], [ISO]],Table2[],5,0)%)</f>
      </c>
      <c r="CE42" s="3">
        <v>8554.551</v>
      </c>
      <c r="CF42" s="3">
        <f>Table1[[#This Row], [2020]]*(VLOOKUP(Table1[[#This Row], [ISO]],Table2[],4,0)%)</f>
      </c>
      <c r="CG42" s="3">
        <v>8691.642</v>
      </c>
      <c r="CH42" s="3">
        <f>Table1[[#This Row], [2021]]*(VLOOKUP(Table1[[#This Row], [ISO]],Table2[],3,0)%)</f>
      </c>
    </row>
    <row x14ac:dyDescent="0.25" r="43" customHeight="1" ht="17.25">
      <c r="A43" s="1" t="s">
        <v>79</v>
      </c>
      <c r="B43" s="1" t="s">
        <v>78</v>
      </c>
      <c r="C43" s="3">
        <v>9564.066</v>
      </c>
      <c r="D43" s="3">
        <f>Table1[[#This Row], [1980]]*(VLOOKUP(Table1[[#This Row], [ISO]],Table2[],44,0)%)</f>
      </c>
      <c r="E43" s="3">
        <v>9859.283</v>
      </c>
      <c r="F43" s="3">
        <f>Table1[[#This Row], [1981]]*(VLOOKUP(Table1[[#This Row], [ISO]],Table2[],43,0)%)</f>
      </c>
      <c r="G43" s="3">
        <v>10172.473</v>
      </c>
      <c r="H43" s="3">
        <f>Table1[[#This Row], [1982]]*(VLOOKUP(Table1[[#This Row], [ISO]],Table2[],42,0)%)</f>
      </c>
      <c r="I43" s="3">
        <v>10509.718</v>
      </c>
      <c r="J43" s="3">
        <f>Table1[[#This Row], [1983]]*(VLOOKUP(Table1[[#This Row], [ISO]],Table2[],41,0)%)</f>
      </c>
      <c r="K43" s="3">
        <v>10867.312</v>
      </c>
      <c r="L43" s="3">
        <f>Table1[[#This Row], [1984]]*(VLOOKUP(Table1[[#This Row], [ISO]],Table2[],40,0)%)</f>
      </c>
      <c r="M43" s="3">
        <v>11238.587</v>
      </c>
      <c r="N43" s="3">
        <f>Table1[[#This Row], [1985]]*(VLOOKUP(Table1[[#This Row], [ISO]],Table2[],39,0)%)</f>
      </c>
      <c r="O43" s="3">
        <v>11630.506</v>
      </c>
      <c r="P43" s="3">
        <f>Table1[[#This Row], [1986]]*(VLOOKUP(Table1[[#This Row], [ISO]],Table2[],38,0)%)</f>
      </c>
      <c r="Q43" s="3">
        <v>12049.722</v>
      </c>
      <c r="R43" s="3">
        <f>Table1[[#This Row], [1987]]*(VLOOKUP(Table1[[#This Row], [ISO]],Table2[],37,0)%)</f>
      </c>
      <c r="S43" s="3">
        <v>12480.693</v>
      </c>
      <c r="T43" s="3">
        <f>Table1[[#This Row], [1988]]*(VLOOKUP(Table1[[#This Row], [ISO]],Table2[],36,0)%)</f>
      </c>
      <c r="U43" s="3">
        <v>12906.881</v>
      </c>
      <c r="V43" s="3">
        <f>Table1[[#This Row], [1989]]*(VLOOKUP(Table1[[#This Row], [ISO]],Table2[],35,0)%)</f>
      </c>
      <c r="W43" s="3">
        <v>13326.097</v>
      </c>
      <c r="X43" s="3">
        <f>Table1[[#This Row], [1990]]*(VLOOKUP(Table1[[#This Row], [ISO]],Table2[],34,0)%)</f>
      </c>
      <c r="Y43" s="3">
        <v>13746.827999999998</v>
      </c>
      <c r="Z43" s="3">
        <f>Table1[[#This Row], [1991]]*(VLOOKUP(Table1[[#This Row], [ISO]],Table2[],33,0)%)</f>
      </c>
      <c r="AA43" s="3">
        <v>14165.113</v>
      </c>
      <c r="AB43" s="3">
        <f>Table1[[#This Row], [1992]]*(VLOOKUP(Table1[[#This Row], [ISO]],Table2[],32,0)%)</f>
      </c>
      <c r="AC43" s="3">
        <v>14594.623</v>
      </c>
      <c r="AD43" s="3">
        <f>Table1[[#This Row], [1993]]*(VLOOKUP(Table1[[#This Row], [ISO]],Table2[],31,0)%)</f>
      </c>
      <c r="AE43" s="3">
        <v>15129.808</v>
      </c>
      <c r="AF43" s="3">
        <f>Table1[[#This Row], [1994]]*(VLOOKUP(Table1[[#This Row], [ISO]],Table2[],30,0)%)</f>
      </c>
      <c r="AG43" s="3">
        <v>15767.669000000002</v>
      </c>
      <c r="AH43" s="3">
        <f>Table1[[#This Row], [1995]]*(VLOOKUP(Table1[[#This Row], [ISO]],Table2[],29,0)%)</f>
      </c>
      <c r="AI43" s="3">
        <v>16360.404</v>
      </c>
      <c r="AJ43" s="3">
        <f>Table1[[#This Row], [1996]]*(VLOOKUP(Table1[[#This Row], [ISO]],Table2[],28,0)%)</f>
      </c>
      <c r="AK43" s="3">
        <v>16861.522</v>
      </c>
      <c r="AL43" s="3">
        <f>Table1[[#This Row], [1997]]*(VLOOKUP(Table1[[#This Row], [ISO]],Table2[],27,0)%)</f>
      </c>
      <c r="AM43" s="3">
        <v>17337.142</v>
      </c>
      <c r="AN43" s="3">
        <f>Table1[[#This Row], [1998]]*(VLOOKUP(Table1[[#This Row], [ISO]],Table2[],26,0)%)</f>
      </c>
      <c r="AO43" s="3">
        <v>17814.06</v>
      </c>
      <c r="AP43" s="3">
        <f>Table1[[#This Row], [1999]]*(VLOOKUP(Table1[[#This Row], [ISO]],Table2[],25,0)%)</f>
      </c>
      <c r="AQ43" s="3">
        <v>18227.484</v>
      </c>
      <c r="AR43" s="3">
        <f>Table1[[#This Row], [2000]]*(VLOOKUP(Table1[[#This Row], [ISO]],Table2[],24,0)%)</f>
      </c>
      <c r="AS43" s="3">
        <v>18603.633</v>
      </c>
      <c r="AT43" s="3">
        <f>Table1[[#This Row], [2001]]*(VLOOKUP(Table1[[#This Row], [ISO]],Table2[],23,0)%)</f>
      </c>
      <c r="AU43" s="3">
        <v>19060.112999999998</v>
      </c>
      <c r="AV43" s="3">
        <f>Table1[[#This Row], [2002]]*(VLOOKUP(Table1[[#This Row], [ISO]],Table2[],22,0)%)</f>
      </c>
      <c r="AW43" s="3">
        <v>19613.587</v>
      </c>
      <c r="AX43" s="3">
        <f>Table1[[#This Row], [2003]]*(VLOOKUP(Table1[[#This Row], [ISO]],Table2[],21,0)%)</f>
      </c>
      <c r="AY43" s="3">
        <v>20215.159</v>
      </c>
      <c r="AZ43" s="3">
        <f>Table1[[#This Row], [2004]]*(VLOOKUP(Table1[[#This Row], [ISO]],Table2[],20,0)%)</f>
      </c>
      <c r="BA43" s="3">
        <v>20839.319</v>
      </c>
      <c r="BB43" s="3">
        <f>Table1[[#This Row], [2005]]*(VLOOKUP(Table1[[#This Row], [ISO]],Table2[],19,0)%)</f>
      </c>
      <c r="BC43" s="3">
        <v>21514.403</v>
      </c>
      <c r="BD43" s="3">
        <f>Table1[[#This Row], [2006]]*(VLOOKUP(Table1[[#This Row], [ISO]],Table2[],18,0)%)</f>
      </c>
      <c r="BE43" s="3">
        <v>22242.399</v>
      </c>
      <c r="BF43" s="3">
        <f>Table1[[#This Row], [2007]]*(VLOOKUP(Table1[[#This Row], [ISO]],Table2[],17,0)%)</f>
      </c>
      <c r="BG43" s="3">
        <v>23012.533000000003</v>
      </c>
      <c r="BH43" s="3">
        <f>Table1[[#This Row], [2008]]*(VLOOKUP(Table1[[#This Row], [ISO]],Table2[],16,0)%)</f>
      </c>
      <c r="BI43" s="3">
        <v>23847.196000000004</v>
      </c>
      <c r="BJ43" s="3">
        <f>Table1[[#This Row], [2009]]*(VLOOKUP(Table1[[#This Row], [ISO]],Table2[],15,0)%)</f>
      </c>
      <c r="BK43" s="3">
        <v>24741.032</v>
      </c>
      <c r="BL43" s="3">
        <f>Table1[[#This Row], [2010]]*(VLOOKUP(Table1[[#This Row], [ISO]],Table2[],14,0)%)</f>
      </c>
      <c r="BM43" s="3">
        <v>25677.37</v>
      </c>
      <c r="BN43" s="3">
        <f>Table1[[#This Row], [2011]]*(VLOOKUP(Table1[[#This Row], [ISO]],Table2[],13,0)%)</f>
      </c>
      <c r="BO43" s="3">
        <v>26649.872000000003</v>
      </c>
      <c r="BP43" s="3">
        <f>Table1[[#This Row], [2012]]*(VLOOKUP(Table1[[#This Row], [ISO]],Table2[],12,0)%)</f>
      </c>
      <c r="BQ43" s="3">
        <v>27630.945</v>
      </c>
      <c r="BR43" s="3">
        <f>Table1[[#This Row], [2013]]*(VLOOKUP(Table1[[#This Row], [ISO]],Table2[],11,0)%)</f>
      </c>
      <c r="BS43" s="3">
        <v>28599.417</v>
      </c>
      <c r="BT43" s="3">
        <f>Table1[[#This Row], [2014]]*(VLOOKUP(Table1[[#This Row], [ISO]],Table2[],10,0)%)</f>
      </c>
      <c r="BU43" s="3">
        <v>29557.425</v>
      </c>
      <c r="BV43" s="3">
        <f>Table1[[#This Row], [2015]]*(VLOOKUP(Table1[[#This Row], [ISO]],Table2[],9,0)%)</f>
      </c>
      <c r="BW43" s="3">
        <v>30509.57</v>
      </c>
      <c r="BX43" s="3">
        <f>Table1[[#This Row], [2016]]*(VLOOKUP(Table1[[#This Row], [ISO]],Table2[],8,0)%)</f>
      </c>
      <c r="BY43" s="3">
        <v>31460.809</v>
      </c>
      <c r="BZ43" s="3">
        <f>Table1[[#This Row], [2017]]*(VLOOKUP(Table1[[#This Row], [ISO]],Table2[],7,0)%)</f>
      </c>
      <c r="CA43" s="3">
        <v>32429.347999999998</v>
      </c>
      <c r="CB43" s="3">
        <f>Table1[[#This Row], [2018]]*(VLOOKUP(Table1[[#This Row], [ISO]],Table2[],6,0)%)</f>
      </c>
      <c r="CC43" s="3">
        <v>33406.443</v>
      </c>
      <c r="CD43" s="3">
        <f>Table1[[#This Row], [2019]]*(VLOOKUP(Table1[[#This Row], [ISO]],Table2[],5,0)%)</f>
      </c>
      <c r="CE43" s="3">
        <v>34391.993</v>
      </c>
      <c r="CF43" s="3">
        <f>Table1[[#This Row], [2020]]*(VLOOKUP(Table1[[#This Row], [ISO]],Table2[],4,0)%)</f>
      </c>
      <c r="CG43" s="3">
        <v>35395.875</v>
      </c>
      <c r="CH43" s="3">
        <f>Table1[[#This Row], [2021]]*(VLOOKUP(Table1[[#This Row], [ISO]],Table2[],3,0)%)</f>
      </c>
    </row>
    <row x14ac:dyDescent="0.25" r="44" customHeight="1" ht="17.25">
      <c r="A44" s="1" t="s">
        <v>63</v>
      </c>
      <c r="B44" s="1" t="s">
        <v>62</v>
      </c>
      <c r="C44" s="3">
        <v>654.73</v>
      </c>
      <c r="D44" s="3">
        <f>Table1[[#This Row], [1980]]*(VLOOKUP(Table1[[#This Row], [ISO]],Table2[],44,0)%)</f>
      </c>
      <c r="E44" s="3">
        <v>662.763</v>
      </c>
      <c r="F44" s="3">
        <f>Table1[[#This Row], [1981]]*(VLOOKUP(Table1[[#This Row], [ISO]],Table2[],43,0)%)</f>
      </c>
      <c r="G44" s="3">
        <v>669.374</v>
      </c>
      <c r="H44" s="3">
        <f>Table1[[#This Row], [1982]]*(VLOOKUP(Table1[[#This Row], [ISO]],Table2[],42,0)%)</f>
      </c>
      <c r="I44" s="3">
        <v>673.96</v>
      </c>
      <c r="J44" s="3">
        <f>Table1[[#This Row], [1983]]*(VLOOKUP(Table1[[#This Row], [ISO]],Table2[],41,0)%)</f>
      </c>
      <c r="K44" s="3">
        <v>686.636</v>
      </c>
      <c r="L44" s="3">
        <f>Table1[[#This Row], [1984]]*(VLOOKUP(Table1[[#This Row], [ISO]],Table2[],40,0)%)</f>
      </c>
      <c r="M44" s="3">
        <v>708.257</v>
      </c>
      <c r="N44" s="3">
        <f>Table1[[#This Row], [1985]]*(VLOOKUP(Table1[[#This Row], [ISO]],Table2[],39,0)%)</f>
      </c>
      <c r="O44" s="3">
        <v>730.113</v>
      </c>
      <c r="P44" s="3">
        <f>Table1[[#This Row], [1986]]*(VLOOKUP(Table1[[#This Row], [ISO]],Table2[],38,0)%)</f>
      </c>
      <c r="Q44" s="3">
        <v>753.005</v>
      </c>
      <c r="R44" s="3">
        <f>Table1[[#This Row], [1987]]*(VLOOKUP(Table1[[#This Row], [ISO]],Table2[],37,0)%)</f>
      </c>
      <c r="S44" s="3">
        <v>777.163</v>
      </c>
      <c r="T44" s="3">
        <f>Table1[[#This Row], [1988]]*(VLOOKUP(Table1[[#This Row], [ISO]],Table2[],36,0)%)</f>
      </c>
      <c r="U44" s="3">
        <v>798.531</v>
      </c>
      <c r="V44" s="3">
        <f>Table1[[#This Row], [1989]]*(VLOOKUP(Table1[[#This Row], [ISO]],Table2[],35,0)%)</f>
      </c>
      <c r="W44" s="3">
        <v>816.5</v>
      </c>
      <c r="X44" s="3">
        <f>Table1[[#This Row], [1990]]*(VLOOKUP(Table1[[#This Row], [ISO]],Table2[],34,0)%)</f>
      </c>
      <c r="Y44" s="3">
        <v>834.409</v>
      </c>
      <c r="Z44" s="3">
        <f>Table1[[#This Row], [1991]]*(VLOOKUP(Table1[[#This Row], [ISO]],Table2[],33,0)%)</f>
      </c>
      <c r="AA44" s="3">
        <v>852.6410000000001</v>
      </c>
      <c r="AB44" s="3">
        <f>Table1[[#This Row], [1992]]*(VLOOKUP(Table1[[#This Row], [ISO]],Table2[],32,0)%)</f>
      </c>
      <c r="AC44" s="3">
        <v>871.508</v>
      </c>
      <c r="AD44" s="3">
        <f>Table1[[#This Row], [1993]]*(VLOOKUP(Table1[[#This Row], [ISO]],Table2[],31,0)%)</f>
      </c>
      <c r="AE44" s="3">
        <v>890.858</v>
      </c>
      <c r="AF44" s="3">
        <f>Table1[[#This Row], [1994]]*(VLOOKUP(Table1[[#This Row], [ISO]],Table2[],30,0)%)</f>
      </c>
      <c r="AG44" s="3">
        <v>910.5509999999999</v>
      </c>
      <c r="AH44" s="3">
        <f>Table1[[#This Row], [1995]]*(VLOOKUP(Table1[[#This Row], [ISO]],Table2[],29,0)%)</f>
      </c>
      <c r="AI44" s="3">
        <v>931.009</v>
      </c>
      <c r="AJ44" s="3">
        <f>Table1[[#This Row], [1996]]*(VLOOKUP(Table1[[#This Row], [ISO]],Table2[],28,0)%)</f>
      </c>
      <c r="AK44" s="3">
        <v>949.847</v>
      </c>
      <c r="AL44" s="3">
        <f>Table1[[#This Row], [1997]]*(VLOOKUP(Table1[[#This Row], [ISO]],Table2[],27,0)%)</f>
      </c>
      <c r="AM44" s="3">
        <v>967.995</v>
      </c>
      <c r="AN44" s="3">
        <f>Table1[[#This Row], [1998]]*(VLOOKUP(Table1[[#This Row], [ISO]],Table2[],26,0)%)</f>
      </c>
      <c r="AO44" s="3">
        <v>987.491</v>
      </c>
      <c r="AP44" s="3">
        <f>Table1[[#This Row], [1999]]*(VLOOKUP(Table1[[#This Row], [ISO]],Table2[],25,0)%)</f>
      </c>
      <c r="AQ44" s="3">
        <v>1011.181</v>
      </c>
      <c r="AR44" s="3">
        <f>Table1[[#This Row], [2000]]*(VLOOKUP(Table1[[#This Row], [ISO]],Table2[],24,0)%)</f>
      </c>
      <c r="AS44" s="3">
        <v>1038.626</v>
      </c>
      <c r="AT44" s="3">
        <f>Table1[[#This Row], [2001]]*(VLOOKUP(Table1[[#This Row], [ISO]],Table2[],23,0)%)</f>
      </c>
      <c r="AU44" s="3">
        <v>1065.465</v>
      </c>
      <c r="AV44" s="3">
        <f>Table1[[#This Row], [2002]]*(VLOOKUP(Table1[[#This Row], [ISO]],Table2[],22,0)%)</f>
      </c>
      <c r="AW44" s="3">
        <v>1095.5030000000002</v>
      </c>
      <c r="AX44" s="3">
        <f>Table1[[#This Row], [2003]]*(VLOOKUP(Table1[[#This Row], [ISO]],Table2[],21,0)%)</f>
      </c>
      <c r="AY44" s="3">
        <v>1131.729</v>
      </c>
      <c r="AZ44" s="3">
        <f>Table1[[#This Row], [2004]]*(VLOOKUP(Table1[[#This Row], [ISO]],Table2[],20,0)%)</f>
      </c>
      <c r="BA44" s="3">
        <v>1174.595</v>
      </c>
      <c r="BB44" s="3">
        <f>Table1[[#This Row], [2005]]*(VLOOKUP(Table1[[#This Row], [ISO]],Table2[],19,0)%)</f>
      </c>
      <c r="BC44" s="3">
        <v>1221</v>
      </c>
      <c r="BD44" s="3">
        <f>Table1[[#This Row], [2006]]*(VLOOKUP(Table1[[#This Row], [ISO]],Table2[],18,0)%)</f>
      </c>
      <c r="BE44" s="3">
        <v>1269.469</v>
      </c>
      <c r="BF44" s="3">
        <f>Table1[[#This Row], [2007]]*(VLOOKUP(Table1[[#This Row], [ISO]],Table2[],17,0)%)</f>
      </c>
      <c r="BG44" s="3">
        <v>1323.545</v>
      </c>
      <c r="BH44" s="3">
        <f>Table1[[#This Row], [2008]]*(VLOOKUP(Table1[[#This Row], [ISO]],Table2[],16,0)%)</f>
      </c>
      <c r="BI44" s="3">
        <v>1386.57</v>
      </c>
      <c r="BJ44" s="3">
        <f>Table1[[#This Row], [2009]]*(VLOOKUP(Table1[[#This Row], [ISO]],Table2[],15,0)%)</f>
      </c>
      <c r="BK44" s="3">
        <v>1455.715</v>
      </c>
      <c r="BL44" s="3">
        <f>Table1[[#This Row], [2010]]*(VLOOKUP(Table1[[#This Row], [ISO]],Table2[],14,0)%)</f>
      </c>
      <c r="BM44" s="3">
        <v>1521.9750000000001</v>
      </c>
      <c r="BN44" s="3">
        <f>Table1[[#This Row], [2011]]*(VLOOKUP(Table1[[#This Row], [ISO]],Table2[],13,0)%)</f>
      </c>
      <c r="BO44" s="3">
        <v>1579.248</v>
      </c>
      <c r="BP44" s="3">
        <f>Table1[[#This Row], [2012]]*(VLOOKUP(Table1[[#This Row], [ISO]],Table2[],12,0)%)</f>
      </c>
      <c r="BQ44" s="3">
        <v>1623.159</v>
      </c>
      <c r="BR44" s="3">
        <f>Table1[[#This Row], [2013]]*(VLOOKUP(Table1[[#This Row], [ISO]],Table2[],11,0)%)</f>
      </c>
      <c r="BS44" s="3">
        <v>1653.615</v>
      </c>
      <c r="BT44" s="3">
        <f>Table1[[#This Row], [2014]]*(VLOOKUP(Table1[[#This Row], [ISO]],Table2[],10,0)%)</f>
      </c>
      <c r="BU44" s="3">
        <v>1669.935</v>
      </c>
      <c r="BV44" s="3">
        <f>Table1[[#This Row], [2015]]*(VLOOKUP(Table1[[#This Row], [ISO]],Table2[],9,0)%)</f>
      </c>
      <c r="BW44" s="3">
        <v>1675.101</v>
      </c>
      <c r="BX44" s="3">
        <f>Table1[[#This Row], [2016]]*(VLOOKUP(Table1[[#This Row], [ISO]],Table2[],8,0)%)</f>
      </c>
      <c r="BY44" s="3">
        <v>1676.511</v>
      </c>
      <c r="BZ44" s="3">
        <f>Table1[[#This Row], [2017]]*(VLOOKUP(Table1[[#This Row], [ISO]],Table2[],7,0)%)</f>
      </c>
      <c r="CA44" s="3">
        <v>1677.9589999999998</v>
      </c>
      <c r="CB44" s="3">
        <f>Table1[[#This Row], [2018]]*(VLOOKUP(Table1[[#This Row], [ISO]],Table2[],6,0)%)</f>
      </c>
      <c r="CC44" s="3">
        <v>1680.273</v>
      </c>
      <c r="CD44" s="3">
        <f>Table1[[#This Row], [2019]]*(VLOOKUP(Table1[[#This Row], [ISO]],Table2[],5,0)%)</f>
      </c>
      <c r="CE44" s="3">
        <v>1684.887</v>
      </c>
      <c r="CF44" s="3">
        <f>Table1[[#This Row], [2020]]*(VLOOKUP(Table1[[#This Row], [ISO]],Table2[],4,0)%)</f>
      </c>
      <c r="CG44" s="3">
        <v>1693.789</v>
      </c>
      <c r="CH44" s="3">
        <f>Table1[[#This Row], [2021]]*(VLOOKUP(Table1[[#This Row], [ISO]],Table2[],3,0)%)</f>
      </c>
    </row>
    <row x14ac:dyDescent="0.25" r="45" customHeight="1" ht="17.25">
      <c r="A45" s="1" t="s">
        <v>65</v>
      </c>
      <c r="B45" s="1" t="s">
        <v>64</v>
      </c>
      <c r="C45" s="3">
        <v>4.688</v>
      </c>
      <c r="D45" s="3">
        <f>Table1[[#This Row], [1980]]*(VLOOKUP(Table1[[#This Row], [ISO]],Table2[],44,0)%)</f>
      </c>
      <c r="E45" s="3">
        <v>4.528</v>
      </c>
      <c r="F45" s="3">
        <f>Table1[[#This Row], [1981]]*(VLOOKUP(Table1[[#This Row], [ISO]],Table2[],43,0)%)</f>
      </c>
      <c r="G45" s="3">
        <v>4.393</v>
      </c>
      <c r="H45" s="3">
        <f>Table1[[#This Row], [1982]]*(VLOOKUP(Table1[[#This Row], [ISO]],Table2[],42,0)%)</f>
      </c>
      <c r="I45" s="3">
        <v>4.26</v>
      </c>
      <c r="J45" s="3">
        <f>Table1[[#This Row], [1983]]*(VLOOKUP(Table1[[#This Row], [ISO]],Table2[],41,0)%)</f>
      </c>
      <c r="K45" s="3">
        <v>4.138</v>
      </c>
      <c r="L45" s="3">
        <f>Table1[[#This Row], [1984]]*(VLOOKUP(Table1[[#This Row], [ISO]],Table2[],40,0)%)</f>
      </c>
      <c r="M45" s="3">
        <v>4.046</v>
      </c>
      <c r="N45" s="3">
        <f>Table1[[#This Row], [1985]]*(VLOOKUP(Table1[[#This Row], [ISO]],Table2[],39,0)%)</f>
      </c>
      <c r="O45" s="3">
        <v>4.025</v>
      </c>
      <c r="P45" s="3">
        <f>Table1[[#This Row], [1986]]*(VLOOKUP(Table1[[#This Row], [ISO]],Table2[],38,0)%)</f>
      </c>
      <c r="Q45" s="3">
        <v>4.098</v>
      </c>
      <c r="R45" s="3">
        <f>Table1[[#This Row], [1987]]*(VLOOKUP(Table1[[#This Row], [ISO]],Table2[],37,0)%)</f>
      </c>
      <c r="S45" s="3">
        <v>4.217</v>
      </c>
      <c r="T45" s="3">
        <f>Table1[[#This Row], [1988]]*(VLOOKUP(Table1[[#This Row], [ISO]],Table2[],36,0)%)</f>
      </c>
      <c r="U45" s="3">
        <v>4.349</v>
      </c>
      <c r="V45" s="3">
        <f>Table1[[#This Row], [1989]]*(VLOOKUP(Table1[[#This Row], [ISO]],Table2[],35,0)%)</f>
      </c>
      <c r="W45" s="3">
        <v>4.492</v>
      </c>
      <c r="X45" s="3">
        <f>Table1[[#This Row], [1990]]*(VLOOKUP(Table1[[#This Row], [ISO]],Table2[],34,0)%)</f>
      </c>
      <c r="Y45" s="3">
        <v>4.637</v>
      </c>
      <c r="Z45" s="3">
        <f>Table1[[#This Row], [1991]]*(VLOOKUP(Table1[[#This Row], [ISO]],Table2[],33,0)%)</f>
      </c>
      <c r="AA45" s="3">
        <v>4.754</v>
      </c>
      <c r="AB45" s="3">
        <f>Table1[[#This Row], [1992]]*(VLOOKUP(Table1[[#This Row], [ISO]],Table2[],32,0)%)</f>
      </c>
      <c r="AC45" s="3">
        <v>4.813</v>
      </c>
      <c r="AD45" s="3">
        <f>Table1[[#This Row], [1993]]*(VLOOKUP(Table1[[#This Row], [ISO]],Table2[],31,0)%)</f>
      </c>
      <c r="AE45" s="3">
        <v>4.823</v>
      </c>
      <c r="AF45" s="3">
        <f>Table1[[#This Row], [1994]]*(VLOOKUP(Table1[[#This Row], [ISO]],Table2[],30,0)%)</f>
      </c>
      <c r="AG45" s="3">
        <v>4.798</v>
      </c>
      <c r="AH45" s="3">
        <f>Table1[[#This Row], [1995]]*(VLOOKUP(Table1[[#This Row], [ISO]],Table2[],29,0)%)</f>
      </c>
      <c r="AI45" s="3">
        <v>4.788</v>
      </c>
      <c r="AJ45" s="3">
        <f>Table1[[#This Row], [1996]]*(VLOOKUP(Table1[[#This Row], [ISO]],Table2[],28,0)%)</f>
      </c>
      <c r="AK45" s="3">
        <v>4.678</v>
      </c>
      <c r="AL45" s="3">
        <f>Table1[[#This Row], [1997]]*(VLOOKUP(Table1[[#This Row], [ISO]],Table2[],27,0)%)</f>
      </c>
      <c r="AM45" s="3">
        <v>4.402</v>
      </c>
      <c r="AN45" s="3">
        <f>Table1[[#This Row], [1998]]*(VLOOKUP(Table1[[#This Row], [ISO]],Table2[],26,0)%)</f>
      </c>
      <c r="AO45" s="3">
        <v>4.079000000000001</v>
      </c>
      <c r="AP45" s="3">
        <f>Table1[[#This Row], [1999]]*(VLOOKUP(Table1[[#This Row], [ISO]],Table2[],25,0)%)</f>
      </c>
      <c r="AQ45" s="3">
        <v>3.7560000000000002</v>
      </c>
      <c r="AR45" s="3">
        <f>Table1[[#This Row], [2000]]*(VLOOKUP(Table1[[#This Row], [ISO]],Table2[],24,0)%)</f>
      </c>
      <c r="AS45" s="3">
        <v>3.4770000000000003</v>
      </c>
      <c r="AT45" s="3">
        <f>Table1[[#This Row], [2001]]*(VLOOKUP(Table1[[#This Row], [ISO]],Table2[],23,0)%)</f>
      </c>
      <c r="AU45" s="3">
        <v>3.282</v>
      </c>
      <c r="AV45" s="3">
        <f>Table1[[#This Row], [2002]]*(VLOOKUP(Table1[[#This Row], [ISO]],Table2[],22,0)%)</f>
      </c>
      <c r="AW45" s="3">
        <v>3.155</v>
      </c>
      <c r="AX45" s="3">
        <f>Table1[[#This Row], [2003]]*(VLOOKUP(Table1[[#This Row], [ISO]],Table2[],21,0)%)</f>
      </c>
      <c r="AY45" s="3">
        <v>3.069</v>
      </c>
      <c r="AZ45" s="3">
        <f>Table1[[#This Row], [2004]]*(VLOOKUP(Table1[[#This Row], [ISO]],Table2[],20,0)%)</f>
      </c>
      <c r="BA45" s="3">
        <v>3.029</v>
      </c>
      <c r="BB45" s="3">
        <f>Table1[[#This Row], [2005]]*(VLOOKUP(Table1[[#This Row], [ISO]],Table2[],19,0)%)</f>
      </c>
      <c r="BC45" s="3">
        <v>3.027</v>
      </c>
      <c r="BD45" s="3">
        <f>Table1[[#This Row], [2006]]*(VLOOKUP(Table1[[#This Row], [ISO]],Table2[],18,0)%)</f>
      </c>
      <c r="BE45" s="3">
        <v>3.103</v>
      </c>
      <c r="BF45" s="3">
        <f>Table1[[#This Row], [2007]]*(VLOOKUP(Table1[[#This Row], [ISO]],Table2[],17,0)%)</f>
      </c>
      <c r="BG45" s="3">
        <v>3.238</v>
      </c>
      <c r="BH45" s="3">
        <f>Table1[[#This Row], [2008]]*(VLOOKUP(Table1[[#This Row], [ISO]],Table2[],16,0)%)</f>
      </c>
      <c r="BI45" s="3">
        <v>3.348</v>
      </c>
      <c r="BJ45" s="3">
        <f>Table1[[#This Row], [2009]]*(VLOOKUP(Table1[[#This Row], [ISO]],Table2[],15,0)%)</f>
      </c>
      <c r="BK45" s="3">
        <v>3.4139999999999997</v>
      </c>
      <c r="BL45" s="3">
        <f>Table1[[#This Row], [2010]]*(VLOOKUP(Table1[[#This Row], [ISO]],Table2[],14,0)%)</f>
      </c>
      <c r="BM45" s="3">
        <v>3.437</v>
      </c>
      <c r="BN45" s="3">
        <f>Table1[[#This Row], [2011]]*(VLOOKUP(Table1[[#This Row], [ISO]],Table2[],13,0)%)</f>
      </c>
      <c r="BO45" s="3">
        <v>3.385</v>
      </c>
      <c r="BP45" s="3">
        <f>Table1[[#This Row], [2012]]*(VLOOKUP(Table1[[#This Row], [ISO]],Table2[],12,0)%)</f>
      </c>
      <c r="BQ45" s="3">
        <v>3.2889999999999997</v>
      </c>
      <c r="BR45" s="3">
        <f>Table1[[#This Row], [2013]]*(VLOOKUP(Table1[[#This Row], [ISO]],Table2[],11,0)%)</f>
      </c>
      <c r="BS45" s="3">
        <v>3.209</v>
      </c>
      <c r="BT45" s="3">
        <f>Table1[[#This Row], [2014]]*(VLOOKUP(Table1[[#This Row], [ISO]],Table2[],10,0)%)</f>
      </c>
      <c r="BU45" s="3">
        <v>3.133</v>
      </c>
      <c r="BV45" s="3">
        <f>Table1[[#This Row], [2015]]*(VLOOKUP(Table1[[#This Row], [ISO]],Table2[],9,0)%)</f>
      </c>
      <c r="BW45" s="3">
        <v>3.058</v>
      </c>
      <c r="BX45" s="3">
        <f>Table1[[#This Row], [2016]]*(VLOOKUP(Table1[[#This Row], [ISO]],Table2[],8,0)%)</f>
      </c>
      <c r="BY45" s="3">
        <v>2.99</v>
      </c>
      <c r="BZ45" s="3">
        <f>Table1[[#This Row], [2017]]*(VLOOKUP(Table1[[#This Row], [ISO]],Table2[],7,0)%)</f>
      </c>
      <c r="CA45" s="3">
        <v>2.928</v>
      </c>
      <c r="CB45" s="3">
        <f>Table1[[#This Row], [2018]]*(VLOOKUP(Table1[[#This Row], [ISO]],Table2[],6,0)%)</f>
      </c>
      <c r="CC45" s="3">
        <v>2.875</v>
      </c>
      <c r="CD45" s="3">
        <f>Table1[[#This Row], [2019]]*(VLOOKUP(Table1[[#This Row], [ISO]],Table2[],5,0)%)</f>
      </c>
      <c r="CE45" s="3">
        <v>2.838</v>
      </c>
      <c r="CF45" s="3">
        <f>Table1[[#This Row], [2020]]*(VLOOKUP(Table1[[#This Row], [ISO]],Table2[],4,0)%)</f>
      </c>
      <c r="CG45" s="3">
        <v>2.803</v>
      </c>
      <c r="CH45" s="3">
        <f>Table1[[#This Row], [2021]]*(VLOOKUP(Table1[[#This Row], [ISO]],Table2[],3,0)%)</f>
      </c>
    </row>
    <row x14ac:dyDescent="0.25" r="46" customHeight="1" ht="17.25">
      <c r="A46" s="1" t="s">
        <v>59</v>
      </c>
      <c r="B46" s="1" t="s">
        <v>58</v>
      </c>
      <c r="C46" s="3">
        <v>7433.753</v>
      </c>
      <c r="D46" s="3">
        <f>Table1[[#This Row], [1980]]*(VLOOKUP(Table1[[#This Row], [ISO]],Table2[],44,0)%)</f>
      </c>
      <c r="E46" s="3">
        <v>7569.905999999999</v>
      </c>
      <c r="F46" s="3">
        <f>Table1[[#This Row], [1981]]*(VLOOKUP(Table1[[#This Row], [ISO]],Table2[],43,0)%)</f>
      </c>
      <c r="G46" s="3">
        <v>7700.61</v>
      </c>
      <c r="H46" s="3">
        <f>Table1[[#This Row], [1982]]*(VLOOKUP(Table1[[#This Row], [ISO]],Table2[],42,0)%)</f>
      </c>
      <c r="I46" s="3">
        <v>7820.088</v>
      </c>
      <c r="J46" s="3">
        <f>Table1[[#This Row], [1983]]*(VLOOKUP(Table1[[#This Row], [ISO]],Table2[],41,0)%)</f>
      </c>
      <c r="K46" s="3">
        <v>7923.698</v>
      </c>
      <c r="L46" s="3">
        <f>Table1[[#This Row], [1984]]*(VLOOKUP(Table1[[#This Row], [ISO]],Table2[],40,0)%)</f>
      </c>
      <c r="M46" s="3">
        <v>8012.146</v>
      </c>
      <c r="N46" s="3">
        <f>Table1[[#This Row], [1985]]*(VLOOKUP(Table1[[#This Row], [ISO]],Table2[],39,0)%)</f>
      </c>
      <c r="O46" s="3">
        <v>8092.782</v>
      </c>
      <c r="P46" s="3">
        <f>Table1[[#This Row], [1986]]*(VLOOKUP(Table1[[#This Row], [ISO]],Table2[],38,0)%)</f>
      </c>
      <c r="Q46" s="3">
        <v>8170.442999999999</v>
      </c>
      <c r="R46" s="3">
        <f>Table1[[#This Row], [1987]]*(VLOOKUP(Table1[[#This Row], [ISO]],Table2[],37,0)%)</f>
      </c>
      <c r="S46" s="3">
        <v>8249.064</v>
      </c>
      <c r="T46" s="3">
        <f>Table1[[#This Row], [1988]]*(VLOOKUP(Table1[[#This Row], [ISO]],Table2[],36,0)%)</f>
      </c>
      <c r="U46" s="3">
        <v>8332.254</v>
      </c>
      <c r="V46" s="3">
        <f>Table1[[#This Row], [1989]]*(VLOOKUP(Table1[[#This Row], [ISO]],Table2[],35,0)%)</f>
      </c>
      <c r="W46" s="3">
        <v>8418.546</v>
      </c>
      <c r="X46" s="3">
        <f>Table1[[#This Row], [1990]]*(VLOOKUP(Table1[[#This Row], [ISO]],Table2[],34,0)%)</f>
      </c>
      <c r="Y46" s="3">
        <v>8503.302</v>
      </c>
      <c r="Z46" s="3">
        <f>Table1[[#This Row], [1991]]*(VLOOKUP(Table1[[#This Row], [ISO]],Table2[],33,0)%)</f>
      </c>
      <c r="AA46" s="3">
        <v>8580.963</v>
      </c>
      <c r="AB46" s="3">
        <f>Table1[[#This Row], [1992]]*(VLOOKUP(Table1[[#This Row], [ISO]],Table2[],32,0)%)</f>
      </c>
      <c r="AC46" s="3">
        <v>8649.029</v>
      </c>
      <c r="AD46" s="3">
        <f>Table1[[#This Row], [1993]]*(VLOOKUP(Table1[[#This Row], [ISO]],Table2[],31,0)%)</f>
      </c>
      <c r="AE46" s="3">
        <v>8701.271</v>
      </c>
      <c r="AF46" s="3">
        <f>Table1[[#This Row], [1994]]*(VLOOKUP(Table1[[#This Row], [ISO]],Table2[],30,0)%)</f>
      </c>
      <c r="AG46" s="3">
        <v>8730.962</v>
      </c>
      <c r="AH46" s="3">
        <f>Table1[[#This Row], [1995]]*(VLOOKUP(Table1[[#This Row], [ISO]],Table2[],29,0)%)</f>
      </c>
      <c r="AI46" s="3">
        <v>8737.072</v>
      </c>
      <c r="AJ46" s="3">
        <f>Table1[[#This Row], [1996]]*(VLOOKUP(Table1[[#This Row], [ISO]],Table2[],28,0)%)</f>
      </c>
      <c r="AK46" s="3">
        <v>8722.895</v>
      </c>
      <c r="AL46" s="3">
        <f>Table1[[#This Row], [1997]]*(VLOOKUP(Table1[[#This Row], [ISO]],Table2[],27,0)%)</f>
      </c>
      <c r="AM46" s="3">
        <v>8691.503</v>
      </c>
      <c r="AN46" s="3">
        <f>Table1[[#This Row], [1998]]*(VLOOKUP(Table1[[#This Row], [ISO]],Table2[],26,0)%)</f>
      </c>
      <c r="AO46" s="3">
        <v>8648.762</v>
      </c>
      <c r="AP46" s="3">
        <f>Table1[[#This Row], [1999]]*(VLOOKUP(Table1[[#This Row], [ISO]],Table2[],25,0)%)</f>
      </c>
      <c r="AQ46" s="3">
        <v>8599.848</v>
      </c>
      <c r="AR46" s="3">
        <f>Table1[[#This Row], [2000]]*(VLOOKUP(Table1[[#This Row], [ISO]],Table2[],24,0)%)</f>
      </c>
      <c r="AS46" s="3">
        <v>8545.272</v>
      </c>
      <c r="AT46" s="3">
        <f>Table1[[#This Row], [2001]]*(VLOOKUP(Table1[[#This Row], [ISO]],Table2[],23,0)%)</f>
      </c>
      <c r="AU46" s="3">
        <v>8485.997</v>
      </c>
      <c r="AV46" s="3">
        <f>Table1[[#This Row], [2002]]*(VLOOKUP(Table1[[#This Row], [ISO]],Table2[],22,0)%)</f>
      </c>
      <c r="AW46" s="3">
        <v>8419.558</v>
      </c>
      <c r="AX46" s="3">
        <f>Table1[[#This Row], [2003]]*(VLOOKUP(Table1[[#This Row], [ISO]],Table2[],21,0)%)</f>
      </c>
      <c r="AY46" s="3">
        <v>8340.548999999999</v>
      </c>
      <c r="AZ46" s="3">
        <f>Table1[[#This Row], [2004]]*(VLOOKUP(Table1[[#This Row], [ISO]],Table2[],20,0)%)</f>
      </c>
      <c r="BA46" s="3">
        <v>8246.676</v>
      </c>
      <c r="BB46" s="3">
        <f>Table1[[#This Row], [2005]]*(VLOOKUP(Table1[[#This Row], [ISO]],Table2[],19,0)%)</f>
      </c>
      <c r="BC46" s="3">
        <v>8135.5380000000005</v>
      </c>
      <c r="BD46" s="3">
        <f>Table1[[#This Row], [2006]]*(VLOOKUP(Table1[[#This Row], [ISO]],Table2[],18,0)%)</f>
      </c>
      <c r="BE46" s="3">
        <v>8010.725</v>
      </c>
      <c r="BF46" s="3">
        <f>Table1[[#This Row], [2007]]*(VLOOKUP(Table1[[#This Row], [ISO]],Table2[],17,0)%)</f>
      </c>
      <c r="BG46" s="3">
        <v>7880.252</v>
      </c>
      <c r="BH46" s="3">
        <f>Table1[[#This Row], [2008]]*(VLOOKUP(Table1[[#This Row], [ISO]],Table2[],16,0)%)</f>
      </c>
      <c r="BI46" s="3">
        <v>7753.867</v>
      </c>
      <c r="BJ46" s="3">
        <f>Table1[[#This Row], [2009]]*(VLOOKUP(Table1[[#This Row], [ISO]],Table2[],15,0)%)</f>
      </c>
      <c r="BK46" s="3">
        <v>7640.611</v>
      </c>
      <c r="BL46" s="3">
        <f>Table1[[#This Row], [2010]]*(VLOOKUP(Table1[[#This Row], [ISO]],Table2[],14,0)%)</f>
      </c>
      <c r="BM46" s="3">
        <v>7543.452</v>
      </c>
      <c r="BN46" s="3">
        <f>Table1[[#This Row], [2011]]*(VLOOKUP(Table1[[#This Row], [ISO]],Table2[],13,0)%)</f>
      </c>
      <c r="BO46" s="3">
        <v>7462.032</v>
      </c>
      <c r="BP46" s="3">
        <f>Table1[[#This Row], [2012]]*(VLOOKUP(Table1[[#This Row], [ISO]],Table2[],12,0)%)</f>
      </c>
      <c r="BQ46" s="3">
        <v>7394.0740000000005</v>
      </c>
      <c r="BR46" s="3">
        <f>Table1[[#This Row], [2013]]*(VLOOKUP(Table1[[#This Row], [ISO]],Table2[],11,0)%)</f>
      </c>
      <c r="BS46" s="3">
        <v>7336.634</v>
      </c>
      <c r="BT46" s="3">
        <f>Table1[[#This Row], [2014]]*(VLOOKUP(Table1[[#This Row], [ISO]],Table2[],10,0)%)</f>
      </c>
      <c r="BU46" s="3">
        <v>7290.094</v>
      </c>
      <c r="BV46" s="3">
        <f>Table1[[#This Row], [2015]]*(VLOOKUP(Table1[[#This Row], [ISO]],Table2[],9,0)%)</f>
      </c>
      <c r="BW46" s="3">
        <v>7262.716</v>
      </c>
      <c r="BX46" s="3">
        <f>Table1[[#This Row], [2016]]*(VLOOKUP(Table1[[#This Row], [ISO]],Table2[],8,0)%)</f>
      </c>
      <c r="BY46" s="3">
        <v>7265.813</v>
      </c>
      <c r="BZ46" s="3">
        <f>Table1[[#This Row], [2017]]*(VLOOKUP(Table1[[#This Row], [ISO]],Table2[],7,0)%)</f>
      </c>
      <c r="CA46" s="3">
        <v>7292.959999999999</v>
      </c>
      <c r="CB46" s="3">
        <f>Table1[[#This Row], [2018]]*(VLOOKUP(Table1[[#This Row], [ISO]],Table2[],6,0)%)</f>
      </c>
      <c r="CC46" s="3">
        <v>7325.066999999999</v>
      </c>
      <c r="CD46" s="3">
        <f>Table1[[#This Row], [2019]]*(VLOOKUP(Table1[[#This Row], [ISO]],Table2[],5,0)%)</f>
      </c>
      <c r="CE46" s="3">
        <v>7343.1759999999995</v>
      </c>
      <c r="CF46" s="3">
        <f>Table1[[#This Row], [2020]]*(VLOOKUP(Table1[[#This Row], [ISO]],Table2[],4,0)%)</f>
      </c>
      <c r="CG46" s="3">
        <v>7340.944</v>
      </c>
      <c r="CH46" s="3">
        <f>Table1[[#This Row], [2021]]*(VLOOKUP(Table1[[#This Row], [ISO]],Table2[],3,0)%)</f>
      </c>
    </row>
    <row x14ac:dyDescent="0.25" r="47" customHeight="1" ht="17.25">
      <c r="A47" s="1" t="s">
        <v>61</v>
      </c>
      <c r="B47" s="1" t="s">
        <v>60</v>
      </c>
      <c r="C47" s="3">
        <v>119.565</v>
      </c>
      <c r="D47" s="3">
        <f>Table1[[#This Row], [1980]]*(VLOOKUP(Table1[[#This Row], [ISO]],Table2[],44,0)%)</f>
      </c>
      <c r="E47" s="3">
        <v>123.491</v>
      </c>
      <c r="F47" s="3">
        <f>Table1[[#This Row], [1981]]*(VLOOKUP(Table1[[#This Row], [ISO]],Table2[],43,0)%)</f>
      </c>
      <c r="G47" s="3">
        <v>127.495</v>
      </c>
      <c r="H47" s="3">
        <f>Table1[[#This Row], [1982]]*(VLOOKUP(Table1[[#This Row], [ISO]],Table2[],42,0)%)</f>
      </c>
      <c r="I47" s="3">
        <v>131.625</v>
      </c>
      <c r="J47" s="3">
        <f>Table1[[#This Row], [1983]]*(VLOOKUP(Table1[[#This Row], [ISO]],Table2[],41,0)%)</f>
      </c>
      <c r="K47" s="3">
        <v>135.657</v>
      </c>
      <c r="L47" s="3">
        <f>Table1[[#This Row], [1984]]*(VLOOKUP(Table1[[#This Row], [ISO]],Table2[],40,0)%)</f>
      </c>
      <c r="M47" s="3">
        <v>139.487</v>
      </c>
      <c r="N47" s="3">
        <f>Table1[[#This Row], [1985]]*(VLOOKUP(Table1[[#This Row], [ISO]],Table2[],39,0)%)</f>
      </c>
      <c r="O47" s="3">
        <v>143.089</v>
      </c>
      <c r="P47" s="3">
        <f>Table1[[#This Row], [1986]]*(VLOOKUP(Table1[[#This Row], [ISO]],Table2[],38,0)%)</f>
      </c>
      <c r="Q47" s="3">
        <v>146.498</v>
      </c>
      <c r="R47" s="3">
        <f>Table1[[#This Row], [1987]]*(VLOOKUP(Table1[[#This Row], [ISO]],Table2[],37,0)%)</f>
      </c>
      <c r="S47" s="3">
        <v>149.817</v>
      </c>
      <c r="T47" s="3">
        <f>Table1[[#This Row], [1988]]*(VLOOKUP(Table1[[#This Row], [ISO]],Table2[],36,0)%)</f>
      </c>
      <c r="U47" s="3">
        <v>153.07299999999998</v>
      </c>
      <c r="V47" s="3">
        <f>Table1[[#This Row], [1989]]*(VLOOKUP(Table1[[#This Row], [ISO]],Table2[],35,0)%)</f>
      </c>
      <c r="W47" s="3">
        <v>156.221</v>
      </c>
      <c r="X47" s="3">
        <f>Table1[[#This Row], [1990]]*(VLOOKUP(Table1[[#This Row], [ISO]],Table2[],34,0)%)</f>
      </c>
      <c r="Y47" s="3">
        <v>159.226</v>
      </c>
      <c r="Z47" s="3">
        <f>Table1[[#This Row], [1991]]*(VLOOKUP(Table1[[#This Row], [ISO]],Table2[],33,0)%)</f>
      </c>
      <c r="AA47" s="3">
        <v>161.973</v>
      </c>
      <c r="AB47" s="3">
        <f>Table1[[#This Row], [1992]]*(VLOOKUP(Table1[[#This Row], [ISO]],Table2[],32,0)%)</f>
      </c>
      <c r="AC47" s="3">
        <v>164.321</v>
      </c>
      <c r="AD47" s="3">
        <f>Table1[[#This Row], [1993]]*(VLOOKUP(Table1[[#This Row], [ISO]],Table2[],31,0)%)</f>
      </c>
      <c r="AE47" s="3">
        <v>166.154</v>
      </c>
      <c r="AF47" s="3">
        <f>Table1[[#This Row], [1994]]*(VLOOKUP(Table1[[#This Row], [ISO]],Table2[],30,0)%)</f>
      </c>
      <c r="AG47" s="3">
        <v>167.62599999999998</v>
      </c>
      <c r="AH47" s="3">
        <f>Table1[[#This Row], [1995]]*(VLOOKUP(Table1[[#This Row], [ISO]],Table2[],29,0)%)</f>
      </c>
      <c r="AI47" s="3">
        <v>168.99599999999998</v>
      </c>
      <c r="AJ47" s="3">
        <f>Table1[[#This Row], [1996]]*(VLOOKUP(Table1[[#This Row], [ISO]],Table2[],28,0)%)</f>
      </c>
      <c r="AK47" s="3">
        <v>170.338</v>
      </c>
      <c r="AL47" s="3">
        <f>Table1[[#This Row], [1997]]*(VLOOKUP(Table1[[#This Row], [ISO]],Table2[],27,0)%)</f>
      </c>
      <c r="AM47" s="3">
        <v>171.73</v>
      </c>
      <c r="AN47" s="3">
        <f>Table1[[#This Row], [1998]]*(VLOOKUP(Table1[[#This Row], [ISO]],Table2[],26,0)%)</f>
      </c>
      <c r="AO47" s="3">
        <v>174.906</v>
      </c>
      <c r="AP47" s="3">
        <f>Table1[[#This Row], [1999]]*(VLOOKUP(Table1[[#This Row], [ISO]],Table2[],25,0)%)</f>
      </c>
      <c r="AQ47" s="3">
        <v>179.815</v>
      </c>
      <c r="AR47" s="3">
        <f>Table1[[#This Row], [2000]]*(VLOOKUP(Table1[[#This Row], [ISO]],Table2[],24,0)%)</f>
      </c>
      <c r="AS47" s="3">
        <v>184.41799999999998</v>
      </c>
      <c r="AT47" s="3">
        <f>Table1[[#This Row], [2001]]*(VLOOKUP(Table1[[#This Row], [ISO]],Table2[],23,0)%)</f>
      </c>
      <c r="AU47" s="3">
        <v>187.85700000000003</v>
      </c>
      <c r="AV47" s="3">
        <f>Table1[[#This Row], [2002]]*(VLOOKUP(Table1[[#This Row], [ISO]],Table2[],22,0)%)</f>
      </c>
      <c r="AW47" s="3">
        <v>188.39799999999997</v>
      </c>
      <c r="AX47" s="3">
        <f>Table1[[#This Row], [2003]]*(VLOOKUP(Table1[[#This Row], [ISO]],Table2[],21,0)%)</f>
      </c>
      <c r="AY47" s="3">
        <v>187.17700000000002</v>
      </c>
      <c r="AZ47" s="3">
        <f>Table1[[#This Row], [2004]]*(VLOOKUP(Table1[[#This Row], [ISO]],Table2[],20,0)%)</f>
      </c>
      <c r="BA47" s="3">
        <v>186.636</v>
      </c>
      <c r="BB47" s="3">
        <f>Table1[[#This Row], [2005]]*(VLOOKUP(Table1[[#This Row], [ISO]],Table2[],19,0)%)</f>
      </c>
      <c r="BC47" s="3">
        <v>186.802</v>
      </c>
      <c r="BD47" s="3">
        <f>Table1[[#This Row], [2006]]*(VLOOKUP(Table1[[#This Row], [ISO]],Table2[],18,0)%)</f>
      </c>
      <c r="BE47" s="3">
        <v>187.879</v>
      </c>
      <c r="BF47" s="3">
        <f>Table1[[#This Row], [2007]]*(VLOOKUP(Table1[[#This Row], [ISO]],Table2[],17,0)%)</f>
      </c>
      <c r="BG47" s="3">
        <v>190.44099999999997</v>
      </c>
      <c r="BH47" s="3">
        <f>Table1[[#This Row], [2008]]*(VLOOKUP(Table1[[#This Row], [ISO]],Table2[],16,0)%)</f>
      </c>
      <c r="BI47" s="3">
        <v>193.94</v>
      </c>
      <c r="BJ47" s="3">
        <f>Table1[[#This Row], [2009]]*(VLOOKUP(Table1[[#This Row], [ISO]],Table2[],15,0)%)</f>
      </c>
      <c r="BK47" s="3">
        <v>197.57600000000002</v>
      </c>
      <c r="BL47" s="3">
        <f>Table1[[#This Row], [2010]]*(VLOOKUP(Table1[[#This Row], [ISO]],Table2[],14,0)%)</f>
      </c>
      <c r="BM47" s="3">
        <v>201.438</v>
      </c>
      <c r="BN47" s="3">
        <f>Table1[[#This Row], [2011]]*(VLOOKUP(Table1[[#This Row], [ISO]],Table2[],13,0)%)</f>
      </c>
      <c r="BO47" s="3">
        <v>205.35399999999998</v>
      </c>
      <c r="BP47" s="3">
        <f>Table1[[#This Row], [2012]]*(VLOOKUP(Table1[[#This Row], [ISO]],Table2[],12,0)%)</f>
      </c>
      <c r="BQ47" s="3">
        <v>209.054</v>
      </c>
      <c r="BR47" s="3">
        <f>Table1[[#This Row], [2013]]*(VLOOKUP(Table1[[#This Row], [ISO]],Table2[],11,0)%)</f>
      </c>
      <c r="BS47" s="3">
        <v>212.411</v>
      </c>
      <c r="BT47" s="3">
        <f>Table1[[#This Row], [2014]]*(VLOOKUP(Table1[[#This Row], [ISO]],Table2[],10,0)%)</f>
      </c>
      <c r="BU47" s="3">
        <v>215.309</v>
      </c>
      <c r="BV47" s="3">
        <f>Table1[[#This Row], [2015]]*(VLOOKUP(Table1[[#This Row], [ISO]],Table2[],9,0)%)</f>
      </c>
      <c r="BW47" s="3">
        <v>217.781</v>
      </c>
      <c r="BX47" s="3">
        <f>Table1[[#This Row], [2016]]*(VLOOKUP(Table1[[#This Row], [ISO]],Table2[],8,0)%)</f>
      </c>
      <c r="BY47" s="3">
        <v>220.08</v>
      </c>
      <c r="BZ47" s="3">
        <f>Table1[[#This Row], [2017]]*(VLOOKUP(Table1[[#This Row], [ISO]],Table2[],7,0)%)</f>
      </c>
      <c r="CA47" s="3">
        <v>222.278</v>
      </c>
      <c r="CB47" s="3">
        <f>Table1[[#This Row], [2018]]*(VLOOKUP(Table1[[#This Row], [ISO]],Table2[],6,0)%)</f>
      </c>
      <c r="CC47" s="3">
        <v>224.255</v>
      </c>
      <c r="CD47" s="3">
        <f>Table1[[#This Row], [2019]]*(VLOOKUP(Table1[[#This Row], [ISO]],Table2[],5,0)%)</f>
      </c>
      <c r="CE47" s="3">
        <v>225.973</v>
      </c>
      <c r="CF47" s="3">
        <f>Table1[[#This Row], [2020]]*(VLOOKUP(Table1[[#This Row], [ISO]],Table2[],4,0)%)</f>
      </c>
      <c r="CG47" s="3">
        <v>227.378</v>
      </c>
      <c r="CH47" s="3">
        <f>Table1[[#This Row], [2021]]*(VLOOKUP(Table1[[#This Row], [ISO]],Table2[],3,0)%)</f>
      </c>
    </row>
    <row x14ac:dyDescent="0.25" r="48" customHeight="1" ht="17.25">
      <c r="A48" s="1" t="s">
        <v>45</v>
      </c>
      <c r="B48" s="1" t="s">
        <v>44</v>
      </c>
      <c r="C48" s="3">
        <v>112.37700000000001</v>
      </c>
      <c r="D48" s="3">
        <f>Table1[[#This Row], [1980]]*(VLOOKUP(Table1[[#This Row], [ISO]],Table2[],44,0)%)</f>
      </c>
      <c r="E48" s="3">
        <v>115.289</v>
      </c>
      <c r="F48" s="3">
        <f>Table1[[#This Row], [1981]]*(VLOOKUP(Table1[[#This Row], [ISO]],Table2[],43,0)%)</f>
      </c>
      <c r="G48" s="3">
        <v>118.149</v>
      </c>
      <c r="H48" s="3">
        <f>Table1[[#This Row], [1982]]*(VLOOKUP(Table1[[#This Row], [ISO]],Table2[],42,0)%)</f>
      </c>
      <c r="I48" s="3">
        <v>120.6</v>
      </c>
      <c r="J48" s="3">
        <f>Table1[[#This Row], [1983]]*(VLOOKUP(Table1[[#This Row], [ISO]],Table2[],41,0)%)</f>
      </c>
      <c r="K48" s="3">
        <v>122.561</v>
      </c>
      <c r="L48" s="3">
        <f>Table1[[#This Row], [1984]]*(VLOOKUP(Table1[[#This Row], [ISO]],Table2[],40,0)%)</f>
      </c>
      <c r="M48" s="3">
        <v>124.03</v>
      </c>
      <c r="N48" s="3">
        <f>Table1[[#This Row], [1985]]*(VLOOKUP(Table1[[#This Row], [ISO]],Table2[],39,0)%)</f>
      </c>
      <c r="O48" s="3">
        <v>125.151</v>
      </c>
      <c r="P48" s="3">
        <f>Table1[[#This Row], [1986]]*(VLOOKUP(Table1[[#This Row], [ISO]],Table2[],38,0)%)</f>
      </c>
      <c r="Q48" s="3">
        <v>126.198</v>
      </c>
      <c r="R48" s="3">
        <f>Table1[[#This Row], [1987]]*(VLOOKUP(Table1[[#This Row], [ISO]],Table2[],37,0)%)</f>
      </c>
      <c r="S48" s="3">
        <v>127.23</v>
      </c>
      <c r="T48" s="3">
        <f>Table1[[#This Row], [1988]]*(VLOOKUP(Table1[[#This Row], [ISO]],Table2[],36,0)%)</f>
      </c>
      <c r="U48" s="3">
        <v>128.196</v>
      </c>
      <c r="V48" s="3">
        <f>Table1[[#This Row], [1989]]*(VLOOKUP(Table1[[#This Row], [ISO]],Table2[],35,0)%)</f>
      </c>
      <c r="W48" s="3">
        <v>129.412</v>
      </c>
      <c r="X48" s="3">
        <f>Table1[[#This Row], [1990]]*(VLOOKUP(Table1[[#This Row], [ISO]],Table2[],34,0)%)</f>
      </c>
      <c r="Y48" s="3">
        <v>130.795</v>
      </c>
      <c r="Z48" s="3">
        <f>Table1[[#This Row], [1991]]*(VLOOKUP(Table1[[#This Row], [ISO]],Table2[],33,0)%)</f>
      </c>
      <c r="AA48" s="3">
        <v>131.968</v>
      </c>
      <c r="AB48" s="3">
        <f>Table1[[#This Row], [1992]]*(VLOOKUP(Table1[[#This Row], [ISO]],Table2[],32,0)%)</f>
      </c>
      <c r="AC48" s="3">
        <v>132.913</v>
      </c>
      <c r="AD48" s="3">
        <f>Table1[[#This Row], [1993]]*(VLOOKUP(Table1[[#This Row], [ISO]],Table2[],31,0)%)</f>
      </c>
      <c r="AE48" s="3">
        <v>133.546</v>
      </c>
      <c r="AF48" s="3">
        <f>Table1[[#This Row], [1994]]*(VLOOKUP(Table1[[#This Row], [ISO]],Table2[],30,0)%)</f>
      </c>
      <c r="AG48" s="3">
        <v>133.729</v>
      </c>
      <c r="AH48" s="3">
        <f>Table1[[#This Row], [1995]]*(VLOOKUP(Table1[[#This Row], [ISO]],Table2[],29,0)%)</f>
      </c>
      <c r="AI48" s="3">
        <v>133.506</v>
      </c>
      <c r="AJ48" s="3">
        <f>Table1[[#This Row], [1996]]*(VLOOKUP(Table1[[#This Row], [ISO]],Table2[],28,0)%)</f>
      </c>
      <c r="AK48" s="3">
        <v>132.965</v>
      </c>
      <c r="AL48" s="3">
        <f>Table1[[#This Row], [1997]]*(VLOOKUP(Table1[[#This Row], [ISO]],Table2[],27,0)%)</f>
      </c>
      <c r="AM48" s="3">
        <v>132.108</v>
      </c>
      <c r="AN48" s="3">
        <f>Table1[[#This Row], [1998]]*(VLOOKUP(Table1[[#This Row], [ISO]],Table2[],26,0)%)</f>
      </c>
      <c r="AO48" s="3">
        <v>131.124</v>
      </c>
      <c r="AP48" s="3">
        <f>Table1[[#This Row], [1999]]*(VLOOKUP(Table1[[#This Row], [ISO]],Table2[],25,0)%)</f>
      </c>
      <c r="AQ48" s="3">
        <v>129.438</v>
      </c>
      <c r="AR48" s="3">
        <f>Table1[[#This Row], [2000]]*(VLOOKUP(Table1[[#This Row], [ISO]],Table2[],24,0)%)</f>
      </c>
      <c r="AS48" s="3">
        <v>126.85900000000001</v>
      </c>
      <c r="AT48" s="3">
        <f>Table1[[#This Row], [2001]]*(VLOOKUP(Table1[[#This Row], [ISO]],Table2[],23,0)%)</f>
      </c>
      <c r="AU48" s="3">
        <v>123.95400000000001</v>
      </c>
      <c r="AV48" s="3">
        <f>Table1[[#This Row], [2002]]*(VLOOKUP(Table1[[#This Row], [ISO]],Table2[],22,0)%)</f>
      </c>
      <c r="AW48" s="3">
        <v>120.815</v>
      </c>
      <c r="AX48" s="3">
        <f>Table1[[#This Row], [2003]]*(VLOOKUP(Table1[[#This Row], [ISO]],Table2[],21,0)%)</f>
      </c>
      <c r="AY48" s="3">
        <v>117.606</v>
      </c>
      <c r="AZ48" s="3">
        <f>Table1[[#This Row], [2004]]*(VLOOKUP(Table1[[#This Row], [ISO]],Table2[],20,0)%)</f>
      </c>
      <c r="BA48" s="3">
        <v>114.63899999999998</v>
      </c>
      <c r="BB48" s="3">
        <f>Table1[[#This Row], [2005]]*(VLOOKUP(Table1[[#This Row], [ISO]],Table2[],19,0)%)</f>
      </c>
      <c r="BC48" s="3">
        <v>112.37299999999999</v>
      </c>
      <c r="BD48" s="3">
        <f>Table1[[#This Row], [2006]]*(VLOOKUP(Table1[[#This Row], [ISO]],Table2[],18,0)%)</f>
      </c>
      <c r="BE48" s="3">
        <v>110.956</v>
      </c>
      <c r="BF48" s="3">
        <f>Table1[[#This Row], [2007]]*(VLOOKUP(Table1[[#This Row], [ISO]],Table2[],17,0)%)</f>
      </c>
      <c r="BG48" s="3">
        <v>110.08699999999999</v>
      </c>
      <c r="BH48" s="3">
        <f>Table1[[#This Row], [2008]]*(VLOOKUP(Table1[[#This Row], [ISO]],Table2[],16,0)%)</f>
      </c>
      <c r="BI48" s="3">
        <v>109.346</v>
      </c>
      <c r="BJ48" s="3">
        <f>Table1[[#This Row], [2009]]*(VLOOKUP(Table1[[#This Row], [ISO]],Table2[],15,0)%)</f>
      </c>
      <c r="BK48" s="3">
        <v>108.977</v>
      </c>
      <c r="BL48" s="3">
        <f>Table1[[#This Row], [2010]]*(VLOOKUP(Table1[[#This Row], [ISO]],Table2[],14,0)%)</f>
      </c>
      <c r="BM48" s="3">
        <v>109.145</v>
      </c>
      <c r="BN48" s="3">
        <f>Table1[[#This Row], [2011]]*(VLOOKUP(Table1[[#This Row], [ISO]],Table2[],13,0)%)</f>
      </c>
      <c r="BO48" s="3">
        <v>108.826</v>
      </c>
      <c r="BP48" s="3">
        <f>Table1[[#This Row], [2012]]*(VLOOKUP(Table1[[#This Row], [ISO]],Table2[],12,0)%)</f>
      </c>
      <c r="BQ48" s="3">
        <v>107.86</v>
      </c>
      <c r="BR48" s="3">
        <f>Table1[[#This Row], [2013]]*(VLOOKUP(Table1[[#This Row], [ISO]],Table2[],11,0)%)</f>
      </c>
      <c r="BS48" s="3">
        <v>107.062</v>
      </c>
      <c r="BT48" s="3">
        <f>Table1[[#This Row], [2014]]*(VLOOKUP(Table1[[#This Row], [ISO]],Table2[],10,0)%)</f>
      </c>
      <c r="BU48" s="3">
        <v>106.203</v>
      </c>
      <c r="BV48" s="3">
        <f>Table1[[#This Row], [2015]]*(VLOOKUP(Table1[[#This Row], [ISO]],Table2[],9,0)%)</f>
      </c>
      <c r="BW48" s="3">
        <v>105.037</v>
      </c>
      <c r="BX48" s="3">
        <f>Table1[[#This Row], [2016]]*(VLOOKUP(Table1[[#This Row], [ISO]],Table2[],8,0)%)</f>
      </c>
      <c r="BY48" s="3">
        <v>104.45400000000001</v>
      </c>
      <c r="BZ48" s="3">
        <f>Table1[[#This Row], [2017]]*(VLOOKUP(Table1[[#This Row], [ISO]],Table2[],7,0)%)</f>
      </c>
      <c r="CA48" s="3">
        <v>104.112</v>
      </c>
      <c r="CB48" s="3">
        <f>Table1[[#This Row], [2018]]*(VLOOKUP(Table1[[#This Row], [ISO]],Table2[],6,0)%)</f>
      </c>
      <c r="CC48" s="3">
        <v>103.22999999999999</v>
      </c>
      <c r="CD48" s="3">
        <f>Table1[[#This Row], [2019]]*(VLOOKUP(Table1[[#This Row], [ISO]],Table2[],5,0)%)</f>
      </c>
      <c r="CE48" s="3">
        <v>102.173</v>
      </c>
      <c r="CF48" s="3">
        <f>Table1[[#This Row], [2020]]*(VLOOKUP(Table1[[#This Row], [ISO]],Table2[],4,0)%)</f>
      </c>
      <c r="CG48" s="3">
        <v>100.889</v>
      </c>
      <c r="CH48" s="3">
        <f>Table1[[#This Row], [2021]]*(VLOOKUP(Table1[[#This Row], [ISO]],Table2[],3,0)%)</f>
      </c>
    </row>
    <row x14ac:dyDescent="0.25" r="49" customHeight="1" ht="17.25">
      <c r="A49" s="1" t="s">
        <v>67</v>
      </c>
      <c r="B49" s="1" t="s">
        <v>66</v>
      </c>
      <c r="C49" s="3">
        <v>654.918</v>
      </c>
      <c r="D49" s="3">
        <f>Table1[[#This Row], [1980]]*(VLOOKUP(Table1[[#This Row], [ISO]],Table2[],44,0)%)</f>
      </c>
      <c r="E49" s="3">
        <v>676.967</v>
      </c>
      <c r="F49" s="3">
        <f>Table1[[#This Row], [1981]]*(VLOOKUP(Table1[[#This Row], [ISO]],Table2[],43,0)%)</f>
      </c>
      <c r="G49" s="3">
        <v>699.226</v>
      </c>
      <c r="H49" s="3">
        <f>Table1[[#This Row], [1982]]*(VLOOKUP(Table1[[#This Row], [ISO]],Table2[],42,0)%)</f>
      </c>
      <c r="I49" s="3">
        <v>721.612</v>
      </c>
      <c r="J49" s="3">
        <f>Table1[[#This Row], [1983]]*(VLOOKUP(Table1[[#This Row], [ISO]],Table2[],41,0)%)</f>
      </c>
      <c r="K49" s="3">
        <v>743.45</v>
      </c>
      <c r="L49" s="3">
        <f>Table1[[#This Row], [1984]]*(VLOOKUP(Table1[[#This Row], [ISO]],Table2[],40,0)%)</f>
      </c>
      <c r="M49" s="3">
        <v>765.1560000000001</v>
      </c>
      <c r="N49" s="3">
        <f>Table1[[#This Row], [1985]]*(VLOOKUP(Table1[[#This Row], [ISO]],Table2[],39,0)%)</f>
      </c>
      <c r="O49" s="3">
        <v>786.057</v>
      </c>
      <c r="P49" s="3">
        <f>Table1[[#This Row], [1986]]*(VLOOKUP(Table1[[#This Row], [ISO]],Table2[],38,0)%)</f>
      </c>
      <c r="Q49" s="3">
        <v>803.789</v>
      </c>
      <c r="R49" s="3">
        <f>Table1[[#This Row], [1987]]*(VLOOKUP(Table1[[#This Row], [ISO]],Table2[],37,0)%)</f>
      </c>
      <c r="S49" s="3">
        <v>817.431</v>
      </c>
      <c r="T49" s="3">
        <f>Table1[[#This Row], [1988]]*(VLOOKUP(Table1[[#This Row], [ISO]],Table2[],36,0)%)</f>
      </c>
      <c r="U49" s="3">
        <v>826.6669999999999</v>
      </c>
      <c r="V49" s="3">
        <f>Table1[[#This Row], [1989]]*(VLOOKUP(Table1[[#This Row], [ISO]],Table2[],35,0)%)</f>
      </c>
      <c r="W49" s="3">
        <v>831.574</v>
      </c>
      <c r="X49" s="3">
        <f>Table1[[#This Row], [1990]]*(VLOOKUP(Table1[[#This Row], [ISO]],Table2[],34,0)%)</f>
      </c>
      <c r="Y49" s="3">
        <v>832.878</v>
      </c>
      <c r="Z49" s="3">
        <f>Table1[[#This Row], [1991]]*(VLOOKUP(Table1[[#This Row], [ISO]],Table2[],33,0)%)</f>
      </c>
      <c r="AA49" s="3">
        <v>831.779</v>
      </c>
      <c r="AB49" s="3">
        <f>Table1[[#This Row], [1992]]*(VLOOKUP(Table1[[#This Row], [ISO]],Table2[],32,0)%)</f>
      </c>
      <c r="AC49" s="3">
        <v>829.275</v>
      </c>
      <c r="AD49" s="3">
        <f>Table1[[#This Row], [1993]]*(VLOOKUP(Table1[[#This Row], [ISO]],Table2[],31,0)%)</f>
      </c>
      <c r="AE49" s="3">
        <v>825.901</v>
      </c>
      <c r="AF49" s="3">
        <f>Table1[[#This Row], [1994]]*(VLOOKUP(Table1[[#This Row], [ISO]],Table2[],30,0)%)</f>
      </c>
      <c r="AG49" s="3">
        <v>821.621</v>
      </c>
      <c r="AH49" s="3">
        <f>Table1[[#This Row], [1995]]*(VLOOKUP(Table1[[#This Row], [ISO]],Table2[],29,0)%)</f>
      </c>
      <c r="AI49" s="3">
        <v>816.465</v>
      </c>
      <c r="AJ49" s="3">
        <f>Table1[[#This Row], [1996]]*(VLOOKUP(Table1[[#This Row], [ISO]],Table2[],28,0)%)</f>
      </c>
      <c r="AK49" s="3">
        <v>811.369</v>
      </c>
      <c r="AL49" s="3">
        <f>Table1[[#This Row], [1997]]*(VLOOKUP(Table1[[#This Row], [ISO]],Table2[],27,0)%)</f>
      </c>
      <c r="AM49" s="3">
        <v>805.534</v>
      </c>
      <c r="AN49" s="3">
        <f>Table1[[#This Row], [1998]]*(VLOOKUP(Table1[[#This Row], [ISO]],Table2[],26,0)%)</f>
      </c>
      <c r="AO49" s="3">
        <v>799.157</v>
      </c>
      <c r="AP49" s="3">
        <f>Table1[[#This Row], [1999]]*(VLOOKUP(Table1[[#This Row], [ISO]],Table2[],25,0)%)</f>
      </c>
      <c r="AQ49" s="3">
        <v>793.382</v>
      </c>
      <c r="AR49" s="3">
        <f>Table1[[#This Row], [2000]]*(VLOOKUP(Table1[[#This Row], [ISO]],Table2[],24,0)%)</f>
      </c>
      <c r="AS49" s="3">
        <v>787.249</v>
      </c>
      <c r="AT49" s="3">
        <f>Table1[[#This Row], [2001]]*(VLOOKUP(Table1[[#This Row], [ISO]],Table2[],23,0)%)</f>
      </c>
      <c r="AU49" s="3">
        <v>778.1800000000001</v>
      </c>
      <c r="AV49" s="3">
        <f>Table1[[#This Row], [2002]]*(VLOOKUP(Table1[[#This Row], [ISO]],Table2[],22,0)%)</f>
      </c>
      <c r="AW49" s="3">
        <v>767.28</v>
      </c>
      <c r="AX49" s="3">
        <f>Table1[[#This Row], [2003]]*(VLOOKUP(Table1[[#This Row], [ISO]],Table2[],21,0)%)</f>
      </c>
      <c r="AY49" s="3">
        <v>756.273</v>
      </c>
      <c r="AZ49" s="3">
        <f>Table1[[#This Row], [2004]]*(VLOOKUP(Table1[[#This Row], [ISO]],Table2[],20,0)%)</f>
      </c>
      <c r="BA49" s="3">
        <v>745.015</v>
      </c>
      <c r="BB49" s="3">
        <f>Table1[[#This Row], [2005]]*(VLOOKUP(Table1[[#This Row], [ISO]],Table2[],19,0)%)</f>
      </c>
      <c r="BC49" s="3">
        <v>735.8340000000001</v>
      </c>
      <c r="BD49" s="3">
        <f>Table1[[#This Row], [2006]]*(VLOOKUP(Table1[[#This Row], [ISO]],Table2[],18,0)%)</f>
      </c>
      <c r="BE49" s="3">
        <v>732.03</v>
      </c>
      <c r="BF49" s="3">
        <f>Table1[[#This Row], [2007]]*(VLOOKUP(Table1[[#This Row], [ISO]],Table2[],17,0)%)</f>
      </c>
      <c r="BG49" s="3">
        <v>734.1669999999999</v>
      </c>
      <c r="BH49" s="3">
        <f>Table1[[#This Row], [2008]]*(VLOOKUP(Table1[[#This Row], [ISO]],Table2[],16,0)%)</f>
      </c>
      <c r="BI49" s="3">
        <v>738.395</v>
      </c>
      <c r="BJ49" s="3">
        <f>Table1[[#This Row], [2009]]*(VLOOKUP(Table1[[#This Row], [ISO]],Table2[],15,0)%)</f>
      </c>
      <c r="BK49" s="3">
        <v>741.2819999999999</v>
      </c>
      <c r="BL49" s="3">
        <f>Table1[[#This Row], [2010]]*(VLOOKUP(Table1[[#This Row], [ISO]],Table2[],14,0)%)</f>
      </c>
      <c r="BM49" s="3">
        <v>742.309</v>
      </c>
      <c r="BN49" s="3">
        <f>Table1[[#This Row], [2011]]*(VLOOKUP(Table1[[#This Row], [ISO]],Table2[],13,0)%)</f>
      </c>
      <c r="BO49" s="3">
        <v>741.229</v>
      </c>
      <c r="BP49" s="3">
        <f>Table1[[#This Row], [2012]]*(VLOOKUP(Table1[[#This Row], [ISO]],Table2[],12,0)%)</f>
      </c>
      <c r="BQ49" s="3">
        <v>736.203</v>
      </c>
      <c r="BR49" s="3">
        <f>Table1[[#This Row], [2013]]*(VLOOKUP(Table1[[#This Row], [ISO]],Table2[],11,0)%)</f>
      </c>
      <c r="BS49" s="3">
        <v>729.149</v>
      </c>
      <c r="BT49" s="3">
        <f>Table1[[#This Row], [2014]]*(VLOOKUP(Table1[[#This Row], [ISO]],Table2[],10,0)%)</f>
      </c>
      <c r="BU49" s="3">
        <v>722.855</v>
      </c>
      <c r="BV49" s="3">
        <f>Table1[[#This Row], [2015]]*(VLOOKUP(Table1[[#This Row], [ISO]],Table2[],9,0)%)</f>
      </c>
      <c r="BW49" s="3">
        <v>716.19</v>
      </c>
      <c r="BX49" s="3">
        <f>Table1[[#This Row], [2016]]*(VLOOKUP(Table1[[#This Row], [ISO]],Table2[],8,0)%)</f>
      </c>
      <c r="BY49" s="3">
        <v>708.785</v>
      </c>
      <c r="BZ49" s="3">
        <f>Table1[[#This Row], [2017]]*(VLOOKUP(Table1[[#This Row], [ISO]],Table2[],7,0)%)</f>
      </c>
      <c r="CA49" s="3">
        <v>701.277</v>
      </c>
      <c r="CB49" s="3">
        <f>Table1[[#This Row], [2018]]*(VLOOKUP(Table1[[#This Row], [ISO]],Table2[],6,0)%)</f>
      </c>
      <c r="CC49" s="3">
        <v>690.926</v>
      </c>
      <c r="CD49" s="3">
        <f>Table1[[#This Row], [2019]]*(VLOOKUP(Table1[[#This Row], [ISO]],Table2[],5,0)%)</f>
      </c>
      <c r="CE49" s="3">
        <v>675.605</v>
      </c>
      <c r="CF49" s="3">
        <f>Table1[[#This Row], [2020]]*(VLOOKUP(Table1[[#This Row], [ISO]],Table2[],4,0)%)</f>
      </c>
      <c r="CG49" s="3">
        <v>658.095</v>
      </c>
      <c r="CH49" s="3">
        <f>Table1[[#This Row], [2021]]*(VLOOKUP(Table1[[#This Row], [ISO]],Table2[],3,0)%)</f>
      </c>
    </row>
    <row x14ac:dyDescent="0.25" r="50" customHeight="1" ht="17.25">
      <c r="A50" s="1" t="s">
        <v>73</v>
      </c>
      <c r="B50" s="1" t="s">
        <v>72</v>
      </c>
      <c r="C50" s="3">
        <v>1593.476</v>
      </c>
      <c r="D50" s="3">
        <f>Table1[[#This Row], [1980]]*(VLOOKUP(Table1[[#This Row], [ISO]],Table2[],44,0)%)</f>
      </c>
      <c r="E50" s="3">
        <v>1489.42</v>
      </c>
      <c r="F50" s="3">
        <f>Table1[[#This Row], [1981]]*(VLOOKUP(Table1[[#This Row], [ISO]],Table2[],43,0)%)</f>
      </c>
      <c r="G50" s="3">
        <v>1434.935</v>
      </c>
      <c r="H50" s="3">
        <f>Table1[[#This Row], [1982]]*(VLOOKUP(Table1[[#This Row], [ISO]],Table2[],42,0)%)</f>
      </c>
      <c r="I50" s="3">
        <v>1435.022</v>
      </c>
      <c r="J50" s="3">
        <f>Table1[[#This Row], [1983]]*(VLOOKUP(Table1[[#This Row], [ISO]],Table2[],41,0)%)</f>
      </c>
      <c r="K50" s="3">
        <v>1464.7620000000002</v>
      </c>
      <c r="L50" s="3">
        <f>Table1[[#This Row], [1984]]*(VLOOKUP(Table1[[#This Row], [ISO]],Table2[],40,0)%)</f>
      </c>
      <c r="M50" s="3">
        <v>1513.426</v>
      </c>
      <c r="N50" s="3">
        <f>Table1[[#This Row], [1985]]*(VLOOKUP(Table1[[#This Row], [ISO]],Table2[],39,0)%)</f>
      </c>
      <c r="O50" s="3">
        <v>1578.854</v>
      </c>
      <c r="P50" s="3">
        <f>Table1[[#This Row], [1986]]*(VLOOKUP(Table1[[#This Row], [ISO]],Table2[],38,0)%)</f>
      </c>
      <c r="Q50" s="3">
        <v>1638.906</v>
      </c>
      <c r="R50" s="3">
        <f>Table1[[#This Row], [1987]]*(VLOOKUP(Table1[[#This Row], [ISO]],Table2[],37,0)%)</f>
      </c>
      <c r="S50" s="3">
        <v>1685.7199999999998</v>
      </c>
      <c r="T50" s="3">
        <f>Table1[[#This Row], [1988]]*(VLOOKUP(Table1[[#This Row], [ISO]],Table2[],36,0)%)</f>
      </c>
      <c r="U50" s="3">
        <v>1731.369</v>
      </c>
      <c r="V50" s="3">
        <f>Table1[[#This Row], [1989]]*(VLOOKUP(Table1[[#This Row], [ISO]],Table2[],35,0)%)</f>
      </c>
      <c r="W50" s="3">
        <v>1771.118</v>
      </c>
      <c r="X50" s="3">
        <f>Table1[[#This Row], [1990]]*(VLOOKUP(Table1[[#This Row], [ISO]],Table2[],34,0)%)</f>
      </c>
      <c r="Y50" s="3">
        <v>1789.338</v>
      </c>
      <c r="Z50" s="3">
        <f>Table1[[#This Row], [1991]]*(VLOOKUP(Table1[[#This Row], [ISO]],Table2[],33,0)%)</f>
      </c>
      <c r="AA50" s="3">
        <v>1772.4810000000002</v>
      </c>
      <c r="AB50" s="3">
        <f>Table1[[#This Row], [1992]]*(VLOOKUP(Table1[[#This Row], [ISO]],Table2[],32,0)%)</f>
      </c>
      <c r="AC50" s="3">
        <v>1722.2369999999999</v>
      </c>
      <c r="AD50" s="3">
        <f>Table1[[#This Row], [1993]]*(VLOOKUP(Table1[[#This Row], [ISO]],Table2[],31,0)%)</f>
      </c>
      <c r="AE50" s="3">
        <v>1651.8760000000002</v>
      </c>
      <c r="AF50" s="3">
        <f>Table1[[#This Row], [1994]]*(VLOOKUP(Table1[[#This Row], [ISO]],Table2[],30,0)%)</f>
      </c>
      <c r="AG50" s="3">
        <v>1577.136</v>
      </c>
      <c r="AH50" s="3">
        <f>Table1[[#This Row], [1995]]*(VLOOKUP(Table1[[#This Row], [ISO]],Table2[],29,0)%)</f>
      </c>
      <c r="AI50" s="3">
        <v>1513.588</v>
      </c>
      <c r="AJ50" s="3">
        <f>Table1[[#This Row], [1996]]*(VLOOKUP(Table1[[#This Row], [ISO]],Table2[],28,0)%)</f>
      </c>
      <c r="AK50" s="3">
        <v>1471.585</v>
      </c>
      <c r="AL50" s="3">
        <f>Table1[[#This Row], [1997]]*(VLOOKUP(Table1[[#This Row], [ISO]],Table2[],27,0)%)</f>
      </c>
      <c r="AM50" s="3">
        <v>1448.707</v>
      </c>
      <c r="AN50" s="3">
        <f>Table1[[#This Row], [1998]]*(VLOOKUP(Table1[[#This Row], [ISO]],Table2[],26,0)%)</f>
      </c>
      <c r="AO50" s="3">
        <v>1440.342</v>
      </c>
      <c r="AP50" s="3">
        <f>Table1[[#This Row], [1999]]*(VLOOKUP(Table1[[#This Row], [ISO]],Table2[],25,0)%)</f>
      </c>
      <c r="AQ50" s="3">
        <v>1439.54</v>
      </c>
      <c r="AR50" s="3">
        <f>Table1[[#This Row], [2000]]*(VLOOKUP(Table1[[#This Row], [ISO]],Table2[],24,0)%)</f>
      </c>
      <c r="AS50" s="3">
        <v>1439.102</v>
      </c>
      <c r="AT50" s="3">
        <f>Table1[[#This Row], [2001]]*(VLOOKUP(Table1[[#This Row], [ISO]],Table2[],23,0)%)</f>
      </c>
      <c r="AU50" s="3">
        <v>1431.944</v>
      </c>
      <c r="AV50" s="3">
        <f>Table1[[#This Row], [2002]]*(VLOOKUP(Table1[[#This Row], [ISO]],Table2[],22,0)%)</f>
      </c>
      <c r="AW50" s="3">
        <v>1413.484</v>
      </c>
      <c r="AX50" s="3">
        <f>Table1[[#This Row], [2003]]*(VLOOKUP(Table1[[#This Row], [ISO]],Table2[],21,0)%)</f>
      </c>
      <c r="AY50" s="3">
        <v>1386.515</v>
      </c>
      <c r="AZ50" s="3">
        <f>Table1[[#This Row], [2004]]*(VLOOKUP(Table1[[#This Row], [ISO]],Table2[],20,0)%)</f>
      </c>
      <c r="BA50" s="3">
        <v>1355.147</v>
      </c>
      <c r="BB50" s="3">
        <f>Table1[[#This Row], [2005]]*(VLOOKUP(Table1[[#This Row], [ISO]],Table2[],19,0)%)</f>
      </c>
      <c r="BC50" s="3">
        <v>1319.448</v>
      </c>
      <c r="BD50" s="3">
        <f>Table1[[#This Row], [2006]]*(VLOOKUP(Table1[[#This Row], [ISO]],Table2[],18,0)%)</f>
      </c>
      <c r="BE50" s="3">
        <v>1280.944</v>
      </c>
      <c r="BF50" s="3">
        <f>Table1[[#This Row], [2007]]*(VLOOKUP(Table1[[#This Row], [ISO]],Table2[],17,0)%)</f>
      </c>
      <c r="BG50" s="3">
        <v>1246.009</v>
      </c>
      <c r="BH50" s="3">
        <f>Table1[[#This Row], [2008]]*(VLOOKUP(Table1[[#This Row], [ISO]],Table2[],16,0)%)</f>
      </c>
      <c r="BI50" s="3">
        <v>1223.524</v>
      </c>
      <c r="BJ50" s="3">
        <f>Table1[[#This Row], [2009]]*(VLOOKUP(Table1[[#This Row], [ISO]],Table2[],15,0)%)</f>
      </c>
      <c r="BK50" s="3">
        <v>1219.109</v>
      </c>
      <c r="BL50" s="3">
        <f>Table1[[#This Row], [2010]]*(VLOOKUP(Table1[[#This Row], [ISO]],Table2[],14,0)%)</f>
      </c>
      <c r="BM50" s="3">
        <v>1233.987</v>
      </c>
      <c r="BN50" s="3">
        <f>Table1[[#This Row], [2011]]*(VLOOKUP(Table1[[#This Row], [ISO]],Table2[],13,0)%)</f>
      </c>
      <c r="BO50" s="3">
        <v>1254.87</v>
      </c>
      <c r="BP50" s="3">
        <f>Table1[[#This Row], [2012]]*(VLOOKUP(Table1[[#This Row], [ISO]],Table2[],12,0)%)</f>
      </c>
      <c r="BQ50" s="3">
        <v>1267.031</v>
      </c>
      <c r="BR50" s="3">
        <f>Table1[[#This Row], [2013]]*(VLOOKUP(Table1[[#This Row], [ISO]],Table2[],11,0)%)</f>
      </c>
      <c r="BS50" s="3">
        <v>1266.539</v>
      </c>
      <c r="BT50" s="3">
        <f>Table1[[#This Row], [2014]]*(VLOOKUP(Table1[[#This Row], [ISO]],Table2[],10,0)%)</f>
      </c>
      <c r="BU50" s="3">
        <v>1257.585</v>
      </c>
      <c r="BV50" s="3">
        <f>Table1[[#This Row], [2015]]*(VLOOKUP(Table1[[#This Row], [ISO]],Table2[],9,0)%)</f>
      </c>
      <c r="BW50" s="3">
        <v>1237.953</v>
      </c>
      <c r="BX50" s="3">
        <f>Table1[[#This Row], [2016]]*(VLOOKUP(Table1[[#This Row], [ISO]],Table2[],8,0)%)</f>
      </c>
      <c r="BY50" s="3">
        <v>1212.394</v>
      </c>
      <c r="BZ50" s="3">
        <f>Table1[[#This Row], [2017]]*(VLOOKUP(Table1[[#This Row], [ISO]],Table2[],7,0)%)</f>
      </c>
      <c r="CA50" s="3">
        <v>1192.872</v>
      </c>
      <c r="CB50" s="3">
        <f>Table1[[#This Row], [2018]]*(VLOOKUP(Table1[[#This Row], [ISO]],Table2[],6,0)%)</f>
      </c>
      <c r="CC50" s="3">
        <v>1171.75</v>
      </c>
      <c r="CD50" s="3">
        <f>Table1[[#This Row], [2019]]*(VLOOKUP(Table1[[#This Row], [ISO]],Table2[],5,0)%)</f>
      </c>
      <c r="CE50" s="3">
        <v>1140.864</v>
      </c>
      <c r="CF50" s="3">
        <f>Table1[[#This Row], [2020]]*(VLOOKUP(Table1[[#This Row], [ISO]],Table2[],4,0)%)</f>
      </c>
      <c r="CG50" s="3">
        <v>1106.034</v>
      </c>
      <c r="CH50" s="3">
        <f>Table1[[#This Row], [2021]]*(VLOOKUP(Table1[[#This Row], [ISO]],Table2[],3,0)%)</f>
      </c>
    </row>
    <row x14ac:dyDescent="0.25" r="51" customHeight="1" ht="17.25">
      <c r="A51" s="1" t="s">
        <v>415</v>
      </c>
      <c r="B51" s="1" t="s">
        <v>416</v>
      </c>
      <c r="C51" s="3">
        <v>31.313</v>
      </c>
      <c r="D51" s="2">
        <f>Table1[[#This Row], [1980]]*(VLOOKUP(Table1[[#This Row], [ISO]],Table2[],44,0)%)</f>
      </c>
      <c r="E51" s="3">
        <v>31.265</v>
      </c>
      <c r="F51" s="2">
        <f>Table1[[#This Row], [1981]]*(VLOOKUP(Table1[[#This Row], [ISO]],Table2[],43,0)%)</f>
      </c>
      <c r="G51" s="3">
        <v>31.288</v>
      </c>
      <c r="H51" s="2">
        <f>Table1[[#This Row], [1982]]*(VLOOKUP(Table1[[#This Row], [ISO]],Table2[],42,0)%)</f>
      </c>
      <c r="I51" s="3">
        <v>31.367</v>
      </c>
      <c r="J51" s="2">
        <f>Table1[[#This Row], [1983]]*(VLOOKUP(Table1[[#This Row], [ISO]],Table2[],41,0)%)</f>
      </c>
      <c r="K51" s="3">
        <v>31.473999999999997</v>
      </c>
      <c r="L51" s="2">
        <f>Table1[[#This Row], [1984]]*(VLOOKUP(Table1[[#This Row], [ISO]],Table2[],40,0)%)</f>
      </c>
      <c r="M51" s="3">
        <v>31.596000000000004</v>
      </c>
      <c r="N51" s="2">
        <f>Table1[[#This Row], [1985]]*(VLOOKUP(Table1[[#This Row], [ISO]],Table2[],39,0)%)</f>
      </c>
      <c r="O51" s="3">
        <v>31.708</v>
      </c>
      <c r="P51" s="2">
        <f>Table1[[#This Row], [1986]]*(VLOOKUP(Table1[[#This Row], [ISO]],Table2[],38,0)%)</f>
      </c>
      <c r="Q51" s="3">
        <v>31.788</v>
      </c>
      <c r="R51" s="2">
        <f>Table1[[#This Row], [1987]]*(VLOOKUP(Table1[[#This Row], [ISO]],Table2[],37,0)%)</f>
      </c>
      <c r="S51" s="3">
        <v>31.816</v>
      </c>
      <c r="T51" s="2">
        <f>Table1[[#This Row], [1988]]*(VLOOKUP(Table1[[#This Row], [ISO]],Table2[],36,0)%)</f>
      </c>
      <c r="U51" s="3">
        <v>31.76</v>
      </c>
      <c r="V51" s="2">
        <f>Table1[[#This Row], [1989]]*(VLOOKUP(Table1[[#This Row], [ISO]],Table2[],35,0)%)</f>
      </c>
      <c r="W51" s="3">
        <v>31.584</v>
      </c>
      <c r="X51" s="2">
        <f>Table1[[#This Row], [1990]]*(VLOOKUP(Table1[[#This Row], [ISO]],Table2[],34,0)%)</f>
      </c>
      <c r="Y51" s="3">
        <v>31.254</v>
      </c>
      <c r="Z51" s="2">
        <f>Table1[[#This Row], [1991]]*(VLOOKUP(Table1[[#This Row], [ISO]],Table2[],33,0)%)</f>
      </c>
      <c r="AA51" s="3">
        <v>30.733</v>
      </c>
      <c r="AB51" s="2">
        <f>Table1[[#This Row], [1992]]*(VLOOKUP(Table1[[#This Row], [ISO]],Table2[],32,0)%)</f>
      </c>
      <c r="AC51" s="3">
        <v>29.97</v>
      </c>
      <c r="AD51" s="2">
        <f>Table1[[#This Row], [1993]]*(VLOOKUP(Table1[[#This Row], [ISO]],Table2[],31,0)%)</f>
      </c>
      <c r="AE51" s="3">
        <v>29</v>
      </c>
      <c r="AF51" s="2">
        <f>Table1[[#This Row], [1994]]*(VLOOKUP(Table1[[#This Row], [ISO]],Table2[],30,0)%)</f>
      </c>
      <c r="AG51" s="3">
        <v>27.915</v>
      </c>
      <c r="AH51" s="2">
        <f>Table1[[#This Row], [1995]]*(VLOOKUP(Table1[[#This Row], [ISO]],Table2[],29,0)%)</f>
      </c>
      <c r="AI51" s="3">
        <v>26.769</v>
      </c>
      <c r="AJ51" s="2">
        <f>Table1[[#This Row], [1996]]*(VLOOKUP(Table1[[#This Row], [ISO]],Table2[],28,0)%)</f>
      </c>
      <c r="AK51" s="3">
        <v>25.619999999999997</v>
      </c>
      <c r="AL51" s="2">
        <f>Table1[[#This Row], [1997]]*(VLOOKUP(Table1[[#This Row], [ISO]],Table2[],27,0)%)</f>
      </c>
      <c r="AM51" s="3">
        <v>24.535</v>
      </c>
      <c r="AN51" s="2">
        <f>Table1[[#This Row], [1998]]*(VLOOKUP(Table1[[#This Row], [ISO]],Table2[],26,0)%)</f>
      </c>
      <c r="AO51" s="3">
        <v>23.554000000000002</v>
      </c>
      <c r="AP51" s="2">
        <f>Table1[[#This Row], [1999]]*(VLOOKUP(Table1[[#This Row], [ISO]],Table2[],25,0)%)</f>
      </c>
      <c r="AQ51" s="3">
        <v>22.703</v>
      </c>
      <c r="AR51" s="2">
        <f>Table1[[#This Row], [2000]]*(VLOOKUP(Table1[[#This Row], [ISO]],Table2[],24,0)%)</f>
      </c>
      <c r="AS51" s="3">
        <v>22.057000000000002</v>
      </c>
      <c r="AT51" s="2">
        <f>Table1[[#This Row], [2001]]*(VLOOKUP(Table1[[#This Row], [ISO]],Table2[],23,0)%)</f>
      </c>
      <c r="AU51" s="3">
        <v>21.689</v>
      </c>
      <c r="AV51" s="2">
        <f>Table1[[#This Row], [2002]]*(VLOOKUP(Table1[[#This Row], [ISO]],Table2[],22,0)%)</f>
      </c>
      <c r="AW51" s="3">
        <v>21.55</v>
      </c>
      <c r="AX51" s="2">
        <f>Table1[[#This Row], [2003]]*(VLOOKUP(Table1[[#This Row], [ISO]],Table2[],21,0)%)</f>
      </c>
      <c r="AY51" s="3">
        <v>21.516999999999996</v>
      </c>
      <c r="AZ51" s="2">
        <f>Table1[[#This Row], [2004]]*(VLOOKUP(Table1[[#This Row], [ISO]],Table2[],20,0)%)</f>
      </c>
      <c r="BA51" s="3">
        <v>21.72</v>
      </c>
      <c r="BB51" s="2">
        <f>Table1[[#This Row], [2005]]*(VLOOKUP(Table1[[#This Row], [ISO]],Table2[],19,0)%)</f>
      </c>
      <c r="BC51" s="3">
        <v>22.214</v>
      </c>
      <c r="BD51" s="2">
        <f>Table1[[#This Row], [2006]]*(VLOOKUP(Table1[[#This Row], [ISO]],Table2[],18,0)%)</f>
      </c>
      <c r="BE51" s="3">
        <v>22.768</v>
      </c>
      <c r="BF51" s="2">
        <f>Table1[[#This Row], [2007]]*(VLOOKUP(Table1[[#This Row], [ISO]],Table2[],17,0)%)</f>
      </c>
      <c r="BG51" s="3">
        <v>23.191999999999997</v>
      </c>
      <c r="BH51" s="2">
        <f>Table1[[#This Row], [2008]]*(VLOOKUP(Table1[[#This Row], [ISO]],Table2[],16,0)%)</f>
      </c>
      <c r="BI51" s="3">
        <v>23.342</v>
      </c>
      <c r="BJ51" s="2">
        <f>Table1[[#This Row], [2009]]*(VLOOKUP(Table1[[#This Row], [ISO]],Table2[],15,0)%)</f>
      </c>
      <c r="BK51" s="3">
        <v>23.17</v>
      </c>
      <c r="BL51" s="2">
        <f>Table1[[#This Row], [2010]]*(VLOOKUP(Table1[[#This Row], [ISO]],Table2[],14,0)%)</f>
      </c>
      <c r="BM51" s="3">
        <v>22.803</v>
      </c>
      <c r="BN51" s="2">
        <f>Table1[[#This Row], [2011]]*(VLOOKUP(Table1[[#This Row], [ISO]],Table2[],13,0)%)</f>
      </c>
      <c r="BO51" s="3">
        <v>22.444000000000003</v>
      </c>
      <c r="BP51" s="2">
        <f>Table1[[#This Row], [2012]]*(VLOOKUP(Table1[[#This Row], [ISO]],Table2[],12,0)%)</f>
      </c>
      <c r="BQ51" s="3">
        <v>22.158</v>
      </c>
      <c r="BR51" s="2">
        <f>Table1[[#This Row], [2013]]*(VLOOKUP(Table1[[#This Row], [ISO]],Table2[],11,0)%)</f>
      </c>
      <c r="BS51" s="3">
        <v>21.897</v>
      </c>
      <c r="BT51" s="2">
        <f>Table1[[#This Row], [2014]]*(VLOOKUP(Table1[[#This Row], [ISO]],Table2[],10,0)%)</f>
      </c>
      <c r="BU51" s="3">
        <v>21.585</v>
      </c>
      <c r="BV51" s="2">
        <f>Table1[[#This Row], [2015]]*(VLOOKUP(Table1[[#This Row], [ISO]],Table2[],9,0)%)</f>
      </c>
      <c r="BW51" s="3">
        <v>21.114</v>
      </c>
      <c r="BX51" s="2">
        <f>Table1[[#This Row], [2016]]*(VLOOKUP(Table1[[#This Row], [ISO]],Table2[],8,0)%)</f>
      </c>
      <c r="BY51" s="3">
        <v>20.23</v>
      </c>
      <c r="BZ51" s="2">
        <f>Table1[[#This Row], [2017]]*(VLOOKUP(Table1[[#This Row], [ISO]],Table2[],7,0)%)</f>
      </c>
      <c r="CA51" s="3">
        <v>20.279</v>
      </c>
      <c r="CB51" s="2">
        <f>Table1[[#This Row], [2018]]*(VLOOKUP(Table1[[#This Row], [ISO]],Table2[],6,0)%)</f>
      </c>
      <c r="CC51" s="3">
        <v>20.547</v>
      </c>
      <c r="CD51" s="2">
        <f>Table1[[#This Row], [2019]]*(VLOOKUP(Table1[[#This Row], [ISO]],Table2[],5,0)%)</f>
      </c>
      <c r="CE51" s="3">
        <v>20.19</v>
      </c>
      <c r="CF51" s="2">
        <f>Table1[[#This Row], [2020]]*(VLOOKUP(Table1[[#This Row], [ISO]],Table2[],4,0)%)</f>
      </c>
      <c r="CG51" s="3">
        <v>20.401</v>
      </c>
      <c r="CH51" s="2">
        <f>Table1[[#This Row], [2021]]*(VLOOKUP(Table1[[#This Row], [ISO]],Table2[],3,0)%)</f>
      </c>
    </row>
    <row x14ac:dyDescent="0.25" r="52" customHeight="1" ht="17.25">
      <c r="A52" s="1" t="s">
        <v>417</v>
      </c>
      <c r="B52" s="1" t="s">
        <v>418</v>
      </c>
      <c r="C52" s="3">
        <v>2.962</v>
      </c>
      <c r="D52" s="2">
        <f>Table1[[#This Row], [1980]]*(VLOOKUP(Table1[[#This Row], [ISO]],Table2[],44,0)%)</f>
      </c>
      <c r="E52" s="3">
        <v>3.051</v>
      </c>
      <c r="F52" s="2">
        <f>Table1[[#This Row], [1981]]*(VLOOKUP(Table1[[#This Row], [ISO]],Table2[],43,0)%)</f>
      </c>
      <c r="G52" s="3">
        <v>3.192</v>
      </c>
      <c r="H52" s="2">
        <f>Table1[[#This Row], [1982]]*(VLOOKUP(Table1[[#This Row], [ISO]],Table2[],42,0)%)</f>
      </c>
      <c r="I52" s="3">
        <v>3.372</v>
      </c>
      <c r="J52" s="2">
        <f>Table1[[#This Row], [1983]]*(VLOOKUP(Table1[[#This Row], [ISO]],Table2[],41,0)%)</f>
      </c>
      <c r="K52" s="3">
        <v>3.562</v>
      </c>
      <c r="L52" s="2">
        <f>Table1[[#This Row], [1984]]*(VLOOKUP(Table1[[#This Row], [ISO]],Table2[],40,0)%)</f>
      </c>
      <c r="M52" s="3">
        <v>3.7139999999999995</v>
      </c>
      <c r="N52" s="2">
        <f>Table1[[#This Row], [1985]]*(VLOOKUP(Table1[[#This Row], [ISO]],Table2[],39,0)%)</f>
      </c>
      <c r="O52" s="3">
        <v>3.823</v>
      </c>
      <c r="P52" s="2">
        <f>Table1[[#This Row], [1986]]*(VLOOKUP(Table1[[#This Row], [ISO]],Table2[],38,0)%)</f>
      </c>
      <c r="Q52" s="3">
        <v>3.907</v>
      </c>
      <c r="R52" s="2">
        <f>Table1[[#This Row], [1987]]*(VLOOKUP(Table1[[#This Row], [ISO]],Table2[],37,0)%)</f>
      </c>
      <c r="S52" s="3">
        <v>3.97</v>
      </c>
      <c r="T52" s="2">
        <f>Table1[[#This Row], [1988]]*(VLOOKUP(Table1[[#This Row], [ISO]],Table2[],36,0)%)</f>
      </c>
      <c r="U52" s="3">
        <v>4.033</v>
      </c>
      <c r="V52" s="2">
        <f>Table1[[#This Row], [1989]]*(VLOOKUP(Table1[[#This Row], [ISO]],Table2[],35,0)%)</f>
      </c>
      <c r="W52" s="3">
        <v>4.169</v>
      </c>
      <c r="X52" s="2">
        <f>Table1[[#This Row], [1990]]*(VLOOKUP(Table1[[#This Row], [ISO]],Table2[],34,0)%)</f>
      </c>
      <c r="Y52" s="3">
        <v>4.3870000000000005</v>
      </c>
      <c r="Z52" s="2">
        <f>Table1[[#This Row], [1991]]*(VLOOKUP(Table1[[#This Row], [ISO]],Table2[],33,0)%)</f>
      </c>
      <c r="AA52" s="3">
        <v>4.633</v>
      </c>
      <c r="AB52" s="2">
        <f>Table1[[#This Row], [1992]]*(VLOOKUP(Table1[[#This Row], [ISO]],Table2[],32,0)%)</f>
      </c>
      <c r="AC52" s="3">
        <v>4.897</v>
      </c>
      <c r="AD52" s="2">
        <f>Table1[[#This Row], [1993]]*(VLOOKUP(Table1[[#This Row], [ISO]],Table2[],31,0)%)</f>
      </c>
      <c r="AE52" s="3">
        <v>5.151</v>
      </c>
      <c r="AF52" s="2">
        <f>Table1[[#This Row], [1994]]*(VLOOKUP(Table1[[#This Row], [ISO]],Table2[],30,0)%)</f>
      </c>
      <c r="AG52" s="3">
        <v>5.353</v>
      </c>
      <c r="AH52" s="2">
        <f>Table1[[#This Row], [1995]]*(VLOOKUP(Table1[[#This Row], [ISO]],Table2[],29,0)%)</f>
      </c>
      <c r="AI52" s="3">
        <v>5.491</v>
      </c>
      <c r="AJ52" s="2">
        <f>Table1[[#This Row], [1996]]*(VLOOKUP(Table1[[#This Row], [ISO]],Table2[],28,0)%)</f>
      </c>
      <c r="AK52" s="3">
        <v>5.571</v>
      </c>
      <c r="AL52" s="2">
        <f>Table1[[#This Row], [1997]]*(VLOOKUP(Table1[[#This Row], [ISO]],Table2[],27,0)%)</f>
      </c>
      <c r="AM52" s="3">
        <v>5.579</v>
      </c>
      <c r="AN52" s="2">
        <f>Table1[[#This Row], [1998]]*(VLOOKUP(Table1[[#This Row], [ISO]],Table2[],26,0)%)</f>
      </c>
      <c r="AO52" s="3">
        <v>5.534000000000001</v>
      </c>
      <c r="AP52" s="2">
        <f>Table1[[#This Row], [1999]]*(VLOOKUP(Table1[[#This Row], [ISO]],Table2[],25,0)%)</f>
      </c>
      <c r="AQ52" s="3">
        <v>5.587999999999999</v>
      </c>
      <c r="AR52" s="2">
        <f>Table1[[#This Row], [2000]]*(VLOOKUP(Table1[[#This Row], [ISO]],Table2[],24,0)%)</f>
      </c>
      <c r="AS52" s="3">
        <v>5.773</v>
      </c>
      <c r="AT52" s="2">
        <f>Table1[[#This Row], [2001]]*(VLOOKUP(Table1[[#This Row], [ISO]],Table2[],23,0)%)</f>
      </c>
      <c r="AU52" s="3">
        <v>5.986</v>
      </c>
      <c r="AV52" s="2">
        <f>Table1[[#This Row], [2002]]*(VLOOKUP(Table1[[#This Row], [ISO]],Table2[],22,0)%)</f>
      </c>
      <c r="AW52" s="3">
        <v>6.21</v>
      </c>
      <c r="AX52" s="2">
        <f>Table1[[#This Row], [2003]]*(VLOOKUP(Table1[[#This Row], [ISO]],Table2[],21,0)%)</f>
      </c>
      <c r="AY52" s="3">
        <v>6.431</v>
      </c>
      <c r="AZ52" s="2">
        <f>Table1[[#This Row], [2004]]*(VLOOKUP(Table1[[#This Row], [ISO]],Table2[],20,0)%)</f>
      </c>
      <c r="BA52" s="3">
        <v>6.597</v>
      </c>
      <c r="BB52" s="2">
        <f>Table1[[#This Row], [2005]]*(VLOOKUP(Table1[[#This Row], [ISO]],Table2[],19,0)%)</f>
      </c>
      <c r="BC52" s="3">
        <v>6.712</v>
      </c>
      <c r="BD52" s="2">
        <f>Table1[[#This Row], [2006]]*(VLOOKUP(Table1[[#This Row], [ISO]],Table2[],18,0)%)</f>
      </c>
      <c r="BE52" s="3">
        <v>6.864</v>
      </c>
      <c r="BF52" s="2">
        <f>Table1[[#This Row], [2007]]*(VLOOKUP(Table1[[#This Row], [ISO]],Table2[],17,0)%)</f>
      </c>
      <c r="BG52" s="3">
        <v>7.067</v>
      </c>
      <c r="BH52" s="2">
        <f>Table1[[#This Row], [2008]]*(VLOOKUP(Table1[[#This Row], [ISO]],Table2[],16,0)%)</f>
      </c>
      <c r="BI52" s="3">
        <v>7.256</v>
      </c>
      <c r="BJ52" s="2">
        <f>Table1[[#This Row], [2009]]*(VLOOKUP(Table1[[#This Row], [ISO]],Table2[],15,0)%)</f>
      </c>
      <c r="BK52" s="3">
        <v>7.416</v>
      </c>
      <c r="BL52" s="2">
        <f>Table1[[#This Row], [2010]]*(VLOOKUP(Table1[[#This Row], [ISO]],Table2[],14,0)%)</f>
      </c>
      <c r="BM52" s="3">
        <v>7.592</v>
      </c>
      <c r="BN52" s="2">
        <f>Table1[[#This Row], [2011]]*(VLOOKUP(Table1[[#This Row], [ISO]],Table2[],13,0)%)</f>
      </c>
      <c r="BO52" s="3">
        <v>7.766</v>
      </c>
      <c r="BP52" s="2">
        <f>Table1[[#This Row], [2012]]*(VLOOKUP(Table1[[#This Row], [ISO]],Table2[],12,0)%)</f>
      </c>
      <c r="BQ52" s="3">
        <v>7.924</v>
      </c>
      <c r="BR52" s="2">
        <f>Table1[[#This Row], [2013]]*(VLOOKUP(Table1[[#This Row], [ISO]],Table2[],11,0)%)</f>
      </c>
      <c r="BS52" s="3">
        <v>8.095</v>
      </c>
      <c r="BT52" s="2">
        <f>Table1[[#This Row], [2014]]*(VLOOKUP(Table1[[#This Row], [ISO]],Table2[],10,0)%)</f>
      </c>
      <c r="BU52" s="3">
        <v>8.258</v>
      </c>
      <c r="BV52" s="2">
        <f>Table1[[#This Row], [2015]]*(VLOOKUP(Table1[[#This Row], [ISO]],Table2[],9,0)%)</f>
      </c>
      <c r="BW52" s="3">
        <v>8.373</v>
      </c>
      <c r="BX52" s="2">
        <f>Table1[[#This Row], [2016]]*(VLOOKUP(Table1[[#This Row], [ISO]],Table2[],8,0)%)</f>
      </c>
      <c r="BY52" s="3">
        <v>8.424</v>
      </c>
      <c r="BZ52" s="2">
        <f>Table1[[#This Row], [2017]]*(VLOOKUP(Table1[[#This Row], [ISO]],Table2[],7,0)%)</f>
      </c>
      <c r="CA52" s="3">
        <v>8.39</v>
      </c>
      <c r="CB52" s="2">
        <f>Table1[[#This Row], [2018]]*(VLOOKUP(Table1[[#This Row], [ISO]],Table2[],6,0)%)</f>
      </c>
      <c r="CC52" s="3">
        <v>8.232</v>
      </c>
      <c r="CD52" s="2">
        <f>Table1[[#This Row], [2019]]*(VLOOKUP(Table1[[#This Row], [ISO]],Table2[],5,0)%)</f>
      </c>
      <c r="CE52" s="3">
        <v>7.911</v>
      </c>
      <c r="CF52" s="2">
        <f>Table1[[#This Row], [2020]]*(VLOOKUP(Table1[[#This Row], [ISO]],Table2[],4,0)%)</f>
      </c>
      <c r="CG52" s="3">
        <v>7.513</v>
      </c>
      <c r="CH52" s="2">
        <f>Table1[[#This Row], [2021]]*(VLOOKUP(Table1[[#This Row], [ISO]],Table2[],3,0)%)</f>
      </c>
    </row>
    <row x14ac:dyDescent="0.25" r="53" customHeight="1" ht="17.25">
      <c r="A53" s="1" t="s">
        <v>419</v>
      </c>
      <c r="B53" s="1" t="s">
        <v>420</v>
      </c>
      <c r="C53" s="3">
        <v>118.483</v>
      </c>
      <c r="D53" s="2">
        <f>Table1[[#This Row], [1980]]*(VLOOKUP(Table1[[#This Row], [ISO]],Table2[],44,0)%)</f>
      </c>
      <c r="E53" s="3">
        <v>121.409</v>
      </c>
      <c r="F53" s="2">
        <f>Table1[[#This Row], [1981]]*(VLOOKUP(Table1[[#This Row], [ISO]],Table2[],43,0)%)</f>
      </c>
      <c r="G53" s="3">
        <v>125.26799999999999</v>
      </c>
      <c r="H53" s="2">
        <f>Table1[[#This Row], [1982]]*(VLOOKUP(Table1[[#This Row], [ISO]],Table2[],42,0)%)</f>
      </c>
      <c r="I53" s="3">
        <v>130.424</v>
      </c>
      <c r="J53" s="2">
        <f>Table1[[#This Row], [1983]]*(VLOOKUP(Table1[[#This Row], [ISO]],Table2[],41,0)%)</f>
      </c>
      <c r="K53" s="3">
        <v>135.196</v>
      </c>
      <c r="L53" s="2">
        <f>Table1[[#This Row], [1984]]*(VLOOKUP(Table1[[#This Row], [ISO]],Table2[],40,0)%)</f>
      </c>
      <c r="M53" s="3">
        <v>138.577</v>
      </c>
      <c r="N53" s="2">
        <f>Table1[[#This Row], [1985]]*(VLOOKUP(Table1[[#This Row], [ISO]],Table2[],39,0)%)</f>
      </c>
      <c r="O53" s="3">
        <v>140.666</v>
      </c>
      <c r="P53" s="2">
        <f>Table1[[#This Row], [1986]]*(VLOOKUP(Table1[[#This Row], [ISO]],Table2[],38,0)%)</f>
      </c>
      <c r="Q53" s="3">
        <v>141.543</v>
      </c>
      <c r="R53" s="2">
        <f>Table1[[#This Row], [1987]]*(VLOOKUP(Table1[[#This Row], [ISO]],Table2[],37,0)%)</f>
      </c>
      <c r="S53" s="3">
        <v>141.46699999999998</v>
      </c>
      <c r="T53" s="2">
        <f>Table1[[#This Row], [1988]]*(VLOOKUP(Table1[[#This Row], [ISO]],Table2[],36,0)%)</f>
      </c>
      <c r="U53" s="3">
        <v>140.95100000000002</v>
      </c>
      <c r="V53" s="2">
        <f>Table1[[#This Row], [1989]]*(VLOOKUP(Table1[[#This Row], [ISO]],Table2[],35,0)%)</f>
      </c>
      <c r="W53" s="3">
        <v>140.227</v>
      </c>
      <c r="X53" s="2">
        <f>Table1[[#This Row], [1990]]*(VLOOKUP(Table1[[#This Row], [ISO]],Table2[],34,0)%)</f>
      </c>
      <c r="Y53" s="3">
        <v>139.224</v>
      </c>
      <c r="Z53" s="2">
        <f>Table1[[#This Row], [1991]]*(VLOOKUP(Table1[[#This Row], [ISO]],Table2[],33,0)%)</f>
      </c>
      <c r="AA53" s="3">
        <v>138.681</v>
      </c>
      <c r="AB53" s="2">
        <f>Table1[[#This Row], [1992]]*(VLOOKUP(Table1[[#This Row], [ISO]],Table2[],32,0)%)</f>
      </c>
      <c r="AC53" s="3">
        <v>140.367</v>
      </c>
      <c r="AD53" s="2">
        <f>Table1[[#This Row], [1993]]*(VLOOKUP(Table1[[#This Row], [ISO]],Table2[],31,0)%)</f>
      </c>
      <c r="AE53" s="3">
        <v>142.834</v>
      </c>
      <c r="AF53" s="2">
        <f>Table1[[#This Row], [1994]]*(VLOOKUP(Table1[[#This Row], [ISO]],Table2[],30,0)%)</f>
      </c>
      <c r="AG53" s="3">
        <v>143.837</v>
      </c>
      <c r="AH53" s="2">
        <f>Table1[[#This Row], [1995]]*(VLOOKUP(Table1[[#This Row], [ISO]],Table2[],29,0)%)</f>
      </c>
      <c r="AI53" s="3">
        <v>143.683</v>
      </c>
      <c r="AJ53" s="2">
        <f>Table1[[#This Row], [1996]]*(VLOOKUP(Table1[[#This Row], [ISO]],Table2[],28,0)%)</f>
      </c>
      <c r="AK53" s="3">
        <v>142.327</v>
      </c>
      <c r="AL53" s="2">
        <f>Table1[[#This Row], [1997]]*(VLOOKUP(Table1[[#This Row], [ISO]],Table2[],27,0)%)</f>
      </c>
      <c r="AM53" s="3">
        <v>139.671</v>
      </c>
      <c r="AN53" s="2">
        <f>Table1[[#This Row], [1998]]*(VLOOKUP(Table1[[#This Row], [ISO]],Table2[],26,0)%)</f>
      </c>
      <c r="AO53" s="3">
        <v>136.493</v>
      </c>
      <c r="AP53" s="2">
        <f>Table1[[#This Row], [1999]]*(VLOOKUP(Table1[[#This Row], [ISO]],Table2[],25,0)%)</f>
      </c>
      <c r="AQ53" s="3">
        <v>133.398</v>
      </c>
      <c r="AR53" s="2">
        <f>Table1[[#This Row], [2000]]*(VLOOKUP(Table1[[#This Row], [ISO]],Table2[],24,0)%)</f>
      </c>
      <c r="AS53" s="3">
        <v>130.188</v>
      </c>
      <c r="AT53" s="2">
        <f>Table1[[#This Row], [2001]]*(VLOOKUP(Table1[[#This Row], [ISO]],Table2[],23,0)%)</f>
      </c>
      <c r="AU53" s="3">
        <v>127.003</v>
      </c>
      <c r="AV53" s="2">
        <f>Table1[[#This Row], [2002]]*(VLOOKUP(Table1[[#This Row], [ISO]],Table2[],22,0)%)</f>
      </c>
      <c r="AW53" s="3">
        <v>124.439</v>
      </c>
      <c r="AX53" s="2">
        <f>Table1[[#This Row], [2003]]*(VLOOKUP(Table1[[#This Row], [ISO]],Table2[],21,0)%)</f>
      </c>
      <c r="AY53" s="3">
        <v>122.846</v>
      </c>
      <c r="AZ53" s="2">
        <f>Table1[[#This Row], [2004]]*(VLOOKUP(Table1[[#This Row], [ISO]],Table2[],20,0)%)</f>
      </c>
      <c r="BA53" s="3">
        <v>122.155</v>
      </c>
      <c r="BB53" s="2">
        <f>Table1[[#This Row], [2005]]*(VLOOKUP(Table1[[#This Row], [ISO]],Table2[],19,0)%)</f>
      </c>
      <c r="BC53" s="3">
        <v>122.203</v>
      </c>
      <c r="BD53" s="2">
        <f>Table1[[#This Row], [2006]]*(VLOOKUP(Table1[[#This Row], [ISO]],Table2[],18,0)%)</f>
      </c>
      <c r="BE53" s="3">
        <v>122.622</v>
      </c>
      <c r="BF53" s="2">
        <f>Table1[[#This Row], [2007]]*(VLOOKUP(Table1[[#This Row], [ISO]],Table2[],17,0)%)</f>
      </c>
      <c r="BG53" s="3">
        <v>123.101</v>
      </c>
      <c r="BH53" s="2">
        <f>Table1[[#This Row], [2008]]*(VLOOKUP(Table1[[#This Row], [ISO]],Table2[],16,0)%)</f>
      </c>
      <c r="BI53" s="3">
        <v>123.662</v>
      </c>
      <c r="BJ53" s="2">
        <f>Table1[[#This Row], [2009]]*(VLOOKUP(Table1[[#This Row], [ISO]],Table2[],15,0)%)</f>
      </c>
      <c r="BK53" s="3">
        <v>124.45000000000002</v>
      </c>
      <c r="BL53" s="2">
        <f>Table1[[#This Row], [2010]]*(VLOOKUP(Table1[[#This Row], [ISO]],Table2[],14,0)%)</f>
      </c>
      <c r="BM53" s="3">
        <v>126.16</v>
      </c>
      <c r="BN53" s="2">
        <f>Table1[[#This Row], [2011]]*(VLOOKUP(Table1[[#This Row], [ISO]],Table2[],13,0)%)</f>
      </c>
      <c r="BO53" s="3">
        <v>128.863</v>
      </c>
      <c r="BP53" s="2">
        <f>Table1[[#This Row], [2012]]*(VLOOKUP(Table1[[#This Row], [ISO]],Table2[],12,0)%)</f>
      </c>
      <c r="BQ53" s="3">
        <v>130.916</v>
      </c>
      <c r="BR53" s="2">
        <f>Table1[[#This Row], [2013]]*(VLOOKUP(Table1[[#This Row], [ISO]],Table2[],11,0)%)</f>
      </c>
      <c r="BS53" s="3">
        <v>132.079</v>
      </c>
      <c r="BT53" s="2">
        <f>Table1[[#This Row], [2014]]*(VLOOKUP(Table1[[#This Row], [ISO]],Table2[],10,0)%)</f>
      </c>
      <c r="BU53" s="3">
        <v>133.095</v>
      </c>
      <c r="BV53" s="2">
        <f>Table1[[#This Row], [2015]]*(VLOOKUP(Table1[[#This Row], [ISO]],Table2[],9,0)%)</f>
      </c>
      <c r="BW53" s="3">
        <v>134.045</v>
      </c>
      <c r="BX53" s="2">
        <f>Table1[[#This Row], [2016]]*(VLOOKUP(Table1[[#This Row], [ISO]],Table2[],8,0)%)</f>
      </c>
      <c r="BY53" s="3">
        <v>134.258</v>
      </c>
      <c r="BZ53" s="2">
        <f>Table1[[#This Row], [2017]]*(VLOOKUP(Table1[[#This Row], [ISO]],Table2[],7,0)%)</f>
      </c>
      <c r="CA53" s="3">
        <v>134.265</v>
      </c>
      <c r="CB53" s="2">
        <f>Table1[[#This Row], [2018]]*(VLOOKUP(Table1[[#This Row], [ISO]],Table2[],6,0)%)</f>
      </c>
      <c r="CC53" s="3">
        <v>134.701</v>
      </c>
      <c r="CD53" s="2">
        <f>Table1[[#This Row], [2019]]*(VLOOKUP(Table1[[#This Row], [ISO]],Table2[],5,0)%)</f>
      </c>
      <c r="CE53" s="3">
        <v>134.526</v>
      </c>
      <c r="CF53" s="2">
        <f>Table1[[#This Row], [2020]]*(VLOOKUP(Table1[[#This Row], [ISO]],Table2[],4,0)%)</f>
      </c>
      <c r="CG53" s="3">
        <v>133.229</v>
      </c>
      <c r="CH53" s="2">
        <f>Table1[[#This Row], [2021]]*(VLOOKUP(Table1[[#This Row], [ISO]],Table2[],3,0)%)</f>
      </c>
    </row>
    <row x14ac:dyDescent="0.25" r="54" customHeight="1" ht="17.25">
      <c r="A54" s="1" t="s">
        <v>75</v>
      </c>
      <c r="B54" s="1" t="s">
        <v>74</v>
      </c>
      <c r="C54" s="3">
        <v>1754.385</v>
      </c>
      <c r="D54" s="3">
        <f>Table1[[#This Row], [1980]]*(VLOOKUP(Table1[[#This Row], [ISO]],Table2[],44,0)%)</f>
      </c>
      <c r="E54" s="3">
        <v>1676.77</v>
      </c>
      <c r="F54" s="3">
        <f>Table1[[#This Row], [1981]]*(VLOOKUP(Table1[[#This Row], [ISO]],Table2[],43,0)%)</f>
      </c>
      <c r="G54" s="3">
        <v>1594.238</v>
      </c>
      <c r="H54" s="3">
        <f>Table1[[#This Row], [1982]]*(VLOOKUP(Table1[[#This Row], [ISO]],Table2[],42,0)%)</f>
      </c>
      <c r="I54" s="3">
        <v>1514.712</v>
      </c>
      <c r="J54" s="3">
        <f>Table1[[#This Row], [1983]]*(VLOOKUP(Table1[[#This Row], [ISO]],Table2[],41,0)%)</f>
      </c>
      <c r="K54" s="3">
        <v>1441.475</v>
      </c>
      <c r="L54" s="3">
        <f>Table1[[#This Row], [1984]]*(VLOOKUP(Table1[[#This Row], [ISO]],Table2[],40,0)%)</f>
      </c>
      <c r="M54" s="3">
        <v>1389.548</v>
      </c>
      <c r="N54" s="3">
        <f>Table1[[#This Row], [1985]]*(VLOOKUP(Table1[[#This Row], [ISO]],Table2[],39,0)%)</f>
      </c>
      <c r="O54" s="3">
        <v>1359.844</v>
      </c>
      <c r="P54" s="3">
        <f>Table1[[#This Row], [1986]]*(VLOOKUP(Table1[[#This Row], [ISO]],Table2[],38,0)%)</f>
      </c>
      <c r="Q54" s="3">
        <v>1338.375</v>
      </c>
      <c r="R54" s="3">
        <f>Table1[[#This Row], [1987]]*(VLOOKUP(Table1[[#This Row], [ISO]],Table2[],37,0)%)</f>
      </c>
      <c r="S54" s="3">
        <v>1322.885</v>
      </c>
      <c r="T54" s="3">
        <f>Table1[[#This Row], [1988]]*(VLOOKUP(Table1[[#This Row], [ISO]],Table2[],36,0)%)</f>
      </c>
      <c r="U54" s="3">
        <v>1308.88</v>
      </c>
      <c r="V54" s="3">
        <f>Table1[[#This Row], [1989]]*(VLOOKUP(Table1[[#This Row], [ISO]],Table2[],35,0)%)</f>
      </c>
      <c r="W54" s="3">
        <v>1294.203</v>
      </c>
      <c r="X54" s="3">
        <f>Table1[[#This Row], [1990]]*(VLOOKUP(Table1[[#This Row], [ISO]],Table2[],34,0)%)</f>
      </c>
      <c r="Y54" s="3">
        <v>1284.898</v>
      </c>
      <c r="Z54" s="3">
        <f>Table1[[#This Row], [1991]]*(VLOOKUP(Table1[[#This Row], [ISO]],Table2[],33,0)%)</f>
      </c>
      <c r="AA54" s="3">
        <v>1273.1599999999999</v>
      </c>
      <c r="AB54" s="3">
        <f>Table1[[#This Row], [1992]]*(VLOOKUP(Table1[[#This Row], [ISO]],Table2[],32,0)%)</f>
      </c>
      <c r="AC54" s="3">
        <v>1255.635</v>
      </c>
      <c r="AD54" s="3">
        <f>Table1[[#This Row], [1993]]*(VLOOKUP(Table1[[#This Row], [ISO]],Table2[],31,0)%)</f>
      </c>
      <c r="AE54" s="3">
        <v>1225.693</v>
      </c>
      <c r="AF54" s="3">
        <f>Table1[[#This Row], [1994]]*(VLOOKUP(Table1[[#This Row], [ISO]],Table2[],30,0)%)</f>
      </c>
      <c r="AG54" s="3">
        <v>1171.326</v>
      </c>
      <c r="AH54" s="3">
        <f>Table1[[#This Row], [1995]]*(VLOOKUP(Table1[[#This Row], [ISO]],Table2[],29,0)%)</f>
      </c>
      <c r="AI54" s="3">
        <v>1100.614</v>
      </c>
      <c r="AJ54" s="3">
        <f>Table1[[#This Row], [1996]]*(VLOOKUP(Table1[[#This Row], [ISO]],Table2[],28,0)%)</f>
      </c>
      <c r="AK54" s="3">
        <v>1032.419</v>
      </c>
      <c r="AL54" s="3">
        <f>Table1[[#This Row], [1997]]*(VLOOKUP(Table1[[#This Row], [ISO]],Table2[],27,0)%)</f>
      </c>
      <c r="AM54" s="3">
        <v>971.982</v>
      </c>
      <c r="AN54" s="3">
        <f>Table1[[#This Row], [1998]]*(VLOOKUP(Table1[[#This Row], [ISO]],Table2[],26,0)%)</f>
      </c>
      <c r="AO54" s="3">
        <v>924.8889999999999</v>
      </c>
      <c r="AP54" s="3">
        <f>Table1[[#This Row], [1999]]*(VLOOKUP(Table1[[#This Row], [ISO]],Table2[],25,0)%)</f>
      </c>
      <c r="AQ54" s="3">
        <v>899.809</v>
      </c>
      <c r="AR54" s="3">
        <f>Table1[[#This Row], [2000]]*(VLOOKUP(Table1[[#This Row], [ISO]],Table2[],24,0)%)</f>
      </c>
      <c r="AS54" s="3">
        <v>892.3420000000001</v>
      </c>
      <c r="AT54" s="3">
        <f>Table1[[#This Row], [2001]]*(VLOOKUP(Table1[[#This Row], [ISO]],Table2[],23,0)%)</f>
      </c>
      <c r="AU54" s="3">
        <v>896.192</v>
      </c>
      <c r="AV54" s="3">
        <f>Table1[[#This Row], [2002]]*(VLOOKUP(Table1[[#This Row], [ISO]],Table2[],22,0)%)</f>
      </c>
      <c r="AW54" s="3">
        <v>904.459</v>
      </c>
      <c r="AX54" s="3">
        <f>Table1[[#This Row], [2003]]*(VLOOKUP(Table1[[#This Row], [ISO]],Table2[],21,0)%)</f>
      </c>
      <c r="AY54" s="3">
        <v>917.97</v>
      </c>
      <c r="AZ54" s="3">
        <f>Table1[[#This Row], [2004]]*(VLOOKUP(Table1[[#This Row], [ISO]],Table2[],20,0)%)</f>
      </c>
      <c r="BA54" s="3">
        <v>940.155</v>
      </c>
      <c r="BB54" s="3">
        <f>Table1[[#This Row], [2005]]*(VLOOKUP(Table1[[#This Row], [ISO]],Table2[],19,0)%)</f>
      </c>
      <c r="BC54" s="3">
        <v>968.891</v>
      </c>
      <c r="BD54" s="3">
        <f>Table1[[#This Row], [2006]]*(VLOOKUP(Table1[[#This Row], [ISO]],Table2[],18,0)%)</f>
      </c>
      <c r="BE54" s="3">
        <v>1007.629</v>
      </c>
      <c r="BF54" s="3">
        <f>Table1[[#This Row], [2007]]*(VLOOKUP(Table1[[#This Row], [ISO]],Table2[],17,0)%)</f>
      </c>
      <c r="BG54" s="3">
        <v>1058.938</v>
      </c>
      <c r="BH54" s="3">
        <f>Table1[[#This Row], [2008]]*(VLOOKUP(Table1[[#This Row], [ISO]],Table2[],16,0)%)</f>
      </c>
      <c r="BI54" s="3">
        <v>1111.818</v>
      </c>
      <c r="BJ54" s="3">
        <f>Table1[[#This Row], [2009]]*(VLOOKUP(Table1[[#This Row], [ISO]],Table2[],15,0)%)</f>
      </c>
      <c r="BK54" s="3">
        <v>1158.192</v>
      </c>
      <c r="BL54" s="3">
        <f>Table1[[#This Row], [2010]]*(VLOOKUP(Table1[[#This Row], [ISO]],Table2[],14,0)%)</f>
      </c>
      <c r="BM54" s="3">
        <v>1180.663</v>
      </c>
      <c r="BN54" s="3">
        <f>Table1[[#This Row], [2011]]*(VLOOKUP(Table1[[#This Row], [ISO]],Table2[],13,0)%)</f>
      </c>
      <c r="BO54" s="3">
        <v>1172.4299999999998</v>
      </c>
      <c r="BP54" s="3">
        <f>Table1[[#This Row], [2012]]*(VLOOKUP(Table1[[#This Row], [ISO]],Table2[],12,0)%)</f>
      </c>
      <c r="BQ54" s="3">
        <v>1148.005</v>
      </c>
      <c r="BR54" s="3">
        <f>Table1[[#This Row], [2013]]*(VLOOKUP(Table1[[#This Row], [ISO]],Table2[],11,0)%)</f>
      </c>
      <c r="BS54" s="3">
        <v>1122.054</v>
      </c>
      <c r="BT54" s="3">
        <f>Table1[[#This Row], [2014]]*(VLOOKUP(Table1[[#This Row], [ISO]],Table2[],10,0)%)</f>
      </c>
      <c r="BU54" s="3">
        <v>1102.982</v>
      </c>
      <c r="BV54" s="3">
        <f>Table1[[#This Row], [2015]]*(VLOOKUP(Table1[[#This Row], [ISO]],Table2[],9,0)%)</f>
      </c>
      <c r="BW54" s="3">
        <v>1094.951</v>
      </c>
      <c r="BX54" s="3">
        <f>Table1[[#This Row], [2016]]*(VLOOKUP(Table1[[#This Row], [ISO]],Table2[],8,0)%)</f>
      </c>
      <c r="BY54" s="3">
        <v>1098.225</v>
      </c>
      <c r="BZ54" s="3">
        <f>Table1[[#This Row], [2017]]*(VLOOKUP(Table1[[#This Row], [ISO]],Table2[],7,0)%)</f>
      </c>
      <c r="CA54" s="3">
        <v>1106.019</v>
      </c>
      <c r="CB54" s="3">
        <f>Table1[[#This Row], [2018]]*(VLOOKUP(Table1[[#This Row], [ISO]],Table2[],6,0)%)</f>
      </c>
      <c r="CC54" s="3">
        <v>1114.284</v>
      </c>
      <c r="CD54" s="3">
        <f>Table1[[#This Row], [2019]]*(VLOOKUP(Table1[[#This Row], [ISO]],Table2[],5,0)%)</f>
      </c>
      <c r="CE54" s="3">
        <v>1113.302</v>
      </c>
      <c r="CF54" s="3">
        <f>Table1[[#This Row], [2020]]*(VLOOKUP(Table1[[#This Row], [ISO]],Table2[],4,0)%)</f>
      </c>
      <c r="CG54" s="3">
        <v>1101.163</v>
      </c>
      <c r="CH54" s="3">
        <f>Table1[[#This Row], [2021]]*(VLOOKUP(Table1[[#This Row], [ISO]],Table2[],3,0)%)</f>
      </c>
    </row>
    <row x14ac:dyDescent="0.25" r="55" customHeight="1" ht="17.25">
      <c r="A55" s="1" t="s">
        <v>421</v>
      </c>
      <c r="B55" s="1" t="s">
        <v>422</v>
      </c>
      <c r="C55" s="3">
        <v>7913.752</v>
      </c>
      <c r="D55" s="2">
        <f>Table1[[#This Row], [1980]]*(VLOOKUP(Table1[[#This Row], [ISO]],Table2[],44,0)%)</f>
      </c>
      <c r="E55" s="3">
        <v>8057.379</v>
      </c>
      <c r="F55" s="2">
        <f>Table1[[#This Row], [1981]]*(VLOOKUP(Table1[[#This Row], [ISO]],Table2[],43,0)%)</f>
      </c>
      <c r="G55" s="3">
        <v>8179.014</v>
      </c>
      <c r="H55" s="2">
        <f>Table1[[#This Row], [1982]]*(VLOOKUP(Table1[[#This Row], [ISO]],Table2[],42,0)%)</f>
      </c>
      <c r="I55" s="3">
        <v>8262.176</v>
      </c>
      <c r="J55" s="2">
        <f>Table1[[#This Row], [1983]]*(VLOOKUP(Table1[[#This Row], [ISO]],Table2[],41,0)%)</f>
      </c>
      <c r="K55" s="3">
        <v>8301.547</v>
      </c>
      <c r="L55" s="2">
        <f>Table1[[#This Row], [1984]]*(VLOOKUP(Table1[[#This Row], [ISO]],Table2[],40,0)%)</f>
      </c>
      <c r="M55" s="3">
        <v>8296.86</v>
      </c>
      <c r="N55" s="2">
        <f>Table1[[#This Row], [1985]]*(VLOOKUP(Table1[[#This Row], [ISO]],Table2[],39,0)%)</f>
      </c>
      <c r="O55" s="3">
        <v>8298.332</v>
      </c>
      <c r="P55" s="2">
        <f>Table1[[#This Row], [1986]]*(VLOOKUP(Table1[[#This Row], [ISO]],Table2[],38,0)%)</f>
      </c>
      <c r="Q55" s="3">
        <v>8362.703</v>
      </c>
      <c r="R55" s="2">
        <f>Table1[[#This Row], [1987]]*(VLOOKUP(Table1[[#This Row], [ISO]],Table2[],37,0)%)</f>
      </c>
      <c r="S55" s="3">
        <v>8500.494</v>
      </c>
      <c r="T55" s="2">
        <f>Table1[[#This Row], [1988]]*(VLOOKUP(Table1[[#This Row], [ISO]],Table2[],36,0)%)</f>
      </c>
      <c r="U55" s="3">
        <v>8684.215</v>
      </c>
      <c r="V55" s="2">
        <f>Table1[[#This Row], [1989]]*(VLOOKUP(Table1[[#This Row], [ISO]],Table2[],35,0)%)</f>
      </c>
      <c r="W55" s="3">
        <v>8862.911</v>
      </c>
      <c r="X55" s="2">
        <f>Table1[[#This Row], [1990]]*(VLOOKUP(Table1[[#This Row], [ISO]],Table2[],34,0)%)</f>
      </c>
      <c r="Y55" s="3">
        <v>8941.478</v>
      </c>
      <c r="Z55" s="2">
        <f>Table1[[#This Row], [1991]]*(VLOOKUP(Table1[[#This Row], [ISO]],Table2[],33,0)%)</f>
      </c>
      <c r="AA55" s="3">
        <v>8874.022</v>
      </c>
      <c r="AB55" s="2">
        <f>Table1[[#This Row], [1992]]*(VLOOKUP(Table1[[#This Row], [ISO]],Table2[],32,0)%)</f>
      </c>
      <c r="AC55" s="3">
        <v>8709.17</v>
      </c>
      <c r="AD55" s="2">
        <f>Table1[[#This Row], [1993]]*(VLOOKUP(Table1[[#This Row], [ISO]],Table2[],31,0)%)</f>
      </c>
      <c r="AE55" s="3">
        <v>8474.09</v>
      </c>
      <c r="AF55" s="2">
        <f>Table1[[#This Row], [1994]]*(VLOOKUP(Table1[[#This Row], [ISO]],Table2[],30,0)%)</f>
      </c>
      <c r="AG55" s="3">
        <v>8198.93</v>
      </c>
      <c r="AH55" s="2">
        <f>Table1[[#This Row], [1995]]*(VLOOKUP(Table1[[#This Row], [ISO]],Table2[],29,0)%)</f>
      </c>
      <c r="AI55" s="3">
        <v>7999.2339999999995</v>
      </c>
      <c r="AJ55" s="2">
        <f>Table1[[#This Row], [1996]]*(VLOOKUP(Table1[[#This Row], [ISO]],Table2[],28,0)%)</f>
      </c>
      <c r="AK55" s="3">
        <v>7929.891</v>
      </c>
      <c r="AL55" s="2">
        <f>Table1[[#This Row], [1997]]*(VLOOKUP(Table1[[#This Row], [ISO]],Table2[],27,0)%)</f>
      </c>
      <c r="AM55" s="3">
        <v>7901.762</v>
      </c>
      <c r="AN55" s="2">
        <f>Table1[[#This Row], [1998]]*(VLOOKUP(Table1[[#This Row], [ISO]],Table2[],26,0)%)</f>
      </c>
      <c r="AO55" s="3">
        <v>7887.283</v>
      </c>
      <c r="AP55" s="2">
        <f>Table1[[#This Row], [1999]]*(VLOOKUP(Table1[[#This Row], [ISO]],Table2[],25,0)%)</f>
      </c>
      <c r="AQ55" s="3">
        <v>7887.639</v>
      </c>
      <c r="AR55" s="2">
        <f>Table1[[#This Row], [2000]]*(VLOOKUP(Table1[[#This Row], [ISO]],Table2[],24,0)%)</f>
      </c>
      <c r="AS55" s="3">
        <v>7826.66</v>
      </c>
      <c r="AT55" s="2">
        <f>Table1[[#This Row], [2001]]*(VLOOKUP(Table1[[#This Row], [ISO]],Table2[],23,0)%)</f>
      </c>
      <c r="AU55" s="3">
        <v>7673.124</v>
      </c>
      <c r="AV55" s="2">
        <f>Table1[[#This Row], [2002]]*(VLOOKUP(Table1[[#This Row], [ISO]],Table2[],22,0)%)</f>
      </c>
      <c r="AW55" s="3">
        <v>7494.939</v>
      </c>
      <c r="AX55" s="2">
        <f>Table1[[#This Row], [2003]]*(VLOOKUP(Table1[[#This Row], [ISO]],Table2[],21,0)%)</f>
      </c>
      <c r="AY55" s="3">
        <v>7336.79</v>
      </c>
      <c r="AZ55" s="2">
        <f>Table1[[#This Row], [2004]]*(VLOOKUP(Table1[[#This Row], [ISO]],Table2[],20,0)%)</f>
      </c>
      <c r="BA55" s="3">
        <v>7183.007</v>
      </c>
      <c r="BB55" s="2">
        <f>Table1[[#This Row], [2005]]*(VLOOKUP(Table1[[#This Row], [ISO]],Table2[],19,0)%)</f>
      </c>
      <c r="BC55" s="3">
        <v>7041.627</v>
      </c>
      <c r="BD55" s="2">
        <f>Table1[[#This Row], [2006]]*(VLOOKUP(Table1[[#This Row], [ISO]],Table2[],18,0)%)</f>
      </c>
      <c r="BE55" s="3">
        <v>6948.7880000000005</v>
      </c>
      <c r="BF55" s="2">
        <f>Table1[[#This Row], [2007]]*(VLOOKUP(Table1[[#This Row], [ISO]],Table2[],17,0)%)</f>
      </c>
      <c r="BG55" s="3">
        <v>6899.517</v>
      </c>
      <c r="BH55" s="2">
        <f>Table1[[#This Row], [2008]]*(VLOOKUP(Table1[[#This Row], [ISO]],Table2[],16,0)%)</f>
      </c>
      <c r="BI55" s="3">
        <v>6856.608</v>
      </c>
      <c r="BJ55" s="2">
        <f>Table1[[#This Row], [2009]]*(VLOOKUP(Table1[[#This Row], [ISO]],Table2[],15,0)%)</f>
      </c>
      <c r="BK55" s="3">
        <v>6839.063</v>
      </c>
      <c r="BL55" s="2">
        <f>Table1[[#This Row], [2010]]*(VLOOKUP(Table1[[#This Row], [ISO]],Table2[],14,0)%)</f>
      </c>
      <c r="BM55" s="3">
        <v>6862.787</v>
      </c>
      <c r="BN55" s="2">
        <f>Table1[[#This Row], [2011]]*(VLOOKUP(Table1[[#This Row], [ISO]],Table2[],13,0)%)</f>
      </c>
      <c r="BO55" s="3">
        <v>6893.935</v>
      </c>
      <c r="BP55" s="2">
        <f>Table1[[#This Row], [2012]]*(VLOOKUP(Table1[[#This Row], [ISO]],Table2[],12,0)%)</f>
      </c>
      <c r="BQ55" s="3">
        <v>6930.506</v>
      </c>
      <c r="BR55" s="2">
        <f>Table1[[#This Row], [2013]]*(VLOOKUP(Table1[[#This Row], [ISO]],Table2[],11,0)%)</f>
      </c>
      <c r="BS55" s="3">
        <v>7015.892</v>
      </c>
      <c r="BT55" s="2">
        <f>Table1[[#This Row], [2014]]*(VLOOKUP(Table1[[#This Row], [ISO]],Table2[],10,0)%)</f>
      </c>
      <c r="BU55" s="3">
        <v>7152.281</v>
      </c>
      <c r="BV55" s="2">
        <f>Table1[[#This Row], [2015]]*(VLOOKUP(Table1[[#This Row], [ISO]],Table2[],9,0)%)</f>
      </c>
      <c r="BW55" s="3">
        <v>7345.574</v>
      </c>
      <c r="BX55" s="2">
        <f>Table1[[#This Row], [2016]]*(VLOOKUP(Table1[[#This Row], [ISO]],Table2[],8,0)%)</f>
      </c>
      <c r="BY55" s="3">
        <v>7573.0740000000005</v>
      </c>
      <c r="BZ55" s="2">
        <f>Table1[[#This Row], [2017]]*(VLOOKUP(Table1[[#This Row], [ISO]],Table2[],7,0)%)</f>
      </c>
      <c r="CA55" s="3">
        <v>7767.03</v>
      </c>
      <c r="CB55" s="2">
        <f>Table1[[#This Row], [2018]]*(VLOOKUP(Table1[[#This Row], [ISO]],Table2[],6,0)%)</f>
      </c>
      <c r="CC55" s="3">
        <v>7901.857</v>
      </c>
      <c r="CD55" s="2">
        <f>Table1[[#This Row], [2019]]*(VLOOKUP(Table1[[#This Row], [ISO]],Table2[],5,0)%)</f>
      </c>
      <c r="CE55" s="3">
        <v>7960.285</v>
      </c>
      <c r="CF55" s="2">
        <f>Table1[[#This Row], [2020]]*(VLOOKUP(Table1[[#This Row], [ISO]],Table2[],4,0)%)</f>
      </c>
      <c r="CG55" s="3">
        <v>7942.623</v>
      </c>
      <c r="CH55" s="2">
        <f>Table1[[#This Row], [2021]]*(VLOOKUP(Table1[[#This Row], [ISO]],Table2[],3,0)%)</f>
      </c>
    </row>
    <row x14ac:dyDescent="0.25" r="56" customHeight="1" ht="17.25">
      <c r="A56" s="1" t="s">
        <v>81</v>
      </c>
      <c r="B56" s="1" t="s">
        <v>80</v>
      </c>
      <c r="C56" s="3">
        <v>116.606</v>
      </c>
      <c r="D56" s="3">
        <f>Table1[[#This Row], [1980]]*(VLOOKUP(Table1[[#This Row], [ISO]],Table2[],44,0)%)</f>
      </c>
      <c r="E56" s="3">
        <v>121.935</v>
      </c>
      <c r="F56" s="3">
        <f>Table1[[#This Row], [1981]]*(VLOOKUP(Table1[[#This Row], [ISO]],Table2[],43,0)%)</f>
      </c>
      <c r="G56" s="3">
        <v>125.919</v>
      </c>
      <c r="H56" s="3">
        <f>Table1[[#This Row], [1982]]*(VLOOKUP(Table1[[#This Row], [ISO]],Table2[],42,0)%)</f>
      </c>
      <c r="I56" s="3">
        <v>129.405</v>
      </c>
      <c r="J56" s="3">
        <f>Table1[[#This Row], [1983]]*(VLOOKUP(Table1[[#This Row], [ISO]],Table2[],41,0)%)</f>
      </c>
      <c r="K56" s="3">
        <v>133.458</v>
      </c>
      <c r="L56" s="3">
        <f>Table1[[#This Row], [1984]]*(VLOOKUP(Table1[[#This Row], [ISO]],Table2[],40,0)%)</f>
      </c>
      <c r="M56" s="3">
        <v>138.885</v>
      </c>
      <c r="N56" s="3">
        <f>Table1[[#This Row], [1985]]*(VLOOKUP(Table1[[#This Row], [ISO]],Table2[],39,0)%)</f>
      </c>
      <c r="O56" s="3">
        <v>146.034</v>
      </c>
      <c r="P56" s="3">
        <f>Table1[[#This Row], [1986]]*(VLOOKUP(Table1[[#This Row], [ISO]],Table2[],38,0)%)</f>
      </c>
      <c r="Q56" s="3">
        <v>154.69</v>
      </c>
      <c r="R56" s="3">
        <f>Table1[[#This Row], [1987]]*(VLOOKUP(Table1[[#This Row], [ISO]],Table2[],37,0)%)</f>
      </c>
      <c r="S56" s="3">
        <v>163.978</v>
      </c>
      <c r="T56" s="3">
        <f>Table1[[#This Row], [1988]]*(VLOOKUP(Table1[[#This Row], [ISO]],Table2[],36,0)%)</f>
      </c>
      <c r="U56" s="3">
        <v>176.108</v>
      </c>
      <c r="V56" s="3">
        <f>Table1[[#This Row], [1989]]*(VLOOKUP(Table1[[#This Row], [ISO]],Table2[],35,0)%)</f>
      </c>
      <c r="W56" s="3">
        <v>193.929</v>
      </c>
      <c r="X56" s="3">
        <f>Table1[[#This Row], [1990]]*(VLOOKUP(Table1[[#This Row], [ISO]],Table2[],34,0)%)</f>
      </c>
      <c r="Y56" s="3">
        <v>209.82599999999996</v>
      </c>
      <c r="Z56" s="3">
        <f>Table1[[#This Row], [1991]]*(VLOOKUP(Table1[[#This Row], [ISO]],Table2[],33,0)%)</f>
      </c>
      <c r="AA56" s="3">
        <v>206.39</v>
      </c>
      <c r="AB56" s="3">
        <f>Table1[[#This Row], [1992]]*(VLOOKUP(Table1[[#This Row], [ISO]],Table2[],32,0)%)</f>
      </c>
      <c r="AC56" s="3">
        <v>200.434</v>
      </c>
      <c r="AD56" s="3">
        <f>Table1[[#This Row], [1993]]*(VLOOKUP(Table1[[#This Row], [ISO]],Table2[],31,0)%)</f>
      </c>
      <c r="AE56" s="3">
        <v>202.19799999999998</v>
      </c>
      <c r="AF56" s="3">
        <f>Table1[[#This Row], [1994]]*(VLOOKUP(Table1[[#This Row], [ISO]],Table2[],30,0)%)</f>
      </c>
      <c r="AG56" s="3">
        <v>201.437</v>
      </c>
      <c r="AH56" s="3">
        <f>Table1[[#This Row], [1995]]*(VLOOKUP(Table1[[#This Row], [ISO]],Table2[],29,0)%)</f>
      </c>
      <c r="AI56" s="3">
        <v>202.83200000000002</v>
      </c>
      <c r="AJ56" s="3">
        <f>Table1[[#This Row], [1996]]*(VLOOKUP(Table1[[#This Row], [ISO]],Table2[],28,0)%)</f>
      </c>
      <c r="AK56" s="3">
        <v>204.99</v>
      </c>
      <c r="AL56" s="3">
        <f>Table1[[#This Row], [1997]]*(VLOOKUP(Table1[[#This Row], [ISO]],Table2[],27,0)%)</f>
      </c>
      <c r="AM56" s="3">
        <v>207.655</v>
      </c>
      <c r="AN56" s="3">
        <f>Table1[[#This Row], [1998]]*(VLOOKUP(Table1[[#This Row], [ISO]],Table2[],26,0)%)</f>
      </c>
      <c r="AO56" s="3">
        <v>210.795</v>
      </c>
      <c r="AP56" s="3">
        <f>Table1[[#This Row], [1999]]*(VLOOKUP(Table1[[#This Row], [ISO]],Table2[],25,0)%)</f>
      </c>
      <c r="AQ56" s="3">
        <v>214.716</v>
      </c>
      <c r="AR56" s="3">
        <f>Table1[[#This Row], [2000]]*(VLOOKUP(Table1[[#This Row], [ISO]],Table2[],24,0)%)</f>
      </c>
      <c r="AS56" s="3">
        <v>219.78</v>
      </c>
      <c r="AT56" s="3">
        <f>Table1[[#This Row], [2001]]*(VLOOKUP(Table1[[#This Row], [ISO]],Table2[],23,0)%)</f>
      </c>
      <c r="AU56" s="3">
        <v>225.841</v>
      </c>
      <c r="AV56" s="3">
        <f>Table1[[#This Row], [2002]]*(VLOOKUP(Table1[[#This Row], [ISO]],Table2[],22,0)%)</f>
      </c>
      <c r="AW56" s="3">
        <v>231.191</v>
      </c>
      <c r="AX56" s="3">
        <f>Table1[[#This Row], [2003]]*(VLOOKUP(Table1[[#This Row], [ISO]],Table2[],21,0)%)</f>
      </c>
      <c r="AY56" s="3">
        <v>234.477</v>
      </c>
      <c r="AZ56" s="3">
        <f>Table1[[#This Row], [2004]]*(VLOOKUP(Table1[[#This Row], [ISO]],Table2[],20,0)%)</f>
      </c>
      <c r="BA56" s="3">
        <v>235.961</v>
      </c>
      <c r="BB56" s="3">
        <f>Table1[[#This Row], [2005]]*(VLOOKUP(Table1[[#This Row], [ISO]],Table2[],19,0)%)</f>
      </c>
      <c r="BC56" s="3">
        <v>236.134</v>
      </c>
      <c r="BD56" s="3">
        <f>Table1[[#This Row], [2006]]*(VLOOKUP(Table1[[#This Row], [ISO]],Table2[],18,0)%)</f>
      </c>
      <c r="BE56" s="3">
        <v>235.08800000000002</v>
      </c>
      <c r="BF56" s="3">
        <f>Table1[[#This Row], [2007]]*(VLOOKUP(Table1[[#This Row], [ISO]],Table2[],17,0)%)</f>
      </c>
      <c r="BG56" s="3">
        <v>233.065</v>
      </c>
      <c r="BH56" s="3">
        <f>Table1[[#This Row], [2008]]*(VLOOKUP(Table1[[#This Row], [ISO]],Table2[],16,0)%)</f>
      </c>
      <c r="BI56" s="3">
        <v>231.19</v>
      </c>
      <c r="BJ56" s="3">
        <f>Table1[[#This Row], [2009]]*(VLOOKUP(Table1[[#This Row], [ISO]],Table2[],15,0)%)</f>
      </c>
      <c r="BK56" s="3">
        <v>229.775</v>
      </c>
      <c r="BL56" s="3">
        <f>Table1[[#This Row], [2010]]*(VLOOKUP(Table1[[#This Row], [ISO]],Table2[],14,0)%)</f>
      </c>
      <c r="BM56" s="3">
        <v>228.57600000000002</v>
      </c>
      <c r="BN56" s="3">
        <f>Table1[[#This Row], [2011]]*(VLOOKUP(Table1[[#This Row], [ISO]],Table2[],13,0)%)</f>
      </c>
      <c r="BO56" s="3">
        <v>227.752</v>
      </c>
      <c r="BP56" s="3">
        <f>Table1[[#This Row], [2012]]*(VLOOKUP(Table1[[#This Row], [ISO]],Table2[],12,0)%)</f>
      </c>
      <c r="BQ56" s="3">
        <v>227.349</v>
      </c>
      <c r="BR56" s="3">
        <f>Table1[[#This Row], [2013]]*(VLOOKUP(Table1[[#This Row], [ISO]],Table2[],11,0)%)</f>
      </c>
      <c r="BS56" s="3">
        <v>227.253</v>
      </c>
      <c r="BT56" s="3">
        <f>Table1[[#This Row], [2014]]*(VLOOKUP(Table1[[#This Row], [ISO]],Table2[],10,0)%)</f>
      </c>
      <c r="BU56" s="3">
        <v>227.39000000000001</v>
      </c>
      <c r="BV56" s="3">
        <f>Table1[[#This Row], [2015]]*(VLOOKUP(Table1[[#This Row], [ISO]],Table2[],9,0)%)</f>
      </c>
      <c r="BW56" s="3">
        <v>227.85000000000002</v>
      </c>
      <c r="BX56" s="3">
        <f>Table1[[#This Row], [2016]]*(VLOOKUP(Table1[[#This Row], [ISO]],Table2[],8,0)%)</f>
      </c>
      <c r="BY56" s="3">
        <v>228.56400000000002</v>
      </c>
      <c r="BZ56" s="3">
        <f>Table1[[#This Row], [2017]]*(VLOOKUP(Table1[[#This Row], [ISO]],Table2[],7,0)%)</f>
      </c>
      <c r="CA56" s="3">
        <v>229.446</v>
      </c>
      <c r="CB56" s="3">
        <f>Table1[[#This Row], [2018]]*(VLOOKUP(Table1[[#This Row], [ISO]],Table2[],6,0)%)</f>
      </c>
      <c r="CC56" s="3">
        <v>230.503</v>
      </c>
      <c r="CD56" s="3">
        <f>Table1[[#This Row], [2019]]*(VLOOKUP(Table1[[#This Row], [ISO]],Table2[],5,0)%)</f>
      </c>
      <c r="CE56" s="3">
        <v>231.638</v>
      </c>
      <c r="CF56" s="3">
        <f>Table1[[#This Row], [2020]]*(VLOOKUP(Table1[[#This Row], [ISO]],Table2[],4,0)%)</f>
      </c>
      <c r="CG56" s="3">
        <v>232.745</v>
      </c>
      <c r="CH56" s="3">
        <f>Table1[[#This Row], [2021]]*(VLOOKUP(Table1[[#This Row], [ISO]],Table2[],3,0)%)</f>
      </c>
    </row>
    <row x14ac:dyDescent="0.25" r="57" customHeight="1" ht="17.25">
      <c r="A57" s="1" t="s">
        <v>83</v>
      </c>
      <c r="B57" s="1" t="s">
        <v>82</v>
      </c>
      <c r="C57" s="3">
        <v>17.064</v>
      </c>
      <c r="D57" s="3">
        <f>Table1[[#This Row], [1980]]*(VLOOKUP(Table1[[#This Row], [ISO]],Table2[],44,0)%)</f>
      </c>
      <c r="E57" s="3">
        <v>16.298</v>
      </c>
      <c r="F57" s="3">
        <f>Table1[[#This Row], [1981]]*(VLOOKUP(Table1[[#This Row], [ISO]],Table2[],43,0)%)</f>
      </c>
      <c r="G57" s="3">
        <v>15.75</v>
      </c>
      <c r="H57" s="3">
        <f>Table1[[#This Row], [1982]]*(VLOOKUP(Table1[[#This Row], [ISO]],Table2[],42,0)%)</f>
      </c>
      <c r="I57" s="3">
        <v>15.561</v>
      </c>
      <c r="J57" s="3">
        <f>Table1[[#This Row], [1983]]*(VLOOKUP(Table1[[#This Row], [ISO]],Table2[],41,0)%)</f>
      </c>
      <c r="K57" s="3">
        <v>15.652</v>
      </c>
      <c r="L57" s="3">
        <f>Table1[[#This Row], [1984]]*(VLOOKUP(Table1[[#This Row], [ISO]],Table2[],40,0)%)</f>
      </c>
      <c r="M57" s="3">
        <v>15.887</v>
      </c>
      <c r="N57" s="3">
        <f>Table1[[#This Row], [1985]]*(VLOOKUP(Table1[[#This Row], [ISO]],Table2[],39,0)%)</f>
      </c>
      <c r="O57" s="3">
        <v>16.081</v>
      </c>
      <c r="P57" s="3">
        <f>Table1[[#This Row], [1986]]*(VLOOKUP(Table1[[#This Row], [ISO]],Table2[],38,0)%)</f>
      </c>
      <c r="Q57" s="3">
        <v>16.126</v>
      </c>
      <c r="R57" s="3">
        <f>Table1[[#This Row], [1987]]*(VLOOKUP(Table1[[#This Row], [ISO]],Table2[],37,0)%)</f>
      </c>
      <c r="S57" s="3">
        <v>16.059</v>
      </c>
      <c r="T57" s="3">
        <f>Table1[[#This Row], [1988]]*(VLOOKUP(Table1[[#This Row], [ISO]],Table2[],36,0)%)</f>
      </c>
      <c r="U57" s="3">
        <v>15.932</v>
      </c>
      <c r="V57" s="3">
        <f>Table1[[#This Row], [1989]]*(VLOOKUP(Table1[[#This Row], [ISO]],Table2[],35,0)%)</f>
      </c>
      <c r="W57" s="3">
        <v>15.722000000000001</v>
      </c>
      <c r="X57" s="3">
        <f>Table1[[#This Row], [1990]]*(VLOOKUP(Table1[[#This Row], [ISO]],Table2[],34,0)%)</f>
      </c>
      <c r="Y57" s="3">
        <v>15.524</v>
      </c>
      <c r="Z57" s="3">
        <f>Table1[[#This Row], [1991]]*(VLOOKUP(Table1[[#This Row], [ISO]],Table2[],33,0)%)</f>
      </c>
      <c r="AA57" s="3">
        <v>15.43</v>
      </c>
      <c r="AB57" s="3">
        <f>Table1[[#This Row], [1992]]*(VLOOKUP(Table1[[#This Row], [ISO]],Table2[],32,0)%)</f>
      </c>
      <c r="AC57" s="3">
        <v>15.334</v>
      </c>
      <c r="AD57" s="3">
        <f>Table1[[#This Row], [1993]]*(VLOOKUP(Table1[[#This Row], [ISO]],Table2[],31,0)%)</f>
      </c>
      <c r="AE57" s="3">
        <v>15.193000000000001</v>
      </c>
      <c r="AF57" s="3">
        <f>Table1[[#This Row], [1994]]*(VLOOKUP(Table1[[#This Row], [ISO]],Table2[],30,0)%)</f>
      </c>
      <c r="AG57" s="3">
        <v>15.064</v>
      </c>
      <c r="AH57" s="3">
        <f>Table1[[#This Row], [1995]]*(VLOOKUP(Table1[[#This Row], [ISO]],Table2[],29,0)%)</f>
      </c>
      <c r="AI57" s="3">
        <v>14.879</v>
      </c>
      <c r="AJ57" s="3">
        <f>Table1[[#This Row], [1996]]*(VLOOKUP(Table1[[#This Row], [ISO]],Table2[],28,0)%)</f>
      </c>
      <c r="AK57" s="3">
        <v>14.56</v>
      </c>
      <c r="AL57" s="3">
        <f>Table1[[#This Row], [1997]]*(VLOOKUP(Table1[[#This Row], [ISO]],Table2[],27,0)%)</f>
      </c>
      <c r="AM57" s="3">
        <v>14.139</v>
      </c>
      <c r="AN57" s="3">
        <f>Table1[[#This Row], [1998]]*(VLOOKUP(Table1[[#This Row], [ISO]],Table2[],26,0)%)</f>
      </c>
      <c r="AO57" s="3">
        <v>13.604</v>
      </c>
      <c r="AP57" s="3">
        <f>Table1[[#This Row], [1999]]*(VLOOKUP(Table1[[#This Row], [ISO]],Table2[],25,0)%)</f>
      </c>
      <c r="AQ57" s="3">
        <v>12.902999999999999</v>
      </c>
      <c r="AR57" s="3">
        <f>Table1[[#This Row], [2000]]*(VLOOKUP(Table1[[#This Row], [ISO]],Table2[],24,0)%)</f>
      </c>
      <c r="AS57" s="3">
        <v>12.247</v>
      </c>
      <c r="AT57" s="3">
        <f>Table1[[#This Row], [2001]]*(VLOOKUP(Table1[[#This Row], [ISO]],Table2[],23,0)%)</f>
      </c>
      <c r="AU57" s="3">
        <v>11.846</v>
      </c>
      <c r="AV57" s="3">
        <f>Table1[[#This Row], [2002]]*(VLOOKUP(Table1[[#This Row], [ISO]],Table2[],22,0)%)</f>
      </c>
      <c r="AW57" s="3">
        <v>11.591000000000001</v>
      </c>
      <c r="AX57" s="3">
        <f>Table1[[#This Row], [2003]]*(VLOOKUP(Table1[[#This Row], [ISO]],Table2[],21,0)%)</f>
      </c>
      <c r="AY57" s="3">
        <v>11.392</v>
      </c>
      <c r="AZ57" s="3">
        <f>Table1[[#This Row], [2004]]*(VLOOKUP(Table1[[#This Row], [ISO]],Table2[],20,0)%)</f>
      </c>
      <c r="BA57" s="3">
        <v>11.22</v>
      </c>
      <c r="BB57" s="3">
        <f>Table1[[#This Row], [2005]]*(VLOOKUP(Table1[[#This Row], [ISO]],Table2[],19,0)%)</f>
      </c>
      <c r="BC57" s="3">
        <v>10.98</v>
      </c>
      <c r="BD57" s="3">
        <f>Table1[[#This Row], [2006]]*(VLOOKUP(Table1[[#This Row], [ISO]],Table2[],18,0)%)</f>
      </c>
      <c r="BE57" s="3">
        <v>10.670000000000002</v>
      </c>
      <c r="BF57" s="3">
        <f>Table1[[#This Row], [2007]]*(VLOOKUP(Table1[[#This Row], [ISO]],Table2[],17,0)%)</f>
      </c>
      <c r="BG57" s="3">
        <v>10.411</v>
      </c>
      <c r="BH57" s="3">
        <f>Table1[[#This Row], [2008]]*(VLOOKUP(Table1[[#This Row], [ISO]],Table2[],16,0)%)</f>
      </c>
      <c r="BI57" s="3">
        <v>10.21</v>
      </c>
      <c r="BJ57" s="3">
        <f>Table1[[#This Row], [2009]]*(VLOOKUP(Table1[[#This Row], [ISO]],Table2[],15,0)%)</f>
      </c>
      <c r="BK57" s="3">
        <v>10.006</v>
      </c>
      <c r="BL57" s="3">
        <f>Table1[[#This Row], [2010]]*(VLOOKUP(Table1[[#This Row], [ISO]],Table2[],14,0)%)</f>
      </c>
      <c r="BM57" s="3">
        <v>9.799</v>
      </c>
      <c r="BN57" s="3">
        <f>Table1[[#This Row], [2011]]*(VLOOKUP(Table1[[#This Row], [ISO]],Table2[],13,0)%)</f>
      </c>
      <c r="BO57" s="3">
        <v>9.631</v>
      </c>
      <c r="BP57" s="3">
        <f>Table1[[#This Row], [2012]]*(VLOOKUP(Table1[[#This Row], [ISO]],Table2[],12,0)%)</f>
      </c>
      <c r="BQ57" s="3">
        <v>9.408</v>
      </c>
      <c r="BR57" s="3">
        <f>Table1[[#This Row], [2013]]*(VLOOKUP(Table1[[#This Row], [ISO]],Table2[],11,0)%)</f>
      </c>
      <c r="BS57" s="3">
        <v>9.244</v>
      </c>
      <c r="BT57" s="3">
        <f>Table1[[#This Row], [2014]]*(VLOOKUP(Table1[[#This Row], [ISO]],Table2[],10,0)%)</f>
      </c>
      <c r="BU57" s="3">
        <v>9.125</v>
      </c>
      <c r="BV57" s="3">
        <f>Table1[[#This Row], [2015]]*(VLOOKUP(Table1[[#This Row], [ISO]],Table2[],9,0)%)</f>
      </c>
      <c r="BW57" s="3">
        <v>9.004999999999999</v>
      </c>
      <c r="BX57" s="3">
        <f>Table1[[#This Row], [2016]]*(VLOOKUP(Table1[[#This Row], [ISO]],Table2[],8,0)%)</f>
      </c>
      <c r="BY57" s="3">
        <v>8.975</v>
      </c>
      <c r="BZ57" s="3">
        <f>Table1[[#This Row], [2017]]*(VLOOKUP(Table1[[#This Row], [ISO]],Table2[],7,0)%)</f>
      </c>
      <c r="CA57" s="3">
        <v>8.987</v>
      </c>
      <c r="CB57" s="3">
        <f>Table1[[#This Row], [2018]]*(VLOOKUP(Table1[[#This Row], [ISO]],Table2[],6,0)%)</f>
      </c>
      <c r="CC57" s="3">
        <v>9.104</v>
      </c>
      <c r="CD57" s="3">
        <f>Table1[[#This Row], [2019]]*(VLOOKUP(Table1[[#This Row], [ISO]],Table2[],5,0)%)</f>
      </c>
      <c r="CE57" s="3">
        <v>9.219</v>
      </c>
      <c r="CF57" s="3">
        <f>Table1[[#This Row], [2020]]*(VLOOKUP(Table1[[#This Row], [ISO]],Table2[],4,0)%)</f>
      </c>
      <c r="CG57" s="3">
        <v>9.3</v>
      </c>
      <c r="CH57" s="3">
        <f>Table1[[#This Row], [2021]]*(VLOOKUP(Table1[[#This Row], [ISO]],Table2[],3,0)%)</f>
      </c>
    </row>
    <row x14ac:dyDescent="0.25" r="58" customHeight="1" ht="17.25">
      <c r="A58" s="1" t="s">
        <v>423</v>
      </c>
      <c r="B58" s="1" t="s">
        <v>424</v>
      </c>
      <c r="C58" s="3">
        <v>627.15</v>
      </c>
      <c r="D58" s="2">
        <f>Table1[[#This Row], [1980]]*(VLOOKUP(Table1[[#This Row], [ISO]],Table2[],44,0)%)</f>
      </c>
      <c r="E58" s="3">
        <v>600.669</v>
      </c>
      <c r="F58" s="2">
        <f>Table1[[#This Row], [1981]]*(VLOOKUP(Table1[[#This Row], [ISO]],Table2[],43,0)%)</f>
      </c>
      <c r="G58" s="3">
        <v>579.035</v>
      </c>
      <c r="H58" s="2">
        <f>Table1[[#This Row], [1982]]*(VLOOKUP(Table1[[#This Row], [ISO]],Table2[],42,0)%)</f>
      </c>
      <c r="I58" s="3">
        <v>558.717</v>
      </c>
      <c r="J58" s="2">
        <f>Table1[[#This Row], [1983]]*(VLOOKUP(Table1[[#This Row], [ISO]],Table2[],41,0)%)</f>
      </c>
      <c r="K58" s="3">
        <v>540.64</v>
      </c>
      <c r="L58" s="2">
        <f>Table1[[#This Row], [1984]]*(VLOOKUP(Table1[[#This Row], [ISO]],Table2[],40,0)%)</f>
      </c>
      <c r="M58" s="3">
        <v>530.228</v>
      </c>
      <c r="N58" s="2">
        <f>Table1[[#This Row], [1985]]*(VLOOKUP(Table1[[#This Row], [ISO]],Table2[],39,0)%)</f>
      </c>
      <c r="O58" s="3">
        <v>529.1379999999999</v>
      </c>
      <c r="P58" s="2">
        <f>Table1[[#This Row], [1986]]*(VLOOKUP(Table1[[#This Row], [ISO]],Table2[],38,0)%)</f>
      </c>
      <c r="Q58" s="3">
        <v>534.976</v>
      </c>
      <c r="R58" s="2">
        <f>Table1[[#This Row], [1987]]*(VLOOKUP(Table1[[#This Row], [ISO]],Table2[],37,0)%)</f>
      </c>
      <c r="S58" s="3">
        <v>546.653</v>
      </c>
      <c r="T58" s="2">
        <f>Table1[[#This Row], [1988]]*(VLOOKUP(Table1[[#This Row], [ISO]],Table2[],36,0)%)</f>
      </c>
      <c r="U58" s="3">
        <v>564.08</v>
      </c>
      <c r="V58" s="2">
        <f>Table1[[#This Row], [1989]]*(VLOOKUP(Table1[[#This Row], [ISO]],Table2[],35,0)%)</f>
      </c>
      <c r="W58" s="3">
        <v>583.587</v>
      </c>
      <c r="X58" s="2">
        <f>Table1[[#This Row], [1990]]*(VLOOKUP(Table1[[#This Row], [ISO]],Table2[],34,0)%)</f>
      </c>
      <c r="Y58" s="3">
        <v>603.141</v>
      </c>
      <c r="Z58" s="2">
        <f>Table1[[#This Row], [1991]]*(VLOOKUP(Table1[[#This Row], [ISO]],Table2[],33,0)%)</f>
      </c>
      <c r="AA58" s="3">
        <v>624.499</v>
      </c>
      <c r="AB58" s="2">
        <f>Table1[[#This Row], [1992]]*(VLOOKUP(Table1[[#This Row], [ISO]],Table2[],32,0)%)</f>
      </c>
      <c r="AC58" s="3">
        <v>645.569</v>
      </c>
      <c r="AD58" s="2">
        <f>Table1[[#This Row], [1993]]*(VLOOKUP(Table1[[#This Row], [ISO]],Table2[],31,0)%)</f>
      </c>
      <c r="AE58" s="3">
        <v>663.437</v>
      </c>
      <c r="AF58" s="2">
        <f>Table1[[#This Row], [1994]]*(VLOOKUP(Table1[[#This Row], [ISO]],Table2[],30,0)%)</f>
      </c>
      <c r="AG58" s="3">
        <v>678.45</v>
      </c>
      <c r="AH58" s="2">
        <f>Table1[[#This Row], [1995]]*(VLOOKUP(Table1[[#This Row], [ISO]],Table2[],29,0)%)</f>
      </c>
      <c r="AI58" s="3">
        <v>688.206</v>
      </c>
      <c r="AJ58" s="2">
        <f>Table1[[#This Row], [1996]]*(VLOOKUP(Table1[[#This Row], [ISO]],Table2[],28,0)%)</f>
      </c>
      <c r="AK58" s="3">
        <v>691.405</v>
      </c>
      <c r="AL58" s="2">
        <f>Table1[[#This Row], [1997]]*(VLOOKUP(Table1[[#This Row], [ISO]],Table2[],27,0)%)</f>
      </c>
      <c r="AM58" s="3">
        <v>689.605</v>
      </c>
      <c r="AN58" s="2">
        <f>Table1[[#This Row], [1998]]*(VLOOKUP(Table1[[#This Row], [ISO]],Table2[],26,0)%)</f>
      </c>
      <c r="AO58" s="3">
        <v>684.339</v>
      </c>
      <c r="AP58" s="2">
        <f>Table1[[#This Row], [1999]]*(VLOOKUP(Table1[[#This Row], [ISO]],Table2[],25,0)%)</f>
      </c>
      <c r="AQ58" s="3">
        <v>677.6410000000001</v>
      </c>
      <c r="AR58" s="2">
        <f>Table1[[#This Row], [2000]]*(VLOOKUP(Table1[[#This Row], [ISO]],Table2[],24,0)%)</f>
      </c>
      <c r="AS58" s="3">
        <v>671.958</v>
      </c>
      <c r="AT58" s="2">
        <f>Table1[[#This Row], [2001]]*(VLOOKUP(Table1[[#This Row], [ISO]],Table2[],23,0)%)</f>
      </c>
      <c r="AU58" s="3">
        <v>665.966</v>
      </c>
      <c r="AV58" s="2">
        <f>Table1[[#This Row], [2002]]*(VLOOKUP(Table1[[#This Row], [ISO]],Table2[],22,0)%)</f>
      </c>
      <c r="AW58" s="3">
        <v>660.885</v>
      </c>
      <c r="AX58" s="2">
        <f>Table1[[#This Row], [2003]]*(VLOOKUP(Table1[[#This Row], [ISO]],Table2[],21,0)%)</f>
      </c>
      <c r="AY58" s="3">
        <v>657.808</v>
      </c>
      <c r="AZ58" s="2">
        <f>Table1[[#This Row], [2004]]*(VLOOKUP(Table1[[#This Row], [ISO]],Table2[],20,0)%)</f>
      </c>
      <c r="BA58" s="3">
        <v>654.249</v>
      </c>
      <c r="BB58" s="2">
        <f>Table1[[#This Row], [2005]]*(VLOOKUP(Table1[[#This Row], [ISO]],Table2[],19,0)%)</f>
      </c>
      <c r="BC58" s="3">
        <v>652.223</v>
      </c>
      <c r="BD58" s="2">
        <f>Table1[[#This Row], [2006]]*(VLOOKUP(Table1[[#This Row], [ISO]],Table2[],18,0)%)</f>
      </c>
      <c r="BE58" s="3">
        <v>652.964</v>
      </c>
      <c r="BF58" s="2">
        <f>Table1[[#This Row], [2007]]*(VLOOKUP(Table1[[#This Row], [ISO]],Table2[],17,0)%)</f>
      </c>
      <c r="BG58" s="3">
        <v>654.224</v>
      </c>
      <c r="BH58" s="2">
        <f>Table1[[#This Row], [2008]]*(VLOOKUP(Table1[[#This Row], [ISO]],Table2[],16,0)%)</f>
      </c>
      <c r="BI58" s="3">
        <v>653.367</v>
      </c>
      <c r="BJ58" s="2">
        <f>Table1[[#This Row], [2009]]*(VLOOKUP(Table1[[#This Row], [ISO]],Table2[],15,0)%)</f>
      </c>
      <c r="BK58" s="3">
        <v>650.65</v>
      </c>
      <c r="BL58" s="2">
        <f>Table1[[#This Row], [2010]]*(VLOOKUP(Table1[[#This Row], [ISO]],Table2[],14,0)%)</f>
      </c>
      <c r="BM58" s="3">
        <v>643.522</v>
      </c>
      <c r="BN58" s="2">
        <f>Table1[[#This Row], [2011]]*(VLOOKUP(Table1[[#This Row], [ISO]],Table2[],13,0)%)</f>
      </c>
      <c r="BO58" s="3">
        <v>631.154</v>
      </c>
      <c r="BP58" s="2">
        <f>Table1[[#This Row], [2012]]*(VLOOKUP(Table1[[#This Row], [ISO]],Table2[],12,0)%)</f>
      </c>
      <c r="BQ58" s="3">
        <v>615.645</v>
      </c>
      <c r="BR58" s="2">
        <f>Table1[[#This Row], [2013]]*(VLOOKUP(Table1[[#This Row], [ISO]],Table2[],11,0)%)</f>
      </c>
      <c r="BS58" s="3">
        <v>600.53</v>
      </c>
      <c r="BT58" s="2">
        <f>Table1[[#This Row], [2014]]*(VLOOKUP(Table1[[#This Row], [ISO]],Table2[],10,0)%)</f>
      </c>
      <c r="BU58" s="3">
        <v>589.491</v>
      </c>
      <c r="BV58" s="2">
        <f>Table1[[#This Row], [2015]]*(VLOOKUP(Table1[[#This Row], [ISO]],Table2[],9,0)%)</f>
      </c>
      <c r="BW58" s="3">
        <v>586.164</v>
      </c>
      <c r="BX58" s="2">
        <f>Table1[[#This Row], [2016]]*(VLOOKUP(Table1[[#This Row], [ISO]],Table2[],8,0)%)</f>
      </c>
      <c r="BY58" s="3">
        <v>590.415</v>
      </c>
      <c r="BZ58" s="2">
        <f>Table1[[#This Row], [2017]]*(VLOOKUP(Table1[[#This Row], [ISO]],Table2[],7,0)%)</f>
      </c>
      <c r="CA58" s="3">
        <v>597.944</v>
      </c>
      <c r="CB58" s="2">
        <f>Table1[[#This Row], [2018]]*(VLOOKUP(Table1[[#This Row], [ISO]],Table2[],6,0)%)</f>
      </c>
      <c r="CC58" s="3">
        <v>606.797</v>
      </c>
      <c r="CD58" s="2">
        <f>Table1[[#This Row], [2019]]*(VLOOKUP(Table1[[#This Row], [ISO]],Table2[],5,0)%)</f>
      </c>
      <c r="CE58" s="3">
        <v>614.386</v>
      </c>
      <c r="CF58" s="2">
        <f>Table1[[#This Row], [2020]]*(VLOOKUP(Table1[[#This Row], [ISO]],Table2[],4,0)%)</f>
      </c>
      <c r="CG58" s="3">
        <v>620.588</v>
      </c>
      <c r="CH58" s="2">
        <f>Table1[[#This Row], [2021]]*(VLOOKUP(Table1[[#This Row], [ISO]],Table2[],3,0)%)</f>
      </c>
    </row>
    <row x14ac:dyDescent="0.25" r="59" customHeight="1" ht="17.25">
      <c r="A59" s="1" t="s">
        <v>85</v>
      </c>
      <c r="B59" s="1" t="s">
        <v>84</v>
      </c>
      <c r="C59" s="3">
        <v>1775.244</v>
      </c>
      <c r="D59" s="3">
        <f>Table1[[#This Row], [1980]]*(VLOOKUP(Table1[[#This Row], [ISO]],Table2[],44,0)%)</f>
      </c>
      <c r="E59" s="3">
        <v>1791.297</v>
      </c>
      <c r="F59" s="3">
        <f>Table1[[#This Row], [1981]]*(VLOOKUP(Table1[[#This Row], [ISO]],Table2[],43,0)%)</f>
      </c>
      <c r="G59" s="3">
        <v>1806.9379999999999</v>
      </c>
      <c r="H59" s="3">
        <f>Table1[[#This Row], [1982]]*(VLOOKUP(Table1[[#This Row], [ISO]],Table2[],42,0)%)</f>
      </c>
      <c r="I59" s="3">
        <v>1825.649</v>
      </c>
      <c r="J59" s="3">
        <f>Table1[[#This Row], [1983]]*(VLOOKUP(Table1[[#This Row], [ISO]],Table2[],41,0)%)</f>
      </c>
      <c r="K59" s="3">
        <v>1846.744</v>
      </c>
      <c r="L59" s="3">
        <f>Table1[[#This Row], [1984]]*(VLOOKUP(Table1[[#This Row], [ISO]],Table2[],40,0)%)</f>
      </c>
      <c r="M59" s="3">
        <v>1866.754</v>
      </c>
      <c r="N59" s="3">
        <f>Table1[[#This Row], [1985]]*(VLOOKUP(Table1[[#This Row], [ISO]],Table2[],39,0)%)</f>
      </c>
      <c r="O59" s="3">
        <v>1887.035</v>
      </c>
      <c r="P59" s="3">
        <f>Table1[[#This Row], [1986]]*(VLOOKUP(Table1[[#This Row], [ISO]],Table2[],38,0)%)</f>
      </c>
      <c r="Q59" s="3">
        <v>1909.241</v>
      </c>
      <c r="R59" s="3">
        <f>Table1[[#This Row], [1987]]*(VLOOKUP(Table1[[#This Row], [ISO]],Table2[],37,0)%)</f>
      </c>
      <c r="S59" s="3">
        <v>1932.721</v>
      </c>
      <c r="T59" s="3">
        <f>Table1[[#This Row], [1988]]*(VLOOKUP(Table1[[#This Row], [ISO]],Table2[],36,0)%)</f>
      </c>
      <c r="U59" s="3">
        <v>1959.728</v>
      </c>
      <c r="V59" s="3">
        <f>Table1[[#This Row], [1989]]*(VLOOKUP(Table1[[#This Row], [ISO]],Table2[],35,0)%)</f>
      </c>
      <c r="W59" s="3">
        <v>1991.1930000000002</v>
      </c>
      <c r="X59" s="3">
        <f>Table1[[#This Row], [1990]]*(VLOOKUP(Table1[[#This Row], [ISO]],Table2[],34,0)%)</f>
      </c>
      <c r="Y59" s="3">
        <v>2022.8670000000002</v>
      </c>
      <c r="Z59" s="3">
        <f>Table1[[#This Row], [1991]]*(VLOOKUP(Table1[[#This Row], [ISO]],Table2[],33,0)%)</f>
      </c>
      <c r="AA59" s="3">
        <v>2051.402</v>
      </c>
      <c r="AB59" s="3">
        <f>Table1[[#This Row], [1992]]*(VLOOKUP(Table1[[#This Row], [ISO]],Table2[],32,0)%)</f>
      </c>
      <c r="AC59" s="3">
        <v>2074.2870000000003</v>
      </c>
      <c r="AD59" s="3">
        <f>Table1[[#This Row], [1993]]*(VLOOKUP(Table1[[#This Row], [ISO]],Table2[],31,0)%)</f>
      </c>
      <c r="AE59" s="3">
        <v>2088.304</v>
      </c>
      <c r="AF59" s="3">
        <f>Table1[[#This Row], [1994]]*(VLOOKUP(Table1[[#This Row], [ISO]],Table2[],30,0)%)</f>
      </c>
      <c r="AG59" s="3">
        <v>2093.321</v>
      </c>
      <c r="AH59" s="3">
        <f>Table1[[#This Row], [1995]]*(VLOOKUP(Table1[[#This Row], [ISO]],Table2[],29,0)%)</f>
      </c>
      <c r="AI59" s="3">
        <v>2091.635</v>
      </c>
      <c r="AJ59" s="3">
        <f>Table1[[#This Row], [1996]]*(VLOOKUP(Table1[[#This Row], [ISO]],Table2[],28,0)%)</f>
      </c>
      <c r="AK59" s="3">
        <v>2082.833</v>
      </c>
      <c r="AL59" s="3">
        <f>Table1[[#This Row], [1997]]*(VLOOKUP(Table1[[#This Row], [ISO]],Table2[],27,0)%)</f>
      </c>
      <c r="AM59" s="3">
        <v>2065.741</v>
      </c>
      <c r="AN59" s="3">
        <f>Table1[[#This Row], [1998]]*(VLOOKUP(Table1[[#This Row], [ISO]],Table2[],26,0)%)</f>
      </c>
      <c r="AO59" s="3">
        <v>2046.6399999999999</v>
      </c>
      <c r="AP59" s="3">
        <f>Table1[[#This Row], [1999]]*(VLOOKUP(Table1[[#This Row], [ISO]],Table2[],25,0)%)</f>
      </c>
      <c r="AQ59" s="3">
        <v>2033.513</v>
      </c>
      <c r="AR59" s="3">
        <f>Table1[[#This Row], [2000]]*(VLOOKUP(Table1[[#This Row], [ISO]],Table2[],24,0)%)</f>
      </c>
      <c r="AS59" s="3">
        <v>2024.8729999999998</v>
      </c>
      <c r="AT59" s="3">
        <f>Table1[[#This Row], [2001]]*(VLOOKUP(Table1[[#This Row], [ISO]],Table2[],23,0)%)</f>
      </c>
      <c r="AU59" s="3">
        <v>2019.84</v>
      </c>
      <c r="AV59" s="3">
        <f>Table1[[#This Row], [2002]]*(VLOOKUP(Table1[[#This Row], [ISO]],Table2[],22,0)%)</f>
      </c>
      <c r="AW59" s="3">
        <v>2020.2909999999997</v>
      </c>
      <c r="AX59" s="3">
        <f>Table1[[#This Row], [2003]]*(VLOOKUP(Table1[[#This Row], [ISO]],Table2[],21,0)%)</f>
      </c>
      <c r="AY59" s="3">
        <v>2019.873</v>
      </c>
      <c r="AZ59" s="3">
        <f>Table1[[#This Row], [2004]]*(VLOOKUP(Table1[[#This Row], [ISO]],Table2[],20,0)%)</f>
      </c>
      <c r="BA59" s="3">
        <v>2012.8780000000002</v>
      </c>
      <c r="BB59" s="3">
        <f>Table1[[#This Row], [2005]]*(VLOOKUP(Table1[[#This Row], [ISO]],Table2[],19,0)%)</f>
      </c>
      <c r="BC59" s="3">
        <v>2000.745</v>
      </c>
      <c r="BD59" s="3">
        <f>Table1[[#This Row], [2006]]*(VLOOKUP(Table1[[#This Row], [ISO]],Table2[],18,0)%)</f>
      </c>
      <c r="BE59" s="3">
        <v>1988.6100000000001</v>
      </c>
      <c r="BF59" s="3">
        <f>Table1[[#This Row], [2007]]*(VLOOKUP(Table1[[#This Row], [ISO]],Table2[],17,0)%)</f>
      </c>
      <c r="BG59" s="3">
        <v>1984.031</v>
      </c>
      <c r="BH59" s="3">
        <f>Table1[[#This Row], [2008]]*(VLOOKUP(Table1[[#This Row], [ISO]],Table2[],16,0)%)</f>
      </c>
      <c r="BI59" s="3">
        <v>1990.711</v>
      </c>
      <c r="BJ59" s="3">
        <f>Table1[[#This Row], [2009]]*(VLOOKUP(Table1[[#This Row], [ISO]],Table2[],15,0)%)</f>
      </c>
      <c r="BK59" s="3">
        <v>2006.169</v>
      </c>
      <c r="BL59" s="3">
        <f>Table1[[#This Row], [2010]]*(VLOOKUP(Table1[[#This Row], [ISO]],Table2[],14,0)%)</f>
      </c>
      <c r="BM59" s="3">
        <v>2028.058</v>
      </c>
      <c r="BN59" s="3">
        <f>Table1[[#This Row], [2011]]*(VLOOKUP(Table1[[#This Row], [ISO]],Table2[],13,0)%)</f>
      </c>
      <c r="BO59" s="3">
        <v>2051.454</v>
      </c>
      <c r="BP59" s="3">
        <f>Table1[[#This Row], [2012]]*(VLOOKUP(Table1[[#This Row], [ISO]],Table2[],12,0)%)</f>
      </c>
      <c r="BQ59" s="3">
        <v>2068.098</v>
      </c>
      <c r="BR59" s="3">
        <f>Table1[[#This Row], [2013]]*(VLOOKUP(Table1[[#This Row], [ISO]],Table2[],11,0)%)</f>
      </c>
      <c r="BS59" s="3">
        <v>2074.872</v>
      </c>
      <c r="BT59" s="3">
        <f>Table1[[#This Row], [2014]]*(VLOOKUP(Table1[[#This Row], [ISO]],Table2[],10,0)%)</f>
      </c>
      <c r="BU59" s="3">
        <v>2074.761</v>
      </c>
      <c r="BV59" s="3">
        <f>Table1[[#This Row], [2015]]*(VLOOKUP(Table1[[#This Row], [ISO]],Table2[],9,0)%)</f>
      </c>
      <c r="BW59" s="3">
        <v>2071.167</v>
      </c>
      <c r="BX59" s="3">
        <f>Table1[[#This Row], [2016]]*(VLOOKUP(Table1[[#This Row], [ISO]],Table2[],8,0)%)</f>
      </c>
      <c r="BY59" s="3">
        <v>2066.398</v>
      </c>
      <c r="BZ59" s="3">
        <f>Table1[[#This Row], [2017]]*(VLOOKUP(Table1[[#This Row], [ISO]],Table2[],7,0)%)</f>
      </c>
      <c r="CA59" s="3">
        <v>2062.007</v>
      </c>
      <c r="CB59" s="3">
        <f>Table1[[#This Row], [2018]]*(VLOOKUP(Table1[[#This Row], [ISO]],Table2[],6,0)%)</f>
      </c>
      <c r="CC59" s="3">
        <v>2055.4900000000002</v>
      </c>
      <c r="CD59" s="3">
        <f>Table1[[#This Row], [2019]]*(VLOOKUP(Table1[[#This Row], [ISO]],Table2[],5,0)%)</f>
      </c>
      <c r="CE59" s="3">
        <v>2044.531</v>
      </c>
      <c r="CF59" s="3">
        <f>Table1[[#This Row], [2020]]*(VLOOKUP(Table1[[#This Row], [ISO]],Table2[],4,0)%)</f>
      </c>
      <c r="CG59" s="3">
        <v>2030.848</v>
      </c>
      <c r="CH59" s="3">
        <f>Table1[[#This Row], [2021]]*(VLOOKUP(Table1[[#This Row], [ISO]],Table2[],3,0)%)</f>
      </c>
    </row>
    <row x14ac:dyDescent="0.25" r="60" customHeight="1" ht="17.25">
      <c r="A60" s="1" t="s">
        <v>7</v>
      </c>
      <c r="B60" s="1" t="s">
        <v>6</v>
      </c>
      <c r="C60" s="3">
        <v>6676.155000000001</v>
      </c>
      <c r="D60" s="3">
        <f>Table1[[#This Row], [1980]]*(VLOOKUP(Table1[[#This Row], [ISO]],Table2[],44,0)%)</f>
      </c>
      <c r="E60" s="3">
        <v>6861.834</v>
      </c>
      <c r="F60" s="3">
        <f>Table1[[#This Row], [1981]]*(VLOOKUP(Table1[[#This Row], [ISO]],Table2[],43,0)%)</f>
      </c>
      <c r="G60" s="3">
        <v>7086.247</v>
      </c>
      <c r="H60" s="3">
        <f>Table1[[#This Row], [1982]]*(VLOOKUP(Table1[[#This Row], [ISO]],Table2[],42,0)%)</f>
      </c>
      <c r="I60" s="3">
        <v>7316.538</v>
      </c>
      <c r="J60" s="3">
        <f>Table1[[#This Row], [1983]]*(VLOOKUP(Table1[[#This Row], [ISO]],Table2[],41,0)%)</f>
      </c>
      <c r="K60" s="3">
        <v>7532.703</v>
      </c>
      <c r="L60" s="3">
        <f>Table1[[#This Row], [1984]]*(VLOOKUP(Table1[[#This Row], [ISO]],Table2[],40,0)%)</f>
      </c>
      <c r="M60" s="3">
        <v>7719.5160000000005</v>
      </c>
      <c r="N60" s="3">
        <f>Table1[[#This Row], [1985]]*(VLOOKUP(Table1[[#This Row], [ISO]],Table2[],39,0)%)</f>
      </c>
      <c r="O60" s="3">
        <v>7856.278</v>
      </c>
      <c r="P60" s="3">
        <f>Table1[[#This Row], [1986]]*(VLOOKUP(Table1[[#This Row], [ISO]],Table2[],38,0)%)</f>
      </c>
      <c r="Q60" s="3">
        <v>7930.292</v>
      </c>
      <c r="R60" s="3">
        <f>Table1[[#This Row], [1987]]*(VLOOKUP(Table1[[#This Row], [ISO]],Table2[],37,0)%)</f>
      </c>
      <c r="S60" s="3">
        <v>7945.259</v>
      </c>
      <c r="T60" s="3">
        <f>Table1[[#This Row], [1988]]*(VLOOKUP(Table1[[#This Row], [ISO]],Table2[],36,0)%)</f>
      </c>
      <c r="U60" s="3">
        <v>7912.92</v>
      </c>
      <c r="V60" s="3">
        <f>Table1[[#This Row], [1989]]*(VLOOKUP(Table1[[#This Row], [ISO]],Table2[],35,0)%)</f>
      </c>
      <c r="W60" s="3">
        <v>7831.182000000001</v>
      </c>
      <c r="X60" s="3">
        <f>Table1[[#This Row], [1990]]*(VLOOKUP(Table1[[#This Row], [ISO]],Table2[],34,0)%)</f>
      </c>
      <c r="Y60" s="3">
        <v>7729.626</v>
      </c>
      <c r="Z60" s="3">
        <f>Table1[[#This Row], [1991]]*(VLOOKUP(Table1[[#This Row], [ISO]],Table2[],33,0)%)</f>
      </c>
      <c r="AA60" s="3">
        <v>7650.307</v>
      </c>
      <c r="AB60" s="3">
        <f>Table1[[#This Row], [1992]]*(VLOOKUP(Table1[[#This Row], [ISO]],Table2[],32,0)%)</f>
      </c>
      <c r="AC60" s="3">
        <v>7584.615</v>
      </c>
      <c r="AD60" s="3">
        <f>Table1[[#This Row], [1993]]*(VLOOKUP(Table1[[#This Row], [ISO]],Table2[],31,0)%)</f>
      </c>
      <c r="AE60" s="3">
        <v>7511.46</v>
      </c>
      <c r="AF60" s="3">
        <f>Table1[[#This Row], [1994]]*(VLOOKUP(Table1[[#This Row], [ISO]],Table2[],30,0)%)</f>
      </c>
      <c r="AG60" s="3">
        <v>7396.602</v>
      </c>
      <c r="AH60" s="3">
        <f>Table1[[#This Row], [1995]]*(VLOOKUP(Table1[[#This Row], [ISO]],Table2[],29,0)%)</f>
      </c>
      <c r="AI60" s="3">
        <v>7156.6939999999995</v>
      </c>
      <c r="AJ60" s="3">
        <f>Table1[[#This Row], [1996]]*(VLOOKUP(Table1[[#This Row], [ISO]],Table2[],28,0)%)</f>
      </c>
      <c r="AK60" s="3">
        <v>6842.8</v>
      </c>
      <c r="AL60" s="3">
        <f>Table1[[#This Row], [1997]]*(VLOOKUP(Table1[[#This Row], [ISO]],Table2[],27,0)%)</f>
      </c>
      <c r="AM60" s="3">
        <v>6558.239</v>
      </c>
      <c r="AN60" s="3">
        <f>Table1[[#This Row], [1998]]*(VLOOKUP(Table1[[#This Row], [ISO]],Table2[],26,0)%)</f>
      </c>
      <c r="AO60" s="3">
        <v>6302.146000000001</v>
      </c>
      <c r="AP60" s="3">
        <f>Table1[[#This Row], [1999]]*(VLOOKUP(Table1[[#This Row], [ISO]],Table2[],25,0)%)</f>
      </c>
      <c r="AQ60" s="3">
        <v>6093.0560000000005</v>
      </c>
      <c r="AR60" s="3">
        <f>Table1[[#This Row], [2000]]*(VLOOKUP(Table1[[#This Row], [ISO]],Table2[],24,0)%)</f>
      </c>
      <c r="AS60" s="3">
        <v>5943.041</v>
      </c>
      <c r="AT60" s="3">
        <f>Table1[[#This Row], [2001]]*(VLOOKUP(Table1[[#This Row], [ISO]],Table2[],23,0)%)</f>
      </c>
      <c r="AU60" s="3">
        <v>5850.186</v>
      </c>
      <c r="AV60" s="3">
        <f>Table1[[#This Row], [2002]]*(VLOOKUP(Table1[[#This Row], [ISO]],Table2[],22,0)%)</f>
      </c>
      <c r="AW60" s="3">
        <v>5859.291</v>
      </c>
      <c r="AX60" s="3">
        <f>Table1[[#This Row], [2003]]*(VLOOKUP(Table1[[#This Row], [ISO]],Table2[],21,0)%)</f>
      </c>
      <c r="AY60" s="3">
        <v>5971.475</v>
      </c>
      <c r="AZ60" s="3">
        <f>Table1[[#This Row], [2004]]*(VLOOKUP(Table1[[#This Row], [ISO]],Table2[],20,0)%)</f>
      </c>
      <c r="BA60" s="3">
        <v>6135.541</v>
      </c>
      <c r="BB60" s="3">
        <f>Table1[[#This Row], [2005]]*(VLOOKUP(Table1[[#This Row], [ISO]],Table2[],19,0)%)</f>
      </c>
      <c r="BC60" s="3">
        <v>6353.775</v>
      </c>
      <c r="BD60" s="3">
        <f>Table1[[#This Row], [2006]]*(VLOOKUP(Table1[[#This Row], [ISO]],Table2[],18,0)%)</f>
      </c>
      <c r="BE60" s="3">
        <v>6634.969</v>
      </c>
      <c r="BF60" s="3">
        <f>Table1[[#This Row], [2007]]*(VLOOKUP(Table1[[#This Row], [ISO]],Table2[],17,0)%)</f>
      </c>
      <c r="BG60" s="3">
        <v>6961.351</v>
      </c>
      <c r="BH60" s="3">
        <f>Table1[[#This Row], [2008]]*(VLOOKUP(Table1[[#This Row], [ISO]],Table2[],16,0)%)</f>
      </c>
      <c r="BI60" s="3">
        <v>7311.003</v>
      </c>
      <c r="BJ60" s="3">
        <f>Table1[[#This Row], [2009]]*(VLOOKUP(Table1[[#This Row], [ISO]],Table2[],15,0)%)</f>
      </c>
      <c r="BK60" s="3">
        <v>7669.6</v>
      </c>
      <c r="BL60" s="3">
        <f>Table1[[#This Row], [2010]]*(VLOOKUP(Table1[[#This Row], [ISO]],Table2[],14,0)%)</f>
      </c>
      <c r="BM60" s="3">
        <v>8024.726</v>
      </c>
      <c r="BN60" s="3">
        <f>Table1[[#This Row], [2011]]*(VLOOKUP(Table1[[#This Row], [ISO]],Table2[],13,0)%)</f>
      </c>
      <c r="BO60" s="3">
        <v>8375.526</v>
      </c>
      <c r="BP60" s="3">
        <f>Table1[[#This Row], [2012]]*(VLOOKUP(Table1[[#This Row], [ISO]],Table2[],12,0)%)</f>
      </c>
      <c r="BQ60" s="3">
        <v>8698.668</v>
      </c>
      <c r="BR60" s="3">
        <f>Table1[[#This Row], [2013]]*(VLOOKUP(Table1[[#This Row], [ISO]],Table2[],11,0)%)</f>
      </c>
      <c r="BS60" s="3">
        <v>8983.822</v>
      </c>
      <c r="BT60" s="3">
        <f>Table1[[#This Row], [2014]]*(VLOOKUP(Table1[[#This Row], [ISO]],Table2[],10,0)%)</f>
      </c>
      <c r="BU60" s="3">
        <v>9246.853</v>
      </c>
      <c r="BV60" s="3">
        <f>Table1[[#This Row], [2015]]*(VLOOKUP(Table1[[#This Row], [ISO]],Table2[],9,0)%)</f>
      </c>
      <c r="BW60" s="3">
        <v>9480.127</v>
      </c>
      <c r="BX60" s="3">
        <f>Table1[[#This Row], [2016]]*(VLOOKUP(Table1[[#This Row], [ISO]],Table2[],8,0)%)</f>
      </c>
      <c r="BY60" s="3">
        <v>9659.254</v>
      </c>
      <c r="BZ60" s="3">
        <f>Table1[[#This Row], [2017]]*(VLOOKUP(Table1[[#This Row], [ISO]],Table2[],7,0)%)</f>
      </c>
      <c r="CA60" s="3">
        <v>9781.897</v>
      </c>
      <c r="CB60" s="3">
        <f>Table1[[#This Row], [2018]]*(VLOOKUP(Table1[[#This Row], [ISO]],Table2[],6,0)%)</f>
      </c>
      <c r="CC60" s="3">
        <v>9844.024</v>
      </c>
      <c r="CD60" s="3">
        <f>Table1[[#This Row], [2019]]*(VLOOKUP(Table1[[#This Row], [ISO]],Table2[],5,0)%)</f>
      </c>
      <c r="CE60" s="3">
        <v>9828.796</v>
      </c>
      <c r="CF60" s="3">
        <f>Table1[[#This Row], [2020]]*(VLOOKUP(Table1[[#This Row], [ISO]],Table2[],4,0)%)</f>
      </c>
      <c r="CG60" s="3">
        <v>9741.685</v>
      </c>
      <c r="CH60" s="3">
        <f>Table1[[#This Row], [2021]]*(VLOOKUP(Table1[[#This Row], [ISO]],Table2[],3,0)%)</f>
      </c>
    </row>
    <row x14ac:dyDescent="0.25" r="61" customHeight="1" ht="17.25">
      <c r="A61" s="1" t="s">
        <v>87</v>
      </c>
      <c r="B61" s="1" t="s">
        <v>86</v>
      </c>
      <c r="C61" s="3">
        <v>2535.405</v>
      </c>
      <c r="D61" s="3">
        <f>Table1[[#This Row], [1980]]*(VLOOKUP(Table1[[#This Row], [ISO]],Table2[],44,0)%)</f>
      </c>
      <c r="E61" s="3">
        <v>2574.999</v>
      </c>
      <c r="F61" s="3">
        <f>Table1[[#This Row], [1981]]*(VLOOKUP(Table1[[#This Row], [ISO]],Table2[],43,0)%)</f>
      </c>
      <c r="G61" s="3">
        <v>2615.312</v>
      </c>
      <c r="H61" s="3">
        <f>Table1[[#This Row], [1982]]*(VLOOKUP(Table1[[#This Row], [ISO]],Table2[],42,0)%)</f>
      </c>
      <c r="I61" s="3">
        <v>2655.916</v>
      </c>
      <c r="J61" s="3">
        <f>Table1[[#This Row], [1983]]*(VLOOKUP(Table1[[#This Row], [ISO]],Table2[],41,0)%)</f>
      </c>
      <c r="K61" s="3">
        <v>2696.504</v>
      </c>
      <c r="L61" s="3">
        <f>Table1[[#This Row], [1984]]*(VLOOKUP(Table1[[#This Row], [ISO]],Table2[],40,0)%)</f>
      </c>
      <c r="M61" s="3">
        <v>2736.743</v>
      </c>
      <c r="N61" s="3">
        <f>Table1[[#This Row], [1985]]*(VLOOKUP(Table1[[#This Row], [ISO]],Table2[],39,0)%)</f>
      </c>
      <c r="O61" s="3">
        <v>2776.6589999999997</v>
      </c>
      <c r="P61" s="3">
        <f>Table1[[#This Row], [1986]]*(VLOOKUP(Table1[[#This Row], [ISO]],Table2[],38,0)%)</f>
      </c>
      <c r="Q61" s="3">
        <v>2815.465</v>
      </c>
      <c r="R61" s="3">
        <f>Table1[[#This Row], [1987]]*(VLOOKUP(Table1[[#This Row], [ISO]],Table2[],37,0)%)</f>
      </c>
      <c r="S61" s="3">
        <v>2851.878</v>
      </c>
      <c r="T61" s="3">
        <f>Table1[[#This Row], [1988]]*(VLOOKUP(Table1[[#This Row], [ISO]],Table2[],36,0)%)</f>
      </c>
      <c r="U61" s="3">
        <v>2885.58</v>
      </c>
      <c r="V61" s="3">
        <f>Table1[[#This Row], [1989]]*(VLOOKUP(Table1[[#This Row], [ISO]],Table2[],35,0)%)</f>
      </c>
      <c r="W61" s="3">
        <v>2916.446</v>
      </c>
      <c r="X61" s="3">
        <f>Table1[[#This Row], [1990]]*(VLOOKUP(Table1[[#This Row], [ISO]],Table2[],34,0)%)</f>
      </c>
      <c r="Y61" s="3">
        <v>2944.046</v>
      </c>
      <c r="Z61" s="3">
        <f>Table1[[#This Row], [1991]]*(VLOOKUP(Table1[[#This Row], [ISO]],Table2[],33,0)%)</f>
      </c>
      <c r="AA61" s="3">
        <v>2968.2880000000005</v>
      </c>
      <c r="AB61" s="3">
        <f>Table1[[#This Row], [1992]]*(VLOOKUP(Table1[[#This Row], [ISO]],Table2[],32,0)%)</f>
      </c>
      <c r="AC61" s="3">
        <v>2989.859</v>
      </c>
      <c r="AD61" s="3">
        <f>Table1[[#This Row], [1993]]*(VLOOKUP(Table1[[#This Row], [ISO]],Table2[],31,0)%)</f>
      </c>
      <c r="AE61" s="3">
        <v>3010.252</v>
      </c>
      <c r="AF61" s="3">
        <f>Table1[[#This Row], [1994]]*(VLOOKUP(Table1[[#This Row], [ISO]],Table2[],30,0)%)</f>
      </c>
      <c r="AG61" s="3">
        <v>3029.8409999999994</v>
      </c>
      <c r="AH61" s="3">
        <f>Table1[[#This Row], [1995]]*(VLOOKUP(Table1[[#This Row], [ISO]],Table2[],29,0)%)</f>
      </c>
      <c r="AI61" s="3">
        <v>3048.0829999999996</v>
      </c>
      <c r="AJ61" s="3">
        <f>Table1[[#This Row], [1996]]*(VLOOKUP(Table1[[#This Row], [ISO]],Table2[],28,0)%)</f>
      </c>
      <c r="AK61" s="3">
        <v>3064.902</v>
      </c>
      <c r="AL61" s="3">
        <f>Table1[[#This Row], [1997]]*(VLOOKUP(Table1[[#This Row], [ISO]],Table2[],27,0)%)</f>
      </c>
      <c r="AM61" s="3">
        <v>3080.6630000000005</v>
      </c>
      <c r="AN61" s="3">
        <f>Table1[[#This Row], [1998]]*(VLOOKUP(Table1[[#This Row], [ISO]],Table2[],26,0)%)</f>
      </c>
      <c r="AO61" s="3">
        <v>3094.0339999999997</v>
      </c>
      <c r="AP61" s="3">
        <f>Table1[[#This Row], [1999]]*(VLOOKUP(Table1[[#This Row], [ISO]],Table2[],25,0)%)</f>
      </c>
      <c r="AQ61" s="3">
        <v>3103.544</v>
      </c>
      <c r="AR61" s="3">
        <f>Table1[[#This Row], [2000]]*(VLOOKUP(Table1[[#This Row], [ISO]],Table2[],24,0)%)</f>
      </c>
      <c r="AS61" s="3">
        <v>3109.595</v>
      </c>
      <c r="AT61" s="3">
        <f>Table1[[#This Row], [2001]]*(VLOOKUP(Table1[[#This Row], [ISO]],Table2[],23,0)%)</f>
      </c>
      <c r="AU61" s="3">
        <v>3113.4280000000003</v>
      </c>
      <c r="AV61" s="3">
        <f>Table1[[#This Row], [2002]]*(VLOOKUP(Table1[[#This Row], [ISO]],Table2[],22,0)%)</f>
      </c>
      <c r="AW61" s="3">
        <v>3115.269</v>
      </c>
      <c r="AX61" s="3">
        <f>Table1[[#This Row], [2003]]*(VLOOKUP(Table1[[#This Row], [ISO]],Table2[],21,0)%)</f>
      </c>
      <c r="AY61" s="3">
        <v>3115.569</v>
      </c>
      <c r="AZ61" s="3">
        <f>Table1[[#This Row], [2004]]*(VLOOKUP(Table1[[#This Row], [ISO]],Table2[],20,0)%)</f>
      </c>
      <c r="BA61" s="3">
        <v>3116.5960000000005</v>
      </c>
      <c r="BB61" s="3">
        <f>Table1[[#This Row], [2005]]*(VLOOKUP(Table1[[#This Row], [ISO]],Table2[],19,0)%)</f>
      </c>
      <c r="BC61" s="3">
        <v>3120.308</v>
      </c>
      <c r="BD61" s="3">
        <f>Table1[[#This Row], [2006]]*(VLOOKUP(Table1[[#This Row], [ISO]],Table2[],18,0)%)</f>
      </c>
      <c r="BE61" s="3">
        <v>3127.783</v>
      </c>
      <c r="BF61" s="3">
        <f>Table1[[#This Row], [2007]]*(VLOOKUP(Table1[[#This Row], [ISO]],Table2[],17,0)%)</f>
      </c>
      <c r="BG61" s="3">
        <v>3139.004</v>
      </c>
      <c r="BH61" s="3">
        <f>Table1[[#This Row], [2008]]*(VLOOKUP(Table1[[#This Row], [ISO]],Table2[],16,0)%)</f>
      </c>
      <c r="BI61" s="3">
        <v>3153.9809999999998</v>
      </c>
      <c r="BJ61" s="3">
        <f>Table1[[#This Row], [2009]]*(VLOOKUP(Table1[[#This Row], [ISO]],Table2[],15,0)%)</f>
      </c>
      <c r="BK61" s="3">
        <v>3172.3849999999998</v>
      </c>
      <c r="BL61" s="3">
        <f>Table1[[#This Row], [2010]]*(VLOOKUP(Table1[[#This Row], [ISO]],Table2[],14,0)%)</f>
      </c>
      <c r="BM61" s="3">
        <v>3193.399</v>
      </c>
      <c r="BN61" s="3">
        <f>Table1[[#This Row], [2011]]*(VLOOKUP(Table1[[#This Row], [ISO]],Table2[],13,0)%)</f>
      </c>
      <c r="BO61" s="3">
        <v>3208.221</v>
      </c>
      <c r="BP61" s="3">
        <f>Table1[[#This Row], [2012]]*(VLOOKUP(Table1[[#This Row], [ISO]],Table2[],12,0)%)</f>
      </c>
      <c r="BQ61" s="3">
        <v>3204.88</v>
      </c>
      <c r="BR61" s="3">
        <f>Table1[[#This Row], [2013]]*(VLOOKUP(Table1[[#This Row], [ISO]],Table2[],11,0)%)</f>
      </c>
      <c r="BS61" s="3">
        <v>3181.742</v>
      </c>
      <c r="BT61" s="3">
        <f>Table1[[#This Row], [2014]]*(VLOOKUP(Table1[[#This Row], [ISO]],Table2[],10,0)%)</f>
      </c>
      <c r="BU61" s="3">
        <v>3143.402</v>
      </c>
      <c r="BV61" s="3">
        <f>Table1[[#This Row], [2015]]*(VLOOKUP(Table1[[#This Row], [ISO]],Table2[],9,0)%)</f>
      </c>
      <c r="BW61" s="3">
        <v>3092.717</v>
      </c>
      <c r="BX61" s="3">
        <f>Table1[[#This Row], [2016]]*(VLOOKUP(Table1[[#This Row], [ISO]],Table2[],8,0)%)</f>
      </c>
      <c r="BY61" s="3">
        <v>3043.048</v>
      </c>
      <c r="BZ61" s="3">
        <f>Table1[[#This Row], [2017]]*(VLOOKUP(Table1[[#This Row], [ISO]],Table2[],7,0)%)</f>
      </c>
      <c r="CA61" s="3">
        <v>3014.16</v>
      </c>
      <c r="CB61" s="3">
        <f>Table1[[#This Row], [2018]]*(VLOOKUP(Table1[[#This Row], [ISO]],Table2[],6,0)%)</f>
      </c>
      <c r="CC61" s="3">
        <v>3000.841</v>
      </c>
      <c r="CD61" s="3">
        <f>Table1[[#This Row], [2019]]*(VLOOKUP(Table1[[#This Row], [ISO]],Table2[],5,0)%)</f>
      </c>
      <c r="CE61" s="3">
        <v>2990.694</v>
      </c>
      <c r="CF61" s="3">
        <f>Table1[[#This Row], [2020]]*(VLOOKUP(Table1[[#This Row], [ISO]],Table2[],4,0)%)</f>
      </c>
      <c r="CG61" s="3">
        <v>2984.859</v>
      </c>
      <c r="CH61" s="3">
        <f>Table1[[#This Row], [2021]]*(VLOOKUP(Table1[[#This Row], [ISO]],Table2[],3,0)%)</f>
      </c>
    </row>
    <row x14ac:dyDescent="0.25" r="62" customHeight="1" ht="17.25">
      <c r="A62" s="1" t="s">
        <v>89</v>
      </c>
      <c r="B62" s="1" t="s">
        <v>88</v>
      </c>
      <c r="C62" s="3">
        <v>14163.28</v>
      </c>
      <c r="D62" s="3">
        <f>Table1[[#This Row], [1980]]*(VLOOKUP(Table1[[#This Row], [ISO]],Table2[],44,0)%)</f>
      </c>
      <c r="E62" s="3">
        <v>14575.532</v>
      </c>
      <c r="F62" s="3">
        <f>Table1[[#This Row], [1981]]*(VLOOKUP(Table1[[#This Row], [ISO]],Table2[],43,0)%)</f>
      </c>
      <c r="G62" s="3">
        <v>14976.466</v>
      </c>
      <c r="H62" s="3">
        <f>Table1[[#This Row], [1982]]*(VLOOKUP(Table1[[#This Row], [ISO]],Table2[],42,0)%)</f>
      </c>
      <c r="I62" s="3">
        <v>15387.757</v>
      </c>
      <c r="J62" s="3">
        <f>Table1[[#This Row], [1983]]*(VLOOKUP(Table1[[#This Row], [ISO]],Table2[],41,0)%)</f>
      </c>
      <c r="K62" s="3">
        <v>15785.353</v>
      </c>
      <c r="L62" s="3">
        <f>Table1[[#This Row], [1984]]*(VLOOKUP(Table1[[#This Row], [ISO]],Table2[],40,0)%)</f>
      </c>
      <c r="M62" s="3">
        <v>16173.046000000002</v>
      </c>
      <c r="N62" s="3">
        <f>Table1[[#This Row], [1985]]*(VLOOKUP(Table1[[#This Row], [ISO]],Table2[],39,0)%)</f>
      </c>
      <c r="O62" s="3">
        <v>16573.882</v>
      </c>
      <c r="P62" s="3">
        <f>Table1[[#This Row], [1986]]*(VLOOKUP(Table1[[#This Row], [ISO]],Table2[],38,0)%)</f>
      </c>
      <c r="Q62" s="3">
        <v>16965.061</v>
      </c>
      <c r="R62" s="3">
        <f>Table1[[#This Row], [1987]]*(VLOOKUP(Table1[[#This Row], [ISO]],Table2[],37,0)%)</f>
      </c>
      <c r="S62" s="3">
        <v>17305.111</v>
      </c>
      <c r="T62" s="3">
        <f>Table1[[#This Row], [1988]]*(VLOOKUP(Table1[[#This Row], [ISO]],Table2[],36,0)%)</f>
      </c>
      <c r="U62" s="3">
        <v>17561.102</v>
      </c>
      <c r="V62" s="3">
        <f>Table1[[#This Row], [1989]]*(VLOOKUP(Table1[[#This Row], [ISO]],Table2[],35,0)%)</f>
      </c>
      <c r="W62" s="3">
        <v>17710.123</v>
      </c>
      <c r="X62" s="3">
        <f>Table1[[#This Row], [1990]]*(VLOOKUP(Table1[[#This Row], [ISO]],Table2[],34,0)%)</f>
      </c>
      <c r="Y62" s="3">
        <v>17750.347</v>
      </c>
      <c r="Z62" s="3">
        <f>Table1[[#This Row], [1991]]*(VLOOKUP(Table1[[#This Row], [ISO]],Table2[],33,0)%)</f>
      </c>
      <c r="AA62" s="3">
        <v>17745.712</v>
      </c>
      <c r="AB62" s="3">
        <f>Table1[[#This Row], [1992]]*(VLOOKUP(Table1[[#This Row], [ISO]],Table2[],32,0)%)</f>
      </c>
      <c r="AC62" s="3">
        <v>17716.4</v>
      </c>
      <c r="AD62" s="3">
        <f>Table1[[#This Row], [1993]]*(VLOOKUP(Table1[[#This Row], [ISO]],Table2[],31,0)%)</f>
      </c>
      <c r="AE62" s="3">
        <v>17664.943</v>
      </c>
      <c r="AF62" s="3">
        <f>Table1[[#This Row], [1994]]*(VLOOKUP(Table1[[#This Row], [ISO]],Table2[],30,0)%)</f>
      </c>
      <c r="AG62" s="3">
        <v>17637.484</v>
      </c>
      <c r="AH62" s="3">
        <f>Table1[[#This Row], [1995]]*(VLOOKUP(Table1[[#This Row], [ISO]],Table2[],29,0)%)</f>
      </c>
      <c r="AI62" s="3">
        <v>17647.508</v>
      </c>
      <c r="AJ62" s="3">
        <f>Table1[[#This Row], [1996]]*(VLOOKUP(Table1[[#This Row], [ISO]],Table2[],28,0)%)</f>
      </c>
      <c r="AK62" s="3">
        <v>17664.034</v>
      </c>
      <c r="AL62" s="3">
        <f>Table1[[#This Row], [1997]]*(VLOOKUP(Table1[[#This Row], [ISO]],Table2[],27,0)%)</f>
      </c>
      <c r="AM62" s="3">
        <v>17715.484</v>
      </c>
      <c r="AN62" s="3">
        <f>Table1[[#This Row], [1998]]*(VLOOKUP(Table1[[#This Row], [ISO]],Table2[],26,0)%)</f>
      </c>
      <c r="AO62" s="3">
        <v>17834.102</v>
      </c>
      <c r="AP62" s="3">
        <f>Table1[[#This Row], [1999]]*(VLOOKUP(Table1[[#This Row], [ISO]],Table2[],25,0)%)</f>
      </c>
      <c r="AQ62" s="3">
        <v>17991.806</v>
      </c>
      <c r="AR62" s="3">
        <f>Table1[[#This Row], [2000]]*(VLOOKUP(Table1[[#This Row], [ISO]],Table2[],24,0)%)</f>
      </c>
      <c r="AS62" s="3">
        <v>18197.719</v>
      </c>
      <c r="AT62" s="3">
        <f>Table1[[#This Row], [2001]]*(VLOOKUP(Table1[[#This Row], [ISO]],Table2[],23,0)%)</f>
      </c>
      <c r="AU62" s="3">
        <v>18434.436</v>
      </c>
      <c r="AV62" s="3">
        <f>Table1[[#This Row], [2002]]*(VLOOKUP(Table1[[#This Row], [ISO]],Table2[],22,0)%)</f>
      </c>
      <c r="AW62" s="3">
        <v>18669.19</v>
      </c>
      <c r="AX62" s="3">
        <f>Table1[[#This Row], [2003]]*(VLOOKUP(Table1[[#This Row], [ISO]],Table2[],21,0)%)</f>
      </c>
      <c r="AY62" s="3">
        <v>18901.338</v>
      </c>
      <c r="AZ62" s="3">
        <f>Table1[[#This Row], [2004]]*(VLOOKUP(Table1[[#This Row], [ISO]],Table2[],20,0)%)</f>
      </c>
      <c r="BA62" s="3">
        <v>19157.467</v>
      </c>
      <c r="BB62" s="3">
        <f>Table1[[#This Row], [2005]]*(VLOOKUP(Table1[[#This Row], [ISO]],Table2[],19,0)%)</f>
      </c>
      <c r="BC62" s="3">
        <v>19439.112</v>
      </c>
      <c r="BD62" s="3">
        <f>Table1[[#This Row], [2006]]*(VLOOKUP(Table1[[#This Row], [ISO]],Table2[],18,0)%)</f>
      </c>
      <c r="BE62" s="3">
        <v>19770.78</v>
      </c>
      <c r="BF62" s="3">
        <f>Table1[[#This Row], [2007]]*(VLOOKUP(Table1[[#This Row], [ISO]],Table2[],17,0)%)</f>
      </c>
      <c r="BG62" s="3">
        <v>20159.452</v>
      </c>
      <c r="BH62" s="3">
        <f>Table1[[#This Row], [2008]]*(VLOOKUP(Table1[[#This Row], [ISO]],Table2[],16,0)%)</f>
      </c>
      <c r="BI62" s="3">
        <v>20599.194</v>
      </c>
      <c r="BJ62" s="3">
        <f>Table1[[#This Row], [2009]]*(VLOOKUP(Table1[[#This Row], [ISO]],Table2[],15,0)%)</f>
      </c>
      <c r="BK62" s="3">
        <v>21161.664</v>
      </c>
      <c r="BL62" s="3">
        <f>Table1[[#This Row], [2010]]*(VLOOKUP(Table1[[#This Row], [ISO]],Table2[],14,0)%)</f>
      </c>
      <c r="BM62" s="3">
        <v>21847.459</v>
      </c>
      <c r="BN62" s="3">
        <f>Table1[[#This Row], [2011]]*(VLOOKUP(Table1[[#This Row], [ISO]],Table2[],13,0)%)</f>
      </c>
      <c r="BO62" s="3">
        <v>22616.424</v>
      </c>
      <c r="BP62" s="3">
        <f>Table1[[#This Row], [2012]]*(VLOOKUP(Table1[[#This Row], [ISO]],Table2[],12,0)%)</f>
      </c>
      <c r="BQ62" s="3">
        <v>23494.228</v>
      </c>
      <c r="BR62" s="3">
        <f>Table1[[#This Row], [2013]]*(VLOOKUP(Table1[[#This Row], [ISO]],Table2[],11,0)%)</f>
      </c>
      <c r="BS62" s="3">
        <v>24434.119</v>
      </c>
      <c r="BT62" s="3">
        <f>Table1[[#This Row], [2014]]*(VLOOKUP(Table1[[#This Row], [ISO]],Table2[],10,0)%)</f>
      </c>
      <c r="BU62" s="3">
        <v>25270.044</v>
      </c>
      <c r="BV62" s="3">
        <f>Table1[[#This Row], [2015]]*(VLOOKUP(Table1[[#This Row], [ISO]],Table2[],9,0)%)</f>
      </c>
      <c r="BW62" s="3">
        <v>25786.373</v>
      </c>
      <c r="BX62" s="3">
        <f>Table1[[#This Row], [2016]]*(VLOOKUP(Table1[[#This Row], [ISO]],Table2[],8,0)%)</f>
      </c>
      <c r="BY62" s="3">
        <v>25955.209</v>
      </c>
      <c r="BZ62" s="3">
        <f>Table1[[#This Row], [2017]]*(VLOOKUP(Table1[[#This Row], [ISO]],Table2[],7,0)%)</f>
      </c>
      <c r="CA62" s="3">
        <v>25877.549</v>
      </c>
      <c r="CB62" s="3">
        <f>Table1[[#This Row], [2018]]*(VLOOKUP(Table1[[#This Row], [ISO]],Table2[],6,0)%)</f>
      </c>
      <c r="CC62" s="3">
        <v>25563.651</v>
      </c>
      <c r="CD62" s="3">
        <f>Table1[[#This Row], [2019]]*(VLOOKUP(Table1[[#This Row], [ISO]],Table2[],5,0)%)</f>
      </c>
      <c r="CE62" s="3">
        <v>25097.463</v>
      </c>
      <c r="CF62" s="3">
        <f>Table1[[#This Row], [2020]]*(VLOOKUP(Table1[[#This Row], [ISO]],Table2[],4,0)%)</f>
      </c>
      <c r="CG62" s="3">
        <v>24736.912</v>
      </c>
      <c r="CH62" s="3">
        <f>Table1[[#This Row], [2021]]*(VLOOKUP(Table1[[#This Row], [ISO]],Table2[],3,0)%)</f>
      </c>
    </row>
    <row x14ac:dyDescent="0.25" r="63" customHeight="1" ht="17.25">
      <c r="A63" s="1" t="s">
        <v>95</v>
      </c>
      <c r="B63" s="1" t="s">
        <v>94</v>
      </c>
      <c r="C63" s="3">
        <v>601.863</v>
      </c>
      <c r="D63" s="3">
        <f>Table1[[#This Row], [1980]]*(VLOOKUP(Table1[[#This Row], [ISO]],Table2[],44,0)%)</f>
      </c>
      <c r="E63" s="3">
        <v>617.778</v>
      </c>
      <c r="F63" s="3">
        <f>Table1[[#This Row], [1981]]*(VLOOKUP(Table1[[#This Row], [ISO]],Table2[],43,0)%)</f>
      </c>
      <c r="G63" s="3">
        <v>634.584</v>
      </c>
      <c r="H63" s="3">
        <f>Table1[[#This Row], [1982]]*(VLOOKUP(Table1[[#This Row], [ISO]],Table2[],42,0)%)</f>
      </c>
      <c r="I63" s="3">
        <v>652.549</v>
      </c>
      <c r="J63" s="3">
        <f>Table1[[#This Row], [1983]]*(VLOOKUP(Table1[[#This Row], [ISO]],Table2[],41,0)%)</f>
      </c>
      <c r="K63" s="3">
        <v>671.069</v>
      </c>
      <c r="L63" s="3">
        <f>Table1[[#This Row], [1984]]*(VLOOKUP(Table1[[#This Row], [ISO]],Table2[],40,0)%)</f>
      </c>
      <c r="M63" s="3">
        <v>689.3229999999999</v>
      </c>
      <c r="N63" s="3">
        <f>Table1[[#This Row], [1985]]*(VLOOKUP(Table1[[#This Row], [ISO]],Table2[],39,0)%)</f>
      </c>
      <c r="O63" s="3">
        <v>707.184</v>
      </c>
      <c r="P63" s="3">
        <f>Table1[[#This Row], [1986]]*(VLOOKUP(Table1[[#This Row], [ISO]],Table2[],38,0)%)</f>
      </c>
      <c r="Q63" s="3">
        <v>724.499</v>
      </c>
      <c r="R63" s="3">
        <f>Table1[[#This Row], [1987]]*(VLOOKUP(Table1[[#This Row], [ISO]],Table2[],37,0)%)</f>
      </c>
      <c r="S63" s="3">
        <v>741.606</v>
      </c>
      <c r="T63" s="3">
        <f>Table1[[#This Row], [1988]]*(VLOOKUP(Table1[[#This Row], [ISO]],Table2[],36,0)%)</f>
      </c>
      <c r="U63" s="3">
        <v>758.3030000000001</v>
      </c>
      <c r="V63" s="3">
        <f>Table1[[#This Row], [1989]]*(VLOOKUP(Table1[[#This Row], [ISO]],Table2[],35,0)%)</f>
      </c>
      <c r="W63" s="3">
        <v>774.277</v>
      </c>
      <c r="X63" s="3">
        <f>Table1[[#This Row], [1990]]*(VLOOKUP(Table1[[#This Row], [ISO]],Table2[],34,0)%)</f>
      </c>
      <c r="Y63" s="3">
        <v>731.066</v>
      </c>
      <c r="Z63" s="3">
        <f>Table1[[#This Row], [1991]]*(VLOOKUP(Table1[[#This Row], [ISO]],Table2[],33,0)%)</f>
      </c>
      <c r="AA63" s="3">
        <v>686.009</v>
      </c>
      <c r="AB63" s="3">
        <f>Table1[[#This Row], [1992]]*(VLOOKUP(Table1[[#This Row], [ISO]],Table2[],32,0)%)</f>
      </c>
      <c r="AC63" s="3">
        <v>700.059</v>
      </c>
      <c r="AD63" s="3">
        <f>Table1[[#This Row], [1993]]*(VLOOKUP(Table1[[#This Row], [ISO]],Table2[],31,0)%)</f>
      </c>
      <c r="AE63" s="3">
        <v>716.039</v>
      </c>
      <c r="AF63" s="3">
        <f>Table1[[#This Row], [1994]]*(VLOOKUP(Table1[[#This Row], [ISO]],Table2[],30,0)%)</f>
      </c>
      <c r="AG63" s="3">
        <v>740.417</v>
      </c>
      <c r="AH63" s="3">
        <f>Table1[[#This Row], [1995]]*(VLOOKUP(Table1[[#This Row], [ISO]],Table2[],29,0)%)</f>
      </c>
      <c r="AI63" s="3">
        <v>771.958</v>
      </c>
      <c r="AJ63" s="3">
        <f>Table1[[#This Row], [1996]]*(VLOOKUP(Table1[[#This Row], [ISO]],Table2[],28,0)%)</f>
      </c>
      <c r="AK63" s="3">
        <v>798.7470000000001</v>
      </c>
      <c r="AL63" s="3">
        <f>Table1[[#This Row], [1997]]*(VLOOKUP(Table1[[#This Row], [ISO]],Table2[],27,0)%)</f>
      </c>
      <c r="AM63" s="3">
        <v>820.153</v>
      </c>
      <c r="AN63" s="3">
        <f>Table1[[#This Row], [1998]]*(VLOOKUP(Table1[[#This Row], [ISO]],Table2[],26,0)%)</f>
      </c>
      <c r="AO63" s="3">
        <v>833.828</v>
      </c>
      <c r="AP63" s="3">
        <f>Table1[[#This Row], [1999]]*(VLOOKUP(Table1[[#This Row], [ISO]],Table2[],25,0)%)</f>
      </c>
      <c r="AQ63" s="3">
        <v>841.9159999999999</v>
      </c>
      <c r="AR63" s="3">
        <f>Table1[[#This Row], [2000]]*(VLOOKUP(Table1[[#This Row], [ISO]],Table2[],24,0)%)</f>
      </c>
      <c r="AS63" s="3">
        <v>845.886</v>
      </c>
      <c r="AT63" s="3">
        <f>Table1[[#This Row], [2001]]*(VLOOKUP(Table1[[#This Row], [ISO]],Table2[],23,0)%)</f>
      </c>
      <c r="AU63" s="3">
        <v>849.532</v>
      </c>
      <c r="AV63" s="3">
        <f>Table1[[#This Row], [2002]]*(VLOOKUP(Table1[[#This Row], [ISO]],Table2[],22,0)%)</f>
      </c>
      <c r="AW63" s="3">
        <v>864.4749999999999</v>
      </c>
      <c r="AX63" s="3">
        <f>Table1[[#This Row], [2003]]*(VLOOKUP(Table1[[#This Row], [ISO]],Table2[],21,0)%)</f>
      </c>
      <c r="AY63" s="3">
        <v>888.805</v>
      </c>
      <c r="AZ63" s="3">
        <f>Table1[[#This Row], [2004]]*(VLOOKUP(Table1[[#This Row], [ISO]],Table2[],20,0)%)</f>
      </c>
      <c r="BA63" s="3">
        <v>914.535</v>
      </c>
      <c r="BB63" s="3">
        <f>Table1[[#This Row], [2005]]*(VLOOKUP(Table1[[#This Row], [ISO]],Table2[],19,0)%)</f>
      </c>
      <c r="BC63" s="3">
        <v>938.381</v>
      </c>
      <c r="BD63" s="3">
        <f>Table1[[#This Row], [2006]]*(VLOOKUP(Table1[[#This Row], [ISO]],Table2[],18,0)%)</f>
      </c>
      <c r="BE63" s="3">
        <v>957.42</v>
      </c>
      <c r="BF63" s="3">
        <f>Table1[[#This Row], [2007]]*(VLOOKUP(Table1[[#This Row], [ISO]],Table2[],17,0)%)</f>
      </c>
      <c r="BG63" s="3">
        <v>973.971</v>
      </c>
      <c r="BH63" s="3">
        <f>Table1[[#This Row], [2008]]*(VLOOKUP(Table1[[#This Row], [ISO]],Table2[],16,0)%)</f>
      </c>
      <c r="BI63" s="3">
        <v>986.4590000000001</v>
      </c>
      <c r="BJ63" s="3">
        <f>Table1[[#This Row], [2009]]*(VLOOKUP(Table1[[#This Row], [ISO]],Table2[],15,0)%)</f>
      </c>
      <c r="BK63" s="3">
        <v>993.399</v>
      </c>
      <c r="BL63" s="3">
        <f>Table1[[#This Row], [2010]]*(VLOOKUP(Table1[[#This Row], [ISO]],Table2[],14,0)%)</f>
      </c>
      <c r="BM63" s="3">
        <v>998.198</v>
      </c>
      <c r="BN63" s="3">
        <f>Table1[[#This Row], [2011]]*(VLOOKUP(Table1[[#This Row], [ISO]],Table2[],13,0)%)</f>
      </c>
      <c r="BO63" s="3">
        <v>1001.064</v>
      </c>
      <c r="BP63" s="3">
        <f>Table1[[#This Row], [2012]]*(VLOOKUP(Table1[[#This Row], [ISO]],Table2[],12,0)%)</f>
      </c>
      <c r="BQ63" s="3">
        <v>1003.167</v>
      </c>
      <c r="BR63" s="3">
        <f>Table1[[#This Row], [2013]]*(VLOOKUP(Table1[[#This Row], [ISO]],Table2[],11,0)%)</f>
      </c>
      <c r="BS63" s="3">
        <v>1000.1970000000001</v>
      </c>
      <c r="BT63" s="3">
        <f>Table1[[#This Row], [2014]]*(VLOOKUP(Table1[[#This Row], [ISO]],Table2[],10,0)%)</f>
      </c>
      <c r="BU63" s="3">
        <v>992.392</v>
      </c>
      <c r="BV63" s="3">
        <f>Table1[[#This Row], [2015]]*(VLOOKUP(Table1[[#This Row], [ISO]],Table2[],9,0)%)</f>
      </c>
      <c r="BW63" s="3">
        <v>983.233</v>
      </c>
      <c r="BX63" s="3">
        <f>Table1[[#This Row], [2016]]*(VLOOKUP(Table1[[#This Row], [ISO]],Table2[],8,0)%)</f>
      </c>
      <c r="BY63" s="3">
        <v>974.071</v>
      </c>
      <c r="BZ63" s="3">
        <f>Table1[[#This Row], [2017]]*(VLOOKUP(Table1[[#This Row], [ISO]],Table2[],7,0)%)</f>
      </c>
      <c r="CA63" s="3">
        <v>967.987</v>
      </c>
      <c r="CB63" s="3">
        <f>Table1[[#This Row], [2018]]*(VLOOKUP(Table1[[#This Row], [ISO]],Table2[],6,0)%)</f>
      </c>
      <c r="CC63" s="3">
        <v>964.83</v>
      </c>
      <c r="CD63" s="3">
        <f>Table1[[#This Row], [2019]]*(VLOOKUP(Table1[[#This Row], [ISO]],Table2[],5,0)%)</f>
      </c>
      <c r="CE63" s="3">
        <v>965.711</v>
      </c>
      <c r="CF63" s="3">
        <f>Table1[[#This Row], [2020]]*(VLOOKUP(Table1[[#This Row], [ISO]],Table2[],4,0)%)</f>
      </c>
      <c r="CG63" s="3">
        <v>971.789</v>
      </c>
      <c r="CH63" s="3">
        <f>Table1[[#This Row], [2021]]*(VLOOKUP(Table1[[#This Row], [ISO]],Table2[],3,0)%)</f>
      </c>
    </row>
    <row x14ac:dyDescent="0.25" r="64" customHeight="1" ht="17.25">
      <c r="A64" s="1" t="s">
        <v>425</v>
      </c>
      <c r="B64" s="1" t="s">
        <v>426</v>
      </c>
      <c r="C64" s="3">
        <v>6258.706</v>
      </c>
      <c r="D64" s="2">
        <f>Table1[[#This Row], [1980]]*(VLOOKUP(Table1[[#This Row], [ISO]],Table2[],44,0)%)</f>
      </c>
      <c r="E64" s="3">
        <v>6052.205</v>
      </c>
      <c r="F64" s="2">
        <f>Table1[[#This Row], [1981]]*(VLOOKUP(Table1[[#This Row], [ISO]],Table2[],43,0)%)</f>
      </c>
      <c r="G64" s="3">
        <v>5809.496</v>
      </c>
      <c r="H64" s="2">
        <f>Table1[[#This Row], [1982]]*(VLOOKUP(Table1[[#This Row], [ISO]],Table2[],42,0)%)</f>
      </c>
      <c r="I64" s="3">
        <v>5542.618</v>
      </c>
      <c r="J64" s="2">
        <f>Table1[[#This Row], [1983]]*(VLOOKUP(Table1[[#This Row], [ISO]],Table2[],41,0)%)</f>
      </c>
      <c r="K64" s="3">
        <v>5276.951</v>
      </c>
      <c r="L64" s="2">
        <f>Table1[[#This Row], [1984]]*(VLOOKUP(Table1[[#This Row], [ISO]],Table2[],40,0)%)</f>
      </c>
      <c r="M64" s="3">
        <v>5026.904</v>
      </c>
      <c r="N64" s="2">
        <f>Table1[[#This Row], [1985]]*(VLOOKUP(Table1[[#This Row], [ISO]],Table2[],39,0)%)</f>
      </c>
      <c r="O64" s="3">
        <v>4800.347</v>
      </c>
      <c r="P64" s="2">
        <f>Table1[[#This Row], [1986]]*(VLOOKUP(Table1[[#This Row], [ISO]],Table2[],38,0)%)</f>
      </c>
      <c r="Q64" s="3">
        <v>4604.642</v>
      </c>
      <c r="R64" s="2">
        <f>Table1[[#This Row], [1987]]*(VLOOKUP(Table1[[#This Row], [ISO]],Table2[],37,0)%)</f>
      </c>
      <c r="S64" s="3">
        <v>4433.239</v>
      </c>
      <c r="T64" s="2">
        <f>Table1[[#This Row], [1988]]*(VLOOKUP(Table1[[#This Row], [ISO]],Table2[],36,0)%)</f>
      </c>
      <c r="U64" s="3">
        <v>4272.58</v>
      </c>
      <c r="V64" s="2">
        <f>Table1[[#This Row], [1989]]*(VLOOKUP(Table1[[#This Row], [ISO]],Table2[],35,0)%)</f>
      </c>
      <c r="W64" s="3">
        <v>4118.125</v>
      </c>
      <c r="X64" s="2">
        <f>Table1[[#This Row], [1990]]*(VLOOKUP(Table1[[#This Row], [ISO]],Table2[],34,0)%)</f>
      </c>
      <c r="Y64" s="3">
        <v>4017.4489999999996</v>
      </c>
      <c r="Z64" s="2">
        <f>Table1[[#This Row], [1991]]*(VLOOKUP(Table1[[#This Row], [ISO]],Table2[],33,0)%)</f>
      </c>
      <c r="AA64" s="3">
        <v>3977.477</v>
      </c>
      <c r="AB64" s="2">
        <f>Table1[[#This Row], [1992]]*(VLOOKUP(Table1[[#This Row], [ISO]],Table2[],32,0)%)</f>
      </c>
      <c r="AC64" s="3">
        <v>3954.715</v>
      </c>
      <c r="AD64" s="2">
        <f>Table1[[#This Row], [1993]]*(VLOOKUP(Table1[[#This Row], [ISO]],Table2[],31,0)%)</f>
      </c>
      <c r="AE64" s="3">
        <v>3914.8579999999997</v>
      </c>
      <c r="AF64" s="2">
        <f>Table1[[#This Row], [1994]]*(VLOOKUP(Table1[[#This Row], [ISO]],Table2[],30,0)%)</f>
      </c>
      <c r="AG64" s="3">
        <v>3856.357</v>
      </c>
      <c r="AH64" s="2">
        <f>Table1[[#This Row], [1995]]*(VLOOKUP(Table1[[#This Row], [ISO]],Table2[],29,0)%)</f>
      </c>
      <c r="AI64" s="3">
        <v>3793.696</v>
      </c>
      <c r="AJ64" s="2">
        <f>Table1[[#This Row], [1996]]*(VLOOKUP(Table1[[#This Row], [ISO]],Table2[],28,0)%)</f>
      </c>
      <c r="AK64" s="3">
        <v>3732.951</v>
      </c>
      <c r="AL64" s="2">
        <f>Table1[[#This Row], [1997]]*(VLOOKUP(Table1[[#This Row], [ISO]],Table2[],27,0)%)</f>
      </c>
      <c r="AM64" s="3">
        <v>3685.532</v>
      </c>
      <c r="AN64" s="2">
        <f>Table1[[#This Row], [1998]]*(VLOOKUP(Table1[[#This Row], [ISO]],Table2[],26,0)%)</f>
      </c>
      <c r="AO64" s="3">
        <v>3680.31</v>
      </c>
      <c r="AP64" s="2">
        <f>Table1[[#This Row], [1999]]*(VLOOKUP(Table1[[#This Row], [ISO]],Table2[],25,0)%)</f>
      </c>
      <c r="AQ64" s="3">
        <v>3730.0209999999997</v>
      </c>
      <c r="AR64" s="2">
        <f>Table1[[#This Row], [2000]]*(VLOOKUP(Table1[[#This Row], [ISO]],Table2[],24,0)%)</f>
      </c>
      <c r="AS64" s="3">
        <v>3821.58</v>
      </c>
      <c r="AT64" s="2">
        <f>Table1[[#This Row], [2001]]*(VLOOKUP(Table1[[#This Row], [ISO]],Table2[],23,0)%)</f>
      </c>
      <c r="AU64" s="3">
        <v>3958.478</v>
      </c>
      <c r="AV64" s="2">
        <f>Table1[[#This Row], [2002]]*(VLOOKUP(Table1[[#This Row], [ISO]],Table2[],22,0)%)</f>
      </c>
      <c r="AW64" s="3">
        <v>4128.545</v>
      </c>
      <c r="AX64" s="2">
        <f>Table1[[#This Row], [2003]]*(VLOOKUP(Table1[[#This Row], [ISO]],Table2[],21,0)%)</f>
      </c>
      <c r="AY64" s="3">
        <v>4292.336</v>
      </c>
      <c r="AZ64" s="2">
        <f>Table1[[#This Row], [2004]]*(VLOOKUP(Table1[[#This Row], [ISO]],Table2[],20,0)%)</f>
      </c>
      <c r="BA64" s="3">
        <v>4437.099</v>
      </c>
      <c r="BB64" s="2">
        <f>Table1[[#This Row], [2005]]*(VLOOKUP(Table1[[#This Row], [ISO]],Table2[],19,0)%)</f>
      </c>
      <c r="BC64" s="3">
        <v>4582.163</v>
      </c>
      <c r="BD64" s="2">
        <f>Table1[[#This Row], [2006]]*(VLOOKUP(Table1[[#This Row], [ISO]],Table2[],18,0)%)</f>
      </c>
      <c r="BE64" s="3">
        <v>4736.07</v>
      </c>
      <c r="BF64" s="2">
        <f>Table1[[#This Row], [2007]]*(VLOOKUP(Table1[[#This Row], [ISO]],Table2[],17,0)%)</f>
      </c>
      <c r="BG64" s="3">
        <v>4882.61</v>
      </c>
      <c r="BH64" s="2">
        <f>Table1[[#This Row], [2008]]*(VLOOKUP(Table1[[#This Row], [ISO]],Table2[],16,0)%)</f>
      </c>
      <c r="BI64" s="3">
        <v>4972.069</v>
      </c>
      <c r="BJ64" s="2">
        <f>Table1[[#This Row], [2009]]*(VLOOKUP(Table1[[#This Row], [ISO]],Table2[],15,0)%)</f>
      </c>
      <c r="BK64" s="3">
        <v>4995.123</v>
      </c>
      <c r="BL64" s="2">
        <f>Table1[[#This Row], [2010]]*(VLOOKUP(Table1[[#This Row], [ISO]],Table2[],14,0)%)</f>
      </c>
      <c r="BM64" s="3">
        <v>4975.049</v>
      </c>
      <c r="BN64" s="2">
        <f>Table1[[#This Row], [2011]]*(VLOOKUP(Table1[[#This Row], [ISO]],Table2[],13,0)%)</f>
      </c>
      <c r="BO64" s="3">
        <v>4899.391</v>
      </c>
      <c r="BP64" s="2">
        <f>Table1[[#This Row], [2012]]*(VLOOKUP(Table1[[#This Row], [ISO]],Table2[],12,0)%)</f>
      </c>
      <c r="BQ64" s="3">
        <v>4743.437</v>
      </c>
      <c r="BR64" s="2">
        <f>Table1[[#This Row], [2013]]*(VLOOKUP(Table1[[#This Row], [ISO]],Table2[],11,0)%)</f>
      </c>
      <c r="BS64" s="3">
        <v>4577.385</v>
      </c>
      <c r="BT64" s="2">
        <f>Table1[[#This Row], [2014]]*(VLOOKUP(Table1[[#This Row], [ISO]],Table2[],10,0)%)</f>
      </c>
      <c r="BU64" s="3">
        <v>4459.548000000001</v>
      </c>
      <c r="BV64" s="2">
        <f>Table1[[#This Row], [2015]]*(VLOOKUP(Table1[[#This Row], [ISO]],Table2[],9,0)%)</f>
      </c>
      <c r="BW64" s="3">
        <v>4353.504</v>
      </c>
      <c r="BX64" s="2">
        <f>Table1[[#This Row], [2016]]*(VLOOKUP(Table1[[#This Row], [ISO]],Table2[],8,0)%)</f>
      </c>
      <c r="BY64" s="3">
        <v>4256.972</v>
      </c>
      <c r="BZ64" s="2">
        <f>Table1[[#This Row], [2017]]*(VLOOKUP(Table1[[#This Row], [ISO]],Table2[],7,0)%)</f>
      </c>
      <c r="CA64" s="3">
        <v>4173.834</v>
      </c>
      <c r="CB64" s="2">
        <f>Table1[[#This Row], [2018]]*(VLOOKUP(Table1[[#This Row], [ISO]],Table2[],6,0)%)</f>
      </c>
      <c r="CC64" s="3">
        <v>4079.494</v>
      </c>
      <c r="CD64" s="2">
        <f>Table1[[#This Row], [2019]]*(VLOOKUP(Table1[[#This Row], [ISO]],Table2[],5,0)%)</f>
      </c>
      <c r="CE64" s="3">
        <v>3938.238</v>
      </c>
      <c r="CF64" s="2">
        <f>Table1[[#This Row], [2020]]*(VLOOKUP(Table1[[#This Row], [ISO]],Table2[],4,0)%)</f>
      </c>
      <c r="CG64" s="3">
        <v>3793.943</v>
      </c>
      <c r="CH64" s="2">
        <f>Table1[[#This Row], [2021]]*(VLOOKUP(Table1[[#This Row], [ISO]],Table2[],3,0)%)</f>
      </c>
    </row>
    <row x14ac:dyDescent="0.25" r="65" customHeight="1" ht="17.25">
      <c r="A65" s="1" t="s">
        <v>97</v>
      </c>
      <c r="B65" s="1" t="s">
        <v>96</v>
      </c>
      <c r="C65" s="3">
        <v>218.21</v>
      </c>
      <c r="D65" s="3">
        <f>Table1[[#This Row], [1980]]*(VLOOKUP(Table1[[#This Row], [ISO]],Table2[],44,0)%)</f>
      </c>
      <c r="E65" s="3">
        <v>219.41</v>
      </c>
      <c r="F65" s="3">
        <f>Table1[[#This Row], [1981]]*(VLOOKUP(Table1[[#This Row], [ISO]],Table2[],43,0)%)</f>
      </c>
      <c r="G65" s="3">
        <v>221.192</v>
      </c>
      <c r="H65" s="3">
        <f>Table1[[#This Row], [1982]]*(VLOOKUP(Table1[[#This Row], [ISO]],Table2[],42,0)%)</f>
      </c>
      <c r="I65" s="3">
        <v>224.53</v>
      </c>
      <c r="J65" s="3">
        <f>Table1[[#This Row], [1983]]*(VLOOKUP(Table1[[#This Row], [ISO]],Table2[],41,0)%)</f>
      </c>
      <c r="K65" s="3">
        <v>229.392</v>
      </c>
      <c r="L65" s="3">
        <f>Table1[[#This Row], [1984]]*(VLOOKUP(Table1[[#This Row], [ISO]],Table2[],40,0)%)</f>
      </c>
      <c r="M65" s="3">
        <v>233.275</v>
      </c>
      <c r="N65" s="3">
        <f>Table1[[#This Row], [1985]]*(VLOOKUP(Table1[[#This Row], [ISO]],Table2[],39,0)%)</f>
      </c>
      <c r="O65" s="3">
        <v>236.11599999999999</v>
      </c>
      <c r="P65" s="3">
        <f>Table1[[#This Row], [1986]]*(VLOOKUP(Table1[[#This Row], [ISO]],Table2[],38,0)%)</f>
      </c>
      <c r="Q65" s="3">
        <v>239.606</v>
      </c>
      <c r="R65" s="3">
        <f>Table1[[#This Row], [1987]]*(VLOOKUP(Table1[[#This Row], [ISO]],Table2[],37,0)%)</f>
      </c>
      <c r="S65" s="3">
        <v>242.58</v>
      </c>
      <c r="T65" s="3">
        <f>Table1[[#This Row], [1988]]*(VLOOKUP(Table1[[#This Row], [ISO]],Table2[],36,0)%)</f>
      </c>
      <c r="U65" s="3">
        <v>242.995</v>
      </c>
      <c r="V65" s="3">
        <f>Table1[[#This Row], [1989]]*(VLOOKUP(Table1[[#This Row], [ISO]],Table2[],35,0)%)</f>
      </c>
      <c r="W65" s="3">
        <v>240.255</v>
      </c>
      <c r="X65" s="3">
        <f>Table1[[#This Row], [1990]]*(VLOOKUP(Table1[[#This Row], [ISO]],Table2[],34,0)%)</f>
      </c>
      <c r="Y65" s="3">
        <v>232.471</v>
      </c>
      <c r="Z65" s="3">
        <f>Table1[[#This Row], [1991]]*(VLOOKUP(Table1[[#This Row], [ISO]],Table2[],33,0)%)</f>
      </c>
      <c r="AA65" s="3">
        <v>217.64799999999997</v>
      </c>
      <c r="AB65" s="3">
        <f>Table1[[#This Row], [1992]]*(VLOOKUP(Table1[[#This Row], [ISO]],Table2[],32,0)%)</f>
      </c>
      <c r="AC65" s="3">
        <v>198.45</v>
      </c>
      <c r="AD65" s="3">
        <f>Table1[[#This Row], [1993]]*(VLOOKUP(Table1[[#This Row], [ISO]],Table2[],31,0)%)</f>
      </c>
      <c r="AE65" s="3">
        <v>179.113</v>
      </c>
      <c r="AF65" s="3">
        <f>Table1[[#This Row], [1994]]*(VLOOKUP(Table1[[#This Row], [ISO]],Table2[],30,0)%)</f>
      </c>
      <c r="AG65" s="3">
        <v>161.845</v>
      </c>
      <c r="AH65" s="3">
        <f>Table1[[#This Row], [1995]]*(VLOOKUP(Table1[[#This Row], [ISO]],Table2[],29,0)%)</f>
      </c>
      <c r="AI65" s="3">
        <v>148.854</v>
      </c>
      <c r="AJ65" s="3">
        <f>Table1[[#This Row], [1996]]*(VLOOKUP(Table1[[#This Row], [ISO]],Table2[],28,0)%)</f>
      </c>
      <c r="AK65" s="3">
        <v>138.845</v>
      </c>
      <c r="AL65" s="3">
        <f>Table1[[#This Row], [1997]]*(VLOOKUP(Table1[[#This Row], [ISO]],Table2[],27,0)%)</f>
      </c>
      <c r="AM65" s="3">
        <v>131.298</v>
      </c>
      <c r="AN65" s="3">
        <f>Table1[[#This Row], [1998]]*(VLOOKUP(Table1[[#This Row], [ISO]],Table2[],26,0)%)</f>
      </c>
      <c r="AO65" s="3">
        <v>127.207</v>
      </c>
      <c r="AP65" s="3">
        <f>Table1[[#This Row], [1999]]*(VLOOKUP(Table1[[#This Row], [ISO]],Table2[],25,0)%)</f>
      </c>
      <c r="AQ65" s="3">
        <v>125.62100000000001</v>
      </c>
      <c r="AR65" s="3">
        <f>Table1[[#This Row], [2000]]*(VLOOKUP(Table1[[#This Row], [ISO]],Table2[],24,0)%)</f>
      </c>
      <c r="AS65" s="3">
        <v>125.00800000000001</v>
      </c>
      <c r="AT65" s="3">
        <f>Table1[[#This Row], [2001]]*(VLOOKUP(Table1[[#This Row], [ISO]],Table2[],23,0)%)</f>
      </c>
      <c r="AU65" s="3">
        <v>125.31800000000001</v>
      </c>
      <c r="AV65" s="3">
        <f>Table1[[#This Row], [2002]]*(VLOOKUP(Table1[[#This Row], [ISO]],Table2[],22,0)%)</f>
      </c>
      <c r="AW65" s="3">
        <v>127.12100000000001</v>
      </c>
      <c r="AX65" s="3">
        <f>Table1[[#This Row], [2003]]*(VLOOKUP(Table1[[#This Row], [ISO]],Table2[],21,0)%)</f>
      </c>
      <c r="AY65" s="3">
        <v>129.801</v>
      </c>
      <c r="AZ65" s="3">
        <f>Table1[[#This Row], [2004]]*(VLOOKUP(Table1[[#This Row], [ISO]],Table2[],20,0)%)</f>
      </c>
      <c r="BA65" s="3">
        <v>132.559</v>
      </c>
      <c r="BB65" s="3">
        <f>Table1[[#This Row], [2005]]*(VLOOKUP(Table1[[#This Row], [ISO]],Table2[],19,0)%)</f>
      </c>
      <c r="BC65" s="3">
        <v>135.79199999999997</v>
      </c>
      <c r="BD65" s="3">
        <f>Table1[[#This Row], [2006]]*(VLOOKUP(Table1[[#This Row], [ISO]],Table2[],18,0)%)</f>
      </c>
      <c r="BE65" s="3">
        <v>140.536</v>
      </c>
      <c r="BF65" s="3">
        <f>Table1[[#This Row], [2007]]*(VLOOKUP(Table1[[#This Row], [ISO]],Table2[],17,0)%)</f>
      </c>
      <c r="BG65" s="3">
        <v>146.18</v>
      </c>
      <c r="BH65" s="3">
        <f>Table1[[#This Row], [2008]]*(VLOOKUP(Table1[[#This Row], [ISO]],Table2[],16,0)%)</f>
      </c>
      <c r="BI65" s="3">
        <v>151.023</v>
      </c>
      <c r="BJ65" s="3">
        <f>Table1[[#This Row], [2009]]*(VLOOKUP(Table1[[#This Row], [ISO]],Table2[],15,0)%)</f>
      </c>
      <c r="BK65" s="3">
        <v>154.51600000000002</v>
      </c>
      <c r="BL65" s="3">
        <f>Table1[[#This Row], [2010]]*(VLOOKUP(Table1[[#This Row], [ISO]],Table2[],14,0)%)</f>
      </c>
      <c r="BM65" s="3">
        <v>156.041</v>
      </c>
      <c r="BN65" s="3">
        <f>Table1[[#This Row], [2011]]*(VLOOKUP(Table1[[#This Row], [ISO]],Table2[],13,0)%)</f>
      </c>
      <c r="BO65" s="3">
        <v>154.106</v>
      </c>
      <c r="BP65" s="3">
        <f>Table1[[#This Row], [2012]]*(VLOOKUP(Table1[[#This Row], [ISO]],Table2[],12,0)%)</f>
      </c>
      <c r="BQ65" s="3">
        <v>149.813</v>
      </c>
      <c r="BR65" s="3">
        <f>Table1[[#This Row], [2013]]*(VLOOKUP(Table1[[#This Row], [ISO]],Table2[],11,0)%)</f>
      </c>
      <c r="BS65" s="3">
        <v>145.397</v>
      </c>
      <c r="BT65" s="3">
        <f>Table1[[#This Row], [2014]]*(VLOOKUP(Table1[[#This Row], [ISO]],Table2[],10,0)%)</f>
      </c>
      <c r="BU65" s="3">
        <v>142.326</v>
      </c>
      <c r="BV65" s="3">
        <f>Table1[[#This Row], [2015]]*(VLOOKUP(Table1[[#This Row], [ISO]],Table2[],9,0)%)</f>
      </c>
      <c r="BW65" s="3">
        <v>140.803</v>
      </c>
      <c r="BX65" s="3">
        <f>Table1[[#This Row], [2016]]*(VLOOKUP(Table1[[#This Row], [ISO]],Table2[],8,0)%)</f>
      </c>
      <c r="BY65" s="3">
        <v>140.237</v>
      </c>
      <c r="BZ65" s="3">
        <f>Table1[[#This Row], [2017]]*(VLOOKUP(Table1[[#This Row], [ISO]],Table2[],7,0)%)</f>
      </c>
      <c r="CA65" s="3">
        <v>140.783</v>
      </c>
      <c r="CB65" s="3">
        <f>Table1[[#This Row], [2018]]*(VLOOKUP(Table1[[#This Row], [ISO]],Table2[],6,0)%)</f>
      </c>
      <c r="CC65" s="3">
        <v>141.982</v>
      </c>
      <c r="CD65" s="3">
        <f>Table1[[#This Row], [2019]]*(VLOOKUP(Table1[[#This Row], [ISO]],Table2[],5,0)%)</f>
      </c>
      <c r="CE65" s="3">
        <v>142.2</v>
      </c>
      <c r="CF65" s="3">
        <f>Table1[[#This Row], [2020]]*(VLOOKUP(Table1[[#This Row], [ISO]],Table2[],4,0)%)</f>
      </c>
      <c r="CG65" s="3">
        <v>141.361</v>
      </c>
      <c r="CH65" s="3">
        <f>Table1[[#This Row], [2021]]*(VLOOKUP(Table1[[#This Row], [ISO]],Table2[],3,0)%)</f>
      </c>
    </row>
    <row x14ac:dyDescent="0.25" r="66" customHeight="1" ht="17.25">
      <c r="A66" s="1" t="s">
        <v>101</v>
      </c>
      <c r="B66" s="1" t="s">
        <v>100</v>
      </c>
      <c r="C66" s="3">
        <v>13275.438000000002</v>
      </c>
      <c r="D66" s="3">
        <f>Table1[[#This Row], [1980]]*(VLOOKUP(Table1[[#This Row], [ISO]],Table2[],44,0)%)</f>
      </c>
      <c r="E66" s="3">
        <v>13650.631</v>
      </c>
      <c r="F66" s="3">
        <f>Table1[[#This Row], [1981]]*(VLOOKUP(Table1[[#This Row], [ISO]],Table2[],43,0)%)</f>
      </c>
      <c r="G66" s="3">
        <v>14206.884</v>
      </c>
      <c r="H66" s="3">
        <f>Table1[[#This Row], [1982]]*(VLOOKUP(Table1[[#This Row], [ISO]],Table2[],42,0)%)</f>
      </c>
      <c r="I66" s="3">
        <v>14504.192</v>
      </c>
      <c r="J66" s="3">
        <f>Table1[[#This Row], [1983]]*(VLOOKUP(Table1[[#This Row], [ISO]],Table2[],41,0)%)</f>
      </c>
      <c r="K66" s="3">
        <v>14686.709</v>
      </c>
      <c r="L66" s="3">
        <f>Table1[[#This Row], [1984]]*(VLOOKUP(Table1[[#This Row], [ISO]],Table2[],40,0)%)</f>
      </c>
      <c r="M66" s="3">
        <v>14991.163</v>
      </c>
      <c r="N66" s="3">
        <f>Table1[[#This Row], [1985]]*(VLOOKUP(Table1[[#This Row], [ISO]],Table2[],39,0)%)</f>
      </c>
      <c r="O66" s="3">
        <v>15414.346000000001</v>
      </c>
      <c r="P66" s="3">
        <f>Table1[[#This Row], [1986]]*(VLOOKUP(Table1[[#This Row], [ISO]],Table2[],38,0)%)</f>
      </c>
      <c r="Q66" s="3">
        <v>16095.617</v>
      </c>
      <c r="R66" s="3">
        <f>Table1[[#This Row], [1987]]*(VLOOKUP(Table1[[#This Row], [ISO]],Table2[],37,0)%)</f>
      </c>
      <c r="S66" s="3">
        <v>17043.873</v>
      </c>
      <c r="T66" s="3">
        <f>Table1[[#This Row], [1988]]*(VLOOKUP(Table1[[#This Row], [ISO]],Table2[],36,0)%)</f>
      </c>
      <c r="U66" s="3">
        <v>17981.172</v>
      </c>
      <c r="V66" s="3">
        <f>Table1[[#This Row], [1989]]*(VLOOKUP(Table1[[#This Row], [ISO]],Table2[],35,0)%)</f>
      </c>
      <c r="W66" s="3">
        <v>18840.662</v>
      </c>
      <c r="X66" s="3">
        <f>Table1[[#This Row], [1990]]*(VLOOKUP(Table1[[#This Row], [ISO]],Table2[],34,0)%)</f>
      </c>
      <c r="Y66" s="3">
        <v>19792.961</v>
      </c>
      <c r="Z66" s="3">
        <f>Table1[[#This Row], [1991]]*(VLOOKUP(Table1[[#This Row], [ISO]],Table2[],33,0)%)</f>
      </c>
      <c r="AA66" s="3">
        <v>20637.073</v>
      </c>
      <c r="AB66" s="3">
        <f>Table1[[#This Row], [1992]]*(VLOOKUP(Table1[[#This Row], [ISO]],Table2[],32,0)%)</f>
      </c>
      <c r="AC66" s="3">
        <v>21274.163</v>
      </c>
      <c r="AD66" s="3">
        <f>Table1[[#This Row], [1993]]*(VLOOKUP(Table1[[#This Row], [ISO]],Table2[],31,0)%)</f>
      </c>
      <c r="AE66" s="3">
        <v>21934.562</v>
      </c>
      <c r="AF66" s="3">
        <f>Table1[[#This Row], [1994]]*(VLOOKUP(Table1[[#This Row], [ISO]],Table2[],30,0)%)</f>
      </c>
      <c r="AG66" s="3">
        <v>22569.911</v>
      </c>
      <c r="AH66" s="3">
        <f>Table1[[#This Row], [1995]]*(VLOOKUP(Table1[[#This Row], [ISO]],Table2[],29,0)%)</f>
      </c>
      <c r="AI66" s="3">
        <v>23159.281</v>
      </c>
      <c r="AJ66" s="3">
        <f>Table1[[#This Row], [1996]]*(VLOOKUP(Table1[[#This Row], [ISO]],Table2[],28,0)%)</f>
      </c>
      <c r="AK66" s="3">
        <v>23765.476000000002</v>
      </c>
      <c r="AL66" s="3">
        <f>Table1[[#This Row], [1997]]*(VLOOKUP(Table1[[#This Row], [ISO]],Table2[],27,0)%)</f>
      </c>
      <c r="AM66" s="3">
        <v>24370.948</v>
      </c>
      <c r="AN66" s="3">
        <f>Table1[[#This Row], [1998]]*(VLOOKUP(Table1[[#This Row], [ISO]],Table2[],26,0)%)</f>
      </c>
      <c r="AO66" s="3">
        <v>24946.728000000003</v>
      </c>
      <c r="AP66" s="3">
        <f>Table1[[#This Row], [1999]]*(VLOOKUP(Table1[[#This Row], [ISO]],Table2[],25,0)%)</f>
      </c>
      <c r="AQ66" s="3">
        <v>25500.811</v>
      </c>
      <c r="AR66" s="3">
        <f>Table1[[#This Row], [2000]]*(VLOOKUP(Table1[[#This Row], [ISO]],Table2[],24,0)%)</f>
      </c>
      <c r="AS66" s="3">
        <v>26030.881</v>
      </c>
      <c r="AT66" s="3">
        <f>Table1[[#This Row], [2001]]*(VLOOKUP(Table1[[#This Row], [ISO]],Table2[],23,0)%)</f>
      </c>
      <c r="AU66" s="3">
        <v>26556.954</v>
      </c>
      <c r="AV66" s="3">
        <f>Table1[[#This Row], [2002]]*(VLOOKUP(Table1[[#This Row], [ISO]],Table2[],22,0)%)</f>
      </c>
      <c r="AW66" s="3">
        <v>27066.277000000002</v>
      </c>
      <c r="AX66" s="3">
        <f>Table1[[#This Row], [2003]]*(VLOOKUP(Table1[[#This Row], [ISO]],Table2[],21,0)%)</f>
      </c>
      <c r="AY66" s="3">
        <v>27548.541999999998</v>
      </c>
      <c r="AZ66" s="3">
        <f>Table1[[#This Row], [2004]]*(VLOOKUP(Table1[[#This Row], [ISO]],Table2[],20,0)%)</f>
      </c>
      <c r="BA66" s="3">
        <v>28028.761000000002</v>
      </c>
      <c r="BB66" s="3">
        <f>Table1[[#This Row], [2005]]*(VLOOKUP(Table1[[#This Row], [ISO]],Table2[],19,0)%)</f>
      </c>
      <c r="BC66" s="3">
        <v>28492.525999999998</v>
      </c>
      <c r="BD66" s="3">
        <f>Table1[[#This Row], [2006]]*(VLOOKUP(Table1[[#This Row], [ISO]],Table2[],18,0)%)</f>
      </c>
      <c r="BE66" s="3">
        <v>28924.265</v>
      </c>
      <c r="BF66" s="3">
        <f>Table1[[#This Row], [2007]]*(VLOOKUP(Table1[[#This Row], [ISO]],Table2[],17,0)%)</f>
      </c>
      <c r="BG66" s="3">
        <v>29337.632</v>
      </c>
      <c r="BH66" s="3">
        <f>Table1[[#This Row], [2008]]*(VLOOKUP(Table1[[#This Row], [ISO]],Table2[],16,0)%)</f>
      </c>
      <c r="BI66" s="3">
        <v>29692.382</v>
      </c>
      <c r="BJ66" s="3">
        <f>Table1[[#This Row], [2009]]*(VLOOKUP(Table1[[#This Row], [ISO]],Table2[],15,0)%)</f>
      </c>
      <c r="BK66" s="3">
        <v>29988.127999999997</v>
      </c>
      <c r="BL66" s="3">
        <f>Table1[[#This Row], [2010]]*(VLOOKUP(Table1[[#This Row], [ISO]],Table2[],14,0)%)</f>
      </c>
      <c r="BM66" s="3">
        <v>30271.73</v>
      </c>
      <c r="BN66" s="3">
        <f>Table1[[#This Row], [2011]]*(VLOOKUP(Table1[[#This Row], [ISO]],Table2[],13,0)%)</f>
      </c>
      <c r="BO66" s="3">
        <v>30516.645</v>
      </c>
      <c r="BP66" s="3">
        <f>Table1[[#This Row], [2012]]*(VLOOKUP(Table1[[#This Row], [ISO]],Table2[],12,0)%)</f>
      </c>
      <c r="BQ66" s="3">
        <v>30716.652</v>
      </c>
      <c r="BR66" s="3">
        <f>Table1[[#This Row], [2013]]*(VLOOKUP(Table1[[#This Row], [ISO]],Table2[],11,0)%)</f>
      </c>
      <c r="BS66" s="3">
        <v>30966.625</v>
      </c>
      <c r="BT66" s="3">
        <f>Table1[[#This Row], [2014]]*(VLOOKUP(Table1[[#This Row], [ISO]],Table2[],10,0)%)</f>
      </c>
      <c r="BU66" s="3">
        <v>31321.888</v>
      </c>
      <c r="BV66" s="3">
        <f>Table1[[#This Row], [2015]]*(VLOOKUP(Table1[[#This Row], [ISO]],Table2[],9,0)%)</f>
      </c>
      <c r="BW66" s="3">
        <v>31775.631999999998</v>
      </c>
      <c r="BX66" s="3">
        <f>Table1[[#This Row], [2016]]*(VLOOKUP(Table1[[#This Row], [ISO]],Table2[],8,0)%)</f>
      </c>
      <c r="BY66" s="3">
        <v>32341.704</v>
      </c>
      <c r="BZ66" s="3">
        <f>Table1[[#This Row], [2017]]*(VLOOKUP(Table1[[#This Row], [ISO]],Table2[],7,0)%)</f>
      </c>
      <c r="CA66" s="3">
        <v>33047.292</v>
      </c>
      <c r="CB66" s="3">
        <f>Table1[[#This Row], [2018]]*(VLOOKUP(Table1[[#This Row], [ISO]],Table2[],6,0)%)</f>
      </c>
      <c r="CC66" s="3">
        <v>33886.816</v>
      </c>
      <c r="CD66" s="3">
        <f>Table1[[#This Row], [2019]]*(VLOOKUP(Table1[[#This Row], [ISO]],Table2[],5,0)%)</f>
      </c>
      <c r="CE66" s="3">
        <v>34765.829</v>
      </c>
      <c r="CF66" s="3">
        <f>Table1[[#This Row], [2020]]*(VLOOKUP(Table1[[#This Row], [ISO]],Table2[],4,0)%)</f>
      </c>
      <c r="CG66" s="3">
        <v>35595.814</v>
      </c>
      <c r="CH66" s="3">
        <f>Table1[[#This Row], [2021]]*(VLOOKUP(Table1[[#This Row], [ISO]],Table2[],3,0)%)</f>
      </c>
    </row>
    <row x14ac:dyDescent="0.25" r="67" customHeight="1" ht="17.25">
      <c r="A67" s="1" t="s">
        <v>105</v>
      </c>
      <c r="B67" s="1" t="s">
        <v>104</v>
      </c>
      <c r="C67" s="3">
        <v>640.511</v>
      </c>
      <c r="D67" s="3">
        <f>Table1[[#This Row], [1980]]*(VLOOKUP(Table1[[#This Row], [ISO]],Table2[],44,0)%)</f>
      </c>
      <c r="E67" s="3">
        <v>637.494</v>
      </c>
      <c r="F67" s="3">
        <f>Table1[[#This Row], [1981]]*(VLOOKUP(Table1[[#This Row], [ISO]],Table2[],43,0)%)</f>
      </c>
      <c r="G67" s="3">
        <v>637.752</v>
      </c>
      <c r="H67" s="3">
        <f>Table1[[#This Row], [1982]]*(VLOOKUP(Table1[[#This Row], [ISO]],Table2[],42,0)%)</f>
      </c>
      <c r="I67" s="3">
        <v>643.228</v>
      </c>
      <c r="J67" s="3">
        <f>Table1[[#This Row], [1983]]*(VLOOKUP(Table1[[#This Row], [ISO]],Table2[],41,0)%)</f>
      </c>
      <c r="K67" s="3">
        <v>648.75</v>
      </c>
      <c r="L67" s="3">
        <f>Table1[[#This Row], [1984]]*(VLOOKUP(Table1[[#This Row], [ISO]],Table2[],40,0)%)</f>
      </c>
      <c r="M67" s="3">
        <v>650.066</v>
      </c>
      <c r="N67" s="3">
        <f>Table1[[#This Row], [1985]]*(VLOOKUP(Table1[[#This Row], [ISO]],Table2[],39,0)%)</f>
      </c>
      <c r="O67" s="3">
        <v>646.312</v>
      </c>
      <c r="P67" s="3">
        <f>Table1[[#This Row], [1986]]*(VLOOKUP(Table1[[#This Row], [ISO]],Table2[],38,0)%)</f>
      </c>
      <c r="Q67" s="3">
        <v>636.441</v>
      </c>
      <c r="R67" s="3">
        <f>Table1[[#This Row], [1987]]*(VLOOKUP(Table1[[#This Row], [ISO]],Table2[],37,0)%)</f>
      </c>
      <c r="S67" s="3">
        <v>625.9290000000001</v>
      </c>
      <c r="T67" s="3">
        <f>Table1[[#This Row], [1988]]*(VLOOKUP(Table1[[#This Row], [ISO]],Table2[],36,0)%)</f>
      </c>
      <c r="U67" s="3">
        <v>620.454</v>
      </c>
      <c r="V67" s="3">
        <f>Table1[[#This Row], [1989]]*(VLOOKUP(Table1[[#This Row], [ISO]],Table2[],35,0)%)</f>
      </c>
      <c r="W67" s="3">
        <v>621.866</v>
      </c>
      <c r="X67" s="3">
        <f>Table1[[#This Row], [1990]]*(VLOOKUP(Table1[[#This Row], [ISO]],Table2[],34,0)%)</f>
      </c>
      <c r="Y67" s="3">
        <v>630.202</v>
      </c>
      <c r="Z67" s="3">
        <f>Table1[[#This Row], [1991]]*(VLOOKUP(Table1[[#This Row], [ISO]],Table2[],33,0)%)</f>
      </c>
      <c r="AA67" s="3">
        <v>642.478</v>
      </c>
      <c r="AB67" s="3">
        <f>Table1[[#This Row], [1992]]*(VLOOKUP(Table1[[#This Row], [ISO]],Table2[],32,0)%)</f>
      </c>
      <c r="AC67" s="3">
        <v>651.163</v>
      </c>
      <c r="AD67" s="3">
        <f>Table1[[#This Row], [1993]]*(VLOOKUP(Table1[[#This Row], [ISO]],Table2[],31,0)%)</f>
      </c>
      <c r="AE67" s="3">
        <v>654.109</v>
      </c>
      <c r="AF67" s="3">
        <f>Table1[[#This Row], [1994]]*(VLOOKUP(Table1[[#This Row], [ISO]],Table2[],30,0)%)</f>
      </c>
      <c r="AG67" s="3">
        <v>652.542</v>
      </c>
      <c r="AH67" s="3">
        <f>Table1[[#This Row], [1995]]*(VLOOKUP(Table1[[#This Row], [ISO]],Table2[],29,0)%)</f>
      </c>
      <c r="AI67" s="3">
        <v>645.0139999999999</v>
      </c>
      <c r="AJ67" s="3">
        <f>Table1[[#This Row], [1996]]*(VLOOKUP(Table1[[#This Row], [ISO]],Table2[],28,0)%)</f>
      </c>
      <c r="AK67" s="3">
        <v>632.876</v>
      </c>
      <c r="AL67" s="3">
        <f>Table1[[#This Row], [1997]]*(VLOOKUP(Table1[[#This Row], [ISO]],Table2[],27,0)%)</f>
      </c>
      <c r="AM67" s="3">
        <v>617.64</v>
      </c>
      <c r="AN67" s="3">
        <f>Table1[[#This Row], [1998]]*(VLOOKUP(Table1[[#This Row], [ISO]],Table2[],26,0)%)</f>
      </c>
      <c r="AO67" s="3">
        <v>602.435</v>
      </c>
      <c r="AP67" s="3">
        <f>Table1[[#This Row], [1999]]*(VLOOKUP(Table1[[#This Row], [ISO]],Table2[],25,0)%)</f>
      </c>
      <c r="AQ67" s="3">
        <v>588.781</v>
      </c>
      <c r="AR67" s="3">
        <f>Table1[[#This Row], [2000]]*(VLOOKUP(Table1[[#This Row], [ISO]],Table2[],24,0)%)</f>
      </c>
      <c r="AS67" s="3">
        <v>578.059</v>
      </c>
      <c r="AT67" s="3">
        <f>Table1[[#This Row], [2001]]*(VLOOKUP(Table1[[#This Row], [ISO]],Table2[],23,0)%)</f>
      </c>
      <c r="AU67" s="3">
        <v>569.984</v>
      </c>
      <c r="AV67" s="3">
        <f>Table1[[#This Row], [2002]]*(VLOOKUP(Table1[[#This Row], [ISO]],Table2[],22,0)%)</f>
      </c>
      <c r="AW67" s="3">
        <v>566.331</v>
      </c>
      <c r="AX67" s="3">
        <f>Table1[[#This Row], [2003]]*(VLOOKUP(Table1[[#This Row], [ISO]],Table2[],21,0)%)</f>
      </c>
      <c r="AY67" s="3">
        <v>566.832</v>
      </c>
      <c r="AZ67" s="3">
        <f>Table1[[#This Row], [2004]]*(VLOOKUP(Table1[[#This Row], [ISO]],Table2[],20,0)%)</f>
      </c>
      <c r="BA67" s="3">
        <v>568.646</v>
      </c>
      <c r="BB67" s="3">
        <f>Table1[[#This Row], [2005]]*(VLOOKUP(Table1[[#This Row], [ISO]],Table2[],19,0)%)</f>
      </c>
      <c r="BC67" s="3">
        <v>573.079</v>
      </c>
      <c r="BD67" s="3">
        <f>Table1[[#This Row], [2006]]*(VLOOKUP(Table1[[#This Row], [ISO]],Table2[],18,0)%)</f>
      </c>
      <c r="BE67" s="3">
        <v>579.761</v>
      </c>
      <c r="BF67" s="3">
        <f>Table1[[#This Row], [2007]]*(VLOOKUP(Table1[[#This Row], [ISO]],Table2[],17,0)%)</f>
      </c>
      <c r="BG67" s="3">
        <v>586.643</v>
      </c>
      <c r="BH67" s="3">
        <f>Table1[[#This Row], [2008]]*(VLOOKUP(Table1[[#This Row], [ISO]],Table2[],16,0)%)</f>
      </c>
      <c r="BI67" s="3">
        <v>593.131</v>
      </c>
      <c r="BJ67" s="3">
        <f>Table1[[#This Row], [2009]]*(VLOOKUP(Table1[[#This Row], [ISO]],Table2[],15,0)%)</f>
      </c>
      <c r="BK67" s="3">
        <v>599.7529999999999</v>
      </c>
      <c r="BL67" s="3">
        <f>Table1[[#This Row], [2010]]*(VLOOKUP(Table1[[#This Row], [ISO]],Table2[],14,0)%)</f>
      </c>
      <c r="BM67" s="3">
        <v>604.6179999999999</v>
      </c>
      <c r="BN67" s="3">
        <f>Table1[[#This Row], [2011]]*(VLOOKUP(Table1[[#This Row], [ISO]],Table2[],13,0)%)</f>
      </c>
      <c r="BO67" s="3">
        <v>607.077</v>
      </c>
      <c r="BP67" s="3">
        <f>Table1[[#This Row], [2012]]*(VLOOKUP(Table1[[#This Row], [ISO]],Table2[],12,0)%)</f>
      </c>
      <c r="BQ67" s="3">
        <v>607.106</v>
      </c>
      <c r="BR67" s="3">
        <f>Table1[[#This Row], [2013]]*(VLOOKUP(Table1[[#This Row], [ISO]],Table2[],11,0)%)</f>
      </c>
      <c r="BS67" s="3">
        <v>603.158</v>
      </c>
      <c r="BT67" s="3">
        <f>Table1[[#This Row], [2014]]*(VLOOKUP(Table1[[#This Row], [ISO]],Table2[],10,0)%)</f>
      </c>
      <c r="BU67" s="3">
        <v>594.531</v>
      </c>
      <c r="BV67" s="3">
        <f>Table1[[#This Row], [2015]]*(VLOOKUP(Table1[[#This Row], [ISO]],Table2[],9,0)%)</f>
      </c>
      <c r="BW67" s="3">
        <v>581.937</v>
      </c>
      <c r="BX67" s="3">
        <f>Table1[[#This Row], [2016]]*(VLOOKUP(Table1[[#This Row], [ISO]],Table2[],8,0)%)</f>
      </c>
      <c r="BY67" s="3">
        <v>566.077</v>
      </c>
      <c r="BZ67" s="3">
        <f>Table1[[#This Row], [2017]]*(VLOOKUP(Table1[[#This Row], [ISO]],Table2[],7,0)%)</f>
      </c>
      <c r="CA67" s="3">
        <v>546.236</v>
      </c>
      <c r="CB67" s="3">
        <f>Table1[[#This Row], [2018]]*(VLOOKUP(Table1[[#This Row], [ISO]],Table2[],6,0)%)</f>
      </c>
      <c r="CC67" s="3">
        <v>523.656</v>
      </c>
      <c r="CD67" s="3">
        <f>Table1[[#This Row], [2019]]*(VLOOKUP(Table1[[#This Row], [ISO]],Table2[],5,0)%)</f>
      </c>
      <c r="CE67" s="3">
        <v>502.96299999999997</v>
      </c>
      <c r="CF67" s="3">
        <f>Table1[[#This Row], [2020]]*(VLOOKUP(Table1[[#This Row], [ISO]],Table2[],4,0)%)</f>
      </c>
      <c r="CG67" s="3">
        <v>487.286</v>
      </c>
      <c r="CH67" s="3">
        <f>Table1[[#This Row], [2021]]*(VLOOKUP(Table1[[#This Row], [ISO]],Table2[],3,0)%)</f>
      </c>
    </row>
    <row x14ac:dyDescent="0.25" r="68" customHeight="1" ht="17.25">
      <c r="A68" s="1" t="s">
        <v>103</v>
      </c>
      <c r="B68" s="1" t="s">
        <v>102</v>
      </c>
      <c r="C68" s="3">
        <v>194.293</v>
      </c>
      <c r="D68" s="3">
        <f>Table1[[#This Row], [1980]]*(VLOOKUP(Table1[[#This Row], [ISO]],Table2[],44,0)%)</f>
      </c>
      <c r="E68" s="3">
        <v>200.94</v>
      </c>
      <c r="F68" s="3">
        <f>Table1[[#This Row], [1981]]*(VLOOKUP(Table1[[#This Row], [ISO]],Table2[],43,0)%)</f>
      </c>
      <c r="G68" s="3">
        <v>206.788</v>
      </c>
      <c r="H68" s="3">
        <f>Table1[[#This Row], [1982]]*(VLOOKUP(Table1[[#This Row], [ISO]],Table2[],42,0)%)</f>
      </c>
      <c r="I68" s="3">
        <v>211.846</v>
      </c>
      <c r="J68" s="3">
        <f>Table1[[#This Row], [1983]]*(VLOOKUP(Table1[[#This Row], [ISO]],Table2[],41,0)%)</f>
      </c>
      <c r="K68" s="3">
        <v>216.114</v>
      </c>
      <c r="L68" s="3">
        <f>Table1[[#This Row], [1984]]*(VLOOKUP(Table1[[#This Row], [ISO]],Table2[],40,0)%)</f>
      </c>
      <c r="M68" s="3">
        <v>219.471</v>
      </c>
      <c r="N68" s="3">
        <f>Table1[[#This Row], [1985]]*(VLOOKUP(Table1[[#This Row], [ISO]],Table2[],39,0)%)</f>
      </c>
      <c r="O68" s="3">
        <v>221.356</v>
      </c>
      <c r="P68" s="3">
        <f>Table1[[#This Row], [1986]]*(VLOOKUP(Table1[[#This Row], [ISO]],Table2[],38,0)%)</f>
      </c>
      <c r="Q68" s="3">
        <v>221.80499999999998</v>
      </c>
      <c r="R68" s="3">
        <f>Table1[[#This Row], [1987]]*(VLOOKUP(Table1[[#This Row], [ISO]],Table2[],37,0)%)</f>
      </c>
      <c r="S68" s="3">
        <v>221.313</v>
      </c>
      <c r="T68" s="3">
        <f>Table1[[#This Row], [1988]]*(VLOOKUP(Table1[[#This Row], [ISO]],Table2[],36,0)%)</f>
      </c>
      <c r="U68" s="3">
        <v>220.17499999999998</v>
      </c>
      <c r="V68" s="3">
        <f>Table1[[#This Row], [1989]]*(VLOOKUP(Table1[[#This Row], [ISO]],Table2[],35,0)%)</f>
      </c>
      <c r="W68" s="3">
        <v>218.935</v>
      </c>
      <c r="X68" s="3">
        <f>Table1[[#This Row], [1990]]*(VLOOKUP(Table1[[#This Row], [ISO]],Table2[],34,0)%)</f>
      </c>
      <c r="Y68" s="3">
        <v>217.314</v>
      </c>
      <c r="Z68" s="3">
        <f>Table1[[#This Row], [1991]]*(VLOOKUP(Table1[[#This Row], [ISO]],Table2[],33,0)%)</f>
      </c>
      <c r="AA68" s="3">
        <v>214.967</v>
      </c>
      <c r="AB68" s="3">
        <f>Table1[[#This Row], [1992]]*(VLOOKUP(Table1[[#This Row], [ISO]],Table2[],32,0)%)</f>
      </c>
      <c r="AC68" s="3">
        <v>212.177</v>
      </c>
      <c r="AD68" s="3">
        <f>Table1[[#This Row], [1993]]*(VLOOKUP(Table1[[#This Row], [ISO]],Table2[],31,0)%)</f>
      </c>
      <c r="AE68" s="3">
        <v>208.926</v>
      </c>
      <c r="AF68" s="3">
        <f>Table1[[#This Row], [1994]]*(VLOOKUP(Table1[[#This Row], [ISO]],Table2[],30,0)%)</f>
      </c>
      <c r="AG68" s="3">
        <v>205.451</v>
      </c>
      <c r="AH68" s="3">
        <f>Table1[[#This Row], [1995]]*(VLOOKUP(Table1[[#This Row], [ISO]],Table2[],29,0)%)</f>
      </c>
      <c r="AI68" s="3">
        <v>202.672</v>
      </c>
      <c r="AJ68" s="3">
        <f>Table1[[#This Row], [1996]]*(VLOOKUP(Table1[[#This Row], [ISO]],Table2[],28,0)%)</f>
      </c>
      <c r="AK68" s="3">
        <v>200.78999999999996</v>
      </c>
      <c r="AL68" s="3">
        <f>Table1[[#This Row], [1997]]*(VLOOKUP(Table1[[#This Row], [ISO]],Table2[],27,0)%)</f>
      </c>
      <c r="AM68" s="3">
        <v>199.23400000000004</v>
      </c>
      <c r="AN68" s="3">
        <f>Table1[[#This Row], [1998]]*(VLOOKUP(Table1[[#This Row], [ISO]],Table2[],26,0)%)</f>
      </c>
      <c r="AO68" s="3">
        <v>198.007</v>
      </c>
      <c r="AP68" s="3">
        <f>Table1[[#This Row], [1999]]*(VLOOKUP(Table1[[#This Row], [ISO]],Table2[],25,0)%)</f>
      </c>
      <c r="AQ68" s="3">
        <v>196.99400000000003</v>
      </c>
      <c r="AR68" s="3">
        <f>Table1[[#This Row], [2000]]*(VLOOKUP(Table1[[#This Row], [ISO]],Table2[],24,0)%)</f>
      </c>
      <c r="AS68" s="3">
        <v>196.203</v>
      </c>
      <c r="AT68" s="3">
        <f>Table1[[#This Row], [2001]]*(VLOOKUP(Table1[[#This Row], [ISO]],Table2[],23,0)%)</f>
      </c>
      <c r="AU68" s="3">
        <v>196.09</v>
      </c>
      <c r="AV68" s="3">
        <f>Table1[[#This Row], [2002]]*(VLOOKUP(Table1[[#This Row], [ISO]],Table2[],22,0)%)</f>
      </c>
      <c r="AW68" s="3">
        <v>196.826</v>
      </c>
      <c r="AX68" s="3">
        <f>Table1[[#This Row], [2003]]*(VLOOKUP(Table1[[#This Row], [ISO]],Table2[],21,0)%)</f>
      </c>
      <c r="AY68" s="3">
        <v>197.969</v>
      </c>
      <c r="AZ68" s="3">
        <f>Table1[[#This Row], [2004]]*(VLOOKUP(Table1[[#This Row], [ISO]],Table2[],20,0)%)</f>
      </c>
      <c r="BA68" s="3">
        <v>199.048</v>
      </c>
      <c r="BB68" s="3">
        <f>Table1[[#This Row], [2005]]*(VLOOKUP(Table1[[#This Row], [ISO]],Table2[],19,0)%)</f>
      </c>
      <c r="BC68" s="3">
        <v>200.267</v>
      </c>
      <c r="BD68" s="3">
        <f>Table1[[#This Row], [2006]]*(VLOOKUP(Table1[[#This Row], [ISO]],Table2[],18,0)%)</f>
      </c>
      <c r="BE68" s="3">
        <v>201.41899999999998</v>
      </c>
      <c r="BF68" s="3">
        <f>Table1[[#This Row], [2007]]*(VLOOKUP(Table1[[#This Row], [ISO]],Table2[],17,0)%)</f>
      </c>
      <c r="BG68" s="3">
        <v>202.525</v>
      </c>
      <c r="BH68" s="3">
        <f>Table1[[#This Row], [2008]]*(VLOOKUP(Table1[[#This Row], [ISO]],Table2[],16,0)%)</f>
      </c>
      <c r="BI68" s="3">
        <v>203.46300000000002</v>
      </c>
      <c r="BJ68" s="3">
        <f>Table1[[#This Row], [2009]]*(VLOOKUP(Table1[[#This Row], [ISO]],Table2[],15,0)%)</f>
      </c>
      <c r="BK68" s="3">
        <v>203.633</v>
      </c>
      <c r="BL68" s="3">
        <f>Table1[[#This Row], [2010]]*(VLOOKUP(Table1[[#This Row], [ISO]],Table2[],14,0)%)</f>
      </c>
      <c r="BM68" s="3">
        <v>202.545</v>
      </c>
      <c r="BN68" s="3">
        <f>Table1[[#This Row], [2011]]*(VLOOKUP(Table1[[#This Row], [ISO]],Table2[],13,0)%)</f>
      </c>
      <c r="BO68" s="3">
        <v>200.289</v>
      </c>
      <c r="BP68" s="3">
        <f>Table1[[#This Row], [2012]]*(VLOOKUP(Table1[[#This Row], [ISO]],Table2[],12,0)%)</f>
      </c>
      <c r="BQ68" s="3">
        <v>197.821</v>
      </c>
      <c r="BR68" s="3">
        <f>Table1[[#This Row], [2013]]*(VLOOKUP(Table1[[#This Row], [ISO]],Table2[],11,0)%)</f>
      </c>
      <c r="BS68" s="3">
        <v>195.593</v>
      </c>
      <c r="BT68" s="3">
        <f>Table1[[#This Row], [2014]]*(VLOOKUP(Table1[[#This Row], [ISO]],Table2[],10,0)%)</f>
      </c>
      <c r="BU68" s="3">
        <v>193.73</v>
      </c>
      <c r="BV68" s="3">
        <f>Table1[[#This Row], [2015]]*(VLOOKUP(Table1[[#This Row], [ISO]],Table2[],9,0)%)</f>
      </c>
      <c r="BW68" s="3">
        <v>192.094</v>
      </c>
      <c r="BX68" s="3">
        <f>Table1[[#This Row], [2016]]*(VLOOKUP(Table1[[#This Row], [ISO]],Table2[],8,0)%)</f>
      </c>
      <c r="BY68" s="3">
        <v>190.164</v>
      </c>
      <c r="BZ68" s="3">
        <f>Table1[[#This Row], [2017]]*(VLOOKUP(Table1[[#This Row], [ISO]],Table2[],7,0)%)</f>
      </c>
      <c r="CA68" s="3">
        <v>187.588</v>
      </c>
      <c r="CB68" s="3">
        <f>Table1[[#This Row], [2018]]*(VLOOKUP(Table1[[#This Row], [ISO]],Table2[],6,0)%)</f>
      </c>
      <c r="CC68" s="3">
        <v>184.587</v>
      </c>
      <c r="CD68" s="3">
        <f>Table1[[#This Row], [2019]]*(VLOOKUP(Table1[[#This Row], [ISO]],Table2[],5,0)%)</f>
      </c>
      <c r="CE68" s="3">
        <v>181.68</v>
      </c>
      <c r="CF68" s="3">
        <f>Table1[[#This Row], [2020]]*(VLOOKUP(Table1[[#This Row], [ISO]],Table2[],4,0)%)</f>
      </c>
      <c r="CG68" s="3">
        <v>179.051</v>
      </c>
      <c r="CH68" s="3">
        <f>Table1[[#This Row], [2021]]*(VLOOKUP(Table1[[#This Row], [ISO]],Table2[],3,0)%)</f>
      </c>
    </row>
    <row x14ac:dyDescent="0.25" r="69" customHeight="1" ht="17.25">
      <c r="A69" s="1" t="s">
        <v>427</v>
      </c>
      <c r="B69" s="1" t="s">
        <v>428</v>
      </c>
      <c r="C69" s="3">
        <v>0.323</v>
      </c>
      <c r="D69" s="2">
        <f>Table1[[#This Row], [1980]]*(VLOOKUP(Table1[[#This Row], [ISO]],Table2[],44,0)%)</f>
      </c>
      <c r="E69" s="3">
        <v>0.303</v>
      </c>
      <c r="F69" s="2">
        <f>Table1[[#This Row], [1981]]*(VLOOKUP(Table1[[#This Row], [ISO]],Table2[],43,0)%)</f>
      </c>
      <c r="G69" s="3">
        <v>0.291</v>
      </c>
      <c r="H69" s="2">
        <f>Table1[[#This Row], [1982]]*(VLOOKUP(Table1[[#This Row], [ISO]],Table2[],42,0)%)</f>
      </c>
      <c r="I69" s="3">
        <v>0.286</v>
      </c>
      <c r="J69" s="2">
        <f>Table1[[#This Row], [1983]]*(VLOOKUP(Table1[[#This Row], [ISO]],Table2[],41,0)%)</f>
      </c>
      <c r="K69" s="3">
        <v>0.289</v>
      </c>
      <c r="L69" s="2">
        <f>Table1[[#This Row], [1984]]*(VLOOKUP(Table1[[#This Row], [ISO]],Table2[],40,0)%)</f>
      </c>
      <c r="M69" s="3">
        <v>0.297</v>
      </c>
      <c r="N69" s="2">
        <f>Table1[[#This Row], [1985]]*(VLOOKUP(Table1[[#This Row], [ISO]],Table2[],39,0)%)</f>
      </c>
      <c r="O69" s="3">
        <v>0.301</v>
      </c>
      <c r="P69" s="2">
        <f>Table1[[#This Row], [1986]]*(VLOOKUP(Table1[[#This Row], [ISO]],Table2[],38,0)%)</f>
      </c>
      <c r="Q69" s="3">
        <v>0.296</v>
      </c>
      <c r="R69" s="2">
        <f>Table1[[#This Row], [1987]]*(VLOOKUP(Table1[[#This Row], [ISO]],Table2[],37,0)%)</f>
      </c>
      <c r="S69" s="3">
        <v>0.285</v>
      </c>
      <c r="T69" s="2">
        <f>Table1[[#This Row], [1988]]*(VLOOKUP(Table1[[#This Row], [ISO]],Table2[],36,0)%)</f>
      </c>
      <c r="U69" s="3">
        <v>0.276</v>
      </c>
      <c r="V69" s="2">
        <f>Table1[[#This Row], [1989]]*(VLOOKUP(Table1[[#This Row], [ISO]],Table2[],35,0)%)</f>
      </c>
      <c r="W69" s="3">
        <v>0.274</v>
      </c>
      <c r="X69" s="2">
        <f>Table1[[#This Row], [1990]]*(VLOOKUP(Table1[[#This Row], [ISO]],Table2[],34,0)%)</f>
      </c>
      <c r="Y69" s="3">
        <v>0.279</v>
      </c>
      <c r="Z69" s="2">
        <f>Table1[[#This Row], [1991]]*(VLOOKUP(Table1[[#This Row], [ISO]],Table2[],33,0)%)</f>
      </c>
      <c r="AA69" s="3">
        <v>0.289</v>
      </c>
      <c r="AB69" s="2">
        <f>Table1[[#This Row], [1992]]*(VLOOKUP(Table1[[#This Row], [ISO]],Table2[],32,0)%)</f>
      </c>
      <c r="AC69" s="3">
        <v>0.301</v>
      </c>
      <c r="AD69" s="2">
        <f>Table1[[#This Row], [1993]]*(VLOOKUP(Table1[[#This Row], [ISO]],Table2[],31,0)%)</f>
      </c>
      <c r="AE69" s="3">
        <v>0.304</v>
      </c>
      <c r="AF69" s="2">
        <f>Table1[[#This Row], [1994]]*(VLOOKUP(Table1[[#This Row], [ISO]],Table2[],30,0)%)</f>
      </c>
      <c r="AG69" s="3">
        <v>0.301</v>
      </c>
      <c r="AH69" s="2">
        <f>Table1[[#This Row], [1995]]*(VLOOKUP(Table1[[#This Row], [ISO]],Table2[],29,0)%)</f>
      </c>
      <c r="AI69" s="3">
        <v>0.301</v>
      </c>
      <c r="AJ69" s="2">
        <f>Table1[[#This Row], [1996]]*(VLOOKUP(Table1[[#This Row], [ISO]],Table2[],28,0)%)</f>
      </c>
      <c r="AK69" s="3">
        <v>0.313</v>
      </c>
      <c r="AL69" s="2">
        <f>Table1[[#This Row], [1997]]*(VLOOKUP(Table1[[#This Row], [ISO]],Table2[],27,0)%)</f>
      </c>
      <c r="AM69" s="3">
        <v>0.33199999999999996</v>
      </c>
      <c r="AN69" s="2">
        <f>Table1[[#This Row], [1998]]*(VLOOKUP(Table1[[#This Row], [ISO]],Table2[],26,0)%)</f>
      </c>
      <c r="AO69" s="3">
        <v>0.34099999999999997</v>
      </c>
      <c r="AP69" s="2">
        <f>Table1[[#This Row], [1999]]*(VLOOKUP(Table1[[#This Row], [ISO]],Table2[],25,0)%)</f>
      </c>
      <c r="AQ69" s="3">
        <v>0.34099999999999997</v>
      </c>
      <c r="AR69" s="2">
        <f>Table1[[#This Row], [2000]]*(VLOOKUP(Table1[[#This Row], [ISO]],Table2[],24,0)%)</f>
      </c>
      <c r="AS69" s="3">
        <v>0.343</v>
      </c>
      <c r="AT69" s="2">
        <f>Table1[[#This Row], [2001]]*(VLOOKUP(Table1[[#This Row], [ISO]],Table2[],23,0)%)</f>
      </c>
      <c r="AU69" s="3">
        <v>0.352</v>
      </c>
      <c r="AV69" s="2">
        <f>Table1[[#This Row], [2002]]*(VLOOKUP(Table1[[#This Row], [ISO]],Table2[],22,0)%)</f>
      </c>
      <c r="AW69" s="3">
        <v>0.362</v>
      </c>
      <c r="AX69" s="2">
        <f>Table1[[#This Row], [2003]]*(VLOOKUP(Table1[[#This Row], [ISO]],Table2[],21,0)%)</f>
      </c>
      <c r="AY69" s="3">
        <v>0.368</v>
      </c>
      <c r="AZ69" s="2">
        <f>Table1[[#This Row], [2004]]*(VLOOKUP(Table1[[#This Row], [ISO]],Table2[],20,0)%)</f>
      </c>
      <c r="BA69" s="3">
        <v>0.369</v>
      </c>
      <c r="BB69" s="2">
        <f>Table1[[#This Row], [2005]]*(VLOOKUP(Table1[[#This Row], [ISO]],Table2[],19,0)%)</f>
      </c>
      <c r="BC69" s="3">
        <v>0.367</v>
      </c>
      <c r="BD69" s="2">
        <f>Table1[[#This Row], [2006]]*(VLOOKUP(Table1[[#This Row], [ISO]],Table2[],18,0)%)</f>
      </c>
      <c r="BE69" s="3">
        <v>0.366</v>
      </c>
      <c r="BF69" s="2">
        <f>Table1[[#This Row], [2007]]*(VLOOKUP(Table1[[#This Row], [ISO]],Table2[],17,0)%)</f>
      </c>
      <c r="BG69" s="3">
        <v>0.367</v>
      </c>
      <c r="BH69" s="2">
        <f>Table1[[#This Row], [2008]]*(VLOOKUP(Table1[[#This Row], [ISO]],Table2[],16,0)%)</f>
      </c>
      <c r="BI69" s="3">
        <v>0.364</v>
      </c>
      <c r="BJ69" s="2">
        <f>Table1[[#This Row], [2009]]*(VLOOKUP(Table1[[#This Row], [ISO]],Table2[],15,0)%)</f>
      </c>
      <c r="BK69" s="3">
        <v>0.357</v>
      </c>
      <c r="BL69" s="2">
        <f>Table1[[#This Row], [2010]]*(VLOOKUP(Table1[[#This Row], [ISO]],Table2[],14,0)%)</f>
      </c>
      <c r="BM69" s="3">
        <v>0.349</v>
      </c>
      <c r="BN69" s="2">
        <f>Table1[[#This Row], [2011]]*(VLOOKUP(Table1[[#This Row], [ISO]],Table2[],13,0)%)</f>
      </c>
      <c r="BO69" s="3">
        <v>0.352</v>
      </c>
      <c r="BP69" s="2">
        <f>Table1[[#This Row], [2012]]*(VLOOKUP(Table1[[#This Row], [ISO]],Table2[],12,0)%)</f>
      </c>
      <c r="BQ69" s="3">
        <v>0.371</v>
      </c>
      <c r="BR69" s="2">
        <f>Table1[[#This Row], [2013]]*(VLOOKUP(Table1[[#This Row], [ISO]],Table2[],11,0)%)</f>
      </c>
      <c r="BS69" s="3">
        <v>0.393</v>
      </c>
      <c r="BT69" s="2">
        <f>Table1[[#This Row], [2014]]*(VLOOKUP(Table1[[#This Row], [ISO]],Table2[],10,0)%)</f>
      </c>
      <c r="BU69" s="3">
        <v>0.41600000000000004</v>
      </c>
      <c r="BV69" s="2">
        <f>Table1[[#This Row], [2015]]*(VLOOKUP(Table1[[#This Row], [ISO]],Table2[],9,0)%)</f>
      </c>
      <c r="BW69" s="3">
        <v>0.436</v>
      </c>
      <c r="BX69" s="2">
        <f>Table1[[#This Row], [2016]]*(VLOOKUP(Table1[[#This Row], [ISO]],Table2[],8,0)%)</f>
      </c>
      <c r="BY69" s="3">
        <v>0.443</v>
      </c>
      <c r="BZ69" s="2">
        <f>Table1[[#This Row], [2017]]*(VLOOKUP(Table1[[#This Row], [ISO]],Table2[],7,0)%)</f>
      </c>
      <c r="CA69" s="3">
        <v>0.441</v>
      </c>
      <c r="CB69" s="2">
        <f>Table1[[#This Row], [2018]]*(VLOOKUP(Table1[[#This Row], [ISO]],Table2[],6,0)%)</f>
      </c>
      <c r="CC69" s="3">
        <v>0.438</v>
      </c>
      <c r="CD69" s="2">
        <f>Table1[[#This Row], [2019]]*(VLOOKUP(Table1[[#This Row], [ISO]],Table2[],5,0)%)</f>
      </c>
      <c r="CE69" s="3">
        <v>0.429</v>
      </c>
      <c r="CF69" s="2">
        <f>Table1[[#This Row], [2020]]*(VLOOKUP(Table1[[#This Row], [ISO]],Table2[],4,0)%)</f>
      </c>
      <c r="CG69" s="3">
        <v>0.422</v>
      </c>
      <c r="CH69" s="2">
        <f>Table1[[#This Row], [2021]]*(VLOOKUP(Table1[[#This Row], [ISO]],Table2[],3,0)%)</f>
      </c>
    </row>
    <row x14ac:dyDescent="0.25" r="70" customHeight="1" ht="17.25">
      <c r="A70" s="1" t="s">
        <v>107</v>
      </c>
      <c r="B70" s="1" t="s">
        <v>106</v>
      </c>
      <c r="C70" s="3">
        <v>7305.963</v>
      </c>
      <c r="D70" s="3">
        <f>Table1[[#This Row], [1980]]*(VLOOKUP(Table1[[#This Row], [ISO]],Table2[],44,0)%)</f>
      </c>
      <c r="E70" s="3">
        <v>7433.264999999999</v>
      </c>
      <c r="F70" s="3">
        <f>Table1[[#This Row], [1981]]*(VLOOKUP(Table1[[#This Row], [ISO]],Table2[],43,0)%)</f>
      </c>
      <c r="G70" s="3">
        <v>7556.628</v>
      </c>
      <c r="H70" s="3">
        <f>Table1[[#This Row], [1982]]*(VLOOKUP(Table1[[#This Row], [ISO]],Table2[],42,0)%)</f>
      </c>
      <c r="I70" s="3">
        <v>7607.666</v>
      </c>
      <c r="J70" s="3">
        <f>Table1[[#This Row], [1983]]*(VLOOKUP(Table1[[#This Row], [ISO]],Table2[],41,0)%)</f>
      </c>
      <c r="K70" s="3">
        <v>7608.499</v>
      </c>
      <c r="L70" s="3">
        <f>Table1[[#This Row], [1984]]*(VLOOKUP(Table1[[#This Row], [ISO]],Table2[],40,0)%)</f>
      </c>
      <c r="M70" s="3">
        <v>7568.604</v>
      </c>
      <c r="N70" s="3">
        <f>Table1[[#This Row], [1985]]*(VLOOKUP(Table1[[#This Row], [ISO]],Table2[],39,0)%)</f>
      </c>
      <c r="O70" s="3">
        <v>7501.714</v>
      </c>
      <c r="P70" s="3">
        <f>Table1[[#This Row], [1986]]*(VLOOKUP(Table1[[#This Row], [ISO]],Table2[],38,0)%)</f>
      </c>
      <c r="Q70" s="3">
        <v>7439.944</v>
      </c>
      <c r="R70" s="3">
        <f>Table1[[#This Row], [1987]]*(VLOOKUP(Table1[[#This Row], [ISO]],Table2[],37,0)%)</f>
      </c>
      <c r="S70" s="3">
        <v>7423.986</v>
      </c>
      <c r="T70" s="3">
        <f>Table1[[#This Row], [1988]]*(VLOOKUP(Table1[[#This Row], [ISO]],Table2[],36,0)%)</f>
      </c>
      <c r="U70" s="3">
        <v>7439.06</v>
      </c>
      <c r="V70" s="3">
        <f>Table1[[#This Row], [1989]]*(VLOOKUP(Table1[[#This Row], [ISO]],Table2[],35,0)%)</f>
      </c>
      <c r="W70" s="3">
        <v>7429.913</v>
      </c>
      <c r="X70" s="3">
        <f>Table1[[#This Row], [1990]]*(VLOOKUP(Table1[[#This Row], [ISO]],Table2[],34,0)%)</f>
      </c>
      <c r="Y70" s="3">
        <v>7396.215</v>
      </c>
      <c r="Z70" s="3">
        <f>Table1[[#This Row], [1991]]*(VLOOKUP(Table1[[#This Row], [ISO]],Table2[],33,0)%)</f>
      </c>
      <c r="AA70" s="3">
        <v>7342.689</v>
      </c>
      <c r="AB70" s="3">
        <f>Table1[[#This Row], [1992]]*(VLOOKUP(Table1[[#This Row], [ISO]],Table2[],32,0)%)</f>
      </c>
      <c r="AC70" s="3">
        <v>7253.8060000000005</v>
      </c>
      <c r="AD70" s="3">
        <f>Table1[[#This Row], [1993]]*(VLOOKUP(Table1[[#This Row], [ISO]],Table2[],31,0)%)</f>
      </c>
      <c r="AE70" s="3">
        <v>7140.868</v>
      </c>
      <c r="AF70" s="3">
        <f>Table1[[#This Row], [1994]]*(VLOOKUP(Table1[[#This Row], [ISO]],Table2[],30,0)%)</f>
      </c>
      <c r="AG70" s="3">
        <v>7055.384</v>
      </c>
      <c r="AH70" s="3">
        <f>Table1[[#This Row], [1995]]*(VLOOKUP(Table1[[#This Row], [ISO]],Table2[],29,0)%)</f>
      </c>
      <c r="AI70" s="3">
        <v>7000.751</v>
      </c>
      <c r="AJ70" s="3">
        <f>Table1[[#This Row], [1996]]*(VLOOKUP(Table1[[#This Row], [ISO]],Table2[],28,0)%)</f>
      </c>
      <c r="AK70" s="3">
        <v>6966.009</v>
      </c>
      <c r="AL70" s="3">
        <f>Table1[[#This Row], [1997]]*(VLOOKUP(Table1[[#This Row], [ISO]],Table2[],27,0)%)</f>
      </c>
      <c r="AM70" s="3">
        <v>6991.076</v>
      </c>
      <c r="AN70" s="3">
        <f>Table1[[#This Row], [1998]]*(VLOOKUP(Table1[[#This Row], [ISO]],Table2[],26,0)%)</f>
      </c>
      <c r="AO70" s="3">
        <v>7076.361000000001</v>
      </c>
      <c r="AP70" s="3">
        <f>Table1[[#This Row], [1999]]*(VLOOKUP(Table1[[#This Row], [ISO]],Table2[],25,0)%)</f>
      </c>
      <c r="AQ70" s="3">
        <v>7177.808999999999</v>
      </c>
      <c r="AR70" s="3">
        <f>Table1[[#This Row], [2000]]*(VLOOKUP(Table1[[#This Row], [ISO]],Table2[],24,0)%)</f>
      </c>
      <c r="AS70" s="3">
        <v>7274.875</v>
      </c>
      <c r="AT70" s="3">
        <f>Table1[[#This Row], [2001]]*(VLOOKUP(Table1[[#This Row], [ISO]],Table2[],23,0)%)</f>
      </c>
      <c r="AU70" s="3">
        <v>7357.362</v>
      </c>
      <c r="AV70" s="3">
        <f>Table1[[#This Row], [2002]]*(VLOOKUP(Table1[[#This Row], [ISO]],Table2[],22,0)%)</f>
      </c>
      <c r="AW70" s="3">
        <v>7414.121</v>
      </c>
      <c r="AX70" s="3">
        <f>Table1[[#This Row], [2003]]*(VLOOKUP(Table1[[#This Row], [ISO]],Table2[],21,0)%)</f>
      </c>
      <c r="AY70" s="3">
        <v>7445.936</v>
      </c>
      <c r="AZ70" s="3">
        <f>Table1[[#This Row], [2004]]*(VLOOKUP(Table1[[#This Row], [ISO]],Table2[],20,0)%)</f>
      </c>
      <c r="BA70" s="3">
        <v>7454.429</v>
      </c>
      <c r="BB70" s="3">
        <f>Table1[[#This Row], [2005]]*(VLOOKUP(Table1[[#This Row], [ISO]],Table2[],19,0)%)</f>
      </c>
      <c r="BC70" s="3">
        <v>7467.68</v>
      </c>
      <c r="BD70" s="3">
        <f>Table1[[#This Row], [2006]]*(VLOOKUP(Table1[[#This Row], [ISO]],Table2[],18,0)%)</f>
      </c>
      <c r="BE70" s="3">
        <v>7503.817</v>
      </c>
      <c r="BF70" s="3">
        <f>Table1[[#This Row], [2007]]*(VLOOKUP(Table1[[#This Row], [ISO]],Table2[],17,0)%)</f>
      </c>
      <c r="BG70" s="3">
        <v>7552.309</v>
      </c>
      <c r="BH70" s="3">
        <f>Table1[[#This Row], [2008]]*(VLOOKUP(Table1[[#This Row], [ISO]],Table2[],16,0)%)</f>
      </c>
      <c r="BI70" s="3">
        <v>7607.3009999999995</v>
      </c>
      <c r="BJ70" s="3">
        <f>Table1[[#This Row], [2009]]*(VLOOKUP(Table1[[#This Row], [ISO]],Table2[],15,0)%)</f>
      </c>
      <c r="BK70" s="3">
        <v>7661.035</v>
      </c>
      <c r="BL70" s="3">
        <f>Table1[[#This Row], [2010]]*(VLOOKUP(Table1[[#This Row], [ISO]],Table2[],14,0)%)</f>
      </c>
      <c r="BM70" s="3">
        <v>7688.665</v>
      </c>
      <c r="BN70" s="3">
        <f>Table1[[#This Row], [2011]]*(VLOOKUP(Table1[[#This Row], [ISO]],Table2[],13,0)%)</f>
      </c>
      <c r="BO70" s="3">
        <v>7691.328</v>
      </c>
      <c r="BP70" s="3">
        <f>Table1[[#This Row], [2012]]*(VLOOKUP(Table1[[#This Row], [ISO]],Table2[],12,0)%)</f>
      </c>
      <c r="BQ70" s="3">
        <v>7678.778</v>
      </c>
      <c r="BR70" s="3">
        <f>Table1[[#This Row], [2013]]*(VLOOKUP(Table1[[#This Row], [ISO]],Table2[],11,0)%)</f>
      </c>
      <c r="BS70" s="3">
        <v>7642.781</v>
      </c>
      <c r="BT70" s="3">
        <f>Table1[[#This Row], [2014]]*(VLOOKUP(Table1[[#This Row], [ISO]],Table2[],10,0)%)</f>
      </c>
      <c r="BU70" s="3">
        <v>7574.2919999999995</v>
      </c>
      <c r="BV70" s="3">
        <f>Table1[[#This Row], [2015]]*(VLOOKUP(Table1[[#This Row], [ISO]],Table2[],9,0)%)</f>
      </c>
      <c r="BW70" s="3">
        <v>7469.831</v>
      </c>
      <c r="BX70" s="3">
        <f>Table1[[#This Row], [2016]]*(VLOOKUP(Table1[[#This Row], [ISO]],Table2[],8,0)%)</f>
      </c>
      <c r="BY70" s="3">
        <v>7350.054</v>
      </c>
      <c r="BZ70" s="3">
        <f>Table1[[#This Row], [2017]]*(VLOOKUP(Table1[[#This Row], [ISO]],Table2[],7,0)%)</f>
      </c>
      <c r="CA70" s="3">
        <v>7219.588</v>
      </c>
      <c r="CB70" s="3">
        <f>Table1[[#This Row], [2018]]*(VLOOKUP(Table1[[#This Row], [ISO]],Table2[],6,0)%)</f>
      </c>
      <c r="CC70" s="3">
        <v>7082.861</v>
      </c>
      <c r="CD70" s="3">
        <f>Table1[[#This Row], [2019]]*(VLOOKUP(Table1[[#This Row], [ISO]],Table2[],5,0)%)</f>
      </c>
      <c r="CE70" s="3">
        <v>6941.964</v>
      </c>
      <c r="CF70" s="3">
        <f>Table1[[#This Row], [2020]]*(VLOOKUP(Table1[[#This Row], [ISO]],Table2[],4,0)%)</f>
      </c>
      <c r="CG70" s="3">
        <v>6815.821</v>
      </c>
      <c r="CH70" s="3">
        <f>Table1[[#This Row], [2021]]*(VLOOKUP(Table1[[#This Row], [ISO]],Table2[],3,0)%)</f>
      </c>
    </row>
    <row x14ac:dyDescent="0.25" r="71" customHeight="1" ht="17.25">
      <c r="A71" s="1" t="s">
        <v>429</v>
      </c>
      <c r="B71" s="1" t="s">
        <v>430</v>
      </c>
      <c r="C71" s="3">
        <v>7.585</v>
      </c>
      <c r="D71" s="2">
        <f>Table1[[#This Row], [1980]]*(VLOOKUP(Table1[[#This Row], [ISO]],Table2[],44,0)%)</f>
      </c>
      <c r="E71" s="3">
        <v>7.549</v>
      </c>
      <c r="F71" s="2">
        <f>Table1[[#This Row], [1981]]*(VLOOKUP(Table1[[#This Row], [ISO]],Table2[],43,0)%)</f>
      </c>
      <c r="G71" s="3">
        <v>7.546</v>
      </c>
      <c r="H71" s="2">
        <f>Table1[[#This Row], [1982]]*(VLOOKUP(Table1[[#This Row], [ISO]],Table2[],42,0)%)</f>
      </c>
      <c r="I71" s="3">
        <v>7.457</v>
      </c>
      <c r="J71" s="2">
        <f>Table1[[#This Row], [1983]]*(VLOOKUP(Table1[[#This Row], [ISO]],Table2[],41,0)%)</f>
      </c>
      <c r="K71" s="3">
        <v>7.298</v>
      </c>
      <c r="L71" s="2">
        <f>Table1[[#This Row], [1984]]*(VLOOKUP(Table1[[#This Row], [ISO]],Table2[],40,0)%)</f>
      </c>
      <c r="M71" s="3">
        <v>7.199</v>
      </c>
      <c r="N71" s="2">
        <f>Table1[[#This Row], [1985]]*(VLOOKUP(Table1[[#This Row], [ISO]],Table2[],39,0)%)</f>
      </c>
      <c r="O71" s="3">
        <v>7.188</v>
      </c>
      <c r="P71" s="2">
        <f>Table1[[#This Row], [1986]]*(VLOOKUP(Table1[[#This Row], [ISO]],Table2[],38,0)%)</f>
      </c>
      <c r="Q71" s="3">
        <v>7.265</v>
      </c>
      <c r="R71" s="2">
        <f>Table1[[#This Row], [1987]]*(VLOOKUP(Table1[[#This Row], [ISO]],Table2[],37,0)%)</f>
      </c>
      <c r="S71" s="3">
        <v>7.528</v>
      </c>
      <c r="T71" s="2">
        <f>Table1[[#This Row], [1988]]*(VLOOKUP(Table1[[#This Row], [ISO]],Table2[],36,0)%)</f>
      </c>
      <c r="U71" s="3">
        <v>7.953</v>
      </c>
      <c r="V71" s="2">
        <f>Table1[[#This Row], [1989]]*(VLOOKUP(Table1[[#This Row], [ISO]],Table2[],35,0)%)</f>
      </c>
      <c r="W71" s="3">
        <v>8.282</v>
      </c>
      <c r="X71" s="2">
        <f>Table1[[#This Row], [1990]]*(VLOOKUP(Table1[[#This Row], [ISO]],Table2[],34,0)%)</f>
      </c>
      <c r="Y71" s="3">
        <v>8.335</v>
      </c>
      <c r="Z71" s="2">
        <f>Table1[[#This Row], [1991]]*(VLOOKUP(Table1[[#This Row], [ISO]],Table2[],33,0)%)</f>
      </c>
      <c r="AA71" s="3">
        <v>8.19</v>
      </c>
      <c r="AB71" s="2">
        <f>Table1[[#This Row], [1992]]*(VLOOKUP(Table1[[#This Row], [ISO]],Table2[],32,0)%)</f>
      </c>
      <c r="AC71" s="3">
        <v>7.875</v>
      </c>
      <c r="AD71" s="2">
        <f>Table1[[#This Row], [1993]]*(VLOOKUP(Table1[[#This Row], [ISO]],Table2[],31,0)%)</f>
      </c>
      <c r="AE71" s="3">
        <v>7.402000000000001</v>
      </c>
      <c r="AF71" s="2">
        <f>Table1[[#This Row], [1994]]*(VLOOKUP(Table1[[#This Row], [ISO]],Table2[],30,0)%)</f>
      </c>
      <c r="AG71" s="3">
        <v>7.021999999999999</v>
      </c>
      <c r="AH71" s="2">
        <f>Table1[[#This Row], [1995]]*(VLOOKUP(Table1[[#This Row], [ISO]],Table2[],29,0)%)</f>
      </c>
      <c r="AI71" s="3">
        <v>6.856</v>
      </c>
      <c r="AJ71" s="2">
        <f>Table1[[#This Row], [1996]]*(VLOOKUP(Table1[[#This Row], [ISO]],Table2[],28,0)%)</f>
      </c>
      <c r="AK71" s="3">
        <v>6.791</v>
      </c>
      <c r="AL71" s="2">
        <f>Table1[[#This Row], [1997]]*(VLOOKUP(Table1[[#This Row], [ISO]],Table2[],27,0)%)</f>
      </c>
      <c r="AM71" s="3">
        <v>6.76</v>
      </c>
      <c r="AN71" s="2">
        <f>Table1[[#This Row], [1998]]*(VLOOKUP(Table1[[#This Row], [ISO]],Table2[],26,0)%)</f>
      </c>
      <c r="AO71" s="3">
        <v>6.728999999999999</v>
      </c>
      <c r="AP71" s="2">
        <f>Table1[[#This Row], [1999]]*(VLOOKUP(Table1[[#This Row], [ISO]],Table2[],25,0)%)</f>
      </c>
      <c r="AQ71" s="3">
        <v>6.771</v>
      </c>
      <c r="AR71" s="2">
        <f>Table1[[#This Row], [2000]]*(VLOOKUP(Table1[[#This Row], [ISO]],Table2[],24,0)%)</f>
      </c>
      <c r="AS71" s="3">
        <v>6.851</v>
      </c>
      <c r="AT71" s="2">
        <f>Table1[[#This Row], [2001]]*(VLOOKUP(Table1[[#This Row], [ISO]],Table2[],23,0)%)</f>
      </c>
      <c r="AU71" s="3">
        <v>6.911</v>
      </c>
      <c r="AV71" s="2">
        <f>Table1[[#This Row], [2002]]*(VLOOKUP(Table1[[#This Row], [ISO]],Table2[],22,0)%)</f>
      </c>
      <c r="AW71" s="3">
        <v>6.994</v>
      </c>
      <c r="AX71" s="2">
        <f>Table1[[#This Row], [2003]]*(VLOOKUP(Table1[[#This Row], [ISO]],Table2[],21,0)%)</f>
      </c>
      <c r="AY71" s="3">
        <v>7.078</v>
      </c>
      <c r="AZ71" s="2">
        <f>Table1[[#This Row], [2004]]*(VLOOKUP(Table1[[#This Row], [ISO]],Table2[],20,0)%)</f>
      </c>
      <c r="BA71" s="3">
        <v>7.101</v>
      </c>
      <c r="BB71" s="2">
        <f>Table1[[#This Row], [2005]]*(VLOOKUP(Table1[[#This Row], [ISO]],Table2[],19,0)%)</f>
      </c>
      <c r="BC71" s="3">
        <v>7.12</v>
      </c>
      <c r="BD71" s="2">
        <f>Table1[[#This Row], [2006]]*(VLOOKUP(Table1[[#This Row], [ISO]],Table2[],18,0)%)</f>
      </c>
      <c r="BE71" s="3">
        <v>7.104</v>
      </c>
      <c r="BF71" s="2">
        <f>Table1[[#This Row], [2007]]*(VLOOKUP(Table1[[#This Row], [ISO]],Table2[],17,0)%)</f>
      </c>
      <c r="BG71" s="3">
        <v>7.004</v>
      </c>
      <c r="BH71" s="2">
        <f>Table1[[#This Row], [2008]]*(VLOOKUP(Table1[[#This Row], [ISO]],Table2[],16,0)%)</f>
      </c>
      <c r="BI71" s="3">
        <v>6.851</v>
      </c>
      <c r="BJ71" s="2">
        <f>Table1[[#This Row], [2009]]*(VLOOKUP(Table1[[#This Row], [ISO]],Table2[],15,0)%)</f>
      </c>
      <c r="BK71" s="3">
        <v>6.666</v>
      </c>
      <c r="BL71" s="2">
        <f>Table1[[#This Row], [2010]]*(VLOOKUP(Table1[[#This Row], [ISO]],Table2[],14,0)%)</f>
      </c>
      <c r="BM71" s="3">
        <v>6.553</v>
      </c>
      <c r="BN71" s="2">
        <f>Table1[[#This Row], [2011]]*(VLOOKUP(Table1[[#This Row], [ISO]],Table2[],13,0)%)</f>
      </c>
      <c r="BO71" s="3">
        <v>6.459</v>
      </c>
      <c r="BP71" s="2">
        <f>Table1[[#This Row], [2012]]*(VLOOKUP(Table1[[#This Row], [ISO]],Table2[],12,0)%)</f>
      </c>
      <c r="BQ71" s="3">
        <v>6.3469999999999995</v>
      </c>
      <c r="BR71" s="2">
        <f>Table1[[#This Row], [2013]]*(VLOOKUP(Table1[[#This Row], [ISO]],Table2[],11,0)%)</f>
      </c>
      <c r="BS71" s="3">
        <v>6.300999999999999</v>
      </c>
      <c r="BT71" s="2">
        <f>Table1[[#This Row], [2014]]*(VLOOKUP(Table1[[#This Row], [ISO]],Table2[],10,0)%)</f>
      </c>
      <c r="BU71" s="3">
        <v>6.32</v>
      </c>
      <c r="BV71" s="2">
        <f>Table1[[#This Row], [2015]]*(VLOOKUP(Table1[[#This Row], [ISO]],Table2[],9,0)%)</f>
      </c>
      <c r="BW71" s="3">
        <v>6.462</v>
      </c>
      <c r="BX71" s="2">
        <f>Table1[[#This Row], [2016]]*(VLOOKUP(Table1[[#This Row], [ISO]],Table2[],8,0)%)</f>
      </c>
      <c r="BY71" s="3">
        <v>6.705</v>
      </c>
      <c r="BZ71" s="2">
        <f>Table1[[#This Row], [2017]]*(VLOOKUP(Table1[[#This Row], [ISO]],Table2[],7,0)%)</f>
      </c>
      <c r="CA71" s="3">
        <v>6.952</v>
      </c>
      <c r="CB71" s="2">
        <f>Table1[[#This Row], [2018]]*(VLOOKUP(Table1[[#This Row], [ISO]],Table2[],6,0)%)</f>
      </c>
      <c r="CC71" s="3">
        <v>7.153</v>
      </c>
      <c r="CD71" s="2">
        <f>Table1[[#This Row], [2019]]*(VLOOKUP(Table1[[#This Row], [ISO]],Table2[],5,0)%)</f>
      </c>
      <c r="CE71" s="3">
        <v>7.248</v>
      </c>
      <c r="CF71" s="2">
        <f>Table1[[#This Row], [2020]]*(VLOOKUP(Table1[[#This Row], [ISO]],Table2[],4,0)%)</f>
      </c>
      <c r="CG71" s="3">
        <v>7.318</v>
      </c>
      <c r="CH71" s="2">
        <f>Table1[[#This Row], [2021]]*(VLOOKUP(Table1[[#This Row], [ISO]],Table2[],3,0)%)</f>
      </c>
    </row>
    <row x14ac:dyDescent="0.25" r="72" customHeight="1" ht="17.25">
      <c r="A72" s="1" t="s">
        <v>193</v>
      </c>
      <c r="B72" s="1" t="s">
        <v>192</v>
      </c>
      <c r="C72" s="3">
        <v>27.318</v>
      </c>
      <c r="D72" s="3">
        <f>Table1[[#This Row], [1980]]*(VLOOKUP(Table1[[#This Row], [ISO]],Table2[],44,0)%)</f>
      </c>
      <c r="E72" s="3">
        <v>27.994</v>
      </c>
      <c r="F72" s="3">
        <f>Table1[[#This Row], [1981]]*(VLOOKUP(Table1[[#This Row], [ISO]],Table2[],43,0)%)</f>
      </c>
      <c r="G72" s="3">
        <v>28.612</v>
      </c>
      <c r="H72" s="3">
        <f>Table1[[#This Row], [1982]]*(VLOOKUP(Table1[[#This Row], [ISO]],Table2[],42,0)%)</f>
      </c>
      <c r="I72" s="3">
        <v>29.185000000000002</v>
      </c>
      <c r="J72" s="3">
        <f>Table1[[#This Row], [1983]]*(VLOOKUP(Table1[[#This Row], [ISO]],Table2[],41,0)%)</f>
      </c>
      <c r="K72" s="3">
        <v>29.714</v>
      </c>
      <c r="L72" s="3">
        <f>Table1[[#This Row], [1984]]*(VLOOKUP(Table1[[#This Row], [ISO]],Table2[],40,0)%)</f>
      </c>
      <c r="M72" s="3">
        <v>30.195</v>
      </c>
      <c r="N72" s="3">
        <f>Table1[[#This Row], [1985]]*(VLOOKUP(Table1[[#This Row], [ISO]],Table2[],39,0)%)</f>
      </c>
      <c r="O72" s="3">
        <v>30.623</v>
      </c>
      <c r="P72" s="3">
        <f>Table1[[#This Row], [1986]]*(VLOOKUP(Table1[[#This Row], [ISO]],Table2[],38,0)%)</f>
      </c>
      <c r="Q72" s="3">
        <v>30.991999999999997</v>
      </c>
      <c r="R72" s="3">
        <f>Table1[[#This Row], [1987]]*(VLOOKUP(Table1[[#This Row], [ISO]],Table2[],37,0)%)</f>
      </c>
      <c r="S72" s="3">
        <v>31.29</v>
      </c>
      <c r="T72" s="3">
        <f>Table1[[#This Row], [1988]]*(VLOOKUP(Table1[[#This Row], [ISO]],Table2[],36,0)%)</f>
      </c>
      <c r="U72" s="3">
        <v>31.509</v>
      </c>
      <c r="V72" s="3">
        <f>Table1[[#This Row], [1989]]*(VLOOKUP(Table1[[#This Row], [ISO]],Table2[],35,0)%)</f>
      </c>
      <c r="W72" s="3">
        <v>31.685</v>
      </c>
      <c r="X72" s="3">
        <f>Table1[[#This Row], [1990]]*(VLOOKUP(Table1[[#This Row], [ISO]],Table2[],34,0)%)</f>
      </c>
      <c r="Y72" s="3">
        <v>31.856</v>
      </c>
      <c r="Z72" s="3">
        <f>Table1[[#This Row], [1991]]*(VLOOKUP(Table1[[#This Row], [ISO]],Table2[],33,0)%)</f>
      </c>
      <c r="AA72" s="3">
        <v>32.184</v>
      </c>
      <c r="AB72" s="3">
        <f>Table1[[#This Row], [1992]]*(VLOOKUP(Table1[[#This Row], [ISO]],Table2[],32,0)%)</f>
      </c>
      <c r="AC72" s="3">
        <v>32.69</v>
      </c>
      <c r="AD72" s="3">
        <f>Table1[[#This Row], [1993]]*(VLOOKUP(Table1[[#This Row], [ISO]],Table2[],31,0)%)</f>
      </c>
      <c r="AE72" s="3">
        <v>33.055</v>
      </c>
      <c r="AF72" s="3">
        <f>Table1[[#This Row], [1994]]*(VLOOKUP(Table1[[#This Row], [ISO]],Table2[],30,0)%)</f>
      </c>
      <c r="AG72" s="3">
        <v>32.945</v>
      </c>
      <c r="AH72" s="3">
        <f>Table1[[#This Row], [1995]]*(VLOOKUP(Table1[[#This Row], [ISO]],Table2[],29,0)%)</f>
      </c>
      <c r="AI72" s="3">
        <v>32.489</v>
      </c>
      <c r="AJ72" s="3">
        <f>Table1[[#This Row], [1996]]*(VLOOKUP(Table1[[#This Row], [ISO]],Table2[],28,0)%)</f>
      </c>
      <c r="AK72" s="3">
        <v>32.018</v>
      </c>
      <c r="AL72" s="3">
        <f>Table1[[#This Row], [1997]]*(VLOOKUP(Table1[[#This Row], [ISO]],Table2[],27,0)%)</f>
      </c>
      <c r="AM72" s="3">
        <v>31.632</v>
      </c>
      <c r="AN72" s="3">
        <f>Table1[[#This Row], [1998]]*(VLOOKUP(Table1[[#This Row], [ISO]],Table2[],26,0)%)</f>
      </c>
      <c r="AO72" s="3">
        <v>31.229000000000003</v>
      </c>
      <c r="AP72" s="3">
        <f>Table1[[#This Row], [1999]]*(VLOOKUP(Table1[[#This Row], [ISO]],Table2[],25,0)%)</f>
      </c>
      <c r="AQ72" s="3">
        <v>30.997999999999998</v>
      </c>
      <c r="AR72" s="3">
        <f>Table1[[#This Row], [2000]]*(VLOOKUP(Table1[[#This Row], [ISO]],Table2[],24,0)%)</f>
      </c>
      <c r="AS72" s="3">
        <v>30.937</v>
      </c>
      <c r="AT72" s="3">
        <f>Table1[[#This Row], [2001]]*(VLOOKUP(Table1[[#This Row], [ISO]],Table2[],23,0)%)</f>
      </c>
      <c r="AU72" s="3">
        <v>30.575</v>
      </c>
      <c r="AV72" s="3">
        <f>Table1[[#This Row], [2002]]*(VLOOKUP(Table1[[#This Row], [ISO]],Table2[],22,0)%)</f>
      </c>
      <c r="AW72" s="3">
        <v>29.848</v>
      </c>
      <c r="AX72" s="3">
        <f>Table1[[#This Row], [2003]]*(VLOOKUP(Table1[[#This Row], [ISO]],Table2[],21,0)%)</f>
      </c>
      <c r="AY72" s="3">
        <v>28.996</v>
      </c>
      <c r="AZ72" s="3">
        <f>Table1[[#This Row], [2004]]*(VLOOKUP(Table1[[#This Row], [ISO]],Table2[],20,0)%)</f>
      </c>
      <c r="BA72" s="3">
        <v>28.048</v>
      </c>
      <c r="BB72" s="3">
        <f>Table1[[#This Row], [2005]]*(VLOOKUP(Table1[[#This Row], [ISO]],Table2[],19,0)%)</f>
      </c>
      <c r="BC72" s="3">
        <v>27.093</v>
      </c>
      <c r="BD72" s="3">
        <f>Table1[[#This Row], [2006]]*(VLOOKUP(Table1[[#This Row], [ISO]],Table2[],18,0)%)</f>
      </c>
      <c r="BE72" s="3">
        <v>26.342999999999996</v>
      </c>
      <c r="BF72" s="3">
        <f>Table1[[#This Row], [2007]]*(VLOOKUP(Table1[[#This Row], [ISO]],Table2[],17,0)%)</f>
      </c>
      <c r="BG72" s="3">
        <v>25.787000000000003</v>
      </c>
      <c r="BH72" s="3">
        <f>Table1[[#This Row], [2008]]*(VLOOKUP(Table1[[#This Row], [ISO]],Table2[],16,0)%)</f>
      </c>
      <c r="BI72" s="3">
        <v>25.484</v>
      </c>
      <c r="BJ72" s="3">
        <f>Table1[[#This Row], [2009]]*(VLOOKUP(Table1[[#This Row], [ISO]],Table2[],15,0)%)</f>
      </c>
      <c r="BK72" s="3">
        <v>25.179000000000002</v>
      </c>
      <c r="BL72" s="3">
        <f>Table1[[#This Row], [2010]]*(VLOOKUP(Table1[[#This Row], [ISO]],Table2[],14,0)%)</f>
      </c>
      <c r="BM72" s="3">
        <v>24.873</v>
      </c>
      <c r="BN72" s="3">
        <f>Table1[[#This Row], [2011]]*(VLOOKUP(Table1[[#This Row], [ISO]],Table2[],13,0)%)</f>
      </c>
      <c r="BO72" s="3">
        <v>24.698</v>
      </c>
      <c r="BP72" s="3">
        <f>Table1[[#This Row], [2012]]*(VLOOKUP(Table1[[#This Row], [ISO]],Table2[],12,0)%)</f>
      </c>
      <c r="BQ72" s="3">
        <v>24.439</v>
      </c>
      <c r="BR72" s="3">
        <f>Table1[[#This Row], [2013]]*(VLOOKUP(Table1[[#This Row], [ISO]],Table2[],11,0)%)</f>
      </c>
      <c r="BS72" s="3">
        <v>24.040999999999997</v>
      </c>
      <c r="BT72" s="3">
        <f>Table1[[#This Row], [2014]]*(VLOOKUP(Table1[[#This Row], [ISO]],Table2[],10,0)%)</f>
      </c>
      <c r="BU72" s="3">
        <v>23.645</v>
      </c>
      <c r="BV72" s="3">
        <f>Table1[[#This Row], [2015]]*(VLOOKUP(Table1[[#This Row], [ISO]],Table2[],9,0)%)</f>
      </c>
      <c r="BW72" s="3">
        <v>23.371</v>
      </c>
      <c r="BX72" s="3">
        <f>Table1[[#This Row], [2016]]*(VLOOKUP(Table1[[#This Row], [ISO]],Table2[],8,0)%)</f>
      </c>
      <c r="BY72" s="3">
        <v>23.160000000000004</v>
      </c>
      <c r="BZ72" s="3">
        <f>Table1[[#This Row], [2017]]*(VLOOKUP(Table1[[#This Row], [ISO]],Table2[],7,0)%)</f>
      </c>
      <c r="CA72" s="3">
        <v>22.979</v>
      </c>
      <c r="CB72" s="3">
        <f>Table1[[#This Row], [2018]]*(VLOOKUP(Table1[[#This Row], [ISO]],Table2[],6,0)%)</f>
      </c>
      <c r="CC72" s="3">
        <v>22.825000000000003</v>
      </c>
      <c r="CD72" s="3">
        <f>Table1[[#This Row], [2019]]*(VLOOKUP(Table1[[#This Row], [ISO]],Table2[],5,0)%)</f>
      </c>
      <c r="CE72" s="3">
        <v>22.742</v>
      </c>
      <c r="CF72" s="3">
        <f>Table1[[#This Row], [2020]]*(VLOOKUP(Table1[[#This Row], [ISO]],Table2[],4,0)%)</f>
      </c>
      <c r="CG72" s="3">
        <v>22.724999999999998</v>
      </c>
      <c r="CH72" s="3">
        <f>Table1[[#This Row], [2021]]*(VLOOKUP(Table1[[#This Row], [ISO]],Table2[],3,0)%)</f>
      </c>
    </row>
    <row x14ac:dyDescent="0.25" r="73" customHeight="1" ht="17.25">
      <c r="A73" s="1" t="s">
        <v>109</v>
      </c>
      <c r="B73" s="1" t="s">
        <v>108</v>
      </c>
      <c r="C73" s="3">
        <v>240.637</v>
      </c>
      <c r="D73" s="3">
        <f>Table1[[#This Row], [1980]]*(VLOOKUP(Table1[[#This Row], [ISO]],Table2[],44,0)%)</f>
      </c>
      <c r="E73" s="3">
        <v>249.554</v>
      </c>
      <c r="F73" s="3">
        <f>Table1[[#This Row], [1981]]*(VLOOKUP(Table1[[#This Row], [ISO]],Table2[],43,0)%)</f>
      </c>
      <c r="G73" s="3">
        <v>258.643</v>
      </c>
      <c r="H73" s="3">
        <f>Table1[[#This Row], [1982]]*(VLOOKUP(Table1[[#This Row], [ISO]],Table2[],42,0)%)</f>
      </c>
      <c r="I73" s="3">
        <v>267.714</v>
      </c>
      <c r="J73" s="3">
        <f>Table1[[#This Row], [1983]]*(VLOOKUP(Table1[[#This Row], [ISO]],Table2[],41,0)%)</f>
      </c>
      <c r="K73" s="3">
        <v>276.747</v>
      </c>
      <c r="L73" s="3">
        <f>Table1[[#This Row], [1984]]*(VLOOKUP(Table1[[#This Row], [ISO]],Table2[],40,0)%)</f>
      </c>
      <c r="M73" s="3">
        <v>285.581</v>
      </c>
      <c r="N73" s="3">
        <f>Table1[[#This Row], [1985]]*(VLOOKUP(Table1[[#This Row], [ISO]],Table2[],39,0)%)</f>
      </c>
      <c r="O73" s="3">
        <v>294.068</v>
      </c>
      <c r="P73" s="3">
        <f>Table1[[#This Row], [1986]]*(VLOOKUP(Table1[[#This Row], [ISO]],Table2[],38,0)%)</f>
      </c>
      <c r="Q73" s="3">
        <v>302.445</v>
      </c>
      <c r="R73" s="3">
        <f>Table1[[#This Row], [1987]]*(VLOOKUP(Table1[[#This Row], [ISO]],Table2[],37,0)%)</f>
      </c>
      <c r="S73" s="3">
        <v>310.8</v>
      </c>
      <c r="T73" s="3">
        <f>Table1[[#This Row], [1988]]*(VLOOKUP(Table1[[#This Row], [ISO]],Table2[],36,0)%)</f>
      </c>
      <c r="U73" s="3">
        <v>318.848</v>
      </c>
      <c r="V73" s="3">
        <f>Table1[[#This Row], [1989]]*(VLOOKUP(Table1[[#This Row], [ISO]],Table2[],35,0)%)</f>
      </c>
      <c r="W73" s="3">
        <v>326.479</v>
      </c>
      <c r="X73" s="3">
        <f>Table1[[#This Row], [1990]]*(VLOOKUP(Table1[[#This Row], [ISO]],Table2[],34,0)%)</f>
      </c>
      <c r="Y73" s="3">
        <v>333.665</v>
      </c>
      <c r="Z73" s="3">
        <f>Table1[[#This Row], [1991]]*(VLOOKUP(Table1[[#This Row], [ISO]],Table2[],33,0)%)</f>
      </c>
      <c r="AA73" s="3">
        <v>340.314</v>
      </c>
      <c r="AB73" s="3">
        <f>Table1[[#This Row], [1992]]*(VLOOKUP(Table1[[#This Row], [ISO]],Table2[],32,0)%)</f>
      </c>
      <c r="AC73" s="3">
        <v>346.373</v>
      </c>
      <c r="AD73" s="3">
        <f>Table1[[#This Row], [1993]]*(VLOOKUP(Table1[[#This Row], [ISO]],Table2[],31,0)%)</f>
      </c>
      <c r="AE73" s="3">
        <v>351.722</v>
      </c>
      <c r="AF73" s="3">
        <f>Table1[[#This Row], [1994]]*(VLOOKUP(Table1[[#This Row], [ISO]],Table2[],30,0)%)</f>
      </c>
      <c r="AG73" s="3">
        <v>356.192</v>
      </c>
      <c r="AH73" s="3">
        <f>Table1[[#This Row], [1995]]*(VLOOKUP(Table1[[#This Row], [ISO]],Table2[],29,0)%)</f>
      </c>
      <c r="AI73" s="3">
        <v>359.972</v>
      </c>
      <c r="AJ73" s="3">
        <f>Table1[[#This Row], [1996]]*(VLOOKUP(Table1[[#This Row], [ISO]],Table2[],28,0)%)</f>
      </c>
      <c r="AK73" s="3">
        <v>363.616</v>
      </c>
      <c r="AL73" s="3">
        <f>Table1[[#This Row], [1997]]*(VLOOKUP(Table1[[#This Row], [ISO]],Table2[],27,0)%)</f>
      </c>
      <c r="AM73" s="3">
        <v>367.591</v>
      </c>
      <c r="AN73" s="3">
        <f>Table1[[#This Row], [1998]]*(VLOOKUP(Table1[[#This Row], [ISO]],Table2[],26,0)%)</f>
      </c>
      <c r="AO73" s="3">
        <v>372.32800000000003</v>
      </c>
      <c r="AP73" s="3">
        <f>Table1[[#This Row], [1999]]*(VLOOKUP(Table1[[#This Row], [ISO]],Table2[],25,0)%)</f>
      </c>
      <c r="AQ73" s="3">
        <v>378.464</v>
      </c>
      <c r="AR73" s="3">
        <f>Table1[[#This Row], [2000]]*(VLOOKUP(Table1[[#This Row], [ISO]],Table2[],24,0)%)</f>
      </c>
      <c r="AS73" s="3">
        <v>385.999</v>
      </c>
      <c r="AT73" s="3">
        <f>Table1[[#This Row], [2001]]*(VLOOKUP(Table1[[#This Row], [ISO]],Table2[],23,0)%)</f>
      </c>
      <c r="AU73" s="3">
        <v>394.31499999999994</v>
      </c>
      <c r="AV73" s="3">
        <f>Table1[[#This Row], [2002]]*(VLOOKUP(Table1[[#This Row], [ISO]],Table2[],22,0)%)</f>
      </c>
      <c r="AW73" s="3">
        <v>403.076</v>
      </c>
      <c r="AX73" s="3">
        <f>Table1[[#This Row], [2003]]*(VLOOKUP(Table1[[#This Row], [ISO]],Table2[],21,0)%)</f>
      </c>
      <c r="AY73" s="3">
        <v>412.474</v>
      </c>
      <c r="AZ73" s="3">
        <f>Table1[[#This Row], [2004]]*(VLOOKUP(Table1[[#This Row], [ISO]],Table2[],20,0)%)</f>
      </c>
      <c r="BA73" s="3">
        <v>422.6</v>
      </c>
      <c r="BB73" s="3">
        <f>Table1[[#This Row], [2005]]*(VLOOKUP(Table1[[#This Row], [ISO]],Table2[],19,0)%)</f>
      </c>
      <c r="BC73" s="3">
        <v>433.527</v>
      </c>
      <c r="BD73" s="3">
        <f>Table1[[#This Row], [2006]]*(VLOOKUP(Table1[[#This Row], [ISO]],Table2[],18,0)%)</f>
      </c>
      <c r="BE73" s="3">
        <v>445.6</v>
      </c>
      <c r="BF73" s="3">
        <f>Table1[[#This Row], [2007]]*(VLOOKUP(Table1[[#This Row], [ISO]],Table2[],17,0)%)</f>
      </c>
      <c r="BG73" s="3">
        <v>459.004</v>
      </c>
      <c r="BH73" s="3">
        <f>Table1[[#This Row], [2008]]*(VLOOKUP(Table1[[#This Row], [ISO]],Table2[],16,0)%)</f>
      </c>
      <c r="BI73" s="3">
        <v>474.227</v>
      </c>
      <c r="BJ73" s="3">
        <f>Table1[[#This Row], [2009]]*(VLOOKUP(Table1[[#This Row], [ISO]],Table2[],15,0)%)</f>
      </c>
      <c r="BK73" s="3">
        <v>491.571</v>
      </c>
      <c r="BL73" s="3">
        <f>Table1[[#This Row], [2010]]*(VLOOKUP(Table1[[#This Row], [ISO]],Table2[],14,0)%)</f>
      </c>
      <c r="BM73" s="3">
        <v>510.649</v>
      </c>
      <c r="BN73" s="3">
        <f>Table1[[#This Row], [2011]]*(VLOOKUP(Table1[[#This Row], [ISO]],Table2[],13,0)%)</f>
      </c>
      <c r="BO73" s="3">
        <v>530.114</v>
      </c>
      <c r="BP73" s="3">
        <f>Table1[[#This Row], [2012]]*(VLOOKUP(Table1[[#This Row], [ISO]],Table2[],12,0)%)</f>
      </c>
      <c r="BQ73" s="3">
        <v>548.713</v>
      </c>
      <c r="BR73" s="3">
        <f>Table1[[#This Row], [2013]]*(VLOOKUP(Table1[[#This Row], [ISO]],Table2[],11,0)%)</f>
      </c>
      <c r="BS73" s="3">
        <v>565.5250000000001</v>
      </c>
      <c r="BT73" s="3">
        <f>Table1[[#This Row], [2014]]*(VLOOKUP(Table1[[#This Row], [ISO]],Table2[],10,0)%)</f>
      </c>
      <c r="BU73" s="3">
        <v>579.552</v>
      </c>
      <c r="BV73" s="3">
        <f>Table1[[#This Row], [2015]]*(VLOOKUP(Table1[[#This Row], [ISO]],Table2[],9,0)%)</f>
      </c>
      <c r="BW73" s="3">
        <v>590.404</v>
      </c>
      <c r="BX73" s="3">
        <f>Table1[[#This Row], [2016]]*(VLOOKUP(Table1[[#This Row], [ISO]],Table2[],8,0)%)</f>
      </c>
      <c r="BY73" s="3">
        <v>598.673</v>
      </c>
      <c r="BZ73" s="3">
        <f>Table1[[#This Row], [2017]]*(VLOOKUP(Table1[[#This Row], [ISO]],Table2[],7,0)%)</f>
      </c>
      <c r="CA73" s="3">
        <v>604.95</v>
      </c>
      <c r="CB73" s="3">
        <f>Table1[[#This Row], [2018]]*(VLOOKUP(Table1[[#This Row], [ISO]],Table2[],6,0)%)</f>
      </c>
      <c r="CC73" s="3">
        <v>609.223</v>
      </c>
      <c r="CD73" s="3">
        <f>Table1[[#This Row], [2019]]*(VLOOKUP(Table1[[#This Row], [ISO]],Table2[],5,0)%)</f>
      </c>
      <c r="CE73" s="3">
        <v>611.7139999999999</v>
      </c>
      <c r="CF73" s="3">
        <f>Table1[[#This Row], [2020]]*(VLOOKUP(Table1[[#This Row], [ISO]],Table2[],4,0)%)</f>
      </c>
      <c r="CG73" s="3">
        <v>613.054</v>
      </c>
      <c r="CH73" s="3">
        <f>Table1[[#This Row], [2021]]*(VLOOKUP(Table1[[#This Row], [ISO]],Table2[],3,0)%)</f>
      </c>
    </row>
    <row x14ac:dyDescent="0.25" r="74" customHeight="1" ht="17.25">
      <c r="A74" s="1" t="s">
        <v>431</v>
      </c>
      <c r="B74" s="1" t="s">
        <v>432</v>
      </c>
      <c r="C74" s="3">
        <v>6833.702</v>
      </c>
      <c r="D74" s="2">
        <f>Table1[[#This Row], [1980]]*(VLOOKUP(Table1[[#This Row], [ISO]],Table2[],44,0)%)</f>
      </c>
      <c r="E74" s="3">
        <v>6951.594999999999</v>
      </c>
      <c r="F74" s="2">
        <f>Table1[[#This Row], [1981]]*(VLOOKUP(Table1[[#This Row], [ISO]],Table2[],43,0)%)</f>
      </c>
      <c r="G74" s="3">
        <v>7077.647000000001</v>
      </c>
      <c r="H74" s="2">
        <f>Table1[[#This Row], [1982]]*(VLOOKUP(Table1[[#This Row], [ISO]],Table2[],42,0)%)</f>
      </c>
      <c r="I74" s="3">
        <v>7186.056</v>
      </c>
      <c r="J74" s="2">
        <f>Table1[[#This Row], [1983]]*(VLOOKUP(Table1[[#This Row], [ISO]],Table2[],41,0)%)</f>
      </c>
      <c r="K74" s="3">
        <v>7233.622</v>
      </c>
      <c r="L74" s="2">
        <f>Table1[[#This Row], [1984]]*(VLOOKUP(Table1[[#This Row], [ISO]],Table2[],40,0)%)</f>
      </c>
      <c r="M74" s="3">
        <v>7246.166</v>
      </c>
      <c r="N74" s="2">
        <f>Table1[[#This Row], [1985]]*(VLOOKUP(Table1[[#This Row], [ISO]],Table2[],39,0)%)</f>
      </c>
      <c r="O74" s="3">
        <v>7282.557999999999</v>
      </c>
      <c r="P74" s="2">
        <f>Table1[[#This Row], [1986]]*(VLOOKUP(Table1[[#This Row], [ISO]],Table2[],38,0)%)</f>
      </c>
      <c r="Q74" s="3">
        <v>7365.47</v>
      </c>
      <c r="R74" s="2">
        <f>Table1[[#This Row], [1987]]*(VLOOKUP(Table1[[#This Row], [ISO]],Table2[],37,0)%)</f>
      </c>
      <c r="S74" s="3">
        <v>7477.393</v>
      </c>
      <c r="T74" s="2">
        <f>Table1[[#This Row], [1988]]*(VLOOKUP(Table1[[#This Row], [ISO]],Table2[],36,0)%)</f>
      </c>
      <c r="U74" s="3">
        <v>7577.259</v>
      </c>
      <c r="V74" s="2">
        <f>Table1[[#This Row], [1989]]*(VLOOKUP(Table1[[#This Row], [ISO]],Table2[],35,0)%)</f>
      </c>
      <c r="W74" s="3">
        <v>7657.1849999999995</v>
      </c>
      <c r="X74" s="2">
        <f>Table1[[#This Row], [1990]]*(VLOOKUP(Table1[[#This Row], [ISO]],Table2[],34,0)%)</f>
      </c>
      <c r="Y74" s="3">
        <v>7726.099</v>
      </c>
      <c r="Z74" s="2">
        <f>Table1[[#This Row], [1991]]*(VLOOKUP(Table1[[#This Row], [ISO]],Table2[],33,0)%)</f>
      </c>
      <c r="AA74" s="3">
        <v>7758.525</v>
      </c>
      <c r="AB74" s="2">
        <f>Table1[[#This Row], [1992]]*(VLOOKUP(Table1[[#This Row], [ISO]],Table2[],32,0)%)</f>
      </c>
      <c r="AC74" s="3">
        <v>7736.777</v>
      </c>
      <c r="AD74" s="2">
        <f>Table1[[#This Row], [1993]]*(VLOOKUP(Table1[[#This Row], [ISO]],Table2[],31,0)%)</f>
      </c>
      <c r="AE74" s="3">
        <v>7683.4439999999995</v>
      </c>
      <c r="AF74" s="2">
        <f>Table1[[#This Row], [1994]]*(VLOOKUP(Table1[[#This Row], [ISO]],Table2[],30,0)%)</f>
      </c>
      <c r="AG74" s="3">
        <v>7592.972</v>
      </c>
      <c r="AH74" s="2">
        <f>Table1[[#This Row], [1995]]*(VLOOKUP(Table1[[#This Row], [ISO]],Table2[],29,0)%)</f>
      </c>
      <c r="AI74" s="3">
        <v>7475.554999999999</v>
      </c>
      <c r="AJ74" s="2">
        <f>Table1[[#This Row], [1996]]*(VLOOKUP(Table1[[#This Row], [ISO]],Table2[],28,0)%)</f>
      </c>
      <c r="AK74" s="3">
        <v>7370.107</v>
      </c>
      <c r="AL74" s="2">
        <f>Table1[[#This Row], [1997]]*(VLOOKUP(Table1[[#This Row], [ISO]],Table2[],27,0)%)</f>
      </c>
      <c r="AM74" s="3">
        <v>7279.82</v>
      </c>
      <c r="AN74" s="2">
        <f>Table1[[#This Row], [1998]]*(VLOOKUP(Table1[[#This Row], [ISO]],Table2[],26,0)%)</f>
      </c>
      <c r="AO74" s="3">
        <v>7194.299000000001</v>
      </c>
      <c r="AP74" s="2">
        <f>Table1[[#This Row], [1999]]*(VLOOKUP(Table1[[#This Row], [ISO]],Table2[],25,0)%)</f>
      </c>
      <c r="AQ74" s="3">
        <v>7101.717000000001</v>
      </c>
      <c r="AR74" s="2">
        <f>Table1[[#This Row], [2000]]*(VLOOKUP(Table1[[#This Row], [ISO]],Table2[],24,0)%)</f>
      </c>
      <c r="AS74" s="3">
        <v>6996.256</v>
      </c>
      <c r="AT74" s="2">
        <f>Table1[[#This Row], [2001]]*(VLOOKUP(Table1[[#This Row], [ISO]],Table2[],23,0)%)</f>
      </c>
      <c r="AU74" s="3">
        <v>6888.2119999999995</v>
      </c>
      <c r="AV74" s="2">
        <f>Table1[[#This Row], [2002]]*(VLOOKUP(Table1[[#This Row], [ISO]],Table2[],22,0)%)</f>
      </c>
      <c r="AW74" s="3">
        <v>6820.306999999999</v>
      </c>
      <c r="AX74" s="2">
        <f>Table1[[#This Row], [2003]]*(VLOOKUP(Table1[[#This Row], [ISO]],Table2[],21,0)%)</f>
      </c>
      <c r="AY74" s="3">
        <v>6820.702</v>
      </c>
      <c r="AZ74" s="2">
        <f>Table1[[#This Row], [2004]]*(VLOOKUP(Table1[[#This Row], [ISO]],Table2[],20,0)%)</f>
      </c>
      <c r="BA74" s="3">
        <v>6881.668</v>
      </c>
      <c r="BB74" s="2">
        <f>Table1[[#This Row], [2005]]*(VLOOKUP(Table1[[#This Row], [ISO]],Table2[],19,0)%)</f>
      </c>
      <c r="BC74" s="3">
        <v>7002.777</v>
      </c>
      <c r="BD74" s="2">
        <f>Table1[[#This Row], [2006]]*(VLOOKUP(Table1[[#This Row], [ISO]],Table2[],18,0)%)</f>
      </c>
      <c r="BE74" s="3">
        <v>7184.110000000001</v>
      </c>
      <c r="BF74" s="2">
        <f>Table1[[#This Row], [2007]]*(VLOOKUP(Table1[[#This Row], [ISO]],Table2[],17,0)%)</f>
      </c>
      <c r="BG74" s="3">
        <v>7388.53</v>
      </c>
      <c r="BH74" s="2">
        <f>Table1[[#This Row], [2008]]*(VLOOKUP(Table1[[#This Row], [ISO]],Table2[],16,0)%)</f>
      </c>
      <c r="BI74" s="3">
        <v>7571.216</v>
      </c>
      <c r="BJ74" s="2">
        <f>Table1[[#This Row], [2009]]*(VLOOKUP(Table1[[#This Row], [ISO]],Table2[],15,0)%)</f>
      </c>
      <c r="BK74" s="3">
        <v>7741.791</v>
      </c>
      <c r="BL74" s="2">
        <f>Table1[[#This Row], [2010]]*(VLOOKUP(Table1[[#This Row], [ISO]],Table2[],14,0)%)</f>
      </c>
      <c r="BM74" s="3">
        <v>7899.047</v>
      </c>
      <c r="BN74" s="2">
        <f>Table1[[#This Row], [2011]]*(VLOOKUP(Table1[[#This Row], [ISO]],Table2[],13,0)%)</f>
      </c>
      <c r="BO74" s="3">
        <v>8016.615</v>
      </c>
      <c r="BP74" s="2">
        <f>Table1[[#This Row], [2012]]*(VLOOKUP(Table1[[#This Row], [ISO]],Table2[],12,0)%)</f>
      </c>
      <c r="BQ74" s="3">
        <v>8067.767</v>
      </c>
      <c r="BR74" s="2">
        <f>Table1[[#This Row], [2013]]*(VLOOKUP(Table1[[#This Row], [ISO]],Table2[],11,0)%)</f>
      </c>
      <c r="BS74" s="3">
        <v>8068.898</v>
      </c>
      <c r="BT74" s="2">
        <f>Table1[[#This Row], [2014]]*(VLOOKUP(Table1[[#This Row], [ISO]],Table2[],10,0)%)</f>
      </c>
      <c r="BU74" s="3">
        <v>8052.02</v>
      </c>
      <c r="BV74" s="2">
        <f>Table1[[#This Row], [2015]]*(VLOOKUP(Table1[[#This Row], [ISO]],Table2[],9,0)%)</f>
      </c>
      <c r="BW74" s="3">
        <v>8010.458</v>
      </c>
      <c r="BX74" s="2">
        <f>Table1[[#This Row], [2016]]*(VLOOKUP(Table1[[#This Row], [ISO]],Table2[],8,0)%)</f>
      </c>
      <c r="BY74" s="3">
        <v>7930.73</v>
      </c>
      <c r="BZ74" s="2">
        <f>Table1[[#This Row], [2017]]*(VLOOKUP(Table1[[#This Row], [ISO]],Table2[],7,0)%)</f>
      </c>
      <c r="CA74" s="3">
        <v>7822.164</v>
      </c>
      <c r="CB74" s="2">
        <f>Table1[[#This Row], [2018]]*(VLOOKUP(Table1[[#This Row], [ISO]],Table2[],6,0)%)</f>
      </c>
      <c r="CC74" s="3">
        <v>7694.073</v>
      </c>
      <c r="CD74" s="2">
        <f>Table1[[#This Row], [2019]]*(VLOOKUP(Table1[[#This Row], [ISO]],Table2[],5,0)%)</f>
      </c>
      <c r="CE74" s="3">
        <v>7514.521000000001</v>
      </c>
      <c r="CF74" s="2">
        <f>Table1[[#This Row], [2020]]*(VLOOKUP(Table1[[#This Row], [ISO]],Table2[],4,0)%)</f>
      </c>
      <c r="CG74" s="3">
        <v>7303.3060000000005</v>
      </c>
      <c r="CH74" s="2">
        <f>Table1[[#This Row], [2021]]*(VLOOKUP(Table1[[#This Row], [ISO]],Table2[],3,0)%)</f>
      </c>
    </row>
    <row x14ac:dyDescent="0.25" r="75" customHeight="1" ht="17.25">
      <c r="A75" s="1" t="s">
        <v>113</v>
      </c>
      <c r="B75" s="1" t="s">
        <v>112</v>
      </c>
      <c r="C75" s="3">
        <v>908.797</v>
      </c>
      <c r="D75" s="3">
        <f>Table1[[#This Row], [1980]]*(VLOOKUP(Table1[[#This Row], [ISO]],Table2[],44,0)%)</f>
      </c>
      <c r="E75" s="3">
        <v>919.051</v>
      </c>
      <c r="F75" s="3">
        <f>Table1[[#This Row], [1981]]*(VLOOKUP(Table1[[#This Row], [ISO]],Table2[],43,0)%)</f>
      </c>
      <c r="G75" s="3">
        <v>931.548</v>
      </c>
      <c r="H75" s="3">
        <f>Table1[[#This Row], [1982]]*(VLOOKUP(Table1[[#This Row], [ISO]],Table2[],42,0)%)</f>
      </c>
      <c r="I75" s="3">
        <v>941.922</v>
      </c>
      <c r="J75" s="3">
        <f>Table1[[#This Row], [1983]]*(VLOOKUP(Table1[[#This Row], [ISO]],Table2[],41,0)%)</f>
      </c>
      <c r="K75" s="3">
        <v>947.942</v>
      </c>
      <c r="L75" s="3">
        <f>Table1[[#This Row], [1984]]*(VLOOKUP(Table1[[#This Row], [ISO]],Table2[],40,0)%)</f>
      </c>
      <c r="M75" s="3">
        <v>953.355</v>
      </c>
      <c r="N75" s="3">
        <f>Table1[[#This Row], [1985]]*(VLOOKUP(Table1[[#This Row], [ISO]],Table2[],39,0)%)</f>
      </c>
      <c r="O75" s="3">
        <v>960.189</v>
      </c>
      <c r="P75" s="3">
        <f>Table1[[#This Row], [1986]]*(VLOOKUP(Table1[[#This Row], [ISO]],Table2[],38,0)%)</f>
      </c>
      <c r="Q75" s="3">
        <v>968.34</v>
      </c>
      <c r="R75" s="3">
        <f>Table1[[#This Row], [1987]]*(VLOOKUP(Table1[[#This Row], [ISO]],Table2[],37,0)%)</f>
      </c>
      <c r="S75" s="3">
        <v>972.796</v>
      </c>
      <c r="T75" s="3">
        <f>Table1[[#This Row], [1988]]*(VLOOKUP(Table1[[#This Row], [ISO]],Table2[],36,0)%)</f>
      </c>
      <c r="U75" s="3">
        <v>968.117</v>
      </c>
      <c r="V75" s="3">
        <f>Table1[[#This Row], [1989]]*(VLOOKUP(Table1[[#This Row], [ISO]],Table2[],35,0)%)</f>
      </c>
      <c r="W75" s="3">
        <v>958.058</v>
      </c>
      <c r="X75" s="3">
        <f>Table1[[#This Row], [1990]]*(VLOOKUP(Table1[[#This Row], [ISO]],Table2[],34,0)%)</f>
      </c>
      <c r="Y75" s="3">
        <v>943.455</v>
      </c>
      <c r="Z75" s="3">
        <f>Table1[[#This Row], [1991]]*(VLOOKUP(Table1[[#This Row], [ISO]],Table2[],33,0)%)</f>
      </c>
      <c r="AA75" s="3">
        <v>917.998</v>
      </c>
      <c r="AB75" s="3">
        <f>Table1[[#This Row], [1992]]*(VLOOKUP(Table1[[#This Row], [ISO]],Table2[],32,0)%)</f>
      </c>
      <c r="AC75" s="3">
        <v>880.848</v>
      </c>
      <c r="AD75" s="3">
        <f>Table1[[#This Row], [1993]]*(VLOOKUP(Table1[[#This Row], [ISO]],Table2[],31,0)%)</f>
      </c>
      <c r="AE75" s="3">
        <v>833.686</v>
      </c>
      <c r="AF75" s="3">
        <f>Table1[[#This Row], [1994]]*(VLOOKUP(Table1[[#This Row], [ISO]],Table2[],30,0)%)</f>
      </c>
      <c r="AG75" s="3">
        <v>778.499</v>
      </c>
      <c r="AH75" s="3">
        <f>Table1[[#This Row], [1995]]*(VLOOKUP(Table1[[#This Row], [ISO]],Table2[],29,0)%)</f>
      </c>
      <c r="AI75" s="3">
        <v>720.7739999999999</v>
      </c>
      <c r="AJ75" s="3">
        <f>Table1[[#This Row], [1996]]*(VLOOKUP(Table1[[#This Row], [ISO]],Table2[],28,0)%)</f>
      </c>
      <c r="AK75" s="3">
        <v>667.933</v>
      </c>
      <c r="AL75" s="3">
        <f>Table1[[#This Row], [1997]]*(VLOOKUP(Table1[[#This Row], [ISO]],Table2[],27,0)%)</f>
      </c>
      <c r="AM75" s="3">
        <v>622.621</v>
      </c>
      <c r="AN75" s="3">
        <f>Table1[[#This Row], [1998]]*(VLOOKUP(Table1[[#This Row], [ISO]],Table2[],26,0)%)</f>
      </c>
      <c r="AO75" s="3">
        <v>582.863</v>
      </c>
      <c r="AP75" s="3">
        <f>Table1[[#This Row], [1999]]*(VLOOKUP(Table1[[#This Row], [ISO]],Table2[],25,0)%)</f>
      </c>
      <c r="AQ75" s="3">
        <v>547.358</v>
      </c>
      <c r="AR75" s="3">
        <f>Table1[[#This Row], [2000]]*(VLOOKUP(Table1[[#This Row], [ISO]],Table2[],24,0)%)</f>
      </c>
      <c r="AS75" s="3">
        <v>516.687</v>
      </c>
      <c r="AT75" s="3">
        <f>Table1[[#This Row], [2001]]*(VLOOKUP(Table1[[#This Row], [ISO]],Table2[],23,0)%)</f>
      </c>
      <c r="AU75" s="3">
        <v>493.524</v>
      </c>
      <c r="AV75" s="3">
        <f>Table1[[#This Row], [2002]]*(VLOOKUP(Table1[[#This Row], [ISO]],Table2[],22,0)%)</f>
      </c>
      <c r="AW75" s="3">
        <v>478.369</v>
      </c>
      <c r="AX75" s="3">
        <f>Table1[[#This Row], [2003]]*(VLOOKUP(Table1[[#This Row], [ISO]],Table2[],21,0)%)</f>
      </c>
      <c r="AY75" s="3">
        <v>470.09499999999997</v>
      </c>
      <c r="AZ75" s="3">
        <f>Table1[[#This Row], [2004]]*(VLOOKUP(Table1[[#This Row], [ISO]],Table2[],20,0)%)</f>
      </c>
      <c r="BA75" s="3">
        <v>467.278</v>
      </c>
      <c r="BB75" s="3">
        <f>Table1[[#This Row], [2005]]*(VLOOKUP(Table1[[#This Row], [ISO]],Table2[],19,0)%)</f>
      </c>
      <c r="BC75" s="3">
        <v>468.173</v>
      </c>
      <c r="BD75" s="3">
        <f>Table1[[#This Row], [2006]]*(VLOOKUP(Table1[[#This Row], [ISO]],Table2[],18,0)%)</f>
      </c>
      <c r="BE75" s="3">
        <v>473.192</v>
      </c>
      <c r="BF75" s="3">
        <f>Table1[[#This Row], [2007]]*(VLOOKUP(Table1[[#This Row], [ISO]],Table2[],17,0)%)</f>
      </c>
      <c r="BG75" s="3">
        <v>483.72</v>
      </c>
      <c r="BH75" s="3">
        <f>Table1[[#This Row], [2008]]*(VLOOKUP(Table1[[#This Row], [ISO]],Table2[],16,0)%)</f>
      </c>
      <c r="BI75" s="3">
        <v>499.22800000000007</v>
      </c>
      <c r="BJ75" s="3">
        <f>Table1[[#This Row], [2009]]*(VLOOKUP(Table1[[#This Row], [ISO]],Table2[],15,0)%)</f>
      </c>
      <c r="BK75" s="3">
        <v>514.711</v>
      </c>
      <c r="BL75" s="3">
        <f>Table1[[#This Row], [2010]]*(VLOOKUP(Table1[[#This Row], [ISO]],Table2[],14,0)%)</f>
      </c>
      <c r="BM75" s="3">
        <v>527.375</v>
      </c>
      <c r="BN75" s="3">
        <f>Table1[[#This Row], [2011]]*(VLOOKUP(Table1[[#This Row], [ISO]],Table2[],13,0)%)</f>
      </c>
      <c r="BO75" s="3">
        <v>536.972</v>
      </c>
      <c r="BP75" s="3">
        <f>Table1[[#This Row], [2012]]*(VLOOKUP(Table1[[#This Row], [ISO]],Table2[],12,0)%)</f>
      </c>
      <c r="BQ75" s="3">
        <v>542.332</v>
      </c>
      <c r="BR75" s="3">
        <f>Table1[[#This Row], [2013]]*(VLOOKUP(Table1[[#This Row], [ISO]],Table2[],11,0)%)</f>
      </c>
      <c r="BS75" s="3">
        <v>546.765</v>
      </c>
      <c r="BT75" s="3">
        <f>Table1[[#This Row], [2014]]*(VLOOKUP(Table1[[#This Row], [ISO]],Table2[],10,0)%)</f>
      </c>
      <c r="BU75" s="3">
        <v>553.305</v>
      </c>
      <c r="BV75" s="3">
        <f>Table1[[#This Row], [2015]]*(VLOOKUP(Table1[[#This Row], [ISO]],Table2[],9,0)%)</f>
      </c>
      <c r="BW75" s="3">
        <v>560.8109999999999</v>
      </c>
      <c r="BX75" s="3">
        <f>Table1[[#This Row], [2016]]*(VLOOKUP(Table1[[#This Row], [ISO]],Table2[],8,0)%)</f>
      </c>
      <c r="BY75" s="3">
        <v>566.243</v>
      </c>
      <c r="BZ75" s="3">
        <f>Table1[[#This Row], [2017]]*(VLOOKUP(Table1[[#This Row], [ISO]],Table2[],7,0)%)</f>
      </c>
      <c r="CA75" s="3">
        <v>566.304</v>
      </c>
      <c r="CB75" s="3">
        <f>Table1[[#This Row], [2018]]*(VLOOKUP(Table1[[#This Row], [ISO]],Table2[],6,0)%)</f>
      </c>
      <c r="CC75" s="3">
        <v>557.57</v>
      </c>
      <c r="CD75" s="3">
        <f>Table1[[#This Row], [2019]]*(VLOOKUP(Table1[[#This Row], [ISO]],Table2[],5,0)%)</f>
      </c>
      <c r="CE75" s="3">
        <v>540.121</v>
      </c>
      <c r="CF75" s="3">
        <f>Table1[[#This Row], [2020]]*(VLOOKUP(Table1[[#This Row], [ISO]],Table2[],4,0)%)</f>
      </c>
      <c r="CG75" s="3">
        <v>522.251</v>
      </c>
      <c r="CH75" s="3">
        <f>Table1[[#This Row], [2021]]*(VLOOKUP(Table1[[#This Row], [ISO]],Table2[],3,0)%)</f>
      </c>
    </row>
    <row x14ac:dyDescent="0.25" r="76" customHeight="1" ht="17.25">
      <c r="A76" s="1" t="s">
        <v>115</v>
      </c>
      <c r="B76" s="1" t="s">
        <v>114</v>
      </c>
      <c r="C76" s="3">
        <v>4428.659</v>
      </c>
      <c r="D76" s="3">
        <f>Table1[[#This Row], [1980]]*(VLOOKUP(Table1[[#This Row], [ISO]],Table2[],44,0)%)</f>
      </c>
      <c r="E76" s="3">
        <v>4601.401</v>
      </c>
      <c r="F76" s="3">
        <f>Table1[[#This Row], [1981]]*(VLOOKUP(Table1[[#This Row], [ISO]],Table2[],43,0)%)</f>
      </c>
      <c r="G76" s="3">
        <v>4769.627</v>
      </c>
      <c r="H76" s="3">
        <f>Table1[[#This Row], [1982]]*(VLOOKUP(Table1[[#This Row], [ISO]],Table2[],42,0)%)</f>
      </c>
      <c r="I76" s="3">
        <v>4956.969</v>
      </c>
      <c r="J76" s="3">
        <f>Table1[[#This Row], [1983]]*(VLOOKUP(Table1[[#This Row], [ISO]],Table2[],41,0)%)</f>
      </c>
      <c r="K76" s="3">
        <v>5107.457</v>
      </c>
      <c r="L76" s="3">
        <f>Table1[[#This Row], [1984]]*(VLOOKUP(Table1[[#This Row], [ISO]],Table2[],40,0)%)</f>
      </c>
      <c r="M76" s="3">
        <v>5194.255</v>
      </c>
      <c r="N76" s="3">
        <f>Table1[[#This Row], [1985]]*(VLOOKUP(Table1[[#This Row], [ISO]],Table2[],39,0)%)</f>
      </c>
      <c r="O76" s="3">
        <v>5276.645</v>
      </c>
      <c r="P76" s="3">
        <f>Table1[[#This Row], [1986]]*(VLOOKUP(Table1[[#This Row], [ISO]],Table2[],38,0)%)</f>
      </c>
      <c r="Q76" s="3">
        <v>5348.591</v>
      </c>
      <c r="R76" s="3">
        <f>Table1[[#This Row], [1987]]*(VLOOKUP(Table1[[#This Row], [ISO]],Table2[],37,0)%)</f>
      </c>
      <c r="S76" s="3">
        <v>5393.09</v>
      </c>
      <c r="T76" s="3">
        <f>Table1[[#This Row], [1988]]*(VLOOKUP(Table1[[#This Row], [ISO]],Table2[],36,0)%)</f>
      </c>
      <c r="U76" s="3">
        <v>5437.105</v>
      </c>
      <c r="V76" s="3">
        <f>Table1[[#This Row], [1989]]*(VLOOKUP(Table1[[#This Row], [ISO]],Table2[],35,0)%)</f>
      </c>
      <c r="W76" s="3">
        <v>5496.932999999999</v>
      </c>
      <c r="X76" s="3">
        <f>Table1[[#This Row], [1990]]*(VLOOKUP(Table1[[#This Row], [ISO]],Table2[],34,0)%)</f>
      </c>
      <c r="Y76" s="3">
        <v>5552.604</v>
      </c>
      <c r="Z76" s="3">
        <f>Table1[[#This Row], [1991]]*(VLOOKUP(Table1[[#This Row], [ISO]],Table2[],33,0)%)</f>
      </c>
      <c r="AA76" s="3">
        <v>5600.969</v>
      </c>
      <c r="AB76" s="3">
        <f>Table1[[#This Row], [1992]]*(VLOOKUP(Table1[[#This Row], [ISO]],Table2[],32,0)%)</f>
      </c>
      <c r="AC76" s="3">
        <v>5644.393</v>
      </c>
      <c r="AD76" s="3">
        <f>Table1[[#This Row], [1993]]*(VLOOKUP(Table1[[#This Row], [ISO]],Table2[],31,0)%)</f>
      </c>
      <c r="AE76" s="3">
        <v>5679.476</v>
      </c>
      <c r="AF76" s="3">
        <f>Table1[[#This Row], [1994]]*(VLOOKUP(Table1[[#This Row], [ISO]],Table2[],30,0)%)</f>
      </c>
      <c r="AG76" s="3">
        <v>5706.234</v>
      </c>
      <c r="AH76" s="3">
        <f>Table1[[#This Row], [1995]]*(VLOOKUP(Table1[[#This Row], [ISO]],Table2[],29,0)%)</f>
      </c>
      <c r="AI76" s="3">
        <v>5728.326</v>
      </c>
      <c r="AJ76" s="3">
        <f>Table1[[#This Row], [1996]]*(VLOOKUP(Table1[[#This Row], [ISO]],Table2[],28,0)%)</f>
      </c>
      <c r="AK76" s="3">
        <v>5757.296</v>
      </c>
      <c r="AL76" s="3">
        <f>Table1[[#This Row], [1997]]*(VLOOKUP(Table1[[#This Row], [ISO]],Table2[],27,0)%)</f>
      </c>
      <c r="AM76" s="3">
        <v>5810.024</v>
      </c>
      <c r="AN76" s="3">
        <f>Table1[[#This Row], [1998]]*(VLOOKUP(Table1[[#This Row], [ISO]],Table2[],26,0)%)</f>
      </c>
      <c r="AO76" s="3">
        <v>5898.538</v>
      </c>
      <c r="AP76" s="3">
        <f>Table1[[#This Row], [1999]]*(VLOOKUP(Table1[[#This Row], [ISO]],Table2[],25,0)%)</f>
      </c>
      <c r="AQ76" s="3">
        <v>6031.1</v>
      </c>
      <c r="AR76" s="3">
        <f>Table1[[#This Row], [2000]]*(VLOOKUP(Table1[[#This Row], [ISO]],Table2[],24,0)%)</f>
      </c>
      <c r="AS76" s="3">
        <v>6199.661</v>
      </c>
      <c r="AT76" s="3">
        <f>Table1[[#This Row], [2001]]*(VLOOKUP(Table1[[#This Row], [ISO]],Table2[],23,0)%)</f>
      </c>
      <c r="AU76" s="3">
        <v>6384.968999999999</v>
      </c>
      <c r="AV76" s="3">
        <f>Table1[[#This Row], [2002]]*(VLOOKUP(Table1[[#This Row], [ISO]],Table2[],22,0)%)</f>
      </c>
      <c r="AW76" s="3">
        <v>6567.801</v>
      </c>
      <c r="AX76" s="3">
        <f>Table1[[#This Row], [2003]]*(VLOOKUP(Table1[[#This Row], [ISO]],Table2[],21,0)%)</f>
      </c>
      <c r="AY76" s="3">
        <v>6737.724</v>
      </c>
      <c r="AZ76" s="3">
        <f>Table1[[#This Row], [2004]]*(VLOOKUP(Table1[[#This Row], [ISO]],Table2[],20,0)%)</f>
      </c>
      <c r="BA76" s="3">
        <v>6900.941</v>
      </c>
      <c r="BB76" s="3">
        <f>Table1[[#This Row], [2005]]*(VLOOKUP(Table1[[#This Row], [ISO]],Table2[],19,0)%)</f>
      </c>
      <c r="BC76" s="3">
        <v>7054.574</v>
      </c>
      <c r="BD76" s="3">
        <f>Table1[[#This Row], [2006]]*(VLOOKUP(Table1[[#This Row], [ISO]],Table2[],18,0)%)</f>
      </c>
      <c r="BE76" s="3">
        <v>7191.305</v>
      </c>
      <c r="BF76" s="3">
        <f>Table1[[#This Row], [2007]]*(VLOOKUP(Table1[[#This Row], [ISO]],Table2[],17,0)%)</f>
      </c>
      <c r="BG76" s="3">
        <v>7322.599</v>
      </c>
      <c r="BH76" s="3">
        <f>Table1[[#This Row], [2008]]*(VLOOKUP(Table1[[#This Row], [ISO]],Table2[],16,0)%)</f>
      </c>
      <c r="BI76" s="3">
        <v>7458.494000000001</v>
      </c>
      <c r="BJ76" s="3">
        <f>Table1[[#This Row], [2009]]*(VLOOKUP(Table1[[#This Row], [ISO]],Table2[],15,0)%)</f>
      </c>
      <c r="BK76" s="3">
        <v>7591.491</v>
      </c>
      <c r="BL76" s="3">
        <f>Table1[[#This Row], [2010]]*(VLOOKUP(Table1[[#This Row], [ISO]],Table2[],14,0)%)</f>
      </c>
      <c r="BM76" s="3">
        <v>7734.042</v>
      </c>
      <c r="BN76" s="3">
        <f>Table1[[#This Row], [2011]]*(VLOOKUP(Table1[[#This Row], [ISO]],Table2[],13,0)%)</f>
      </c>
      <c r="BO76" s="3">
        <v>7905.325</v>
      </c>
      <c r="BP76" s="3">
        <f>Table1[[#This Row], [2012]]*(VLOOKUP(Table1[[#This Row], [ISO]],Table2[],12,0)%)</f>
      </c>
      <c r="BQ76" s="3">
        <v>8089.371999999999</v>
      </c>
      <c r="BR76" s="3">
        <f>Table1[[#This Row], [2013]]*(VLOOKUP(Table1[[#This Row], [ISO]],Table2[],11,0)%)</f>
      </c>
      <c r="BS76" s="3">
        <v>8261.168</v>
      </c>
      <c r="BT76" s="3">
        <f>Table1[[#This Row], [2014]]*(VLOOKUP(Table1[[#This Row], [ISO]],Table2[],10,0)%)</f>
      </c>
      <c r="BU76" s="3">
        <v>8417.202</v>
      </c>
      <c r="BV76" s="3">
        <f>Table1[[#This Row], [2015]]*(VLOOKUP(Table1[[#This Row], [ISO]],Table2[],9,0)%)</f>
      </c>
      <c r="BW76" s="3">
        <v>8538.754</v>
      </c>
      <c r="BX76" s="3">
        <f>Table1[[#This Row], [2016]]*(VLOOKUP(Table1[[#This Row], [ISO]],Table2[],8,0)%)</f>
      </c>
      <c r="BY76" s="3">
        <v>8583.578000000001</v>
      </c>
      <c r="BZ76" s="3">
        <f>Table1[[#This Row], [2017]]*(VLOOKUP(Table1[[#This Row], [ISO]],Table2[],7,0)%)</f>
      </c>
      <c r="CA76" s="3">
        <v>8590.556</v>
      </c>
      <c r="CB76" s="3">
        <f>Table1[[#This Row], [2018]]*(VLOOKUP(Table1[[#This Row], [ISO]],Table2[],6,0)%)</f>
      </c>
      <c r="CC76" s="3">
        <v>8606.912</v>
      </c>
      <c r="CD76" s="3">
        <f>Table1[[#This Row], [2019]]*(VLOOKUP(Table1[[#This Row], [ISO]],Table2[],5,0)%)</f>
      </c>
      <c r="CE76" s="3">
        <v>8610.009</v>
      </c>
      <c r="CF76" s="3">
        <f>Table1[[#This Row], [2020]]*(VLOOKUP(Table1[[#This Row], [ISO]],Table2[],4,0)%)</f>
      </c>
      <c r="CG76" s="3">
        <v>8612.238</v>
      </c>
      <c r="CH76" s="3">
        <f>Table1[[#This Row], [2021]]*(VLOOKUP(Table1[[#This Row], [ISO]],Table2[],3,0)%)</f>
      </c>
    </row>
    <row x14ac:dyDescent="0.25" r="77" customHeight="1" ht="17.25">
      <c r="A77" s="1" t="s">
        <v>433</v>
      </c>
      <c r="B77" s="1" t="s">
        <v>434</v>
      </c>
      <c r="C77" s="3">
        <v>5.055</v>
      </c>
      <c r="D77" s="2">
        <f>Table1[[#This Row], [1980]]*(VLOOKUP(Table1[[#This Row], [ISO]],Table2[],44,0)%)</f>
      </c>
      <c r="E77" s="3">
        <v>4.974</v>
      </c>
      <c r="F77" s="2">
        <f>Table1[[#This Row], [1981]]*(VLOOKUP(Table1[[#This Row], [ISO]],Table2[],43,0)%)</f>
      </c>
      <c r="G77" s="3">
        <v>4.935</v>
      </c>
      <c r="H77" s="2">
        <f>Table1[[#This Row], [1982]]*(VLOOKUP(Table1[[#This Row], [ISO]],Table2[],42,0)%)</f>
      </c>
      <c r="I77" s="3">
        <v>4.946</v>
      </c>
      <c r="J77" s="2">
        <f>Table1[[#This Row], [1983]]*(VLOOKUP(Table1[[#This Row], [ISO]],Table2[],41,0)%)</f>
      </c>
      <c r="K77" s="3">
        <v>4.888</v>
      </c>
      <c r="L77" s="2">
        <f>Table1[[#This Row], [1984]]*(VLOOKUP(Table1[[#This Row], [ISO]],Table2[],40,0)%)</f>
      </c>
      <c r="M77" s="3">
        <v>4.766</v>
      </c>
      <c r="N77" s="2">
        <f>Table1[[#This Row], [1985]]*(VLOOKUP(Table1[[#This Row], [ISO]],Table2[],39,0)%)</f>
      </c>
      <c r="O77" s="3">
        <v>4.574</v>
      </c>
      <c r="P77" s="2">
        <f>Table1[[#This Row], [1986]]*(VLOOKUP(Table1[[#This Row], [ISO]],Table2[],38,0)%)</f>
      </c>
      <c r="Q77" s="3">
        <v>4.301</v>
      </c>
      <c r="R77" s="2">
        <f>Table1[[#This Row], [1987]]*(VLOOKUP(Table1[[#This Row], [ISO]],Table2[],37,0)%)</f>
      </c>
      <c r="S77" s="3">
        <v>4.023</v>
      </c>
      <c r="T77" s="2">
        <f>Table1[[#This Row], [1988]]*(VLOOKUP(Table1[[#This Row], [ISO]],Table2[],36,0)%)</f>
      </c>
      <c r="U77" s="3">
        <v>3.7809999999999997</v>
      </c>
      <c r="V77" s="2">
        <f>Table1[[#This Row], [1989]]*(VLOOKUP(Table1[[#This Row], [ISO]],Table2[],35,0)%)</f>
      </c>
      <c r="W77" s="3">
        <v>3.542</v>
      </c>
      <c r="X77" s="2">
        <f>Table1[[#This Row], [1990]]*(VLOOKUP(Table1[[#This Row], [ISO]],Table2[],34,0)%)</f>
      </c>
      <c r="Y77" s="3">
        <v>3.405</v>
      </c>
      <c r="Z77" s="2">
        <f>Table1[[#This Row], [1991]]*(VLOOKUP(Table1[[#This Row], [ISO]],Table2[],33,0)%)</f>
      </c>
      <c r="AA77" s="3">
        <v>3.509</v>
      </c>
      <c r="AB77" s="2">
        <f>Table1[[#This Row], [1992]]*(VLOOKUP(Table1[[#This Row], [ISO]],Table2[],32,0)%)</f>
      </c>
      <c r="AC77" s="3">
        <v>3.702</v>
      </c>
      <c r="AD77" s="2">
        <f>Table1[[#This Row], [1993]]*(VLOOKUP(Table1[[#This Row], [ISO]],Table2[],31,0)%)</f>
      </c>
      <c r="AE77" s="3">
        <v>3.836</v>
      </c>
      <c r="AF77" s="2">
        <f>Table1[[#This Row], [1994]]*(VLOOKUP(Table1[[#This Row], [ISO]],Table2[],30,0)%)</f>
      </c>
      <c r="AG77" s="3">
        <v>3.924</v>
      </c>
      <c r="AH77" s="2">
        <f>Table1[[#This Row], [1995]]*(VLOOKUP(Table1[[#This Row], [ISO]],Table2[],29,0)%)</f>
      </c>
      <c r="AI77" s="3">
        <v>3.9</v>
      </c>
      <c r="AJ77" s="2">
        <f>Table1[[#This Row], [1996]]*(VLOOKUP(Table1[[#This Row], [ISO]],Table2[],28,0)%)</f>
      </c>
      <c r="AK77" s="3">
        <v>3.7760000000000002</v>
      </c>
      <c r="AL77" s="2">
        <f>Table1[[#This Row], [1997]]*(VLOOKUP(Table1[[#This Row], [ISO]],Table2[],27,0)%)</f>
      </c>
      <c r="AM77" s="3">
        <v>3.628</v>
      </c>
      <c r="AN77" s="2">
        <f>Table1[[#This Row], [1998]]*(VLOOKUP(Table1[[#This Row], [ISO]],Table2[],26,0)%)</f>
      </c>
      <c r="AO77" s="3">
        <v>3.479</v>
      </c>
      <c r="AP77" s="2">
        <f>Table1[[#This Row], [1999]]*(VLOOKUP(Table1[[#This Row], [ISO]],Table2[],25,0)%)</f>
      </c>
      <c r="AQ77" s="3">
        <v>3.357</v>
      </c>
      <c r="AR77" s="2">
        <f>Table1[[#This Row], [2000]]*(VLOOKUP(Table1[[#This Row], [ISO]],Table2[],24,0)%)</f>
      </c>
      <c r="AS77" s="3">
        <v>3.124</v>
      </c>
      <c r="AT77" s="2">
        <f>Table1[[#This Row], [2001]]*(VLOOKUP(Table1[[#This Row], [ISO]],Table2[],23,0)%)</f>
      </c>
      <c r="AU77" s="3">
        <v>2.979</v>
      </c>
      <c r="AV77" s="2">
        <f>Table1[[#This Row], [2002]]*(VLOOKUP(Table1[[#This Row], [ISO]],Table2[],22,0)%)</f>
      </c>
      <c r="AW77" s="3">
        <v>3.0780000000000003</v>
      </c>
      <c r="AX77" s="2">
        <f>Table1[[#This Row], [2003]]*(VLOOKUP(Table1[[#This Row], [ISO]],Table2[],21,0)%)</f>
      </c>
      <c r="AY77" s="3">
        <v>3.201</v>
      </c>
      <c r="AZ77" s="2">
        <f>Table1[[#This Row], [2004]]*(VLOOKUP(Table1[[#This Row], [ISO]],Table2[],20,0)%)</f>
      </c>
      <c r="BA77" s="3">
        <v>3.3289999999999997</v>
      </c>
      <c r="BB77" s="2">
        <f>Table1[[#This Row], [2005]]*(VLOOKUP(Table1[[#This Row], [ISO]],Table2[],19,0)%)</f>
      </c>
      <c r="BC77" s="3">
        <v>3.513</v>
      </c>
      <c r="BD77" s="2">
        <f>Table1[[#This Row], [2006]]*(VLOOKUP(Table1[[#This Row], [ISO]],Table2[],18,0)%)</f>
      </c>
      <c r="BE77" s="3">
        <v>3.661</v>
      </c>
      <c r="BF77" s="2">
        <f>Table1[[#This Row], [2007]]*(VLOOKUP(Table1[[#This Row], [ISO]],Table2[],17,0)%)</f>
      </c>
      <c r="BG77" s="3">
        <v>3.721</v>
      </c>
      <c r="BH77" s="2">
        <f>Table1[[#This Row], [2008]]*(VLOOKUP(Table1[[#This Row], [ISO]],Table2[],16,0)%)</f>
      </c>
      <c r="BI77" s="3">
        <v>3.758</v>
      </c>
      <c r="BJ77" s="2">
        <f>Table1[[#This Row], [2009]]*(VLOOKUP(Table1[[#This Row], [ISO]],Table2[],15,0)%)</f>
      </c>
      <c r="BK77" s="3">
        <v>3.774</v>
      </c>
      <c r="BL77" s="2">
        <f>Table1[[#This Row], [2010]]*(VLOOKUP(Table1[[#This Row], [ISO]],Table2[],14,0)%)</f>
      </c>
      <c r="BM77" s="3">
        <v>3.817</v>
      </c>
      <c r="BN77" s="2">
        <f>Table1[[#This Row], [2011]]*(VLOOKUP(Table1[[#This Row], [ISO]],Table2[],13,0)%)</f>
      </c>
      <c r="BO77" s="3">
        <v>3.887</v>
      </c>
      <c r="BP77" s="2">
        <f>Table1[[#This Row], [2012]]*(VLOOKUP(Table1[[#This Row], [ISO]],Table2[],12,0)%)</f>
      </c>
      <c r="BQ77" s="3">
        <v>3.91</v>
      </c>
      <c r="BR77" s="2">
        <f>Table1[[#This Row], [2013]]*(VLOOKUP(Table1[[#This Row], [ISO]],Table2[],11,0)%)</f>
      </c>
      <c r="BS77" s="3">
        <v>3.9029999999999996</v>
      </c>
      <c r="BT77" s="2">
        <f>Table1[[#This Row], [2014]]*(VLOOKUP(Table1[[#This Row], [ISO]],Table2[],10,0)%)</f>
      </c>
      <c r="BU77" s="3">
        <v>3.929</v>
      </c>
      <c r="BV77" s="2">
        <f>Table1[[#This Row], [2015]]*(VLOOKUP(Table1[[#This Row], [ISO]],Table2[],9,0)%)</f>
      </c>
      <c r="BW77" s="3">
        <v>3.944</v>
      </c>
      <c r="BX77" s="2">
        <f>Table1[[#This Row], [2016]]*(VLOOKUP(Table1[[#This Row], [ISO]],Table2[],8,0)%)</f>
      </c>
      <c r="BY77" s="3">
        <v>3.935</v>
      </c>
      <c r="BZ77" s="2">
        <f>Table1[[#This Row], [2017]]*(VLOOKUP(Table1[[#This Row], [ISO]],Table2[],7,0)%)</f>
      </c>
      <c r="CA77" s="3">
        <v>3.917</v>
      </c>
      <c r="CB77" s="2">
        <f>Table1[[#This Row], [2018]]*(VLOOKUP(Table1[[#This Row], [ISO]],Table2[],6,0)%)</f>
      </c>
      <c r="CC77" s="3">
        <v>3.856</v>
      </c>
      <c r="CD77" s="2">
        <f>Table1[[#This Row], [2019]]*(VLOOKUP(Table1[[#This Row], [ISO]],Table2[],5,0)%)</f>
      </c>
      <c r="CE77" s="3">
        <v>3.721</v>
      </c>
      <c r="CF77" s="2">
        <f>Table1[[#This Row], [2020]]*(VLOOKUP(Table1[[#This Row], [ISO]],Table2[],4,0)%)</f>
      </c>
      <c r="CG77" s="3">
        <v>3.601</v>
      </c>
      <c r="CH77" s="2">
        <f>Table1[[#This Row], [2021]]*(VLOOKUP(Table1[[#This Row], [ISO]],Table2[],3,0)%)</f>
      </c>
    </row>
    <row x14ac:dyDescent="0.25" r="78" customHeight="1" ht="17.25">
      <c r="A78" s="1" t="s">
        <v>121</v>
      </c>
      <c r="B78" s="1" t="s">
        <v>120</v>
      </c>
      <c r="C78" s="3">
        <v>1700.764</v>
      </c>
      <c r="D78" s="3">
        <f>Table1[[#This Row], [1980]]*(VLOOKUP(Table1[[#This Row], [ISO]],Table2[],44,0)%)</f>
      </c>
      <c r="E78" s="3">
        <v>1741.186</v>
      </c>
      <c r="F78" s="3">
        <f>Table1[[#This Row], [1981]]*(VLOOKUP(Table1[[#This Row], [ISO]],Table2[],43,0)%)</f>
      </c>
      <c r="G78" s="3">
        <v>1784.648</v>
      </c>
      <c r="H78" s="3">
        <f>Table1[[#This Row], [1982]]*(VLOOKUP(Table1[[#This Row], [ISO]],Table2[],42,0)%)</f>
      </c>
      <c r="I78" s="3">
        <v>1831.035</v>
      </c>
      <c r="J78" s="3">
        <f>Table1[[#This Row], [1983]]*(VLOOKUP(Table1[[#This Row], [ISO]],Table2[],41,0)%)</f>
      </c>
      <c r="K78" s="3">
        <v>1879.041</v>
      </c>
      <c r="L78" s="3">
        <f>Table1[[#This Row], [1984]]*(VLOOKUP(Table1[[#This Row], [ISO]],Table2[],40,0)%)</f>
      </c>
      <c r="M78" s="3">
        <v>1929.819</v>
      </c>
      <c r="N78" s="3">
        <f>Table1[[#This Row], [1985]]*(VLOOKUP(Table1[[#This Row], [ISO]],Table2[],39,0)%)</f>
      </c>
      <c r="O78" s="3">
        <v>1985.246</v>
      </c>
      <c r="P78" s="3">
        <f>Table1[[#This Row], [1986]]*(VLOOKUP(Table1[[#This Row], [ISO]],Table2[],38,0)%)</f>
      </c>
      <c r="Q78" s="3">
        <v>2045.235</v>
      </c>
      <c r="R78" s="3">
        <f>Table1[[#This Row], [1987]]*(VLOOKUP(Table1[[#This Row], [ISO]],Table2[],37,0)%)</f>
      </c>
      <c r="S78" s="3">
        <v>2108.805</v>
      </c>
      <c r="T78" s="3">
        <f>Table1[[#This Row], [1988]]*(VLOOKUP(Table1[[#This Row], [ISO]],Table2[],36,0)%)</f>
      </c>
      <c r="U78" s="3">
        <v>2174.8450000000003</v>
      </c>
      <c r="V78" s="3">
        <f>Table1[[#This Row], [1989]]*(VLOOKUP(Table1[[#This Row], [ISO]],Table2[],35,0)%)</f>
      </c>
      <c r="W78" s="3">
        <v>2261.965</v>
      </c>
      <c r="X78" s="3">
        <f>Table1[[#This Row], [1990]]*(VLOOKUP(Table1[[#This Row], [ISO]],Table2[],34,0)%)</f>
      </c>
      <c r="Y78" s="3">
        <v>2364.3689999999997</v>
      </c>
      <c r="Z78" s="3">
        <f>Table1[[#This Row], [1991]]*(VLOOKUP(Table1[[#This Row], [ISO]],Table2[],33,0)%)</f>
      </c>
      <c r="AA78" s="3">
        <v>2450.575</v>
      </c>
      <c r="AB78" s="3">
        <f>Table1[[#This Row], [1992]]*(VLOOKUP(Table1[[#This Row], [ISO]],Table2[],32,0)%)</f>
      </c>
      <c r="AC78" s="3">
        <v>2533.079</v>
      </c>
      <c r="AD78" s="3">
        <f>Table1[[#This Row], [1993]]*(VLOOKUP(Table1[[#This Row], [ISO]],Table2[],31,0)%)</f>
      </c>
      <c r="AE78" s="3">
        <v>2612.449</v>
      </c>
      <c r="AF78" s="3">
        <f>Table1[[#This Row], [1994]]*(VLOOKUP(Table1[[#This Row], [ISO]],Table2[],30,0)%)</f>
      </c>
      <c r="AG78" s="3">
        <v>2682.223</v>
      </c>
      <c r="AH78" s="3">
        <f>Table1[[#This Row], [1995]]*(VLOOKUP(Table1[[#This Row], [ISO]],Table2[],29,0)%)</f>
      </c>
      <c r="AI78" s="3">
        <v>2750.277</v>
      </c>
      <c r="AJ78" s="3">
        <f>Table1[[#This Row], [1996]]*(VLOOKUP(Table1[[#This Row], [ISO]],Table2[],28,0)%)</f>
      </c>
      <c r="AK78" s="3">
        <v>2809.666</v>
      </c>
      <c r="AL78" s="3">
        <f>Table1[[#This Row], [1997]]*(VLOOKUP(Table1[[#This Row], [ISO]],Table2[],27,0)%)</f>
      </c>
      <c r="AM78" s="3">
        <v>2858.6530000000002</v>
      </c>
      <c r="AN78" s="3">
        <f>Table1[[#This Row], [1998]]*(VLOOKUP(Table1[[#This Row], [ISO]],Table2[],26,0)%)</f>
      </c>
      <c r="AO78" s="3">
        <v>2903.518</v>
      </c>
      <c r="AP78" s="3">
        <f>Table1[[#This Row], [1999]]*(VLOOKUP(Table1[[#This Row], [ISO]],Table2[],25,0)%)</f>
      </c>
      <c r="AQ78" s="3">
        <v>2947.526</v>
      </c>
      <c r="AR78" s="3">
        <f>Table1[[#This Row], [2000]]*(VLOOKUP(Table1[[#This Row], [ISO]],Table2[],24,0)%)</f>
      </c>
      <c r="AS78" s="3">
        <v>2981.917</v>
      </c>
      <c r="AT78" s="3">
        <f>Table1[[#This Row], [2001]]*(VLOOKUP(Table1[[#This Row], [ISO]],Table2[],23,0)%)</f>
      </c>
      <c r="AU78" s="3">
        <v>3008.784</v>
      </c>
      <c r="AV78" s="3">
        <f>Table1[[#This Row], [2002]]*(VLOOKUP(Table1[[#This Row], [ISO]],Table2[],22,0)%)</f>
      </c>
      <c r="AW78" s="3">
        <v>3041.824</v>
      </c>
      <c r="AX78" s="3">
        <f>Table1[[#This Row], [2003]]*(VLOOKUP(Table1[[#This Row], [ISO]],Table2[],21,0)%)</f>
      </c>
      <c r="AY78" s="3">
        <v>3081.234</v>
      </c>
      <c r="AZ78" s="3">
        <f>Table1[[#This Row], [2004]]*(VLOOKUP(Table1[[#This Row], [ISO]],Table2[],20,0)%)</f>
      </c>
      <c r="BA78" s="3">
        <v>3124.838</v>
      </c>
      <c r="BB78" s="3">
        <f>Table1[[#This Row], [2005]]*(VLOOKUP(Table1[[#This Row], [ISO]],Table2[],19,0)%)</f>
      </c>
      <c r="BC78" s="3">
        <v>3176.798</v>
      </c>
      <c r="BD78" s="3">
        <f>Table1[[#This Row], [2006]]*(VLOOKUP(Table1[[#This Row], [ISO]],Table2[],18,0)%)</f>
      </c>
      <c r="BE78" s="3">
        <v>3240.592</v>
      </c>
      <c r="BF78" s="3">
        <f>Table1[[#This Row], [2007]]*(VLOOKUP(Table1[[#This Row], [ISO]],Table2[],17,0)%)</f>
      </c>
      <c r="BG78" s="3">
        <v>3315.036</v>
      </c>
      <c r="BH78" s="3">
        <f>Table1[[#This Row], [2008]]*(VLOOKUP(Table1[[#This Row], [ISO]],Table2[],16,0)%)</f>
      </c>
      <c r="BI78" s="3">
        <v>3395.58</v>
      </c>
      <c r="BJ78" s="3">
        <f>Table1[[#This Row], [2009]]*(VLOOKUP(Table1[[#This Row], [ISO]],Table2[],15,0)%)</f>
      </c>
      <c r="BK78" s="3">
        <v>3476.866</v>
      </c>
      <c r="BL78" s="3">
        <f>Table1[[#This Row], [2010]]*(VLOOKUP(Table1[[#This Row], [ISO]],Table2[],14,0)%)</f>
      </c>
      <c r="BM78" s="3">
        <v>3555.038</v>
      </c>
      <c r="BN78" s="3">
        <f>Table1[[#This Row], [2011]]*(VLOOKUP(Table1[[#This Row], [ISO]],Table2[],13,0)%)</f>
      </c>
      <c r="BO78" s="3">
        <v>3628.341</v>
      </c>
      <c r="BP78" s="3">
        <f>Table1[[#This Row], [2012]]*(VLOOKUP(Table1[[#This Row], [ISO]],Table2[],12,0)%)</f>
      </c>
      <c r="BQ78" s="3">
        <v>3696.591</v>
      </c>
      <c r="BR78" s="3">
        <f>Table1[[#This Row], [2013]]*(VLOOKUP(Table1[[#This Row], [ISO]],Table2[],11,0)%)</f>
      </c>
      <c r="BS78" s="3">
        <v>3761.504</v>
      </c>
      <c r="BT78" s="3">
        <f>Table1[[#This Row], [2014]]*(VLOOKUP(Table1[[#This Row], [ISO]],Table2[],10,0)%)</f>
      </c>
      <c r="BU78" s="3">
        <v>3829.5499999999997</v>
      </c>
      <c r="BV78" s="3">
        <f>Table1[[#This Row], [2015]]*(VLOOKUP(Table1[[#This Row], [ISO]],Table2[],9,0)%)</f>
      </c>
      <c r="BW78" s="3">
        <v>3902.911</v>
      </c>
      <c r="BX78" s="3">
        <f>Table1[[#This Row], [2016]]*(VLOOKUP(Table1[[#This Row], [ISO]],Table2[],8,0)%)</f>
      </c>
      <c r="BY78" s="3">
        <v>3973.777</v>
      </c>
      <c r="BZ78" s="3">
        <f>Table1[[#This Row], [2017]]*(VLOOKUP(Table1[[#This Row], [ISO]],Table2[],7,0)%)</f>
      </c>
      <c r="CA78" s="3">
        <v>4037.946</v>
      </c>
      <c r="CB78" s="3">
        <f>Table1[[#This Row], [2018]]*(VLOOKUP(Table1[[#This Row], [ISO]],Table2[],6,0)%)</f>
      </c>
      <c r="CC78" s="3">
        <v>4096.521</v>
      </c>
      <c r="CD78" s="3">
        <f>Table1[[#This Row], [2019]]*(VLOOKUP(Table1[[#This Row], [ISO]],Table2[],5,0)%)</f>
      </c>
      <c r="CE78" s="3">
        <v>4147.933</v>
      </c>
      <c r="CF78" s="3">
        <f>Table1[[#This Row], [2020]]*(VLOOKUP(Table1[[#This Row], [ISO]],Table2[],4,0)%)</f>
      </c>
      <c r="CG78" s="3">
        <v>4193.163</v>
      </c>
      <c r="CH78" s="3">
        <f>Table1[[#This Row], [2021]]*(VLOOKUP(Table1[[#This Row], [ISO]],Table2[],3,0)%)</f>
      </c>
    </row>
    <row x14ac:dyDescent="0.25" r="79" customHeight="1" ht="17.25">
      <c r="A79" s="1" t="s">
        <v>435</v>
      </c>
      <c r="B79" s="1" t="s">
        <v>436</v>
      </c>
      <c r="C79" s="3">
        <v>68.549</v>
      </c>
      <c r="D79" s="2">
        <f>Table1[[#This Row], [1980]]*(VLOOKUP(Table1[[#This Row], [ISO]],Table2[],44,0)%)</f>
      </c>
      <c r="E79" s="3">
        <v>65.856</v>
      </c>
      <c r="F79" s="2">
        <f>Table1[[#This Row], [1981]]*(VLOOKUP(Table1[[#This Row], [ISO]],Table2[],43,0)%)</f>
      </c>
      <c r="G79" s="3">
        <v>64.355</v>
      </c>
      <c r="H79" s="2">
        <f>Table1[[#This Row], [1982]]*(VLOOKUP(Table1[[#This Row], [ISO]],Table2[],42,0)%)</f>
      </c>
      <c r="I79" s="3">
        <v>64.121</v>
      </c>
      <c r="J79" s="2">
        <f>Table1[[#This Row], [1983]]*(VLOOKUP(Table1[[#This Row], [ISO]],Table2[],41,0)%)</f>
      </c>
      <c r="K79" s="3">
        <v>64.814</v>
      </c>
      <c r="L79" s="2">
        <f>Table1[[#This Row], [1984]]*(VLOOKUP(Table1[[#This Row], [ISO]],Table2[],40,0)%)</f>
      </c>
      <c r="M79" s="3">
        <v>66.012</v>
      </c>
      <c r="N79" s="2">
        <f>Table1[[#This Row], [1985]]*(VLOOKUP(Table1[[#This Row], [ISO]],Table2[],39,0)%)</f>
      </c>
      <c r="O79" s="3">
        <v>67.394</v>
      </c>
      <c r="P79" s="2">
        <f>Table1[[#This Row], [1986]]*(VLOOKUP(Table1[[#This Row], [ISO]],Table2[],38,0)%)</f>
      </c>
      <c r="Q79" s="3">
        <v>68.743</v>
      </c>
      <c r="R79" s="2">
        <f>Table1[[#This Row], [1987]]*(VLOOKUP(Table1[[#This Row], [ISO]],Table2[],37,0)%)</f>
      </c>
      <c r="S79" s="3">
        <v>69.981</v>
      </c>
      <c r="T79" s="2">
        <f>Table1[[#This Row], [1988]]*(VLOOKUP(Table1[[#This Row], [ISO]],Table2[],36,0)%)</f>
      </c>
      <c r="U79" s="3">
        <v>71.103</v>
      </c>
      <c r="V79" s="2">
        <f>Table1[[#This Row], [1989]]*(VLOOKUP(Table1[[#This Row], [ISO]],Table2[],35,0)%)</f>
      </c>
      <c r="W79" s="3">
        <v>72.024</v>
      </c>
      <c r="X79" s="2">
        <f>Table1[[#This Row], [1990]]*(VLOOKUP(Table1[[#This Row], [ISO]],Table2[],34,0)%)</f>
      </c>
      <c r="Y79" s="3">
        <v>72.739</v>
      </c>
      <c r="Z79" s="2">
        <f>Table1[[#This Row], [1991]]*(VLOOKUP(Table1[[#This Row], [ISO]],Table2[],33,0)%)</f>
      </c>
      <c r="AA79" s="3">
        <v>73.393</v>
      </c>
      <c r="AB79" s="2">
        <f>Table1[[#This Row], [1992]]*(VLOOKUP(Table1[[#This Row], [ISO]],Table2[],32,0)%)</f>
      </c>
      <c r="AC79" s="3">
        <v>73.908</v>
      </c>
      <c r="AD79" s="2">
        <f>Table1[[#This Row], [1993]]*(VLOOKUP(Table1[[#This Row], [ISO]],Table2[],31,0)%)</f>
      </c>
      <c r="AE79" s="3">
        <v>74.161</v>
      </c>
      <c r="AF79" s="2">
        <f>Table1[[#This Row], [1994]]*(VLOOKUP(Table1[[#This Row], [ISO]],Table2[],30,0)%)</f>
      </c>
      <c r="AG79" s="3">
        <v>74.219</v>
      </c>
      <c r="AH79" s="2">
        <f>Table1[[#This Row], [1995]]*(VLOOKUP(Table1[[#This Row], [ISO]],Table2[],29,0)%)</f>
      </c>
      <c r="AI79" s="3">
        <v>74.198</v>
      </c>
      <c r="AJ79" s="2">
        <f>Table1[[#This Row], [1996]]*(VLOOKUP(Table1[[#This Row], [ISO]],Table2[],28,0)%)</f>
      </c>
      <c r="AK79" s="3">
        <v>74.186</v>
      </c>
      <c r="AL79" s="2">
        <f>Table1[[#This Row], [1997]]*(VLOOKUP(Table1[[#This Row], [ISO]],Table2[],27,0)%)</f>
      </c>
      <c r="AM79" s="3">
        <v>74.206</v>
      </c>
      <c r="AN79" s="2">
        <f>Table1[[#This Row], [1998]]*(VLOOKUP(Table1[[#This Row], [ISO]],Table2[],26,0)%)</f>
      </c>
      <c r="AO79" s="3">
        <v>74.107</v>
      </c>
      <c r="AP79" s="2">
        <f>Table1[[#This Row], [1999]]*(VLOOKUP(Table1[[#This Row], [ISO]],Table2[],25,0)%)</f>
      </c>
      <c r="AQ79" s="3">
        <v>73.309</v>
      </c>
      <c r="AR79" s="2">
        <f>Table1[[#This Row], [2000]]*(VLOOKUP(Table1[[#This Row], [ISO]],Table2[],24,0)%)</f>
      </c>
      <c r="AS79" s="3">
        <v>71.505</v>
      </c>
      <c r="AT79" s="2">
        <f>Table1[[#This Row], [2001]]*(VLOOKUP(Table1[[#This Row], [ISO]],Table2[],23,0)%)</f>
      </c>
      <c r="AU79" s="3">
        <v>69.014</v>
      </c>
      <c r="AV79" s="2">
        <f>Table1[[#This Row], [2002]]*(VLOOKUP(Table1[[#This Row], [ISO]],Table2[],22,0)%)</f>
      </c>
      <c r="AW79" s="3">
        <v>65.995</v>
      </c>
      <c r="AX79" s="2">
        <f>Table1[[#This Row], [2003]]*(VLOOKUP(Table1[[#This Row], [ISO]],Table2[],21,0)%)</f>
      </c>
      <c r="AY79" s="3">
        <v>62.366</v>
      </c>
      <c r="AZ79" s="2">
        <f>Table1[[#This Row], [2004]]*(VLOOKUP(Table1[[#This Row], [ISO]],Table2[],20,0)%)</f>
      </c>
      <c r="BA79" s="3">
        <v>58.812</v>
      </c>
      <c r="BB79" s="2">
        <f>Table1[[#This Row], [2005]]*(VLOOKUP(Table1[[#This Row], [ISO]],Table2[],19,0)%)</f>
      </c>
      <c r="BC79" s="3">
        <v>57.523</v>
      </c>
      <c r="BD79" s="2">
        <f>Table1[[#This Row], [2006]]*(VLOOKUP(Table1[[#This Row], [ISO]],Table2[],18,0)%)</f>
      </c>
      <c r="BE79" s="3">
        <v>57.483</v>
      </c>
      <c r="BF79" s="2">
        <f>Table1[[#This Row], [2007]]*(VLOOKUP(Table1[[#This Row], [ISO]],Table2[],17,0)%)</f>
      </c>
      <c r="BG79" s="3">
        <v>56.783</v>
      </c>
      <c r="BH79" s="2">
        <f>Table1[[#This Row], [2008]]*(VLOOKUP(Table1[[#This Row], [ISO]],Table2[],16,0)%)</f>
      </c>
      <c r="BI79" s="3">
        <v>55.638999999999996</v>
      </c>
      <c r="BJ79" s="2">
        <f>Table1[[#This Row], [2009]]*(VLOOKUP(Table1[[#This Row], [ISO]],Table2[],15,0)%)</f>
      </c>
      <c r="BK79" s="3">
        <v>54.131</v>
      </c>
      <c r="BL79" s="2">
        <f>Table1[[#This Row], [2010]]*(VLOOKUP(Table1[[#This Row], [ISO]],Table2[],14,0)%)</f>
      </c>
      <c r="BM79" s="3">
        <v>52.54</v>
      </c>
      <c r="BN79" s="2">
        <f>Table1[[#This Row], [2011]]*(VLOOKUP(Table1[[#This Row], [ISO]],Table2[],13,0)%)</f>
      </c>
      <c r="BO79" s="3">
        <v>51.457</v>
      </c>
      <c r="BP79" s="2">
        <f>Table1[[#This Row], [2012]]*(VLOOKUP(Table1[[#This Row], [ISO]],Table2[],12,0)%)</f>
      </c>
      <c r="BQ79" s="3">
        <v>51.08</v>
      </c>
      <c r="BR79" s="2">
        <f>Table1[[#This Row], [2013]]*(VLOOKUP(Table1[[#This Row], [ISO]],Table2[],11,0)%)</f>
      </c>
      <c r="BS79" s="3">
        <v>50.827</v>
      </c>
      <c r="BT79" s="2">
        <f>Table1[[#This Row], [2014]]*(VLOOKUP(Table1[[#This Row], [ISO]],Table2[],10,0)%)</f>
      </c>
      <c r="BU79" s="3">
        <v>50.569</v>
      </c>
      <c r="BV79" s="2">
        <f>Table1[[#This Row], [2015]]*(VLOOKUP(Table1[[#This Row], [ISO]],Table2[],9,0)%)</f>
      </c>
      <c r="BW79" s="3">
        <v>50.29</v>
      </c>
      <c r="BX79" s="2">
        <f>Table1[[#This Row], [2016]]*(VLOOKUP(Table1[[#This Row], [ISO]],Table2[],8,0)%)</f>
      </c>
      <c r="BY79" s="3">
        <v>49.295</v>
      </c>
      <c r="BZ79" s="2">
        <f>Table1[[#This Row], [2017]]*(VLOOKUP(Table1[[#This Row], [ISO]],Table2[],7,0)%)</f>
      </c>
      <c r="CA79" s="3">
        <v>47.604</v>
      </c>
      <c r="CB79" s="2">
        <f>Table1[[#This Row], [2018]]*(VLOOKUP(Table1[[#This Row], [ISO]],Table2[],6,0)%)</f>
      </c>
      <c r="CC79" s="3">
        <v>46.088</v>
      </c>
      <c r="CD79" s="2">
        <f>Table1[[#This Row], [2019]]*(VLOOKUP(Table1[[#This Row], [ISO]],Table2[],5,0)%)</f>
      </c>
      <c r="CE79" s="3">
        <v>44.973</v>
      </c>
      <c r="CF79" s="2">
        <f>Table1[[#This Row], [2020]]*(VLOOKUP(Table1[[#This Row], [ISO]],Table2[],4,0)%)</f>
      </c>
      <c r="CG79" s="3">
        <v>44.318</v>
      </c>
      <c r="CH79" s="2">
        <f>Table1[[#This Row], [2021]]*(VLOOKUP(Table1[[#This Row], [ISO]],Table2[],3,0)%)</f>
      </c>
    </row>
    <row x14ac:dyDescent="0.25" r="80" customHeight="1" ht="17.25">
      <c r="A80" s="1" t="s">
        <v>111</v>
      </c>
      <c r="B80" s="1" t="s">
        <v>110</v>
      </c>
      <c r="C80" s="3">
        <v>265.232</v>
      </c>
      <c r="D80" s="3">
        <f>Table1[[#This Row], [1980]]*(VLOOKUP(Table1[[#This Row], [ISO]],Table2[],44,0)%)</f>
      </c>
      <c r="E80" s="3">
        <v>274.984</v>
      </c>
      <c r="F80" s="3">
        <f>Table1[[#This Row], [1981]]*(VLOOKUP(Table1[[#This Row], [ISO]],Table2[],43,0)%)</f>
      </c>
      <c r="G80" s="3">
        <v>285.322</v>
      </c>
      <c r="H80" s="3">
        <f>Table1[[#This Row], [1982]]*(VLOOKUP(Table1[[#This Row], [ISO]],Table2[],42,0)%)</f>
      </c>
      <c r="I80" s="3">
        <v>296.439</v>
      </c>
      <c r="J80" s="3">
        <f>Table1[[#This Row], [1983]]*(VLOOKUP(Table1[[#This Row], [ISO]],Table2[],41,0)%)</f>
      </c>
      <c r="K80" s="3">
        <v>307.953</v>
      </c>
      <c r="L80" s="3">
        <f>Table1[[#This Row], [1984]]*(VLOOKUP(Table1[[#This Row], [ISO]],Table2[],40,0)%)</f>
      </c>
      <c r="M80" s="3">
        <v>319.831</v>
      </c>
      <c r="N80" s="3">
        <f>Table1[[#This Row], [1985]]*(VLOOKUP(Table1[[#This Row], [ISO]],Table2[],39,0)%)</f>
      </c>
      <c r="O80" s="3">
        <v>332.619</v>
      </c>
      <c r="P80" s="3">
        <f>Table1[[#This Row], [1986]]*(VLOOKUP(Table1[[#This Row], [ISO]],Table2[],38,0)%)</f>
      </c>
      <c r="Q80" s="3">
        <v>346.321</v>
      </c>
      <c r="R80" s="3">
        <f>Table1[[#This Row], [1987]]*(VLOOKUP(Table1[[#This Row], [ISO]],Table2[],37,0)%)</f>
      </c>
      <c r="S80" s="3">
        <v>360.883</v>
      </c>
      <c r="T80" s="3">
        <f>Table1[[#This Row], [1988]]*(VLOOKUP(Table1[[#This Row], [ISO]],Table2[],36,0)%)</f>
      </c>
      <c r="U80" s="3">
        <v>376.057</v>
      </c>
      <c r="V80" s="3">
        <f>Table1[[#This Row], [1989]]*(VLOOKUP(Table1[[#This Row], [ISO]],Table2[],35,0)%)</f>
      </c>
      <c r="W80" s="3">
        <v>391.749</v>
      </c>
      <c r="X80" s="3">
        <f>Table1[[#This Row], [1990]]*(VLOOKUP(Table1[[#This Row], [ISO]],Table2[],34,0)%)</f>
      </c>
      <c r="Y80" s="3">
        <v>408.052</v>
      </c>
      <c r="Z80" s="3">
        <f>Table1[[#This Row], [1991]]*(VLOOKUP(Table1[[#This Row], [ISO]],Table2[],33,0)%)</f>
      </c>
      <c r="AA80" s="3">
        <v>424.402</v>
      </c>
      <c r="AB80" s="3">
        <f>Table1[[#This Row], [1992]]*(VLOOKUP(Table1[[#This Row], [ISO]],Table2[],32,0)%)</f>
      </c>
      <c r="AC80" s="3">
        <v>439.62</v>
      </c>
      <c r="AD80" s="3">
        <f>Table1[[#This Row], [1993]]*(VLOOKUP(Table1[[#This Row], [ISO]],Table2[],31,0)%)</f>
      </c>
      <c r="AE80" s="3">
        <v>452.81899999999996</v>
      </c>
      <c r="AF80" s="3">
        <f>Table1[[#This Row], [1994]]*(VLOOKUP(Table1[[#This Row], [ISO]],Table2[],30,0)%)</f>
      </c>
      <c r="AG80" s="3">
        <v>464.369</v>
      </c>
      <c r="AH80" s="3">
        <f>Table1[[#This Row], [1995]]*(VLOOKUP(Table1[[#This Row], [ISO]],Table2[],29,0)%)</f>
      </c>
      <c r="AI80" s="3">
        <v>475.207</v>
      </c>
      <c r="AJ80" s="3">
        <f>Table1[[#This Row], [1996]]*(VLOOKUP(Table1[[#This Row], [ISO]],Table2[],28,0)%)</f>
      </c>
      <c r="AK80" s="3">
        <v>486.116</v>
      </c>
      <c r="AL80" s="3">
        <f>Table1[[#This Row], [1997]]*(VLOOKUP(Table1[[#This Row], [ISO]],Table2[],27,0)%)</f>
      </c>
      <c r="AM80" s="3">
        <v>497.909</v>
      </c>
      <c r="AN80" s="3">
        <f>Table1[[#This Row], [1998]]*(VLOOKUP(Table1[[#This Row], [ISO]],Table2[],26,0)%)</f>
      </c>
      <c r="AO80" s="3">
        <v>510.563</v>
      </c>
      <c r="AP80" s="3">
        <f>Table1[[#This Row], [1999]]*(VLOOKUP(Table1[[#This Row], [ISO]],Table2[],25,0)%)</f>
      </c>
      <c r="AQ80" s="3">
        <v>523.624</v>
      </c>
      <c r="AR80" s="3">
        <f>Table1[[#This Row], [2000]]*(VLOOKUP(Table1[[#This Row], [ISO]],Table2[],24,0)%)</f>
      </c>
      <c r="AS80" s="3">
        <v>537.221</v>
      </c>
      <c r="AT80" s="3">
        <f>Table1[[#This Row], [2001]]*(VLOOKUP(Table1[[#This Row], [ISO]],Table2[],23,0)%)</f>
      </c>
      <c r="AU80" s="3">
        <v>550.952</v>
      </c>
      <c r="AV80" s="3">
        <f>Table1[[#This Row], [2002]]*(VLOOKUP(Table1[[#This Row], [ISO]],Table2[],22,0)%)</f>
      </c>
      <c r="AW80" s="3">
        <v>566.224</v>
      </c>
      <c r="AX80" s="3">
        <f>Table1[[#This Row], [2003]]*(VLOOKUP(Table1[[#This Row], [ISO]],Table2[],21,0)%)</f>
      </c>
      <c r="AY80" s="3">
        <v>583.7950000000001</v>
      </c>
      <c r="AZ80" s="3">
        <f>Table1[[#This Row], [2004]]*(VLOOKUP(Table1[[#This Row], [ISO]],Table2[],20,0)%)</f>
      </c>
      <c r="BA80" s="3">
        <v>602.551</v>
      </c>
      <c r="BB80" s="3">
        <f>Table1[[#This Row], [2005]]*(VLOOKUP(Table1[[#This Row], [ISO]],Table2[],19,0)%)</f>
      </c>
      <c r="BC80" s="3">
        <v>622.855</v>
      </c>
      <c r="BD80" s="3">
        <f>Table1[[#This Row], [2006]]*(VLOOKUP(Table1[[#This Row], [ISO]],Table2[],18,0)%)</f>
      </c>
      <c r="BE80" s="3">
        <v>644.4639999999999</v>
      </c>
      <c r="BF80" s="3">
        <f>Table1[[#This Row], [2007]]*(VLOOKUP(Table1[[#This Row], [ISO]],Table2[],17,0)%)</f>
      </c>
      <c r="BG80" s="3">
        <v>665.6</v>
      </c>
      <c r="BH80" s="3">
        <f>Table1[[#This Row], [2008]]*(VLOOKUP(Table1[[#This Row], [ISO]],Table2[],16,0)%)</f>
      </c>
      <c r="BI80" s="3">
        <v>685.896</v>
      </c>
      <c r="BJ80" s="3">
        <f>Table1[[#This Row], [2009]]*(VLOOKUP(Table1[[#This Row], [ISO]],Table2[],15,0)%)</f>
      </c>
      <c r="BK80" s="3">
        <v>705.9490000000001</v>
      </c>
      <c r="BL80" s="3">
        <f>Table1[[#This Row], [2010]]*(VLOOKUP(Table1[[#This Row], [ISO]],Table2[],14,0)%)</f>
      </c>
      <c r="BM80" s="3">
        <v>725.009</v>
      </c>
      <c r="BN80" s="3">
        <f>Table1[[#This Row], [2011]]*(VLOOKUP(Table1[[#This Row], [ISO]],Table2[],13,0)%)</f>
      </c>
      <c r="BO80" s="3">
        <v>742.9549999999999</v>
      </c>
      <c r="BP80" s="3">
        <f>Table1[[#This Row], [2012]]*(VLOOKUP(Table1[[#This Row], [ISO]],Table2[],12,0)%)</f>
      </c>
      <c r="BQ80" s="3">
        <v>759.816</v>
      </c>
      <c r="BR80" s="3">
        <f>Table1[[#This Row], [2013]]*(VLOOKUP(Table1[[#This Row], [ISO]],Table2[],11,0)%)</f>
      </c>
      <c r="BS80" s="3">
        <v>774.67</v>
      </c>
      <c r="BT80" s="3">
        <f>Table1[[#This Row], [2014]]*(VLOOKUP(Table1[[#This Row], [ISO]],Table2[],10,0)%)</f>
      </c>
      <c r="BU80" s="3">
        <v>787.0149999999999</v>
      </c>
      <c r="BV80" s="3">
        <f>Table1[[#This Row], [2015]]*(VLOOKUP(Table1[[#This Row], [ISO]],Table2[],9,0)%)</f>
      </c>
      <c r="BW80" s="3">
        <v>796.58</v>
      </c>
      <c r="BX80" s="3">
        <f>Table1[[#This Row], [2016]]*(VLOOKUP(Table1[[#This Row], [ISO]],Table2[],8,0)%)</f>
      </c>
      <c r="BY80" s="3">
        <v>803.54</v>
      </c>
      <c r="BZ80" s="3">
        <f>Table1[[#This Row], [2017]]*(VLOOKUP(Table1[[#This Row], [ISO]],Table2[],7,0)%)</f>
      </c>
      <c r="CA80" s="3">
        <v>808.7529999999999</v>
      </c>
      <c r="CB80" s="3">
        <f>Table1[[#This Row], [2018]]*(VLOOKUP(Table1[[#This Row], [ISO]],Table2[],6,0)%)</f>
      </c>
      <c r="CC80" s="3">
        <v>813.338</v>
      </c>
      <c r="CD80" s="3">
        <f>Table1[[#This Row], [2019]]*(VLOOKUP(Table1[[#This Row], [ISO]],Table2[],5,0)%)</f>
      </c>
      <c r="CE80" s="3">
        <v>818.41</v>
      </c>
      <c r="CF80" s="3">
        <f>Table1[[#This Row], [2020]]*(VLOOKUP(Table1[[#This Row], [ISO]],Table2[],4,0)%)</f>
      </c>
      <c r="CG80" s="3">
        <v>824.702</v>
      </c>
      <c r="CH80" s="3">
        <f>Table1[[#This Row], [2021]]*(VLOOKUP(Table1[[#This Row], [ISO]],Table2[],3,0)%)</f>
      </c>
    </row>
    <row x14ac:dyDescent="0.25" r="81" customHeight="1" ht="17.25">
      <c r="A81" s="1" t="s">
        <v>123</v>
      </c>
      <c r="B81" s="1" t="s">
        <v>122</v>
      </c>
      <c r="C81" s="3">
        <v>313.416</v>
      </c>
      <c r="D81" s="3">
        <f>Table1[[#This Row], [1980]]*(VLOOKUP(Table1[[#This Row], [ISO]],Table2[],44,0)%)</f>
      </c>
      <c r="E81" s="3">
        <v>318.741</v>
      </c>
      <c r="F81" s="3">
        <f>Table1[[#This Row], [1981]]*(VLOOKUP(Table1[[#This Row], [ISO]],Table2[],43,0)%)</f>
      </c>
      <c r="G81" s="3">
        <v>324.27</v>
      </c>
      <c r="H81" s="3">
        <f>Table1[[#This Row], [1982]]*(VLOOKUP(Table1[[#This Row], [ISO]],Table2[],42,0)%)</f>
      </c>
      <c r="I81" s="3">
        <v>330.657</v>
      </c>
      <c r="J81" s="3">
        <f>Table1[[#This Row], [1983]]*(VLOOKUP(Table1[[#This Row], [ISO]],Table2[],41,0)%)</f>
      </c>
      <c r="K81" s="3">
        <v>337.088</v>
      </c>
      <c r="L81" s="3">
        <f>Table1[[#This Row], [1984]]*(VLOOKUP(Table1[[#This Row], [ISO]],Table2[],40,0)%)</f>
      </c>
      <c r="M81" s="3">
        <v>342.208</v>
      </c>
      <c r="N81" s="3">
        <f>Table1[[#This Row], [1985]]*(VLOOKUP(Table1[[#This Row], [ISO]],Table2[],39,0)%)</f>
      </c>
      <c r="O81" s="3">
        <v>346.297</v>
      </c>
      <c r="P81" s="3">
        <f>Table1[[#This Row], [1986]]*(VLOOKUP(Table1[[#This Row], [ISO]],Table2[],38,0)%)</f>
      </c>
      <c r="Q81" s="3">
        <v>349.78999999999996</v>
      </c>
      <c r="R81" s="3">
        <f>Table1[[#This Row], [1987]]*(VLOOKUP(Table1[[#This Row], [ISO]],Table2[],37,0)%)</f>
      </c>
      <c r="S81" s="3">
        <v>352.928</v>
      </c>
      <c r="T81" s="3">
        <f>Table1[[#This Row], [1988]]*(VLOOKUP(Table1[[#This Row], [ISO]],Table2[],36,0)%)</f>
      </c>
      <c r="U81" s="3">
        <v>355.98800000000006</v>
      </c>
      <c r="V81" s="3">
        <f>Table1[[#This Row], [1989]]*(VLOOKUP(Table1[[#This Row], [ISO]],Table2[],35,0)%)</f>
      </c>
      <c r="W81" s="3">
        <v>358.487</v>
      </c>
      <c r="X81" s="3">
        <f>Table1[[#This Row], [1990]]*(VLOOKUP(Table1[[#This Row], [ISO]],Table2[],34,0)%)</f>
      </c>
      <c r="Y81" s="3">
        <v>360.999</v>
      </c>
      <c r="Z81" s="3">
        <f>Table1[[#This Row], [1991]]*(VLOOKUP(Table1[[#This Row], [ISO]],Table2[],33,0)%)</f>
      </c>
      <c r="AA81" s="3">
        <v>366.015</v>
      </c>
      <c r="AB81" s="3">
        <f>Table1[[#This Row], [1992]]*(VLOOKUP(Table1[[#This Row], [ISO]],Table2[],32,0)%)</f>
      </c>
      <c r="AC81" s="3">
        <v>373.80400000000003</v>
      </c>
      <c r="AD81" s="3">
        <f>Table1[[#This Row], [1993]]*(VLOOKUP(Table1[[#This Row], [ISO]],Table2[],31,0)%)</f>
      </c>
      <c r="AE81" s="3">
        <v>382.192</v>
      </c>
      <c r="AF81" s="3">
        <f>Table1[[#This Row], [1994]]*(VLOOKUP(Table1[[#This Row], [ISO]],Table2[],30,0)%)</f>
      </c>
      <c r="AG81" s="3">
        <v>390.246</v>
      </c>
      <c r="AH81" s="3">
        <f>Table1[[#This Row], [1995]]*(VLOOKUP(Table1[[#This Row], [ISO]],Table2[],29,0)%)</f>
      </c>
      <c r="AI81" s="3">
        <v>398.15999999999997</v>
      </c>
      <c r="AJ81" s="3">
        <f>Table1[[#This Row], [1996]]*(VLOOKUP(Table1[[#This Row], [ISO]],Table2[],28,0)%)</f>
      </c>
      <c r="AK81" s="3">
        <v>405.652</v>
      </c>
      <c r="AL81" s="3">
        <f>Table1[[#This Row], [1997]]*(VLOOKUP(Table1[[#This Row], [ISO]],Table2[],27,0)%)</f>
      </c>
      <c r="AM81" s="3">
        <v>413.028</v>
      </c>
      <c r="AN81" s="3">
        <f>Table1[[#This Row], [1998]]*(VLOOKUP(Table1[[#This Row], [ISO]],Table2[],26,0)%)</f>
      </c>
      <c r="AO81" s="3">
        <v>420.462</v>
      </c>
      <c r="AP81" s="3">
        <f>Table1[[#This Row], [1999]]*(VLOOKUP(Table1[[#This Row], [ISO]],Table2[],25,0)%)</f>
      </c>
      <c r="AQ81" s="3">
        <v>428.17</v>
      </c>
      <c r="AR81" s="3">
        <f>Table1[[#This Row], [2000]]*(VLOOKUP(Table1[[#This Row], [ISO]],Table2[],24,0)%)</f>
      </c>
      <c r="AS81" s="3">
        <v>436.461</v>
      </c>
      <c r="AT81" s="3">
        <f>Table1[[#This Row], [2001]]*(VLOOKUP(Table1[[#This Row], [ISO]],Table2[],23,0)%)</f>
      </c>
      <c r="AU81" s="3">
        <v>445.485</v>
      </c>
      <c r="AV81" s="3">
        <f>Table1[[#This Row], [2002]]*(VLOOKUP(Table1[[#This Row], [ISO]],Table2[],22,0)%)</f>
      </c>
      <c r="AW81" s="3">
        <v>455.43399999999997</v>
      </c>
      <c r="AX81" s="3">
        <f>Table1[[#This Row], [2003]]*(VLOOKUP(Table1[[#This Row], [ISO]],Table2[],21,0)%)</f>
      </c>
      <c r="AY81" s="3">
        <v>465.89</v>
      </c>
      <c r="AZ81" s="3">
        <f>Table1[[#This Row], [2004]]*(VLOOKUP(Table1[[#This Row], [ISO]],Table2[],20,0)%)</f>
      </c>
      <c r="BA81" s="3">
        <v>476.618</v>
      </c>
      <c r="BB81" s="3">
        <f>Table1[[#This Row], [2005]]*(VLOOKUP(Table1[[#This Row], [ISO]],Table2[],19,0)%)</f>
      </c>
      <c r="BC81" s="3">
        <v>487.895</v>
      </c>
      <c r="BD81" s="3">
        <f>Table1[[#This Row], [2006]]*(VLOOKUP(Table1[[#This Row], [ISO]],Table2[],18,0)%)</f>
      </c>
      <c r="BE81" s="3">
        <v>499.704</v>
      </c>
      <c r="BF81" s="3">
        <f>Table1[[#This Row], [2007]]*(VLOOKUP(Table1[[#This Row], [ISO]],Table2[],17,0)%)</f>
      </c>
      <c r="BG81" s="3">
        <v>510.801</v>
      </c>
      <c r="BH81" s="3">
        <f>Table1[[#This Row], [2008]]*(VLOOKUP(Table1[[#This Row], [ISO]],Table2[],16,0)%)</f>
      </c>
      <c r="BI81" s="3">
        <v>520.659</v>
      </c>
      <c r="BJ81" s="3">
        <f>Table1[[#This Row], [2009]]*(VLOOKUP(Table1[[#This Row], [ISO]],Table2[],15,0)%)</f>
      </c>
      <c r="BK81" s="3">
        <v>529.715</v>
      </c>
      <c r="BL81" s="3">
        <f>Table1[[#This Row], [2010]]*(VLOOKUP(Table1[[#This Row], [ISO]],Table2[],14,0)%)</f>
      </c>
      <c r="BM81" s="3">
        <v>538.856</v>
      </c>
      <c r="BN81" s="3">
        <f>Table1[[#This Row], [2011]]*(VLOOKUP(Table1[[#This Row], [ISO]],Table2[],13,0)%)</f>
      </c>
      <c r="BO81" s="3">
        <v>548.171</v>
      </c>
      <c r="BP81" s="3">
        <f>Table1[[#This Row], [2012]]*(VLOOKUP(Table1[[#This Row], [ISO]],Table2[],12,0)%)</f>
      </c>
      <c r="BQ81" s="3">
        <v>557.734</v>
      </c>
      <c r="BR81" s="3">
        <f>Table1[[#This Row], [2013]]*(VLOOKUP(Table1[[#This Row], [ISO]],Table2[],11,0)%)</f>
      </c>
      <c r="BS81" s="3">
        <v>567.431</v>
      </c>
      <c r="BT81" s="3">
        <f>Table1[[#This Row], [2014]]*(VLOOKUP(Table1[[#This Row], [ISO]],Table2[],10,0)%)</f>
      </c>
      <c r="BU81" s="3">
        <v>576.097</v>
      </c>
      <c r="BV81" s="3">
        <f>Table1[[#This Row], [2015]]*(VLOOKUP(Table1[[#This Row], [ISO]],Table2[],9,0)%)</f>
      </c>
      <c r="BW81" s="3">
        <v>582.483</v>
      </c>
      <c r="BX81" s="3">
        <f>Table1[[#This Row], [2016]]*(VLOOKUP(Table1[[#This Row], [ISO]],Table2[],8,0)%)</f>
      </c>
      <c r="BY81" s="3">
        <v>585.502</v>
      </c>
      <c r="BZ81" s="3">
        <f>Table1[[#This Row], [2017]]*(VLOOKUP(Table1[[#This Row], [ISO]],Table2[],7,0)%)</f>
      </c>
      <c r="CA81" s="3">
        <v>586.225</v>
      </c>
      <c r="CB81" s="3">
        <f>Table1[[#This Row], [2018]]*(VLOOKUP(Table1[[#This Row], [ISO]],Table2[],6,0)%)</f>
      </c>
      <c r="CC81" s="3">
        <v>586.742</v>
      </c>
      <c r="CD81" s="3">
        <f>Table1[[#This Row], [2019]]*(VLOOKUP(Table1[[#This Row], [ISO]],Table2[],5,0)%)</f>
      </c>
      <c r="CE81" s="3">
        <v>588.058</v>
      </c>
      <c r="CF81" s="3">
        <f>Table1[[#This Row], [2020]]*(VLOOKUP(Table1[[#This Row], [ISO]],Table2[],4,0)%)</f>
      </c>
      <c r="CG81" s="3">
        <v>590.346</v>
      </c>
      <c r="CH81" s="3">
        <f>Table1[[#This Row], [2021]]*(VLOOKUP(Table1[[#This Row], [ISO]],Table2[],3,0)%)</f>
      </c>
    </row>
    <row x14ac:dyDescent="0.25" r="82" customHeight="1" ht="17.25">
      <c r="A82" s="1" t="s">
        <v>93</v>
      </c>
      <c r="B82" s="1" t="s">
        <v>92</v>
      </c>
      <c r="C82" s="3">
        <v>94.807</v>
      </c>
      <c r="D82" s="3">
        <f>Table1[[#This Row], [1980]]*(VLOOKUP(Table1[[#This Row], [ISO]],Table2[],44,0)%)</f>
      </c>
      <c r="E82" s="3">
        <v>100.166</v>
      </c>
      <c r="F82" s="3">
        <f>Table1[[#This Row], [1981]]*(VLOOKUP(Table1[[#This Row], [ISO]],Table2[],43,0)%)</f>
      </c>
      <c r="G82" s="3">
        <v>107.15200000000002</v>
      </c>
      <c r="H82" s="3">
        <f>Table1[[#This Row], [1982]]*(VLOOKUP(Table1[[#This Row], [ISO]],Table2[],42,0)%)</f>
      </c>
      <c r="I82" s="3">
        <v>113.61599999999999</v>
      </c>
      <c r="J82" s="3">
        <f>Table1[[#This Row], [1983]]*(VLOOKUP(Table1[[#This Row], [ISO]],Table2[],41,0)%)</f>
      </c>
      <c r="K82" s="3">
        <v>119.71200000000002</v>
      </c>
      <c r="L82" s="3">
        <f>Table1[[#This Row], [1984]]*(VLOOKUP(Table1[[#This Row], [ISO]],Table2[],40,0)%)</f>
      </c>
      <c r="M82" s="3">
        <v>127.174</v>
      </c>
      <c r="N82" s="3">
        <f>Table1[[#This Row], [1985]]*(VLOOKUP(Table1[[#This Row], [ISO]],Table2[],39,0)%)</f>
      </c>
      <c r="O82" s="3">
        <v>135.531</v>
      </c>
      <c r="P82" s="3">
        <f>Table1[[#This Row], [1986]]*(VLOOKUP(Table1[[#This Row], [ISO]],Table2[],38,0)%)</f>
      </c>
      <c r="Q82" s="3">
        <v>144.43</v>
      </c>
      <c r="R82" s="3">
        <f>Table1[[#This Row], [1987]]*(VLOOKUP(Table1[[#This Row], [ISO]],Table2[],37,0)%)</f>
      </c>
      <c r="S82" s="3">
        <v>153.589</v>
      </c>
      <c r="T82" s="3">
        <f>Table1[[#This Row], [1988]]*(VLOOKUP(Table1[[#This Row], [ISO]],Table2[],36,0)%)</f>
      </c>
      <c r="U82" s="3">
        <v>162.194</v>
      </c>
      <c r="V82" s="3">
        <f>Table1[[#This Row], [1989]]*(VLOOKUP(Table1[[#This Row], [ISO]],Table2[],35,0)%)</f>
      </c>
      <c r="W82" s="3">
        <v>169.627</v>
      </c>
      <c r="X82" s="3">
        <f>Table1[[#This Row], [1990]]*(VLOOKUP(Table1[[#This Row], [ISO]],Table2[],34,0)%)</f>
      </c>
      <c r="Y82" s="3">
        <v>176.152</v>
      </c>
      <c r="Z82" s="3">
        <f>Table1[[#This Row], [1991]]*(VLOOKUP(Table1[[#This Row], [ISO]],Table2[],33,0)%)</f>
      </c>
      <c r="AA82" s="3">
        <v>182.104</v>
      </c>
      <c r="AB82" s="3">
        <f>Table1[[#This Row], [1992]]*(VLOOKUP(Table1[[#This Row], [ISO]],Table2[],32,0)%)</f>
      </c>
      <c r="AC82" s="3">
        <v>187.812</v>
      </c>
      <c r="AD82" s="3">
        <f>Table1[[#This Row], [1993]]*(VLOOKUP(Table1[[#This Row], [ISO]],Table2[],31,0)%)</f>
      </c>
      <c r="AE82" s="3">
        <v>193.43200000000002</v>
      </c>
      <c r="AF82" s="3">
        <f>Table1[[#This Row], [1994]]*(VLOOKUP(Table1[[#This Row], [ISO]],Table2[],30,0)%)</f>
      </c>
      <c r="AG82" s="3">
        <v>199.031</v>
      </c>
      <c r="AH82" s="3">
        <f>Table1[[#This Row], [1995]]*(VLOOKUP(Table1[[#This Row], [ISO]],Table2[],29,0)%)</f>
      </c>
      <c r="AI82" s="3">
        <v>204.726</v>
      </c>
      <c r="AJ82" s="3">
        <f>Table1[[#This Row], [1996]]*(VLOOKUP(Table1[[#This Row], [ISO]],Table2[],28,0)%)</f>
      </c>
      <c r="AK82" s="3">
        <v>210.58100000000002</v>
      </c>
      <c r="AL82" s="3">
        <f>Table1[[#This Row], [1997]]*(VLOOKUP(Table1[[#This Row], [ISO]],Table2[],27,0)%)</f>
      </c>
      <c r="AM82" s="3">
        <v>216.654</v>
      </c>
      <c r="AN82" s="3">
        <f>Table1[[#This Row], [1998]]*(VLOOKUP(Table1[[#This Row], [ISO]],Table2[],26,0)%)</f>
      </c>
      <c r="AO82" s="3">
        <v>222.987</v>
      </c>
      <c r="AP82" s="3">
        <f>Table1[[#This Row], [1999]]*(VLOOKUP(Table1[[#This Row], [ISO]],Table2[],25,0)%)</f>
      </c>
      <c r="AQ82" s="3">
        <v>229.632</v>
      </c>
      <c r="AR82" s="3">
        <f>Table1[[#This Row], [2000]]*(VLOOKUP(Table1[[#This Row], [ISO]],Table2[],24,0)%)</f>
      </c>
      <c r="AS82" s="3">
        <v>236.23200000000003</v>
      </c>
      <c r="AT82" s="3">
        <f>Table1[[#This Row], [2001]]*(VLOOKUP(Table1[[#This Row], [ISO]],Table2[],23,0)%)</f>
      </c>
      <c r="AU82" s="3">
        <v>242.59</v>
      </c>
      <c r="AV82" s="3">
        <f>Table1[[#This Row], [2002]]*(VLOOKUP(Table1[[#This Row], [ISO]],Table2[],22,0)%)</f>
      </c>
      <c r="AW82" s="3">
        <v>249.414</v>
      </c>
      <c r="AX82" s="3">
        <f>Table1[[#This Row], [2003]]*(VLOOKUP(Table1[[#This Row], [ISO]],Table2[],21,0)%)</f>
      </c>
      <c r="AY82" s="3">
        <v>257.771</v>
      </c>
      <c r="AZ82" s="3">
        <f>Table1[[#This Row], [2004]]*(VLOOKUP(Table1[[#This Row], [ISO]],Table2[],20,0)%)</f>
      </c>
      <c r="BA82" s="3">
        <v>268.574</v>
      </c>
      <c r="BB82" s="3">
        <f>Table1[[#This Row], [2005]]*(VLOOKUP(Table1[[#This Row], [ISO]],Table2[],19,0)%)</f>
      </c>
      <c r="BC82" s="3">
        <v>283.259</v>
      </c>
      <c r="BD82" s="3">
        <f>Table1[[#This Row], [2006]]*(VLOOKUP(Table1[[#This Row], [ISO]],Table2[],18,0)%)</f>
      </c>
      <c r="BE82" s="3">
        <v>302.694</v>
      </c>
      <c r="BF82" s="3">
        <f>Table1[[#This Row], [2007]]*(VLOOKUP(Table1[[#This Row], [ISO]],Table2[],17,0)%)</f>
      </c>
      <c r="BG82" s="3">
        <v>326.017</v>
      </c>
      <c r="BH82" s="3">
        <f>Table1[[#This Row], [2008]]*(VLOOKUP(Table1[[#This Row], [ISO]],Table2[],16,0)%)</f>
      </c>
      <c r="BI82" s="3">
        <v>351.468</v>
      </c>
      <c r="BJ82" s="3">
        <f>Table1[[#This Row], [2009]]*(VLOOKUP(Table1[[#This Row], [ISO]],Table2[],15,0)%)</f>
      </c>
      <c r="BK82" s="3">
        <v>376.46799999999996</v>
      </c>
      <c r="BL82" s="3">
        <f>Table1[[#This Row], [2010]]*(VLOOKUP(Table1[[#This Row], [ISO]],Table2[],14,0)%)</f>
      </c>
      <c r="BM82" s="3">
        <v>393.97</v>
      </c>
      <c r="BN82" s="3">
        <f>Table1[[#This Row], [2011]]*(VLOOKUP(Table1[[#This Row], [ISO]],Table2[],13,0)%)</f>
      </c>
      <c r="BO82" s="3">
        <v>403.552</v>
      </c>
      <c r="BP82" s="3">
        <f>Table1[[#This Row], [2012]]*(VLOOKUP(Table1[[#This Row], [ISO]],Table2[],12,0)%)</f>
      </c>
      <c r="BQ82" s="3">
        <v>410.721</v>
      </c>
      <c r="BR82" s="3">
        <f>Table1[[#This Row], [2013]]*(VLOOKUP(Table1[[#This Row], [ISO]],Table2[],11,0)%)</f>
      </c>
      <c r="BS82" s="3">
        <v>415.944</v>
      </c>
      <c r="BT82" s="3">
        <f>Table1[[#This Row], [2014]]*(VLOOKUP(Table1[[#This Row], [ISO]],Table2[],10,0)%)</f>
      </c>
      <c r="BU82" s="3">
        <v>419.73</v>
      </c>
      <c r="BV82" s="3">
        <f>Table1[[#This Row], [2015]]*(VLOOKUP(Table1[[#This Row], [ISO]],Table2[],9,0)%)</f>
      </c>
      <c r="BW82" s="3">
        <v>426.17100000000005</v>
      </c>
      <c r="BX82" s="3">
        <f>Table1[[#This Row], [2016]]*(VLOOKUP(Table1[[#This Row], [ISO]],Table2[],8,0)%)</f>
      </c>
      <c r="BY82" s="3">
        <v>435.14300000000003</v>
      </c>
      <c r="BZ82" s="3">
        <f>Table1[[#This Row], [2017]]*(VLOOKUP(Table1[[#This Row], [ISO]],Table2[],7,0)%)</f>
      </c>
      <c r="CA82" s="3">
        <v>442.911</v>
      </c>
      <c r="CB82" s="3">
        <f>Table1[[#This Row], [2018]]*(VLOOKUP(Table1[[#This Row], [ISO]],Table2[],6,0)%)</f>
      </c>
      <c r="CC82" s="3">
        <v>449.653</v>
      </c>
      <c r="CD82" s="3">
        <f>Table1[[#This Row], [2019]]*(VLOOKUP(Table1[[#This Row], [ISO]],Table2[],5,0)%)</f>
      </c>
      <c r="CE82" s="3">
        <v>455.081</v>
      </c>
      <c r="CF82" s="3">
        <f>Table1[[#This Row], [2020]]*(VLOOKUP(Table1[[#This Row], [ISO]],Table2[],4,0)%)</f>
      </c>
      <c r="CG82" s="3">
        <v>459.382</v>
      </c>
      <c r="CH82" s="3">
        <f>Table1[[#This Row], [2021]]*(VLOOKUP(Table1[[#This Row], [ISO]],Table2[],3,0)%)</f>
      </c>
    </row>
    <row x14ac:dyDescent="0.25" r="83" customHeight="1" ht="17.25">
      <c r="A83" s="1" t="s">
        <v>117</v>
      </c>
      <c r="B83" s="1" t="s">
        <v>116</v>
      </c>
      <c r="C83" s="3">
        <v>1466.972</v>
      </c>
      <c r="D83" s="3">
        <f>Table1[[#This Row], [1980]]*(VLOOKUP(Table1[[#This Row], [ISO]],Table2[],44,0)%)</f>
      </c>
      <c r="E83" s="3">
        <v>1461.436</v>
      </c>
      <c r="F83" s="3">
        <f>Table1[[#This Row], [1981]]*(VLOOKUP(Table1[[#This Row], [ISO]],Table2[],43,0)%)</f>
      </c>
      <c r="G83" s="3">
        <v>1446.474</v>
      </c>
      <c r="H83" s="3">
        <f>Table1[[#This Row], [1982]]*(VLOOKUP(Table1[[#This Row], [ISO]],Table2[],42,0)%)</f>
      </c>
      <c r="I83" s="3">
        <v>1422.722</v>
      </c>
      <c r="J83" s="3">
        <f>Table1[[#This Row], [1983]]*(VLOOKUP(Table1[[#This Row], [ISO]],Table2[],41,0)%)</f>
      </c>
      <c r="K83" s="3">
        <v>1385.9230000000002</v>
      </c>
      <c r="L83" s="3">
        <f>Table1[[#This Row], [1984]]*(VLOOKUP(Table1[[#This Row], [ISO]],Table2[],40,0)%)</f>
      </c>
      <c r="M83" s="3">
        <v>1335.756</v>
      </c>
      <c r="N83" s="3">
        <f>Table1[[#This Row], [1985]]*(VLOOKUP(Table1[[#This Row], [ISO]],Table2[],39,0)%)</f>
      </c>
      <c r="O83" s="3">
        <v>1281.33</v>
      </c>
      <c r="P83" s="3">
        <f>Table1[[#This Row], [1986]]*(VLOOKUP(Table1[[#This Row], [ISO]],Table2[],38,0)%)</f>
      </c>
      <c r="Q83" s="3">
        <v>1230.088</v>
      </c>
      <c r="R83" s="3">
        <f>Table1[[#This Row], [1987]]*(VLOOKUP(Table1[[#This Row], [ISO]],Table2[],37,0)%)</f>
      </c>
      <c r="S83" s="3">
        <v>1183.613</v>
      </c>
      <c r="T83" s="3">
        <f>Table1[[#This Row], [1988]]*(VLOOKUP(Table1[[#This Row], [ISO]],Table2[],36,0)%)</f>
      </c>
      <c r="U83" s="3">
        <v>1145.175</v>
      </c>
      <c r="V83" s="3">
        <f>Table1[[#This Row], [1989]]*(VLOOKUP(Table1[[#This Row], [ISO]],Table2[],35,0)%)</f>
      </c>
      <c r="W83" s="3">
        <v>1117.527</v>
      </c>
      <c r="X83" s="3">
        <f>Table1[[#This Row], [1990]]*(VLOOKUP(Table1[[#This Row], [ISO]],Table2[],34,0)%)</f>
      </c>
      <c r="Y83" s="3">
        <v>1100.821</v>
      </c>
      <c r="Z83" s="3">
        <f>Table1[[#This Row], [1991]]*(VLOOKUP(Table1[[#This Row], [ISO]],Table2[],33,0)%)</f>
      </c>
      <c r="AA83" s="3">
        <v>1091.482</v>
      </c>
      <c r="AB83" s="3">
        <f>Table1[[#This Row], [1992]]*(VLOOKUP(Table1[[#This Row], [ISO]],Table2[],32,0)%)</f>
      </c>
      <c r="AC83" s="3">
        <v>1085.215</v>
      </c>
      <c r="AD83" s="3">
        <f>Table1[[#This Row], [1993]]*(VLOOKUP(Table1[[#This Row], [ISO]],Table2[],31,0)%)</f>
      </c>
      <c r="AE83" s="3">
        <v>1081.541</v>
      </c>
      <c r="AF83" s="3">
        <f>Table1[[#This Row], [1994]]*(VLOOKUP(Table1[[#This Row], [ISO]],Table2[],30,0)%)</f>
      </c>
      <c r="AG83" s="3">
        <v>1083.206</v>
      </c>
      <c r="AH83" s="3">
        <f>Table1[[#This Row], [1995]]*(VLOOKUP(Table1[[#This Row], [ISO]],Table2[],29,0)%)</f>
      </c>
      <c r="AI83" s="3">
        <v>1085.508</v>
      </c>
      <c r="AJ83" s="3">
        <f>Table1[[#This Row], [1996]]*(VLOOKUP(Table1[[#This Row], [ISO]],Table2[],28,0)%)</f>
      </c>
      <c r="AK83" s="3">
        <v>1083.578</v>
      </c>
      <c r="AL83" s="3">
        <f>Table1[[#This Row], [1997]]*(VLOOKUP(Table1[[#This Row], [ISO]],Table2[],27,0)%)</f>
      </c>
      <c r="AM83" s="3">
        <v>1079.0520000000001</v>
      </c>
      <c r="AN83" s="3">
        <f>Table1[[#This Row], [1998]]*(VLOOKUP(Table1[[#This Row], [ISO]],Table2[],26,0)%)</f>
      </c>
      <c r="AO83" s="3">
        <v>1073.377</v>
      </c>
      <c r="AP83" s="3">
        <f>Table1[[#This Row], [1999]]*(VLOOKUP(Table1[[#This Row], [ISO]],Table2[],25,0)%)</f>
      </c>
      <c r="AQ83" s="3">
        <v>1069.009</v>
      </c>
      <c r="AR83" s="3">
        <f>Table1[[#This Row], [2000]]*(VLOOKUP(Table1[[#This Row], [ISO]],Table2[],24,0)%)</f>
      </c>
      <c r="AS83" s="3">
        <v>1066.513</v>
      </c>
      <c r="AT83" s="3">
        <f>Table1[[#This Row], [2001]]*(VLOOKUP(Table1[[#This Row], [ISO]],Table2[],23,0)%)</f>
      </c>
      <c r="AU83" s="3">
        <v>1065.0169999999998</v>
      </c>
      <c r="AV83" s="3">
        <f>Table1[[#This Row], [2002]]*(VLOOKUP(Table1[[#This Row], [ISO]],Table2[],22,0)%)</f>
      </c>
      <c r="AW83" s="3">
        <v>1064.8310000000001</v>
      </c>
      <c r="AX83" s="3">
        <f>Table1[[#This Row], [2003]]*(VLOOKUP(Table1[[#This Row], [ISO]],Table2[],21,0)%)</f>
      </c>
      <c r="AY83" s="3">
        <v>1064.952</v>
      </c>
      <c r="AZ83" s="3">
        <f>Table1[[#This Row], [2004]]*(VLOOKUP(Table1[[#This Row], [ISO]],Table2[],20,0)%)</f>
      </c>
      <c r="BA83" s="3">
        <v>1063.184</v>
      </c>
      <c r="BB83" s="3">
        <f>Table1[[#This Row], [2005]]*(VLOOKUP(Table1[[#This Row], [ISO]],Table2[],19,0)%)</f>
      </c>
      <c r="BC83" s="3">
        <v>1062.784</v>
      </c>
      <c r="BD83" s="3">
        <f>Table1[[#This Row], [2006]]*(VLOOKUP(Table1[[#This Row], [ISO]],Table2[],18,0)%)</f>
      </c>
      <c r="BE83" s="3">
        <v>1067.092</v>
      </c>
      <c r="BF83" s="3">
        <f>Table1[[#This Row], [2007]]*(VLOOKUP(Table1[[#This Row], [ISO]],Table2[],17,0)%)</f>
      </c>
      <c r="BG83" s="3">
        <v>1076.692</v>
      </c>
      <c r="BH83" s="3">
        <f>Table1[[#This Row], [2008]]*(VLOOKUP(Table1[[#This Row], [ISO]],Table2[],16,0)%)</f>
      </c>
      <c r="BI83" s="3">
        <v>1089.594</v>
      </c>
      <c r="BJ83" s="3">
        <f>Table1[[#This Row], [2009]]*(VLOOKUP(Table1[[#This Row], [ISO]],Table2[],15,0)%)</f>
      </c>
      <c r="BK83" s="3">
        <v>1098.674</v>
      </c>
      <c r="BL83" s="3">
        <f>Table1[[#This Row], [2010]]*(VLOOKUP(Table1[[#This Row], [ISO]],Table2[],14,0)%)</f>
      </c>
      <c r="BM83" s="3">
        <v>1097.492</v>
      </c>
      <c r="BN83" s="3">
        <f>Table1[[#This Row], [2011]]*(VLOOKUP(Table1[[#This Row], [ISO]],Table2[],13,0)%)</f>
      </c>
      <c r="BO83" s="3">
        <v>1083.938</v>
      </c>
      <c r="BP83" s="3">
        <f>Table1[[#This Row], [2012]]*(VLOOKUP(Table1[[#This Row], [ISO]],Table2[],12,0)%)</f>
      </c>
      <c r="BQ83" s="3">
        <v>1057.129</v>
      </c>
      <c r="BR83" s="3">
        <f>Table1[[#This Row], [2013]]*(VLOOKUP(Table1[[#This Row], [ISO]],Table2[],11,0)%)</f>
      </c>
      <c r="BS83" s="3">
        <v>1020.442</v>
      </c>
      <c r="BT83" s="3">
        <f>Table1[[#This Row], [2014]]*(VLOOKUP(Table1[[#This Row], [ISO]],Table2[],10,0)%)</f>
      </c>
      <c r="BU83" s="3">
        <v>983.059</v>
      </c>
      <c r="BV83" s="3">
        <f>Table1[[#This Row], [2015]]*(VLOOKUP(Table1[[#This Row], [ISO]],Table2[],9,0)%)</f>
      </c>
      <c r="BW83" s="3">
        <v>952.7860000000001</v>
      </c>
      <c r="BX83" s="3">
        <f>Table1[[#This Row], [2016]]*(VLOOKUP(Table1[[#This Row], [ISO]],Table2[],8,0)%)</f>
      </c>
      <c r="BY83" s="3">
        <v>930.918</v>
      </c>
      <c r="BZ83" s="3">
        <f>Table1[[#This Row], [2017]]*(VLOOKUP(Table1[[#This Row], [ISO]],Table2[],7,0)%)</f>
      </c>
      <c r="CA83" s="3">
        <v>914.3</v>
      </c>
      <c r="CB83" s="3">
        <f>Table1[[#This Row], [2018]]*(VLOOKUP(Table1[[#This Row], [ISO]],Table2[],6,0)%)</f>
      </c>
      <c r="CC83" s="3">
        <v>899.6469999999999</v>
      </c>
      <c r="CD83" s="3">
        <f>Table1[[#This Row], [2019]]*(VLOOKUP(Table1[[#This Row], [ISO]],Table2[],5,0)%)</f>
      </c>
      <c r="CE83" s="3">
        <v>884.337</v>
      </c>
      <c r="CF83" s="3">
        <f>Table1[[#This Row], [2020]]*(VLOOKUP(Table1[[#This Row], [ISO]],Table2[],4,0)%)</f>
      </c>
      <c r="CG83" s="3">
        <v>866.461</v>
      </c>
      <c r="CH83" s="3">
        <f>Table1[[#This Row], [2021]]*(VLOOKUP(Table1[[#This Row], [ISO]],Table2[],3,0)%)</f>
      </c>
    </row>
    <row x14ac:dyDescent="0.25" r="84" customHeight="1" ht="17.25">
      <c r="A84" s="1" t="s">
        <v>437</v>
      </c>
      <c r="B84" s="1" t="s">
        <v>438</v>
      </c>
      <c r="C84" s="3">
        <v>24.093</v>
      </c>
      <c r="D84" s="2">
        <f>Table1[[#This Row], [1980]]*(VLOOKUP(Table1[[#This Row], [ISO]],Table2[],44,0)%)</f>
      </c>
      <c r="E84" s="3">
        <v>23.906</v>
      </c>
      <c r="F84" s="2">
        <f>Table1[[#This Row], [1981]]*(VLOOKUP(Table1[[#This Row], [ISO]],Table2[],43,0)%)</f>
      </c>
      <c r="G84" s="3">
        <v>23.921</v>
      </c>
      <c r="H84" s="2">
        <f>Table1[[#This Row], [1982]]*(VLOOKUP(Table1[[#This Row], [ISO]],Table2[],42,0)%)</f>
      </c>
      <c r="I84" s="3">
        <v>24.432</v>
      </c>
      <c r="J84" s="2">
        <f>Table1[[#This Row], [1983]]*(VLOOKUP(Table1[[#This Row], [ISO]],Table2[],41,0)%)</f>
      </c>
      <c r="K84" s="3">
        <v>25.151999999999997</v>
      </c>
      <c r="L84" s="2">
        <f>Table1[[#This Row], [1984]]*(VLOOKUP(Table1[[#This Row], [ISO]],Table2[],40,0)%)</f>
      </c>
      <c r="M84" s="3">
        <v>25.770000000000003</v>
      </c>
      <c r="N84" s="2">
        <f>Table1[[#This Row], [1985]]*(VLOOKUP(Table1[[#This Row], [ISO]],Table2[],39,0)%)</f>
      </c>
      <c r="O84" s="3">
        <v>26.625</v>
      </c>
      <c r="P84" s="2">
        <f>Table1[[#This Row], [1986]]*(VLOOKUP(Table1[[#This Row], [ISO]],Table2[],38,0)%)</f>
      </c>
      <c r="Q84" s="3">
        <v>27.649</v>
      </c>
      <c r="R84" s="2">
        <f>Table1[[#This Row], [1987]]*(VLOOKUP(Table1[[#This Row], [ISO]],Table2[],37,0)%)</f>
      </c>
      <c r="S84" s="3">
        <v>28.059</v>
      </c>
      <c r="T84" s="2">
        <f>Table1[[#This Row], [1988]]*(VLOOKUP(Table1[[#This Row], [ISO]],Table2[],36,0)%)</f>
      </c>
      <c r="U84" s="3">
        <v>28.152</v>
      </c>
      <c r="V84" s="2">
        <f>Table1[[#This Row], [1989]]*(VLOOKUP(Table1[[#This Row], [ISO]],Table2[],35,0)%)</f>
      </c>
      <c r="W84" s="3">
        <v>28.114</v>
      </c>
      <c r="X84" s="2">
        <f>Table1[[#This Row], [1990]]*(VLOOKUP(Table1[[#This Row], [ISO]],Table2[],34,0)%)</f>
      </c>
      <c r="Y84" s="3">
        <v>27.727999999999998</v>
      </c>
      <c r="Z84" s="2">
        <f>Table1[[#This Row], [1991]]*(VLOOKUP(Table1[[#This Row], [ISO]],Table2[],33,0)%)</f>
      </c>
      <c r="AA84" s="3">
        <v>27.102</v>
      </c>
      <c r="AB84" s="2">
        <f>Table1[[#This Row], [1992]]*(VLOOKUP(Table1[[#This Row], [ISO]],Table2[],32,0)%)</f>
      </c>
      <c r="AC84" s="3">
        <v>26.401</v>
      </c>
      <c r="AD84" s="2">
        <f>Table1[[#This Row], [1993]]*(VLOOKUP(Table1[[#This Row], [ISO]],Table2[],31,0)%)</f>
      </c>
      <c r="AE84" s="3">
        <v>25.608000000000004</v>
      </c>
      <c r="AF84" s="2">
        <f>Table1[[#This Row], [1994]]*(VLOOKUP(Table1[[#This Row], [ISO]],Table2[],30,0)%)</f>
      </c>
      <c r="AG84" s="3">
        <v>24.622</v>
      </c>
      <c r="AH84" s="2">
        <f>Table1[[#This Row], [1995]]*(VLOOKUP(Table1[[#This Row], [ISO]],Table2[],29,0)%)</f>
      </c>
      <c r="AI84" s="3">
        <v>23.624</v>
      </c>
      <c r="AJ84" s="2">
        <f>Table1[[#This Row], [1996]]*(VLOOKUP(Table1[[#This Row], [ISO]],Table2[],28,0)%)</f>
      </c>
      <c r="AK84" s="3">
        <v>22.702</v>
      </c>
      <c r="AL84" s="2">
        <f>Table1[[#This Row], [1997]]*(VLOOKUP(Table1[[#This Row], [ISO]],Table2[],27,0)%)</f>
      </c>
      <c r="AM84" s="3">
        <v>21.969</v>
      </c>
      <c r="AN84" s="2">
        <f>Table1[[#This Row], [1998]]*(VLOOKUP(Table1[[#This Row], [ISO]],Table2[],26,0)%)</f>
      </c>
      <c r="AO84" s="3">
        <v>21.45</v>
      </c>
      <c r="AP84" s="2">
        <f>Table1[[#This Row], [1999]]*(VLOOKUP(Table1[[#This Row], [ISO]],Table2[],25,0)%)</f>
      </c>
      <c r="AQ84" s="3">
        <v>21.152</v>
      </c>
      <c r="AR84" s="2">
        <f>Table1[[#This Row], [2000]]*(VLOOKUP(Table1[[#This Row], [ISO]],Table2[],24,0)%)</f>
      </c>
      <c r="AS84" s="3">
        <v>20.744</v>
      </c>
      <c r="AT84" s="2">
        <f>Table1[[#This Row], [2001]]*(VLOOKUP(Table1[[#This Row], [ISO]],Table2[],23,0)%)</f>
      </c>
      <c r="AU84" s="3">
        <v>20.048000000000002</v>
      </c>
      <c r="AV84" s="2">
        <f>Table1[[#This Row], [2002]]*(VLOOKUP(Table1[[#This Row], [ISO]],Table2[],22,0)%)</f>
      </c>
      <c r="AW84" s="3">
        <v>19.43</v>
      </c>
      <c r="AX84" s="2">
        <f>Table1[[#This Row], [2003]]*(VLOOKUP(Table1[[#This Row], [ISO]],Table2[],21,0)%)</f>
      </c>
      <c r="AY84" s="3">
        <v>18.969</v>
      </c>
      <c r="AZ84" s="2">
        <f>Table1[[#This Row], [2004]]*(VLOOKUP(Table1[[#This Row], [ISO]],Table2[],20,0)%)</f>
      </c>
      <c r="BA84" s="3">
        <v>18.544</v>
      </c>
      <c r="BB84" s="2">
        <f>Table1[[#This Row], [2005]]*(VLOOKUP(Table1[[#This Row], [ISO]],Table2[],19,0)%)</f>
      </c>
      <c r="BC84" s="3">
        <v>18.396</v>
      </c>
      <c r="BD84" s="2">
        <f>Table1[[#This Row], [2006]]*(VLOOKUP(Table1[[#This Row], [ISO]],Table2[],18,0)%)</f>
      </c>
      <c r="BE84" s="3">
        <v>18.526</v>
      </c>
      <c r="BF84" s="2">
        <f>Table1[[#This Row], [2007]]*(VLOOKUP(Table1[[#This Row], [ISO]],Table2[],17,0)%)</f>
      </c>
      <c r="BG84" s="3">
        <v>18.721</v>
      </c>
      <c r="BH84" s="2">
        <f>Table1[[#This Row], [2008]]*(VLOOKUP(Table1[[#This Row], [ISO]],Table2[],16,0)%)</f>
      </c>
      <c r="BI84" s="3">
        <v>18.972</v>
      </c>
      <c r="BJ84" s="2">
        <f>Table1[[#This Row], [2009]]*(VLOOKUP(Table1[[#This Row], [ISO]],Table2[],15,0)%)</f>
      </c>
      <c r="BK84" s="3">
        <v>19.231</v>
      </c>
      <c r="BL84" s="2">
        <f>Table1[[#This Row], [2010]]*(VLOOKUP(Table1[[#This Row], [ISO]],Table2[],14,0)%)</f>
      </c>
      <c r="BM84" s="3">
        <v>19.532</v>
      </c>
      <c r="BN84" s="2">
        <f>Table1[[#This Row], [2011]]*(VLOOKUP(Table1[[#This Row], [ISO]],Table2[],13,0)%)</f>
      </c>
      <c r="BO84" s="3">
        <v>19.852</v>
      </c>
      <c r="BP84" s="2">
        <f>Table1[[#This Row], [2012]]*(VLOOKUP(Table1[[#This Row], [ISO]],Table2[],12,0)%)</f>
      </c>
      <c r="BQ84" s="3">
        <v>20.109</v>
      </c>
      <c r="BR84" s="2">
        <f>Table1[[#This Row], [2013]]*(VLOOKUP(Table1[[#This Row], [ISO]],Table2[],11,0)%)</f>
      </c>
      <c r="BS84" s="3">
        <v>20.3</v>
      </c>
      <c r="BT84" s="2">
        <f>Table1[[#This Row], [2014]]*(VLOOKUP(Table1[[#This Row], [ISO]],Table2[],10,0)%)</f>
      </c>
      <c r="BU84" s="3">
        <v>20.428</v>
      </c>
      <c r="BV84" s="2">
        <f>Table1[[#This Row], [2015]]*(VLOOKUP(Table1[[#This Row], [ISO]],Table2[],9,0)%)</f>
      </c>
      <c r="BW84" s="3">
        <v>20.506</v>
      </c>
      <c r="BX84" s="2">
        <f>Table1[[#This Row], [2016]]*(VLOOKUP(Table1[[#This Row], [ISO]],Table2[],8,0)%)</f>
      </c>
      <c r="BY84" s="3">
        <v>20.534</v>
      </c>
      <c r="BZ84" s="2">
        <f>Table1[[#This Row], [2017]]*(VLOOKUP(Table1[[#This Row], [ISO]],Table2[],7,0)%)</f>
      </c>
      <c r="CA84" s="3">
        <v>20.509</v>
      </c>
      <c r="CB84" s="2">
        <f>Table1[[#This Row], [2018]]*(VLOOKUP(Table1[[#This Row], [ISO]],Table2[],6,0)%)</f>
      </c>
      <c r="CC84" s="3">
        <v>20.430999999999997</v>
      </c>
      <c r="CD84" s="2">
        <f>Table1[[#This Row], [2019]]*(VLOOKUP(Table1[[#This Row], [ISO]],Table2[],5,0)%)</f>
      </c>
      <c r="CE84" s="3">
        <v>20.305</v>
      </c>
      <c r="CF84" s="2">
        <f>Table1[[#This Row], [2020]]*(VLOOKUP(Table1[[#This Row], [ISO]],Table2[],4,0)%)</f>
      </c>
      <c r="CG84" s="3">
        <v>20.14</v>
      </c>
      <c r="CH84" s="2">
        <f>Table1[[#This Row], [2021]]*(VLOOKUP(Table1[[#This Row], [ISO]],Table2[],3,0)%)</f>
      </c>
    </row>
    <row x14ac:dyDescent="0.25" r="85" customHeight="1" ht="17.25">
      <c r="A85" s="1" t="s">
        <v>439</v>
      </c>
      <c r="B85" s="1" t="s">
        <v>440</v>
      </c>
      <c r="C85" s="3">
        <v>8.511</v>
      </c>
      <c r="D85" s="2">
        <f>Table1[[#This Row], [1980]]*(VLOOKUP(Table1[[#This Row], [ISO]],Table2[],44,0)%)</f>
      </c>
      <c r="E85" s="3">
        <v>8.888</v>
      </c>
      <c r="F85" s="2">
        <f>Table1[[#This Row], [1981]]*(VLOOKUP(Table1[[#This Row], [ISO]],Table2[],43,0)%)</f>
      </c>
      <c r="G85" s="3">
        <v>9.209</v>
      </c>
      <c r="H85" s="2">
        <f>Table1[[#This Row], [1982]]*(VLOOKUP(Table1[[#This Row], [ISO]],Table2[],42,0)%)</f>
      </c>
      <c r="I85" s="3">
        <v>9.484</v>
      </c>
      <c r="J85" s="2">
        <f>Table1[[#This Row], [1983]]*(VLOOKUP(Table1[[#This Row], [ISO]],Table2[],41,0)%)</f>
      </c>
      <c r="K85" s="3">
        <v>9.749</v>
      </c>
      <c r="L85" s="2">
        <f>Table1[[#This Row], [1984]]*(VLOOKUP(Table1[[#This Row], [ISO]],Table2[],40,0)%)</f>
      </c>
      <c r="M85" s="3">
        <v>10.017</v>
      </c>
      <c r="N85" s="2">
        <f>Table1[[#This Row], [1985]]*(VLOOKUP(Table1[[#This Row], [ISO]],Table2[],39,0)%)</f>
      </c>
      <c r="O85" s="3">
        <v>10.275</v>
      </c>
      <c r="P85" s="2">
        <f>Table1[[#This Row], [1986]]*(VLOOKUP(Table1[[#This Row], [ISO]],Table2[],38,0)%)</f>
      </c>
      <c r="Q85" s="3">
        <v>10.517</v>
      </c>
      <c r="R85" s="2">
        <f>Table1[[#This Row], [1987]]*(VLOOKUP(Table1[[#This Row], [ISO]],Table2[],37,0)%)</f>
      </c>
      <c r="S85" s="3">
        <v>10.734</v>
      </c>
      <c r="T85" s="2">
        <f>Table1[[#This Row], [1988]]*(VLOOKUP(Table1[[#This Row], [ISO]],Table2[],36,0)%)</f>
      </c>
      <c r="U85" s="3">
        <v>10.908</v>
      </c>
      <c r="V85" s="2">
        <f>Table1[[#This Row], [1989]]*(VLOOKUP(Table1[[#This Row], [ISO]],Table2[],35,0)%)</f>
      </c>
      <c r="W85" s="3">
        <v>11.088</v>
      </c>
      <c r="X85" s="2">
        <f>Table1[[#This Row], [1990]]*(VLOOKUP(Table1[[#This Row], [ISO]],Table2[],34,0)%)</f>
      </c>
      <c r="Y85" s="3">
        <v>11.239</v>
      </c>
      <c r="Z85" s="2">
        <f>Table1[[#This Row], [1991]]*(VLOOKUP(Table1[[#This Row], [ISO]],Table2[],33,0)%)</f>
      </c>
      <c r="AA85" s="3">
        <v>11.299</v>
      </c>
      <c r="AB85" s="2">
        <f>Table1[[#This Row], [1992]]*(VLOOKUP(Table1[[#This Row], [ISO]],Table2[],32,0)%)</f>
      </c>
      <c r="AC85" s="3">
        <v>11.321</v>
      </c>
      <c r="AD85" s="2">
        <f>Table1[[#This Row], [1993]]*(VLOOKUP(Table1[[#This Row], [ISO]],Table2[],31,0)%)</f>
      </c>
      <c r="AE85" s="3">
        <v>11.322</v>
      </c>
      <c r="AF85" s="2">
        <f>Table1[[#This Row], [1994]]*(VLOOKUP(Table1[[#This Row], [ISO]],Table2[],30,0)%)</f>
      </c>
      <c r="AG85" s="3">
        <v>11.239999999999998</v>
      </c>
      <c r="AH85" s="2">
        <f>Table1[[#This Row], [1995]]*(VLOOKUP(Table1[[#This Row], [ISO]],Table2[],29,0)%)</f>
      </c>
      <c r="AI85" s="3">
        <v>11.036999999999999</v>
      </c>
      <c r="AJ85" s="2">
        <f>Table1[[#This Row], [1996]]*(VLOOKUP(Table1[[#This Row], [ISO]],Table2[],28,0)%)</f>
      </c>
      <c r="AK85" s="3">
        <v>10.746</v>
      </c>
      <c r="AL85" s="2">
        <f>Table1[[#This Row], [1997]]*(VLOOKUP(Table1[[#This Row], [ISO]],Table2[],27,0)%)</f>
      </c>
      <c r="AM85" s="3">
        <v>10.39</v>
      </c>
      <c r="AN85" s="2">
        <f>Table1[[#This Row], [1998]]*(VLOOKUP(Table1[[#This Row], [ISO]],Table2[],26,0)%)</f>
      </c>
      <c r="AO85" s="3">
        <v>9.979</v>
      </c>
      <c r="AP85" s="2">
        <f>Table1[[#This Row], [1999]]*(VLOOKUP(Table1[[#This Row], [ISO]],Table2[],25,0)%)</f>
      </c>
      <c r="AQ85" s="3">
        <v>9.595</v>
      </c>
      <c r="AR85" s="2">
        <f>Table1[[#This Row], [2000]]*(VLOOKUP(Table1[[#This Row], [ISO]],Table2[],24,0)%)</f>
      </c>
      <c r="AS85" s="3">
        <v>9.301</v>
      </c>
      <c r="AT85" s="2">
        <f>Table1[[#This Row], [2001]]*(VLOOKUP(Table1[[#This Row], [ISO]],Table2[],23,0)%)</f>
      </c>
      <c r="AU85" s="3">
        <v>9.071</v>
      </c>
      <c r="AV85" s="2">
        <f>Table1[[#This Row], [2002]]*(VLOOKUP(Table1[[#This Row], [ISO]],Table2[],22,0)%)</f>
      </c>
      <c r="AW85" s="3">
        <v>8.893</v>
      </c>
      <c r="AX85" s="2">
        <f>Table1[[#This Row], [2003]]*(VLOOKUP(Table1[[#This Row], [ISO]],Table2[],21,0)%)</f>
      </c>
      <c r="AY85" s="3">
        <v>8.737</v>
      </c>
      <c r="AZ85" s="2">
        <f>Table1[[#This Row], [2004]]*(VLOOKUP(Table1[[#This Row], [ISO]],Table2[],20,0)%)</f>
      </c>
      <c r="BA85" s="3">
        <v>8.593</v>
      </c>
      <c r="BB85" s="2">
        <f>Table1[[#This Row], [2005]]*(VLOOKUP(Table1[[#This Row], [ISO]],Table2[],19,0)%)</f>
      </c>
      <c r="BC85" s="3">
        <v>8.471</v>
      </c>
      <c r="BD85" s="2">
        <f>Table1[[#This Row], [2006]]*(VLOOKUP(Table1[[#This Row], [ISO]],Table2[],18,0)%)</f>
      </c>
      <c r="BE85" s="3">
        <v>8.369</v>
      </c>
      <c r="BF85" s="2">
        <f>Table1[[#This Row], [2007]]*(VLOOKUP(Table1[[#This Row], [ISO]],Table2[],17,0)%)</f>
      </c>
      <c r="BG85" s="3">
        <v>8.294</v>
      </c>
      <c r="BH85" s="2">
        <f>Table1[[#This Row], [2008]]*(VLOOKUP(Table1[[#This Row], [ISO]],Table2[],16,0)%)</f>
      </c>
      <c r="BI85" s="3">
        <v>8.25</v>
      </c>
      <c r="BJ85" s="2">
        <f>Table1[[#This Row], [2009]]*(VLOOKUP(Table1[[#This Row], [ISO]],Table2[],15,0)%)</f>
      </c>
      <c r="BK85" s="3">
        <v>8.216000000000001</v>
      </c>
      <c r="BL85" s="2">
        <f>Table1[[#This Row], [2010]]*(VLOOKUP(Table1[[#This Row], [ISO]],Table2[],14,0)%)</f>
      </c>
      <c r="BM85" s="3">
        <v>8.158</v>
      </c>
      <c r="BN85" s="2">
        <f>Table1[[#This Row], [2011]]*(VLOOKUP(Table1[[#This Row], [ISO]],Table2[],13,0)%)</f>
      </c>
      <c r="BO85" s="3">
        <v>8.071</v>
      </c>
      <c r="BP85" s="2">
        <f>Table1[[#This Row], [2012]]*(VLOOKUP(Table1[[#This Row], [ISO]],Table2[],12,0)%)</f>
      </c>
      <c r="BQ85" s="3">
        <v>7.962</v>
      </c>
      <c r="BR85" s="2">
        <f>Table1[[#This Row], [2013]]*(VLOOKUP(Table1[[#This Row], [ISO]],Table2[],11,0)%)</f>
      </c>
      <c r="BS85" s="3">
        <v>7.837</v>
      </c>
      <c r="BT85" s="2">
        <f>Table1[[#This Row], [2014]]*(VLOOKUP(Table1[[#This Row], [ISO]],Table2[],10,0)%)</f>
      </c>
      <c r="BU85" s="3">
        <v>7.798</v>
      </c>
      <c r="BV85" s="2">
        <f>Table1[[#This Row], [2015]]*(VLOOKUP(Table1[[#This Row], [ISO]],Table2[],9,0)%)</f>
      </c>
      <c r="BW85" s="3">
        <v>7.844</v>
      </c>
      <c r="BX85" s="2">
        <f>Table1[[#This Row], [2016]]*(VLOOKUP(Table1[[#This Row], [ISO]],Table2[],8,0)%)</f>
      </c>
      <c r="BY85" s="3">
        <v>7.902</v>
      </c>
      <c r="BZ85" s="2">
        <f>Table1[[#This Row], [2017]]*(VLOOKUP(Table1[[#This Row], [ISO]],Table2[],7,0)%)</f>
      </c>
      <c r="CA85" s="3">
        <v>7.994</v>
      </c>
      <c r="CB85" s="2">
        <f>Table1[[#This Row], [2018]]*(VLOOKUP(Table1[[#This Row], [ISO]],Table2[],6,0)%)</f>
      </c>
      <c r="CC85" s="3">
        <v>8.129</v>
      </c>
      <c r="CD85" s="2">
        <f>Table1[[#This Row], [2019]]*(VLOOKUP(Table1[[#This Row], [ISO]],Table2[],5,0)%)</f>
      </c>
      <c r="CE85" s="3">
        <v>8.232</v>
      </c>
      <c r="CF85" s="2">
        <f>Table1[[#This Row], [2020]]*(VLOOKUP(Table1[[#This Row], [ISO]],Table2[],4,0)%)</f>
      </c>
      <c r="CG85" s="3">
        <v>8.259</v>
      </c>
      <c r="CH85" s="2">
        <f>Table1[[#This Row], [2021]]*(VLOOKUP(Table1[[#This Row], [ISO]],Table2[],3,0)%)</f>
      </c>
    </row>
    <row x14ac:dyDescent="0.25" r="86" customHeight="1" ht="17.25">
      <c r="A86" s="1" t="s">
        <v>119</v>
      </c>
      <c r="B86" s="1" t="s">
        <v>118</v>
      </c>
      <c r="C86" s="3">
        <v>2562.008</v>
      </c>
      <c r="D86" s="3">
        <f>Table1[[#This Row], [1980]]*(VLOOKUP(Table1[[#This Row], [ISO]],Table2[],44,0)%)</f>
      </c>
      <c r="E86" s="3">
        <v>2627.671</v>
      </c>
      <c r="F86" s="3">
        <f>Table1[[#This Row], [1981]]*(VLOOKUP(Table1[[#This Row], [ISO]],Table2[],43,0)%)</f>
      </c>
      <c r="G86" s="3">
        <v>2686.305</v>
      </c>
      <c r="H86" s="3">
        <f>Table1[[#This Row], [1982]]*(VLOOKUP(Table1[[#This Row], [ISO]],Table2[],42,0)%)</f>
      </c>
      <c r="I86" s="3">
        <v>2743.917</v>
      </c>
      <c r="J86" s="3">
        <f>Table1[[#This Row], [1983]]*(VLOOKUP(Table1[[#This Row], [ISO]],Table2[],41,0)%)</f>
      </c>
      <c r="K86" s="3">
        <v>2802.87</v>
      </c>
      <c r="L86" s="3">
        <f>Table1[[#This Row], [1984]]*(VLOOKUP(Table1[[#This Row], [ISO]],Table2[],40,0)%)</f>
      </c>
      <c r="M86" s="3">
        <v>2852.6269999999995</v>
      </c>
      <c r="N86" s="3">
        <f>Table1[[#This Row], [1985]]*(VLOOKUP(Table1[[#This Row], [ISO]],Table2[],39,0)%)</f>
      </c>
      <c r="O86" s="3">
        <v>2898.9130000000005</v>
      </c>
      <c r="P86" s="3">
        <f>Table1[[#This Row], [1986]]*(VLOOKUP(Table1[[#This Row], [ISO]],Table2[],38,0)%)</f>
      </c>
      <c r="Q86" s="3">
        <v>2949.2</v>
      </c>
      <c r="R86" s="3">
        <f>Table1[[#This Row], [1987]]*(VLOOKUP(Table1[[#This Row], [ISO]],Table2[],37,0)%)</f>
      </c>
      <c r="S86" s="3">
        <v>3005.8210000000004</v>
      </c>
      <c r="T86" s="3">
        <f>Table1[[#This Row], [1988]]*(VLOOKUP(Table1[[#This Row], [ISO]],Table2[],36,0)%)</f>
      </c>
      <c r="U86" s="3">
        <v>3071.314</v>
      </c>
      <c r="V86" s="3">
        <f>Table1[[#This Row], [1989]]*(VLOOKUP(Table1[[#This Row], [ISO]],Table2[],35,0)%)</f>
      </c>
      <c r="W86" s="3">
        <v>3144.325</v>
      </c>
      <c r="X86" s="3">
        <f>Table1[[#This Row], [1990]]*(VLOOKUP(Table1[[#This Row], [ISO]],Table2[],34,0)%)</f>
      </c>
      <c r="Y86" s="3">
        <v>3217.893</v>
      </c>
      <c r="Z86" s="3">
        <f>Table1[[#This Row], [1991]]*(VLOOKUP(Table1[[#This Row], [ISO]],Table2[],33,0)%)</f>
      </c>
      <c r="AA86" s="3">
        <v>3289.539</v>
      </c>
      <c r="AB86" s="3">
        <f>Table1[[#This Row], [1992]]*(VLOOKUP(Table1[[#This Row], [ISO]],Table2[],32,0)%)</f>
      </c>
      <c r="AC86" s="3">
        <v>3357.67</v>
      </c>
      <c r="AD86" s="3">
        <f>Table1[[#This Row], [1993]]*(VLOOKUP(Table1[[#This Row], [ISO]],Table2[],31,0)%)</f>
      </c>
      <c r="AE86" s="3">
        <v>3422.183</v>
      </c>
      <c r="AF86" s="3">
        <f>Table1[[#This Row], [1994]]*(VLOOKUP(Table1[[#This Row], [ISO]],Table2[],30,0)%)</f>
      </c>
      <c r="AG86" s="3">
        <v>3486.596</v>
      </c>
      <c r="AH86" s="3">
        <f>Table1[[#This Row], [1995]]*(VLOOKUP(Table1[[#This Row], [ISO]],Table2[],29,0)%)</f>
      </c>
      <c r="AI86" s="3">
        <v>3550.795</v>
      </c>
      <c r="AJ86" s="3">
        <f>Table1[[#This Row], [1996]]*(VLOOKUP(Table1[[#This Row], [ISO]],Table2[],28,0)%)</f>
      </c>
      <c r="AK86" s="3">
        <v>3611.36</v>
      </c>
      <c r="AL86" s="3">
        <f>Table1[[#This Row], [1997]]*(VLOOKUP(Table1[[#This Row], [ISO]],Table2[],27,0)%)</f>
      </c>
      <c r="AM86" s="3">
        <v>3668.176</v>
      </c>
      <c r="AN86" s="3">
        <f>Table1[[#This Row], [1998]]*(VLOOKUP(Table1[[#This Row], [ISO]],Table2[],26,0)%)</f>
      </c>
      <c r="AO86" s="3">
        <v>3717.224</v>
      </c>
      <c r="AP86" s="3">
        <f>Table1[[#This Row], [1999]]*(VLOOKUP(Table1[[#This Row], [ISO]],Table2[],25,0)%)</f>
      </c>
      <c r="AQ86" s="3">
        <v>3758.1579999999994</v>
      </c>
      <c r="AR86" s="3">
        <f>Table1[[#This Row], [2000]]*(VLOOKUP(Table1[[#This Row], [ISO]],Table2[],24,0)%)</f>
      </c>
      <c r="AS86" s="3">
        <v>3799.3</v>
      </c>
      <c r="AT86" s="3">
        <f>Table1[[#This Row], [2001]]*(VLOOKUP(Table1[[#This Row], [ISO]],Table2[],23,0)%)</f>
      </c>
      <c r="AU86" s="3">
        <v>3836.617</v>
      </c>
      <c r="AV86" s="3">
        <f>Table1[[#This Row], [2002]]*(VLOOKUP(Table1[[#This Row], [ISO]],Table2[],22,0)%)</f>
      </c>
      <c r="AW86" s="3">
        <v>3860.875</v>
      </c>
      <c r="AX86" s="3">
        <f>Table1[[#This Row], [2003]]*(VLOOKUP(Table1[[#This Row], [ISO]],Table2[],21,0)%)</f>
      </c>
      <c r="AY86" s="3">
        <v>3875.968</v>
      </c>
      <c r="AZ86" s="3">
        <f>Table1[[#This Row], [2004]]*(VLOOKUP(Table1[[#This Row], [ISO]],Table2[],20,0)%)</f>
      </c>
      <c r="BA86" s="3">
        <v>3880.354</v>
      </c>
      <c r="BB86" s="3">
        <f>Table1[[#This Row], [2005]]*(VLOOKUP(Table1[[#This Row], [ISO]],Table2[],19,0)%)</f>
      </c>
      <c r="BC86" s="3">
        <v>3869.56</v>
      </c>
      <c r="BD86" s="3">
        <f>Table1[[#This Row], [2006]]*(VLOOKUP(Table1[[#This Row], [ISO]],Table2[],18,0)%)</f>
      </c>
      <c r="BE86" s="3">
        <v>3856.31</v>
      </c>
      <c r="BF86" s="3">
        <f>Table1[[#This Row], [2007]]*(VLOOKUP(Table1[[#This Row], [ISO]],Table2[],17,0)%)</f>
      </c>
      <c r="BG86" s="3">
        <v>3846.702</v>
      </c>
      <c r="BH86" s="3">
        <f>Table1[[#This Row], [2008]]*(VLOOKUP(Table1[[#This Row], [ISO]],Table2[],16,0)%)</f>
      </c>
      <c r="BI86" s="3">
        <v>3839.714</v>
      </c>
      <c r="BJ86" s="3">
        <f>Table1[[#This Row], [2009]]*(VLOOKUP(Table1[[#This Row], [ISO]],Table2[],15,0)%)</f>
      </c>
      <c r="BK86" s="3">
        <v>3841.017</v>
      </c>
      <c r="BL86" s="3">
        <f>Table1[[#This Row], [2010]]*(VLOOKUP(Table1[[#This Row], [ISO]],Table2[],14,0)%)</f>
      </c>
      <c r="BM86" s="3">
        <v>3852.9</v>
      </c>
      <c r="BN86" s="3">
        <f>Table1[[#This Row], [2011]]*(VLOOKUP(Table1[[#This Row], [ISO]],Table2[],13,0)%)</f>
      </c>
      <c r="BO86" s="3">
        <v>3871.085</v>
      </c>
      <c r="BP86" s="3">
        <f>Table1[[#This Row], [2012]]*(VLOOKUP(Table1[[#This Row], [ISO]],Table2[],12,0)%)</f>
      </c>
      <c r="BQ86" s="3">
        <v>3891.818</v>
      </c>
      <c r="BR86" s="3">
        <f>Table1[[#This Row], [2013]]*(VLOOKUP(Table1[[#This Row], [ISO]],Table2[],11,0)%)</f>
      </c>
      <c r="BS86" s="3">
        <v>3915.9</v>
      </c>
      <c r="BT86" s="3">
        <f>Table1[[#This Row], [2014]]*(VLOOKUP(Table1[[#This Row], [ISO]],Table2[],10,0)%)</f>
      </c>
      <c r="BU86" s="3">
        <v>3943.323</v>
      </c>
      <c r="BV86" s="3">
        <f>Table1[[#This Row], [2015]]*(VLOOKUP(Table1[[#This Row], [ISO]],Table2[],9,0)%)</f>
      </c>
      <c r="BW86" s="3">
        <v>3971.923</v>
      </c>
      <c r="BX86" s="3">
        <f>Table1[[#This Row], [2016]]*(VLOOKUP(Table1[[#This Row], [ISO]],Table2[],8,0)%)</f>
      </c>
      <c r="BY86" s="3">
        <v>3991.5040000000004</v>
      </c>
      <c r="BZ86" s="3">
        <f>Table1[[#This Row], [2017]]*(VLOOKUP(Table1[[#This Row], [ISO]],Table2[],7,0)%)</f>
      </c>
      <c r="CA86" s="3">
        <v>3994.807</v>
      </c>
      <c r="CB86" s="3">
        <f>Table1[[#This Row], [2018]]*(VLOOKUP(Table1[[#This Row], [ISO]],Table2[],6,0)%)</f>
      </c>
      <c r="CC86" s="3">
        <v>3975.468</v>
      </c>
      <c r="CD86" s="3">
        <f>Table1[[#This Row], [2019]]*(VLOOKUP(Table1[[#This Row], [ISO]],Table2[],5,0)%)</f>
      </c>
      <c r="CE86" s="3">
        <v>3926.882</v>
      </c>
      <c r="CF86" s="3">
        <f>Table1[[#This Row], [2020]]*(VLOOKUP(Table1[[#This Row], [ISO]],Table2[],4,0)%)</f>
      </c>
      <c r="CG86" s="3">
        <v>3854.7159999999994</v>
      </c>
      <c r="CH86" s="3">
        <f>Table1[[#This Row], [2021]]*(VLOOKUP(Table1[[#This Row], [ISO]],Table2[],3,0)%)</f>
      </c>
    </row>
    <row x14ac:dyDescent="0.25" r="87" customHeight="1" ht="17.25">
      <c r="A87" s="1" t="s">
        <v>441</v>
      </c>
      <c r="B87" s="1" t="s">
        <v>442</v>
      </c>
      <c r="C87" s="3">
        <v>16.691</v>
      </c>
      <c r="D87" s="2">
        <f>Table1[[#This Row], [1980]]*(VLOOKUP(Table1[[#This Row], [ISO]],Table2[],44,0)%)</f>
      </c>
      <c r="E87" s="3">
        <v>17.357</v>
      </c>
      <c r="F87" s="2">
        <f>Table1[[#This Row], [1981]]*(VLOOKUP(Table1[[#This Row], [ISO]],Table2[],43,0)%)</f>
      </c>
      <c r="G87" s="3">
        <v>18.153</v>
      </c>
      <c r="H87" s="2">
        <f>Table1[[#This Row], [1982]]*(VLOOKUP(Table1[[#This Row], [ISO]],Table2[],42,0)%)</f>
      </c>
      <c r="I87" s="3">
        <v>19.26</v>
      </c>
      <c r="J87" s="2">
        <f>Table1[[#This Row], [1983]]*(VLOOKUP(Table1[[#This Row], [ISO]],Table2[],41,0)%)</f>
      </c>
      <c r="K87" s="3">
        <v>20.648</v>
      </c>
      <c r="L87" s="2">
        <f>Table1[[#This Row], [1984]]*(VLOOKUP(Table1[[#This Row], [ISO]],Table2[],40,0)%)</f>
      </c>
      <c r="M87" s="3">
        <v>22.098</v>
      </c>
      <c r="N87" s="2">
        <f>Table1[[#This Row], [1985]]*(VLOOKUP(Table1[[#This Row], [ISO]],Table2[],39,0)%)</f>
      </c>
      <c r="O87" s="3">
        <v>23.601</v>
      </c>
      <c r="P87" s="2">
        <f>Table1[[#This Row], [1986]]*(VLOOKUP(Table1[[#This Row], [ISO]],Table2[],38,0)%)</f>
      </c>
      <c r="Q87" s="3">
        <v>25.137</v>
      </c>
      <c r="R87" s="2">
        <f>Table1[[#This Row], [1987]]*(VLOOKUP(Table1[[#This Row], [ISO]],Table2[],37,0)%)</f>
      </c>
      <c r="S87" s="3">
        <v>26.727</v>
      </c>
      <c r="T87" s="2">
        <f>Table1[[#This Row], [1988]]*(VLOOKUP(Table1[[#This Row], [ISO]],Table2[],36,0)%)</f>
      </c>
      <c r="U87" s="3">
        <v>28.418</v>
      </c>
      <c r="V87" s="2">
        <f>Table1[[#This Row], [1989]]*(VLOOKUP(Table1[[#This Row], [ISO]],Table2[],35,0)%)</f>
      </c>
      <c r="W87" s="3">
        <v>30.158</v>
      </c>
      <c r="X87" s="2">
        <f>Table1[[#This Row], [1990]]*(VLOOKUP(Table1[[#This Row], [ISO]],Table2[],34,0)%)</f>
      </c>
      <c r="Y87" s="3">
        <v>31.987</v>
      </c>
      <c r="Z87" s="2">
        <f>Table1[[#This Row], [1991]]*(VLOOKUP(Table1[[#This Row], [ISO]],Table2[],33,0)%)</f>
      </c>
      <c r="AA87" s="3">
        <v>33.911</v>
      </c>
      <c r="AB87" s="2">
        <f>Table1[[#This Row], [1992]]*(VLOOKUP(Table1[[#This Row], [ISO]],Table2[],32,0)%)</f>
      </c>
      <c r="AC87" s="3">
        <v>35.798</v>
      </c>
      <c r="AD87" s="2">
        <f>Table1[[#This Row], [1993]]*(VLOOKUP(Table1[[#This Row], [ISO]],Table2[],31,0)%)</f>
      </c>
      <c r="AE87" s="3">
        <v>37.533</v>
      </c>
      <c r="AF87" s="2">
        <f>Table1[[#This Row], [1994]]*(VLOOKUP(Table1[[#This Row], [ISO]],Table2[],30,0)%)</f>
      </c>
      <c r="AG87" s="3">
        <v>39.004</v>
      </c>
      <c r="AH87" s="2">
        <f>Table1[[#This Row], [1995]]*(VLOOKUP(Table1[[#This Row], [ISO]],Table2[],29,0)%)</f>
      </c>
      <c r="AI87" s="3">
        <v>40.221</v>
      </c>
      <c r="AJ87" s="2">
        <f>Table1[[#This Row], [1996]]*(VLOOKUP(Table1[[#This Row], [ISO]],Table2[],28,0)%)</f>
      </c>
      <c r="AK87" s="3">
        <v>41.265</v>
      </c>
      <c r="AL87" s="2">
        <f>Table1[[#This Row], [1997]]*(VLOOKUP(Table1[[#This Row], [ISO]],Table2[],27,0)%)</f>
      </c>
      <c r="AM87" s="3">
        <v>42.345</v>
      </c>
      <c r="AN87" s="2">
        <f>Table1[[#This Row], [1998]]*(VLOOKUP(Table1[[#This Row], [ISO]],Table2[],26,0)%)</f>
      </c>
      <c r="AO87" s="3">
        <v>43.615</v>
      </c>
      <c r="AP87" s="2">
        <f>Table1[[#This Row], [1999]]*(VLOOKUP(Table1[[#This Row], [ISO]],Table2[],25,0)%)</f>
      </c>
      <c r="AQ87" s="3">
        <v>45.076</v>
      </c>
      <c r="AR87" s="2">
        <f>Table1[[#This Row], [2000]]*(VLOOKUP(Table1[[#This Row], [ISO]],Table2[],24,0)%)</f>
      </c>
      <c r="AS87" s="3">
        <v>46.797</v>
      </c>
      <c r="AT87" s="2">
        <f>Table1[[#This Row], [2001]]*(VLOOKUP(Table1[[#This Row], [ISO]],Table2[],23,0)%)</f>
      </c>
      <c r="AU87" s="3">
        <v>48.815</v>
      </c>
      <c r="AV87" s="2">
        <f>Table1[[#This Row], [2002]]*(VLOOKUP(Table1[[#This Row], [ISO]],Table2[],22,0)%)</f>
      </c>
      <c r="AW87" s="3">
        <v>50.69</v>
      </c>
      <c r="AX87" s="2">
        <f>Table1[[#This Row], [2003]]*(VLOOKUP(Table1[[#This Row], [ISO]],Table2[],21,0)%)</f>
      </c>
      <c r="AY87" s="3">
        <v>51.972</v>
      </c>
      <c r="AZ87" s="2">
        <f>Table1[[#This Row], [2004]]*(VLOOKUP(Table1[[#This Row], [ISO]],Table2[],20,0)%)</f>
      </c>
      <c r="BA87" s="3">
        <v>52.973</v>
      </c>
      <c r="BB87" s="2">
        <f>Table1[[#This Row], [2005]]*(VLOOKUP(Table1[[#This Row], [ISO]],Table2[],19,0)%)</f>
      </c>
      <c r="BC87" s="3">
        <v>54.056</v>
      </c>
      <c r="BD87" s="2">
        <f>Table1[[#This Row], [2006]]*(VLOOKUP(Table1[[#This Row], [ISO]],Table2[],18,0)%)</f>
      </c>
      <c r="BE87" s="3">
        <v>54.708</v>
      </c>
      <c r="BF87" s="2">
        <f>Table1[[#This Row], [2007]]*(VLOOKUP(Table1[[#This Row], [ISO]],Table2[],17,0)%)</f>
      </c>
      <c r="BG87" s="3">
        <v>55.283</v>
      </c>
      <c r="BH87" s="2">
        <f>Table1[[#This Row], [2008]]*(VLOOKUP(Table1[[#This Row], [ISO]],Table2[],16,0)%)</f>
      </c>
      <c r="BI87" s="3">
        <v>56.304</v>
      </c>
      <c r="BJ87" s="2">
        <f>Table1[[#This Row], [2009]]*(VLOOKUP(Table1[[#This Row], [ISO]],Table2[],15,0)%)</f>
      </c>
      <c r="BK87" s="3">
        <v>56.92</v>
      </c>
      <c r="BL87" s="2">
        <f>Table1[[#This Row], [2010]]*(VLOOKUP(Table1[[#This Row], [ISO]],Table2[],14,0)%)</f>
      </c>
      <c r="BM87" s="3">
        <v>57.151</v>
      </c>
      <c r="BN87" s="2">
        <f>Table1[[#This Row], [2011]]*(VLOOKUP(Table1[[#This Row], [ISO]],Table2[],13,0)%)</f>
      </c>
      <c r="BO87" s="3">
        <v>57.348</v>
      </c>
      <c r="BP87" s="2">
        <f>Table1[[#This Row], [2012]]*(VLOOKUP(Table1[[#This Row], [ISO]],Table2[],12,0)%)</f>
      </c>
      <c r="BQ87" s="3">
        <v>57.47</v>
      </c>
      <c r="BR87" s="2">
        <f>Table1[[#This Row], [2013]]*(VLOOKUP(Table1[[#This Row], [ISO]],Table2[],11,0)%)</f>
      </c>
      <c r="BS87" s="3">
        <v>58.142</v>
      </c>
      <c r="BT87" s="2">
        <f>Table1[[#This Row], [2014]]*(VLOOKUP(Table1[[#This Row], [ISO]],Table2[],10,0)%)</f>
      </c>
      <c r="BU87" s="3">
        <v>59.547</v>
      </c>
      <c r="BV87" s="2">
        <f>Table1[[#This Row], [2015]]*(VLOOKUP(Table1[[#This Row], [ISO]],Table2[],9,0)%)</f>
      </c>
      <c r="BW87" s="3">
        <v>61.497</v>
      </c>
      <c r="BX87" s="2">
        <f>Table1[[#This Row], [2016]]*(VLOOKUP(Table1[[#This Row], [ISO]],Table2[],8,0)%)</f>
      </c>
      <c r="BY87" s="3">
        <v>64.052</v>
      </c>
      <c r="BZ87" s="2">
        <f>Table1[[#This Row], [2017]]*(VLOOKUP(Table1[[#This Row], [ISO]],Table2[],7,0)%)</f>
      </c>
      <c r="CA87" s="3">
        <v>66.855</v>
      </c>
      <c r="CB87" s="2">
        <f>Table1[[#This Row], [2018]]*(VLOOKUP(Table1[[#This Row], [ISO]],Table2[],6,0)%)</f>
      </c>
      <c r="CC87" s="3">
        <v>69.182</v>
      </c>
      <c r="CD87" s="2">
        <f>Table1[[#This Row], [2019]]*(VLOOKUP(Table1[[#This Row], [ISO]],Table2[],5,0)%)</f>
      </c>
      <c r="CE87" s="3">
        <v>70.898</v>
      </c>
      <c r="CF87" s="2">
        <f>Table1[[#This Row], [2020]]*(VLOOKUP(Table1[[#This Row], [ISO]],Table2[],4,0)%)</f>
      </c>
      <c r="CG87" s="3">
        <v>72.328</v>
      </c>
      <c r="CH87" s="2">
        <f>Table1[[#This Row], [2021]]*(VLOOKUP(Table1[[#This Row], [ISO]],Table2[],3,0)%)</f>
      </c>
    </row>
    <row x14ac:dyDescent="0.25" r="88" customHeight="1" ht="17.25">
      <c r="A88" s="1" t="s">
        <v>443</v>
      </c>
      <c r="B88" s="1" t="s">
        <v>444</v>
      </c>
      <c r="C88" s="3">
        <v>27.312999999999995</v>
      </c>
      <c r="D88" s="2">
        <f>Table1[[#This Row], [1980]]*(VLOOKUP(Table1[[#This Row], [ISO]],Table2[],44,0)%)</f>
      </c>
      <c r="E88" s="3">
        <v>28.043999999999997</v>
      </c>
      <c r="F88" s="2">
        <f>Table1[[#This Row], [1981]]*(VLOOKUP(Table1[[#This Row], [ISO]],Table2[],43,0)%)</f>
      </c>
      <c r="G88" s="3">
        <v>28.636</v>
      </c>
      <c r="H88" s="2">
        <f>Table1[[#This Row], [1982]]*(VLOOKUP(Table1[[#This Row], [ISO]],Table2[],42,0)%)</f>
      </c>
      <c r="I88" s="3">
        <v>29.177</v>
      </c>
      <c r="J88" s="2">
        <f>Table1[[#This Row], [1983]]*(VLOOKUP(Table1[[#This Row], [ISO]],Table2[],41,0)%)</f>
      </c>
      <c r="K88" s="3">
        <v>29.548</v>
      </c>
      <c r="L88" s="2">
        <f>Table1[[#This Row], [1984]]*(VLOOKUP(Table1[[#This Row], [ISO]],Table2[],40,0)%)</f>
      </c>
      <c r="M88" s="3">
        <v>29.753</v>
      </c>
      <c r="N88" s="2">
        <f>Table1[[#This Row], [1985]]*(VLOOKUP(Table1[[#This Row], [ISO]],Table2[],39,0)%)</f>
      </c>
      <c r="O88" s="3">
        <v>29.996</v>
      </c>
      <c r="P88" s="2">
        <f>Table1[[#This Row], [1986]]*(VLOOKUP(Table1[[#This Row], [ISO]],Table2[],38,0)%)</f>
      </c>
      <c r="Q88" s="3">
        <v>30.394</v>
      </c>
      <c r="R88" s="2">
        <f>Table1[[#This Row], [1987]]*(VLOOKUP(Table1[[#This Row], [ISO]],Table2[],37,0)%)</f>
      </c>
      <c r="S88" s="3">
        <v>31</v>
      </c>
      <c r="T88" s="2">
        <f>Table1[[#This Row], [1988]]*(VLOOKUP(Table1[[#This Row], [ISO]],Table2[],36,0)%)</f>
      </c>
      <c r="U88" s="3">
        <v>31.378</v>
      </c>
      <c r="V88" s="2">
        <f>Table1[[#This Row], [1989]]*(VLOOKUP(Table1[[#This Row], [ISO]],Table2[],35,0)%)</f>
      </c>
      <c r="W88" s="3">
        <v>31.736</v>
      </c>
      <c r="X88" s="2">
        <f>Table1[[#This Row], [1990]]*(VLOOKUP(Table1[[#This Row], [ISO]],Table2[],34,0)%)</f>
      </c>
      <c r="Y88" s="3">
        <v>32.486000000000004</v>
      </c>
      <c r="Z88" s="2">
        <f>Table1[[#This Row], [1991]]*(VLOOKUP(Table1[[#This Row], [ISO]],Table2[],33,0)%)</f>
      </c>
      <c r="AA88" s="3">
        <v>33.198</v>
      </c>
      <c r="AB88" s="2">
        <f>Table1[[#This Row], [1992]]*(VLOOKUP(Table1[[#This Row], [ISO]],Table2[],32,0)%)</f>
      </c>
      <c r="AC88" s="3">
        <v>33.75</v>
      </c>
      <c r="AD88" s="2">
        <f>Table1[[#This Row], [1993]]*(VLOOKUP(Table1[[#This Row], [ISO]],Table2[],31,0)%)</f>
      </c>
      <c r="AE88" s="3">
        <v>34.345</v>
      </c>
      <c r="AF88" s="2">
        <f>Table1[[#This Row], [1994]]*(VLOOKUP(Table1[[#This Row], [ISO]],Table2[],30,0)%)</f>
      </c>
      <c r="AG88" s="3">
        <v>34.809</v>
      </c>
      <c r="AH88" s="2">
        <f>Table1[[#This Row], [1995]]*(VLOOKUP(Table1[[#This Row], [ISO]],Table2[],29,0)%)</f>
      </c>
      <c r="AI88" s="3">
        <v>34.881</v>
      </c>
      <c r="AJ88" s="2">
        <f>Table1[[#This Row], [1996]]*(VLOOKUP(Table1[[#This Row], [ISO]],Table2[],28,0)%)</f>
      </c>
      <c r="AK88" s="3">
        <v>34.784</v>
      </c>
      <c r="AL88" s="2">
        <f>Table1[[#This Row], [1997]]*(VLOOKUP(Table1[[#This Row], [ISO]],Table2[],27,0)%)</f>
      </c>
      <c r="AM88" s="3">
        <v>34.691</v>
      </c>
      <c r="AN88" s="2">
        <f>Table1[[#This Row], [1998]]*(VLOOKUP(Table1[[#This Row], [ISO]],Table2[],26,0)%)</f>
      </c>
      <c r="AO88" s="3">
        <v>34.727000000000004</v>
      </c>
      <c r="AP88" s="2">
        <f>Table1[[#This Row], [1999]]*(VLOOKUP(Table1[[#This Row], [ISO]],Table2[],25,0)%)</f>
      </c>
      <c r="AQ88" s="3">
        <v>34.897999999999996</v>
      </c>
      <c r="AR88" s="2">
        <f>Table1[[#This Row], [2000]]*(VLOOKUP(Table1[[#This Row], [ISO]],Table2[],24,0)%)</f>
      </c>
      <c r="AS88" s="3">
        <v>35.056</v>
      </c>
      <c r="AT88" s="2">
        <f>Table1[[#This Row], [2001]]*(VLOOKUP(Table1[[#This Row], [ISO]],Table2[],23,0)%)</f>
      </c>
      <c r="AU88" s="3">
        <v>34.96</v>
      </c>
      <c r="AV88" s="2">
        <f>Table1[[#This Row], [2002]]*(VLOOKUP(Table1[[#This Row], [ISO]],Table2[],22,0)%)</f>
      </c>
      <c r="AW88" s="3">
        <v>34.512</v>
      </c>
      <c r="AX88" s="2">
        <f>Table1[[#This Row], [2003]]*(VLOOKUP(Table1[[#This Row], [ISO]],Table2[],21,0)%)</f>
      </c>
      <c r="AY88" s="3">
        <v>33.747</v>
      </c>
      <c r="AZ88" s="2">
        <f>Table1[[#This Row], [2004]]*(VLOOKUP(Table1[[#This Row], [ISO]],Table2[],20,0)%)</f>
      </c>
      <c r="BA88" s="3">
        <v>32.744</v>
      </c>
      <c r="BB88" s="2">
        <f>Table1[[#This Row], [2005]]*(VLOOKUP(Table1[[#This Row], [ISO]],Table2[],19,0)%)</f>
      </c>
      <c r="BC88" s="3">
        <v>31.726</v>
      </c>
      <c r="BD88" s="2">
        <f>Table1[[#This Row], [2006]]*(VLOOKUP(Table1[[#This Row], [ISO]],Table2[],18,0)%)</f>
      </c>
      <c r="BE88" s="3">
        <v>30.874</v>
      </c>
      <c r="BF88" s="2">
        <f>Table1[[#This Row], [2007]]*(VLOOKUP(Table1[[#This Row], [ISO]],Table2[],17,0)%)</f>
      </c>
      <c r="BG88" s="3">
        <v>30.24</v>
      </c>
      <c r="BH88" s="2">
        <f>Table1[[#This Row], [2008]]*(VLOOKUP(Table1[[#This Row], [ISO]],Table2[],16,0)%)</f>
      </c>
      <c r="BI88" s="3">
        <v>29.844</v>
      </c>
      <c r="BJ88" s="2">
        <f>Table1[[#This Row], [2009]]*(VLOOKUP(Table1[[#This Row], [ISO]],Table2[],15,0)%)</f>
      </c>
      <c r="BK88" s="3">
        <v>30.191</v>
      </c>
      <c r="BL88" s="2">
        <f>Table1[[#This Row], [2010]]*(VLOOKUP(Table1[[#This Row], [ISO]],Table2[],14,0)%)</f>
      </c>
      <c r="BM88" s="3">
        <v>30.968</v>
      </c>
      <c r="BN88" s="2">
        <f>Table1[[#This Row], [2011]]*(VLOOKUP(Table1[[#This Row], [ISO]],Table2[],13,0)%)</f>
      </c>
      <c r="BO88" s="3">
        <v>31.768</v>
      </c>
      <c r="BP88" s="2">
        <f>Table1[[#This Row], [2012]]*(VLOOKUP(Table1[[#This Row], [ISO]],Table2[],12,0)%)</f>
      </c>
      <c r="BQ88" s="3">
        <v>32.429</v>
      </c>
      <c r="BR88" s="2">
        <f>Table1[[#This Row], [2013]]*(VLOOKUP(Table1[[#This Row], [ISO]],Table2[],11,0)%)</f>
      </c>
      <c r="BS88" s="3">
        <v>32.734</v>
      </c>
      <c r="BT88" s="2">
        <f>Table1[[#This Row], [2014]]*(VLOOKUP(Table1[[#This Row], [ISO]],Table2[],10,0)%)</f>
      </c>
      <c r="BU88" s="3">
        <v>32.607</v>
      </c>
      <c r="BV88" s="2">
        <f>Table1[[#This Row], [2015]]*(VLOOKUP(Table1[[#This Row], [ISO]],Table2[],9,0)%)</f>
      </c>
      <c r="BW88" s="3">
        <v>32.222</v>
      </c>
      <c r="BX88" s="2">
        <f>Table1[[#This Row], [2016]]*(VLOOKUP(Table1[[#This Row], [ISO]],Table2[],8,0)%)</f>
      </c>
      <c r="BY88" s="3">
        <v>31.584</v>
      </c>
      <c r="BZ88" s="2">
        <f>Table1[[#This Row], [2017]]*(VLOOKUP(Table1[[#This Row], [ISO]],Table2[],7,0)%)</f>
      </c>
      <c r="CA88" s="3">
        <v>30.678</v>
      </c>
      <c r="CB88" s="2">
        <f>Table1[[#This Row], [2018]]*(VLOOKUP(Table1[[#This Row], [ISO]],Table2[],6,0)%)</f>
      </c>
      <c r="CC88" s="3">
        <v>29.82</v>
      </c>
      <c r="CD88" s="2">
        <f>Table1[[#This Row], [2019]]*(VLOOKUP(Table1[[#This Row], [ISO]],Table2[],5,0)%)</f>
      </c>
      <c r="CE88" s="3">
        <v>28.98</v>
      </c>
      <c r="CF88" s="2">
        <f>Table1[[#This Row], [2020]]*(VLOOKUP(Table1[[#This Row], [ISO]],Table2[],4,0)%)</f>
      </c>
      <c r="CG88" s="3">
        <v>28.27</v>
      </c>
      <c r="CH88" s="2">
        <f>Table1[[#This Row], [2021]]*(VLOOKUP(Table1[[#This Row], [ISO]],Table2[],3,0)%)</f>
      </c>
    </row>
    <row x14ac:dyDescent="0.25" r="89" customHeight="1" ht="17.25">
      <c r="A89" s="1" t="s">
        <v>125</v>
      </c>
      <c r="B89" s="1" t="s">
        <v>124</v>
      </c>
      <c r="C89" s="3">
        <v>225.221</v>
      </c>
      <c r="D89" s="3">
        <f>Table1[[#This Row], [1980]]*(VLOOKUP(Table1[[#This Row], [ISO]],Table2[],44,0)%)</f>
      </c>
      <c r="E89" s="3">
        <v>222.598</v>
      </c>
      <c r="F89" s="3">
        <f>Table1[[#This Row], [1981]]*(VLOOKUP(Table1[[#This Row], [ISO]],Table2[],43,0)%)</f>
      </c>
      <c r="G89" s="3">
        <v>218.516</v>
      </c>
      <c r="H89" s="3">
        <f>Table1[[#This Row], [1982]]*(VLOOKUP(Table1[[#This Row], [ISO]],Table2[],42,0)%)</f>
      </c>
      <c r="I89" s="3">
        <v>213.81</v>
      </c>
      <c r="J89" s="3">
        <f>Table1[[#This Row], [1983]]*(VLOOKUP(Table1[[#This Row], [ISO]],Table2[],41,0)%)</f>
      </c>
      <c r="K89" s="3">
        <v>208.709</v>
      </c>
      <c r="L89" s="3">
        <f>Table1[[#This Row], [1984]]*(VLOOKUP(Table1[[#This Row], [ISO]],Table2[],40,0)%)</f>
      </c>
      <c r="M89" s="3">
        <v>203.71499999999997</v>
      </c>
      <c r="N89" s="3">
        <f>Table1[[#This Row], [1985]]*(VLOOKUP(Table1[[#This Row], [ISO]],Table2[],39,0)%)</f>
      </c>
      <c r="O89" s="3">
        <v>199.05</v>
      </c>
      <c r="P89" s="3">
        <f>Table1[[#This Row], [1986]]*(VLOOKUP(Table1[[#This Row], [ISO]],Table2[],38,0)%)</f>
      </c>
      <c r="Q89" s="3">
        <v>195.09</v>
      </c>
      <c r="R89" s="3">
        <f>Table1[[#This Row], [1987]]*(VLOOKUP(Table1[[#This Row], [ISO]],Table2[],37,0)%)</f>
      </c>
      <c r="S89" s="3">
        <v>192.375</v>
      </c>
      <c r="T89" s="3">
        <f>Table1[[#This Row], [1988]]*(VLOOKUP(Table1[[#This Row], [ISO]],Table2[],36,0)%)</f>
      </c>
      <c r="U89" s="3">
        <v>190.966</v>
      </c>
      <c r="V89" s="3">
        <f>Table1[[#This Row], [1989]]*(VLOOKUP(Table1[[#This Row], [ISO]],Table2[],35,0)%)</f>
      </c>
      <c r="W89" s="3">
        <v>190.66099999999997</v>
      </c>
      <c r="X89" s="3">
        <f>Table1[[#This Row], [1990]]*(VLOOKUP(Table1[[#This Row], [ISO]],Table2[],34,0)%)</f>
      </c>
      <c r="Y89" s="3">
        <v>191.617</v>
      </c>
      <c r="Z89" s="3">
        <f>Table1[[#This Row], [1991]]*(VLOOKUP(Table1[[#This Row], [ISO]],Table2[],33,0)%)</f>
      </c>
      <c r="AA89" s="3">
        <v>194.491</v>
      </c>
      <c r="AB89" s="3">
        <f>Table1[[#This Row], [1992]]*(VLOOKUP(Table1[[#This Row], [ISO]],Table2[],32,0)%)</f>
      </c>
      <c r="AC89" s="3">
        <v>198.188</v>
      </c>
      <c r="AD89" s="3">
        <f>Table1[[#This Row], [1993]]*(VLOOKUP(Table1[[#This Row], [ISO]],Table2[],31,0)%)</f>
      </c>
      <c r="AE89" s="3">
        <v>201.173</v>
      </c>
      <c r="AF89" s="3">
        <f>Table1[[#This Row], [1994]]*(VLOOKUP(Table1[[#This Row], [ISO]],Table2[],30,0)%)</f>
      </c>
      <c r="AG89" s="3">
        <v>203.249</v>
      </c>
      <c r="AH89" s="3">
        <f>Table1[[#This Row], [1995]]*(VLOOKUP(Table1[[#This Row], [ISO]],Table2[],29,0)%)</f>
      </c>
      <c r="AI89" s="3">
        <v>203.704</v>
      </c>
      <c r="AJ89" s="3">
        <f>Table1[[#This Row], [1996]]*(VLOOKUP(Table1[[#This Row], [ISO]],Table2[],28,0)%)</f>
      </c>
      <c r="AK89" s="3">
        <v>202.74600000000004</v>
      </c>
      <c r="AL89" s="3">
        <f>Table1[[#This Row], [1997]]*(VLOOKUP(Table1[[#This Row], [ISO]],Table2[],27,0)%)</f>
      </c>
      <c r="AM89" s="3">
        <v>201.26299999999998</v>
      </c>
      <c r="AN89" s="3">
        <f>Table1[[#This Row], [1998]]*(VLOOKUP(Table1[[#This Row], [ISO]],Table2[],26,0)%)</f>
      </c>
      <c r="AO89" s="3">
        <v>199.254</v>
      </c>
      <c r="AP89" s="3">
        <f>Table1[[#This Row], [1999]]*(VLOOKUP(Table1[[#This Row], [ISO]],Table2[],25,0)%)</f>
      </c>
      <c r="AQ89" s="3">
        <v>196.67700000000002</v>
      </c>
      <c r="AR89" s="3">
        <f>Table1[[#This Row], [2000]]*(VLOOKUP(Table1[[#This Row], [ISO]],Table2[],24,0)%)</f>
      </c>
      <c r="AS89" s="3">
        <v>193.592</v>
      </c>
      <c r="AT89" s="3">
        <f>Table1[[#This Row], [2001]]*(VLOOKUP(Table1[[#This Row], [ISO]],Table2[],23,0)%)</f>
      </c>
      <c r="AU89" s="3">
        <v>190.089</v>
      </c>
      <c r="AV89" s="3">
        <f>Table1[[#This Row], [2002]]*(VLOOKUP(Table1[[#This Row], [ISO]],Table2[],22,0)%)</f>
      </c>
      <c r="AW89" s="3">
        <v>185.319</v>
      </c>
      <c r="AX89" s="3">
        <f>Table1[[#This Row], [2003]]*(VLOOKUP(Table1[[#This Row], [ISO]],Table2[],21,0)%)</f>
      </c>
      <c r="AY89" s="3">
        <v>179.672</v>
      </c>
      <c r="AZ89" s="3">
        <f>Table1[[#This Row], [2004]]*(VLOOKUP(Table1[[#This Row], [ISO]],Table2[],20,0)%)</f>
      </c>
      <c r="BA89" s="3">
        <v>174.458</v>
      </c>
      <c r="BB89" s="3">
        <f>Table1[[#This Row], [2005]]*(VLOOKUP(Table1[[#This Row], [ISO]],Table2[],19,0)%)</f>
      </c>
      <c r="BC89" s="3">
        <v>169.853</v>
      </c>
      <c r="BD89" s="3">
        <f>Table1[[#This Row], [2006]]*(VLOOKUP(Table1[[#This Row], [ISO]],Table2[],18,0)%)</f>
      </c>
      <c r="BE89" s="3">
        <v>166.041</v>
      </c>
      <c r="BF89" s="3">
        <f>Table1[[#This Row], [2007]]*(VLOOKUP(Table1[[#This Row], [ISO]],Table2[],17,0)%)</f>
      </c>
      <c r="BG89" s="3">
        <v>162.844</v>
      </c>
      <c r="BH89" s="3">
        <f>Table1[[#This Row], [2008]]*(VLOOKUP(Table1[[#This Row], [ISO]],Table2[],16,0)%)</f>
      </c>
      <c r="BI89" s="3">
        <v>159.99</v>
      </c>
      <c r="BJ89" s="3">
        <f>Table1[[#This Row], [2009]]*(VLOOKUP(Table1[[#This Row], [ISO]],Table2[],15,0)%)</f>
      </c>
      <c r="BK89" s="3">
        <v>157.471</v>
      </c>
      <c r="BL89" s="3">
        <f>Table1[[#This Row], [2010]]*(VLOOKUP(Table1[[#This Row], [ISO]],Table2[],14,0)%)</f>
      </c>
      <c r="BM89" s="3">
        <v>155.299</v>
      </c>
      <c r="BN89" s="3">
        <f>Table1[[#This Row], [2011]]*(VLOOKUP(Table1[[#This Row], [ISO]],Table2[],13,0)%)</f>
      </c>
      <c r="BO89" s="3">
        <v>154.07</v>
      </c>
      <c r="BP89" s="3">
        <f>Table1[[#This Row], [2012]]*(VLOOKUP(Table1[[#This Row], [ISO]],Table2[],12,0)%)</f>
      </c>
      <c r="BQ89" s="3">
        <v>154.064</v>
      </c>
      <c r="BR89" s="3">
        <f>Table1[[#This Row], [2013]]*(VLOOKUP(Table1[[#This Row], [ISO]],Table2[],11,0)%)</f>
      </c>
      <c r="BS89" s="3">
        <v>154.475</v>
      </c>
      <c r="BT89" s="3">
        <f>Table1[[#This Row], [2014]]*(VLOOKUP(Table1[[#This Row], [ISO]],Table2[],10,0)%)</f>
      </c>
      <c r="BU89" s="3">
        <v>154.777</v>
      </c>
      <c r="BV89" s="3">
        <f>Table1[[#This Row], [2015]]*(VLOOKUP(Table1[[#This Row], [ISO]],Table2[],9,0)%)</f>
      </c>
      <c r="BW89" s="3">
        <v>154.886</v>
      </c>
      <c r="BX89" s="3">
        <f>Table1[[#This Row], [2016]]*(VLOOKUP(Table1[[#This Row], [ISO]],Table2[],8,0)%)</f>
      </c>
      <c r="BY89" s="3">
        <v>154.876</v>
      </c>
      <c r="BZ89" s="3">
        <f>Table1[[#This Row], [2017]]*(VLOOKUP(Table1[[#This Row], [ISO]],Table2[],7,0)%)</f>
      </c>
      <c r="CA89" s="3">
        <v>156.274</v>
      </c>
      <c r="CB89" s="3">
        <f>Table1[[#This Row], [2018]]*(VLOOKUP(Table1[[#This Row], [ISO]],Table2[],6,0)%)</f>
      </c>
      <c r="CC89" s="3">
        <v>157.513</v>
      </c>
      <c r="CD89" s="3">
        <f>Table1[[#This Row], [2019]]*(VLOOKUP(Table1[[#This Row], [ISO]],Table2[],5,0)%)</f>
      </c>
      <c r="CE89" s="3">
        <v>157.709</v>
      </c>
      <c r="CF89" s="3">
        <f>Table1[[#This Row], [2020]]*(VLOOKUP(Table1[[#This Row], [ISO]],Table2[],4,0)%)</f>
      </c>
      <c r="CG89" s="3">
        <v>158.106</v>
      </c>
      <c r="CH89" s="3">
        <f>Table1[[#This Row], [2021]]*(VLOOKUP(Table1[[#This Row], [ISO]],Table2[],3,0)%)</f>
      </c>
    </row>
    <row x14ac:dyDescent="0.25" r="90" customHeight="1" ht="17.25">
      <c r="A90" s="1" t="s">
        <v>445</v>
      </c>
      <c r="B90" s="1" t="s">
        <v>446</v>
      </c>
      <c r="C90" s="3">
        <v>790.69</v>
      </c>
      <c r="D90" s="2">
        <f>Table1[[#This Row], [1980]]*(VLOOKUP(Table1[[#This Row], [ISO]],Table2[],44,0)%)</f>
      </c>
      <c r="E90" s="3">
        <v>800.364</v>
      </c>
      <c r="F90" s="2">
        <f>Table1[[#This Row], [1981]]*(VLOOKUP(Table1[[#This Row], [ISO]],Table2[],43,0)%)</f>
      </c>
      <c r="G90" s="3">
        <v>816.83</v>
      </c>
      <c r="H90" s="2">
        <f>Table1[[#This Row], [1982]]*(VLOOKUP(Table1[[#This Row], [ISO]],Table2[],42,0)%)</f>
      </c>
      <c r="I90" s="3">
        <v>828.904</v>
      </c>
      <c r="J90" s="2">
        <f>Table1[[#This Row], [1983]]*(VLOOKUP(Table1[[#This Row], [ISO]],Table2[],41,0)%)</f>
      </c>
      <c r="K90" s="3">
        <v>828.445</v>
      </c>
      <c r="L90" s="2">
        <f>Table1[[#This Row], [1984]]*(VLOOKUP(Table1[[#This Row], [ISO]],Table2[],40,0)%)</f>
      </c>
      <c r="M90" s="3">
        <v>815.1</v>
      </c>
      <c r="N90" s="2">
        <f>Table1[[#This Row], [1985]]*(VLOOKUP(Table1[[#This Row], [ISO]],Table2[],39,0)%)</f>
      </c>
      <c r="O90" s="3">
        <v>796.604</v>
      </c>
      <c r="P90" s="2">
        <f>Table1[[#This Row], [1986]]*(VLOOKUP(Table1[[#This Row], [ISO]],Table2[],38,0)%)</f>
      </c>
      <c r="Q90" s="3">
        <v>778.014</v>
      </c>
      <c r="R90" s="2">
        <f>Table1[[#This Row], [1987]]*(VLOOKUP(Table1[[#This Row], [ISO]],Table2[],37,0)%)</f>
      </c>
      <c r="S90" s="3">
        <v>764.653</v>
      </c>
      <c r="T90" s="2">
        <f>Table1[[#This Row], [1988]]*(VLOOKUP(Table1[[#This Row], [ISO]],Table2[],36,0)%)</f>
      </c>
      <c r="U90" s="3">
        <v>759.264</v>
      </c>
      <c r="V90" s="2">
        <f>Table1[[#This Row], [1989]]*(VLOOKUP(Table1[[#This Row], [ISO]],Table2[],35,0)%)</f>
      </c>
      <c r="W90" s="3">
        <v>756.728</v>
      </c>
      <c r="X90" s="2">
        <f>Table1[[#This Row], [1990]]*(VLOOKUP(Table1[[#This Row], [ISO]],Table2[],34,0)%)</f>
      </c>
      <c r="Y90" s="3">
        <v>753.672</v>
      </c>
      <c r="Z90" s="2">
        <f>Table1[[#This Row], [1991]]*(VLOOKUP(Table1[[#This Row], [ISO]],Table2[],33,0)%)</f>
      </c>
      <c r="AA90" s="3">
        <v>751.9</v>
      </c>
      <c r="AB90" s="2">
        <f>Table1[[#This Row], [1992]]*(VLOOKUP(Table1[[#This Row], [ISO]],Table2[],32,0)%)</f>
      </c>
      <c r="AC90" s="3">
        <v>743.646</v>
      </c>
      <c r="AD90" s="2">
        <f>Table1[[#This Row], [1993]]*(VLOOKUP(Table1[[#This Row], [ISO]],Table2[],31,0)%)</f>
      </c>
      <c r="AE90" s="3">
        <v>727.64</v>
      </c>
      <c r="AF90" s="2">
        <f>Table1[[#This Row], [1994]]*(VLOOKUP(Table1[[#This Row], [ISO]],Table2[],30,0)%)</f>
      </c>
      <c r="AG90" s="3">
        <v>709.094</v>
      </c>
      <c r="AH90" s="2">
        <f>Table1[[#This Row], [1995]]*(VLOOKUP(Table1[[#This Row], [ISO]],Table2[],29,0)%)</f>
      </c>
      <c r="AI90" s="3">
        <v>703.356</v>
      </c>
      <c r="AJ90" s="2">
        <f>Table1[[#This Row], [1996]]*(VLOOKUP(Table1[[#This Row], [ISO]],Table2[],28,0)%)</f>
      </c>
      <c r="AK90" s="3">
        <v>708.154</v>
      </c>
      <c r="AL90" s="2">
        <f>Table1[[#This Row], [1997]]*(VLOOKUP(Table1[[#This Row], [ISO]],Table2[],27,0)%)</f>
      </c>
      <c r="AM90" s="3">
        <v>698.5060000000001</v>
      </c>
      <c r="AN90" s="2">
        <f>Table1[[#This Row], [1998]]*(VLOOKUP(Table1[[#This Row], [ISO]],Table2[],26,0)%)</f>
      </c>
      <c r="AO90" s="3">
        <v>666.029</v>
      </c>
      <c r="AP90" s="2">
        <f>Table1[[#This Row], [1999]]*(VLOOKUP(Table1[[#This Row], [ISO]],Table2[],25,0)%)</f>
      </c>
      <c r="AQ90" s="3">
        <v>613.519</v>
      </c>
      <c r="AR90" s="2">
        <f>Table1[[#This Row], [2000]]*(VLOOKUP(Table1[[#This Row], [ISO]],Table2[],24,0)%)</f>
      </c>
      <c r="AS90" s="3">
        <v>571.695</v>
      </c>
      <c r="AT90" s="2">
        <f>Table1[[#This Row], [2001]]*(VLOOKUP(Table1[[#This Row], [ISO]],Table2[],23,0)%)</f>
      </c>
      <c r="AU90" s="3">
        <v>553.5139999999999</v>
      </c>
      <c r="AV90" s="2">
        <f>Table1[[#This Row], [2002]]*(VLOOKUP(Table1[[#This Row], [ISO]],Table2[],22,0)%)</f>
      </c>
      <c r="AW90" s="3">
        <v>541.388</v>
      </c>
      <c r="AX90" s="2">
        <f>Table1[[#This Row], [2003]]*(VLOOKUP(Table1[[#This Row], [ISO]],Table2[],21,0)%)</f>
      </c>
      <c r="AY90" s="3">
        <v>522.799</v>
      </c>
      <c r="AZ90" s="2">
        <f>Table1[[#This Row], [2004]]*(VLOOKUP(Table1[[#This Row], [ISO]],Table2[],20,0)%)</f>
      </c>
      <c r="BA90" s="3">
        <v>488.33299999999997</v>
      </c>
      <c r="BB90" s="2">
        <f>Table1[[#This Row], [2005]]*(VLOOKUP(Table1[[#This Row], [ISO]],Table2[],19,0)%)</f>
      </c>
      <c r="BC90" s="3">
        <v>458.336</v>
      </c>
      <c r="BD90" s="2">
        <f>Table1[[#This Row], [2006]]*(VLOOKUP(Table1[[#This Row], [ISO]],Table2[],18,0)%)</f>
      </c>
      <c r="BE90" s="3">
        <v>465.255</v>
      </c>
      <c r="BF90" s="2">
        <f>Table1[[#This Row], [2007]]*(VLOOKUP(Table1[[#This Row], [ISO]],Table2[],17,0)%)</f>
      </c>
      <c r="BG90" s="3">
        <v>493.507</v>
      </c>
      <c r="BH90" s="2">
        <f>Table1[[#This Row], [2008]]*(VLOOKUP(Table1[[#This Row], [ISO]],Table2[],16,0)%)</f>
      </c>
      <c r="BI90" s="3">
        <v>515.318</v>
      </c>
      <c r="BJ90" s="2">
        <f>Table1[[#This Row], [2009]]*(VLOOKUP(Table1[[#This Row], [ISO]],Table2[],15,0)%)</f>
      </c>
      <c r="BK90" s="3">
        <v>522.459</v>
      </c>
      <c r="BL90" s="2">
        <f>Table1[[#This Row], [2010]]*(VLOOKUP(Table1[[#This Row], [ISO]],Table2[],14,0)%)</f>
      </c>
      <c r="BM90" s="3">
        <v>531.062</v>
      </c>
      <c r="BN90" s="2">
        <f>Table1[[#This Row], [2011]]*(VLOOKUP(Table1[[#This Row], [ISO]],Table2[],13,0)%)</f>
      </c>
      <c r="BO90" s="3">
        <v>565.277</v>
      </c>
      <c r="BP90" s="2">
        <f>Table1[[#This Row], [2012]]*(VLOOKUP(Table1[[#This Row], [ISO]],Table2[],12,0)%)</f>
      </c>
      <c r="BQ90" s="3">
        <v>602.729</v>
      </c>
      <c r="BR90" s="2">
        <f>Table1[[#This Row], [2013]]*(VLOOKUP(Table1[[#This Row], [ISO]],Table2[],11,0)%)</f>
      </c>
      <c r="BS90" s="3">
        <v>619.471</v>
      </c>
      <c r="BT90" s="2">
        <f>Table1[[#This Row], [2014]]*(VLOOKUP(Table1[[#This Row], [ISO]],Table2[],10,0)%)</f>
      </c>
      <c r="BU90" s="3">
        <v>611.174</v>
      </c>
      <c r="BV90" s="2">
        <f>Table1[[#This Row], [2015]]*(VLOOKUP(Table1[[#This Row], [ISO]],Table2[],9,0)%)</f>
      </c>
      <c r="BW90" s="3">
        <v>611.645</v>
      </c>
      <c r="BX90" s="2">
        <f>Table1[[#This Row], [2016]]*(VLOOKUP(Table1[[#This Row], [ISO]],Table2[],8,0)%)</f>
      </c>
      <c r="BY90" s="3">
        <v>634.272</v>
      </c>
      <c r="BZ90" s="2">
        <f>Table1[[#This Row], [2017]]*(VLOOKUP(Table1[[#This Row], [ISO]],Table2[],7,0)%)</f>
      </c>
      <c r="CA90" s="3">
        <v>654.645</v>
      </c>
      <c r="CB90" s="2">
        <f>Table1[[#This Row], [2018]]*(VLOOKUP(Table1[[#This Row], [ISO]],Table2[],6,0)%)</f>
      </c>
      <c r="CC90" s="3">
        <v>669.043</v>
      </c>
      <c r="CD90" s="2">
        <f>Table1[[#This Row], [2019]]*(VLOOKUP(Table1[[#This Row], [ISO]],Table2[],5,0)%)</f>
      </c>
      <c r="CE90" s="3">
        <v>666.372</v>
      </c>
      <c r="CF90" s="2">
        <f>Table1[[#This Row], [2020]]*(VLOOKUP(Table1[[#This Row], [ISO]],Table2[],4,0)%)</f>
      </c>
      <c r="CG90" s="3">
        <v>624.503</v>
      </c>
      <c r="CH90" s="2">
        <f>Table1[[#This Row], [2021]]*(VLOOKUP(Table1[[#This Row], [ISO]],Table2[],3,0)%)</f>
      </c>
    </row>
    <row x14ac:dyDescent="0.25" r="91" customHeight="1" ht="17.25">
      <c r="A91" s="1" t="s">
        <v>129</v>
      </c>
      <c r="B91" s="1" t="s">
        <v>128</v>
      </c>
      <c r="C91" s="3">
        <v>1426.105</v>
      </c>
      <c r="D91" s="3">
        <f>Table1[[#This Row], [1980]]*(VLOOKUP(Table1[[#This Row], [ISO]],Table2[],44,0)%)</f>
      </c>
      <c r="E91" s="3">
        <v>1462.582</v>
      </c>
      <c r="F91" s="3">
        <f>Table1[[#This Row], [1981]]*(VLOOKUP(Table1[[#This Row], [ISO]],Table2[],43,0)%)</f>
      </c>
      <c r="G91" s="3">
        <v>1497.4270000000001</v>
      </c>
      <c r="H91" s="3">
        <f>Table1[[#This Row], [1982]]*(VLOOKUP(Table1[[#This Row], [ISO]],Table2[],42,0)%)</f>
      </c>
      <c r="I91" s="3">
        <v>1530.9859999999999</v>
      </c>
      <c r="J91" s="3">
        <f>Table1[[#This Row], [1983]]*(VLOOKUP(Table1[[#This Row], [ISO]],Table2[],41,0)%)</f>
      </c>
      <c r="K91" s="3">
        <v>1562.3690000000001</v>
      </c>
      <c r="L91" s="3">
        <f>Table1[[#This Row], [1984]]*(VLOOKUP(Table1[[#This Row], [ISO]],Table2[],40,0)%)</f>
      </c>
      <c r="M91" s="3">
        <v>1591.594</v>
      </c>
      <c r="N91" s="3">
        <f>Table1[[#This Row], [1985]]*(VLOOKUP(Table1[[#This Row], [ISO]],Table2[],39,0)%)</f>
      </c>
      <c r="O91" s="3">
        <v>1620.109</v>
      </c>
      <c r="P91" s="3">
        <f>Table1[[#This Row], [1986]]*(VLOOKUP(Table1[[#This Row], [ISO]],Table2[],38,0)%)</f>
      </c>
      <c r="Q91" s="3">
        <v>1648.569</v>
      </c>
      <c r="R91" s="3">
        <f>Table1[[#This Row], [1987]]*(VLOOKUP(Table1[[#This Row], [ISO]],Table2[],37,0)%)</f>
      </c>
      <c r="S91" s="3">
        <v>1676.33</v>
      </c>
      <c r="T91" s="3">
        <f>Table1[[#This Row], [1988]]*(VLOOKUP(Table1[[#This Row], [ISO]],Table2[],36,0)%)</f>
      </c>
      <c r="U91" s="3">
        <v>1705</v>
      </c>
      <c r="V91" s="3">
        <f>Table1[[#This Row], [1989]]*(VLOOKUP(Table1[[#This Row], [ISO]],Table2[],35,0)%)</f>
      </c>
      <c r="W91" s="3">
        <v>1736.64</v>
      </c>
      <c r="X91" s="3">
        <f>Table1[[#This Row], [1990]]*(VLOOKUP(Table1[[#This Row], [ISO]],Table2[],34,0)%)</f>
      </c>
      <c r="Y91" s="3">
        <v>1770.759</v>
      </c>
      <c r="Z91" s="3">
        <f>Table1[[#This Row], [1991]]*(VLOOKUP(Table1[[#This Row], [ISO]],Table2[],33,0)%)</f>
      </c>
      <c r="AA91" s="3">
        <v>1807.788</v>
      </c>
      <c r="AB91" s="3">
        <f>Table1[[#This Row], [1992]]*(VLOOKUP(Table1[[#This Row], [ISO]],Table2[],32,0)%)</f>
      </c>
      <c r="AC91" s="3">
        <v>1847.571</v>
      </c>
      <c r="AD91" s="3">
        <f>Table1[[#This Row], [1993]]*(VLOOKUP(Table1[[#This Row], [ISO]],Table2[],31,0)%)</f>
      </c>
      <c r="AE91" s="3">
        <v>1888.332</v>
      </c>
      <c r="AF91" s="3">
        <f>Table1[[#This Row], [1994]]*(VLOOKUP(Table1[[#This Row], [ISO]],Table2[],30,0)%)</f>
      </c>
      <c r="AG91" s="3">
        <v>1928.056</v>
      </c>
      <c r="AH91" s="3">
        <f>Table1[[#This Row], [1995]]*(VLOOKUP(Table1[[#This Row], [ISO]],Table2[],29,0)%)</f>
      </c>
      <c r="AI91" s="3">
        <v>1966.258</v>
      </c>
      <c r="AJ91" s="3">
        <f>Table1[[#This Row], [1996]]*(VLOOKUP(Table1[[#This Row], [ISO]],Table2[],28,0)%)</f>
      </c>
      <c r="AK91" s="3">
        <v>2002.769</v>
      </c>
      <c r="AL91" s="3">
        <f>Table1[[#This Row], [1997]]*(VLOOKUP(Table1[[#This Row], [ISO]],Table2[],27,0)%)</f>
      </c>
      <c r="AM91" s="3">
        <v>2033.128</v>
      </c>
      <c r="AN91" s="3">
        <f>Table1[[#This Row], [1998]]*(VLOOKUP(Table1[[#This Row], [ISO]],Table2[],26,0)%)</f>
      </c>
      <c r="AO91" s="3">
        <v>2063.663</v>
      </c>
      <c r="AP91" s="3">
        <f>Table1[[#This Row], [1999]]*(VLOOKUP(Table1[[#This Row], [ISO]],Table2[],25,0)%)</f>
      </c>
      <c r="AQ91" s="3">
        <v>2098.241</v>
      </c>
      <c r="AR91" s="3">
        <f>Table1[[#This Row], [2000]]*(VLOOKUP(Table1[[#This Row], [ISO]],Table2[],24,0)%)</f>
      </c>
      <c r="AS91" s="3">
        <v>2129.043</v>
      </c>
      <c r="AT91" s="3">
        <f>Table1[[#This Row], [2001]]*(VLOOKUP(Table1[[#This Row], [ISO]],Table2[],23,0)%)</f>
      </c>
      <c r="AU91" s="3">
        <v>2153.903</v>
      </c>
      <c r="AV91" s="3">
        <f>Table1[[#This Row], [2002]]*(VLOOKUP(Table1[[#This Row], [ISO]],Table2[],22,0)%)</f>
      </c>
      <c r="AW91" s="3">
        <v>2170.426</v>
      </c>
      <c r="AX91" s="3">
        <f>Table1[[#This Row], [2003]]*(VLOOKUP(Table1[[#This Row], [ISO]],Table2[],21,0)%)</f>
      </c>
      <c r="AY91" s="3">
        <v>2176.735</v>
      </c>
      <c r="AZ91" s="3">
        <f>Table1[[#This Row], [2004]]*(VLOOKUP(Table1[[#This Row], [ISO]],Table2[],20,0)%)</f>
      </c>
      <c r="BA91" s="3">
        <v>2175.346</v>
      </c>
      <c r="BB91" s="3">
        <f>Table1[[#This Row], [2005]]*(VLOOKUP(Table1[[#This Row], [ISO]],Table2[],19,0)%)</f>
      </c>
      <c r="BC91" s="3">
        <v>2170.015</v>
      </c>
      <c r="BD91" s="3">
        <f>Table1[[#This Row], [2006]]*(VLOOKUP(Table1[[#This Row], [ISO]],Table2[],18,0)%)</f>
      </c>
      <c r="BE91" s="3">
        <v>2162.184</v>
      </c>
      <c r="BF91" s="3">
        <f>Table1[[#This Row], [2007]]*(VLOOKUP(Table1[[#This Row], [ISO]],Table2[],17,0)%)</f>
      </c>
      <c r="BG91" s="3">
        <v>2152.845</v>
      </c>
      <c r="BH91" s="3">
        <f>Table1[[#This Row], [2008]]*(VLOOKUP(Table1[[#This Row], [ISO]],Table2[],16,0)%)</f>
      </c>
      <c r="BI91" s="3">
        <v>2142.5240000000003</v>
      </c>
      <c r="BJ91" s="3">
        <f>Table1[[#This Row], [2009]]*(VLOOKUP(Table1[[#This Row], [ISO]],Table2[],15,0)%)</f>
      </c>
      <c r="BK91" s="3">
        <v>2131.07</v>
      </c>
      <c r="BL91" s="3">
        <f>Table1[[#This Row], [2010]]*(VLOOKUP(Table1[[#This Row], [ISO]],Table2[],14,0)%)</f>
      </c>
      <c r="BM91" s="3">
        <v>2118.724</v>
      </c>
      <c r="BN91" s="3">
        <f>Table1[[#This Row], [2011]]*(VLOOKUP(Table1[[#This Row], [ISO]],Table2[],13,0)%)</f>
      </c>
      <c r="BO91" s="3">
        <v>2106.43</v>
      </c>
      <c r="BP91" s="3">
        <f>Table1[[#This Row], [2012]]*(VLOOKUP(Table1[[#This Row], [ISO]],Table2[],12,0)%)</f>
      </c>
      <c r="BQ91" s="3">
        <v>2094.94</v>
      </c>
      <c r="BR91" s="3">
        <f>Table1[[#This Row], [2013]]*(VLOOKUP(Table1[[#This Row], [ISO]],Table2[],11,0)%)</f>
      </c>
      <c r="BS91" s="3">
        <v>2085.284</v>
      </c>
      <c r="BT91" s="3">
        <f>Table1[[#This Row], [2014]]*(VLOOKUP(Table1[[#This Row], [ISO]],Table2[],10,0)%)</f>
      </c>
      <c r="BU91" s="3">
        <v>2078.887</v>
      </c>
      <c r="BV91" s="3">
        <f>Table1[[#This Row], [2015]]*(VLOOKUP(Table1[[#This Row], [ISO]],Table2[],9,0)%)</f>
      </c>
      <c r="BW91" s="3">
        <v>2076.547</v>
      </c>
      <c r="BX91" s="3">
        <f>Table1[[#This Row], [2016]]*(VLOOKUP(Table1[[#This Row], [ISO]],Table2[],8,0)%)</f>
      </c>
      <c r="BY91" s="3">
        <v>2078.441</v>
      </c>
      <c r="BZ91" s="3">
        <f>Table1[[#This Row], [2017]]*(VLOOKUP(Table1[[#This Row], [ISO]],Table2[],7,0)%)</f>
      </c>
      <c r="CA91" s="3">
        <v>2084.225</v>
      </c>
      <c r="CB91" s="3">
        <f>Table1[[#This Row], [2018]]*(VLOOKUP(Table1[[#This Row], [ISO]],Table2[],6,0)%)</f>
      </c>
      <c r="CC91" s="3">
        <v>2092.875</v>
      </c>
      <c r="CD91" s="3">
        <f>Table1[[#This Row], [2019]]*(VLOOKUP(Table1[[#This Row], [ISO]],Table2[],5,0)%)</f>
      </c>
      <c r="CE91" s="3">
        <v>2102.878</v>
      </c>
      <c r="CF91" s="3">
        <f>Table1[[#This Row], [2020]]*(VLOOKUP(Table1[[#This Row], [ISO]],Table2[],4,0)%)</f>
      </c>
      <c r="CG91" s="3">
        <v>2112.773</v>
      </c>
      <c r="CH91" s="3">
        <f>Table1[[#This Row], [2021]]*(VLOOKUP(Table1[[#This Row], [ISO]],Table2[],3,0)%)</f>
      </c>
    </row>
    <row x14ac:dyDescent="0.25" r="92" customHeight="1" ht="17.25">
      <c r="A92" s="1" t="s">
        <v>71</v>
      </c>
      <c r="B92" s="1" t="s">
        <v>70</v>
      </c>
      <c r="C92" s="3">
        <v>666.873</v>
      </c>
      <c r="D92" s="3">
        <f>Table1[[#This Row], [1980]]*(VLOOKUP(Table1[[#This Row], [ISO]],Table2[],44,0)%)</f>
      </c>
      <c r="E92" s="3">
        <v>668.977</v>
      </c>
      <c r="F92" s="3">
        <f>Table1[[#This Row], [1981]]*(VLOOKUP(Table1[[#This Row], [ISO]],Table2[],43,0)%)</f>
      </c>
      <c r="G92" s="3">
        <v>669.795</v>
      </c>
      <c r="H92" s="3">
        <f>Table1[[#This Row], [1982]]*(VLOOKUP(Table1[[#This Row], [ISO]],Table2[],42,0)%)</f>
      </c>
      <c r="I92" s="3">
        <v>667.936</v>
      </c>
      <c r="J92" s="3">
        <f>Table1[[#This Row], [1983]]*(VLOOKUP(Table1[[#This Row], [ISO]],Table2[],41,0)%)</f>
      </c>
      <c r="K92" s="3">
        <v>663.764</v>
      </c>
      <c r="L92" s="3">
        <f>Table1[[#This Row], [1984]]*(VLOOKUP(Table1[[#This Row], [ISO]],Table2[],40,0)%)</f>
      </c>
      <c r="M92" s="3">
        <v>657.1579999999999</v>
      </c>
      <c r="N92" s="3">
        <f>Table1[[#This Row], [1985]]*(VLOOKUP(Table1[[#This Row], [ISO]],Table2[],39,0)%)</f>
      </c>
      <c r="O92" s="3">
        <v>647.453</v>
      </c>
      <c r="P92" s="3">
        <f>Table1[[#This Row], [1986]]*(VLOOKUP(Table1[[#This Row], [ISO]],Table2[],38,0)%)</f>
      </c>
      <c r="Q92" s="3">
        <v>635.246</v>
      </c>
      <c r="R92" s="3">
        <f>Table1[[#This Row], [1987]]*(VLOOKUP(Table1[[#This Row], [ISO]],Table2[],37,0)%)</f>
      </c>
      <c r="S92" s="3">
        <v>621.198</v>
      </c>
      <c r="T92" s="3">
        <f>Table1[[#This Row], [1988]]*(VLOOKUP(Table1[[#This Row], [ISO]],Table2[],36,0)%)</f>
      </c>
      <c r="U92" s="3">
        <v>604.331</v>
      </c>
      <c r="V92" s="3">
        <f>Table1[[#This Row], [1989]]*(VLOOKUP(Table1[[#This Row], [ISO]],Table2[],35,0)%)</f>
      </c>
      <c r="W92" s="3">
        <v>587.279</v>
      </c>
      <c r="X92" s="3">
        <f>Table1[[#This Row], [1990]]*(VLOOKUP(Table1[[#This Row], [ISO]],Table2[],34,0)%)</f>
      </c>
      <c r="Y92" s="3">
        <v>569.321</v>
      </c>
      <c r="Z92" s="3">
        <f>Table1[[#This Row], [1991]]*(VLOOKUP(Table1[[#This Row], [ISO]],Table2[],33,0)%)</f>
      </c>
      <c r="AA92" s="3">
        <v>545.94</v>
      </c>
      <c r="AB92" s="3">
        <f>Table1[[#This Row], [1992]]*(VLOOKUP(Table1[[#This Row], [ISO]],Table2[],32,0)%)</f>
      </c>
      <c r="AC92" s="3">
        <v>526.073</v>
      </c>
      <c r="AD92" s="3">
        <f>Table1[[#This Row], [1993]]*(VLOOKUP(Table1[[#This Row], [ISO]],Table2[],31,0)%)</f>
      </c>
      <c r="AE92" s="3">
        <v>515.686</v>
      </c>
      <c r="AF92" s="3">
        <f>Table1[[#This Row], [1994]]*(VLOOKUP(Table1[[#This Row], [ISO]],Table2[],30,0)%)</f>
      </c>
      <c r="AG92" s="3">
        <v>506.94899999999996</v>
      </c>
      <c r="AH92" s="3">
        <f>Table1[[#This Row], [1995]]*(VLOOKUP(Table1[[#This Row], [ISO]],Table2[],29,0)%)</f>
      </c>
      <c r="AI92" s="3">
        <v>505.911</v>
      </c>
      <c r="AJ92" s="3">
        <f>Table1[[#This Row], [1996]]*(VLOOKUP(Table1[[#This Row], [ISO]],Table2[],28,0)%)</f>
      </c>
      <c r="AK92" s="3">
        <v>513.578</v>
      </c>
      <c r="AL92" s="3">
        <f>Table1[[#This Row], [1997]]*(VLOOKUP(Table1[[#This Row], [ISO]],Table2[],27,0)%)</f>
      </c>
      <c r="AM92" s="3">
        <v>516.618</v>
      </c>
      <c r="AN92" s="3">
        <f>Table1[[#This Row], [1998]]*(VLOOKUP(Table1[[#This Row], [ISO]],Table2[],26,0)%)</f>
      </c>
      <c r="AO92" s="3">
        <v>511.55999999999995</v>
      </c>
      <c r="AP92" s="3">
        <f>Table1[[#This Row], [1999]]*(VLOOKUP(Table1[[#This Row], [ISO]],Table2[],25,0)%)</f>
      </c>
      <c r="AQ92" s="3">
        <v>499.094</v>
      </c>
      <c r="AR92" s="3">
        <f>Table1[[#This Row], [2000]]*(VLOOKUP(Table1[[#This Row], [ISO]],Table2[],24,0)%)</f>
      </c>
      <c r="AS92" s="3">
        <v>481.237</v>
      </c>
      <c r="AT92" s="3">
        <f>Table1[[#This Row], [2001]]*(VLOOKUP(Table1[[#This Row], [ISO]],Table2[],23,0)%)</f>
      </c>
      <c r="AU92" s="3">
        <v>461.4440000000001</v>
      </c>
      <c r="AV92" s="3">
        <f>Table1[[#This Row], [2002]]*(VLOOKUP(Table1[[#This Row], [ISO]],Table2[],22,0)%)</f>
      </c>
      <c r="AW92" s="3">
        <v>443.932</v>
      </c>
      <c r="AX92" s="3">
        <f>Table1[[#This Row], [2003]]*(VLOOKUP(Table1[[#This Row], [ISO]],Table2[],21,0)%)</f>
      </c>
      <c r="AY92" s="3">
        <v>431.557</v>
      </c>
      <c r="AZ92" s="3">
        <f>Table1[[#This Row], [2004]]*(VLOOKUP(Table1[[#This Row], [ISO]],Table2[],20,0)%)</f>
      </c>
      <c r="BA92" s="3">
        <v>425.61300000000006</v>
      </c>
      <c r="BB92" s="3">
        <f>Table1[[#This Row], [2005]]*(VLOOKUP(Table1[[#This Row], [ISO]],Table2[],19,0)%)</f>
      </c>
      <c r="BC92" s="3">
        <v>423.734</v>
      </c>
      <c r="BD92" s="3">
        <f>Table1[[#This Row], [2006]]*(VLOOKUP(Table1[[#This Row], [ISO]],Table2[],18,0)%)</f>
      </c>
      <c r="BE92" s="3">
        <v>423.799</v>
      </c>
      <c r="BF92" s="3">
        <f>Table1[[#This Row], [2007]]*(VLOOKUP(Table1[[#This Row], [ISO]],Table2[],17,0)%)</f>
      </c>
      <c r="BG92" s="3">
        <v>427.429</v>
      </c>
      <c r="BH92" s="3">
        <f>Table1[[#This Row], [2008]]*(VLOOKUP(Table1[[#This Row], [ISO]],Table2[],16,0)%)</f>
      </c>
      <c r="BI92" s="3">
        <v>432.89</v>
      </c>
      <c r="BJ92" s="3">
        <f>Table1[[#This Row], [2009]]*(VLOOKUP(Table1[[#This Row], [ISO]],Table2[],15,0)%)</f>
      </c>
      <c r="BK92" s="3">
        <v>435.299</v>
      </c>
      <c r="BL92" s="3">
        <f>Table1[[#This Row], [2010]]*(VLOOKUP(Table1[[#This Row], [ISO]],Table2[],14,0)%)</f>
      </c>
      <c r="BM92" s="3">
        <v>433.938</v>
      </c>
      <c r="BN92" s="3">
        <f>Table1[[#This Row], [2011]]*(VLOOKUP(Table1[[#This Row], [ISO]],Table2[],13,0)%)</f>
      </c>
      <c r="BO92" s="3">
        <v>431.467</v>
      </c>
      <c r="BP92" s="3">
        <f>Table1[[#This Row], [2012]]*(VLOOKUP(Table1[[#This Row], [ISO]],Table2[],12,0)%)</f>
      </c>
      <c r="BQ92" s="3">
        <v>425.539</v>
      </c>
      <c r="BR92" s="3">
        <f>Table1[[#This Row], [2013]]*(VLOOKUP(Table1[[#This Row], [ISO]],Table2[],11,0)%)</f>
      </c>
      <c r="BS92" s="3">
        <v>415.134</v>
      </c>
      <c r="BT92" s="3">
        <f>Table1[[#This Row], [2014]]*(VLOOKUP(Table1[[#This Row], [ISO]],Table2[],10,0)%)</f>
      </c>
      <c r="BU92" s="3">
        <v>402.793</v>
      </c>
      <c r="BV92" s="3">
        <f>Table1[[#This Row], [2015]]*(VLOOKUP(Table1[[#This Row], [ISO]],Table2[],9,0)%)</f>
      </c>
      <c r="BW92" s="3">
        <v>391.968</v>
      </c>
      <c r="BX92" s="3">
        <f>Table1[[#This Row], [2016]]*(VLOOKUP(Table1[[#This Row], [ISO]],Table2[],8,0)%)</f>
      </c>
      <c r="BY92" s="3">
        <v>382.65199999999993</v>
      </c>
      <c r="BZ92" s="3">
        <f>Table1[[#This Row], [2017]]*(VLOOKUP(Table1[[#This Row], [ISO]],Table2[],7,0)%)</f>
      </c>
      <c r="CA92" s="3">
        <v>374.972</v>
      </c>
      <c r="CB92" s="3">
        <f>Table1[[#This Row], [2018]]*(VLOOKUP(Table1[[#This Row], [ISO]],Table2[],6,0)%)</f>
      </c>
      <c r="CC92" s="3">
        <v>369.71900000000005</v>
      </c>
      <c r="CD92" s="3">
        <f>Table1[[#This Row], [2019]]*(VLOOKUP(Table1[[#This Row], [ISO]],Table2[],5,0)%)</f>
      </c>
      <c r="CE92" s="3">
        <v>365.44399999999996</v>
      </c>
      <c r="CF92" s="3">
        <f>Table1[[#This Row], [2020]]*(VLOOKUP(Table1[[#This Row], [ISO]],Table2[],4,0)%)</f>
      </c>
      <c r="CG92" s="3">
        <v>360.98</v>
      </c>
      <c r="CH92" s="3">
        <f>Table1[[#This Row], [2021]]*(VLOOKUP(Table1[[#This Row], [ISO]],Table2[],3,0)%)</f>
      </c>
    </row>
    <row x14ac:dyDescent="0.25" r="93" customHeight="1" ht="17.25">
      <c r="A93" s="1" t="s">
        <v>127</v>
      </c>
      <c r="B93" s="1" t="s">
        <v>126</v>
      </c>
      <c r="C93" s="3">
        <v>1793.732</v>
      </c>
      <c r="D93" s="3">
        <f>Table1[[#This Row], [1980]]*(VLOOKUP(Table1[[#This Row], [ISO]],Table2[],44,0)%)</f>
      </c>
      <c r="E93" s="3">
        <v>1843.271</v>
      </c>
      <c r="F93" s="3">
        <f>Table1[[#This Row], [1981]]*(VLOOKUP(Table1[[#This Row], [ISO]],Table2[],43,0)%)</f>
      </c>
      <c r="G93" s="3">
        <v>1893.402</v>
      </c>
      <c r="H93" s="3">
        <f>Table1[[#This Row], [1982]]*(VLOOKUP(Table1[[#This Row], [ISO]],Table2[],42,0)%)</f>
      </c>
      <c r="I93" s="3">
        <v>1942.165</v>
      </c>
      <c r="J93" s="3">
        <f>Table1[[#This Row], [1983]]*(VLOOKUP(Table1[[#This Row], [ISO]],Table2[],41,0)%)</f>
      </c>
      <c r="K93" s="3">
        <v>1988.473</v>
      </c>
      <c r="L93" s="3">
        <f>Table1[[#This Row], [1984]]*(VLOOKUP(Table1[[#This Row], [ISO]],Table2[],40,0)%)</f>
      </c>
      <c r="M93" s="3">
        <v>2034.361</v>
      </c>
      <c r="N93" s="3">
        <f>Table1[[#This Row], [1985]]*(VLOOKUP(Table1[[#This Row], [ISO]],Table2[],39,0)%)</f>
      </c>
      <c r="O93" s="3">
        <v>2079.997</v>
      </c>
      <c r="P93" s="3">
        <f>Table1[[#This Row], [1986]]*(VLOOKUP(Table1[[#This Row], [ISO]],Table2[],38,0)%)</f>
      </c>
      <c r="Q93" s="3">
        <v>2123.974</v>
      </c>
      <c r="R93" s="3">
        <f>Table1[[#This Row], [1987]]*(VLOOKUP(Table1[[#This Row], [ISO]],Table2[],37,0)%)</f>
      </c>
      <c r="S93" s="3">
        <v>2167.311</v>
      </c>
      <c r="T93" s="3">
        <f>Table1[[#This Row], [1988]]*(VLOOKUP(Table1[[#This Row], [ISO]],Table2[],36,0)%)</f>
      </c>
      <c r="U93" s="3">
        <v>2210.677</v>
      </c>
      <c r="V93" s="3">
        <f>Table1[[#This Row], [1989]]*(VLOOKUP(Table1[[#This Row], [ISO]],Table2[],35,0)%)</f>
      </c>
      <c r="W93" s="3">
        <v>2251.842</v>
      </c>
      <c r="X93" s="3">
        <f>Table1[[#This Row], [1990]]*(VLOOKUP(Table1[[#This Row], [ISO]],Table2[],34,0)%)</f>
      </c>
      <c r="Y93" s="3">
        <v>2284.188</v>
      </c>
      <c r="Z93" s="3">
        <f>Table1[[#This Row], [1991]]*(VLOOKUP(Table1[[#This Row], [ISO]],Table2[],33,0)%)</f>
      </c>
      <c r="AA93" s="3">
        <v>2306.0879999999997</v>
      </c>
      <c r="AB93" s="3">
        <f>Table1[[#This Row], [1992]]*(VLOOKUP(Table1[[#This Row], [ISO]],Table2[],32,0)%)</f>
      </c>
      <c r="AC93" s="3">
        <v>2321.042</v>
      </c>
      <c r="AD93" s="3">
        <f>Table1[[#This Row], [1993]]*(VLOOKUP(Table1[[#This Row], [ISO]],Table2[],31,0)%)</f>
      </c>
      <c r="AE93" s="3">
        <v>2329.297</v>
      </c>
      <c r="AF93" s="3">
        <f>Table1[[#This Row], [1994]]*(VLOOKUP(Table1[[#This Row], [ISO]],Table2[],30,0)%)</f>
      </c>
      <c r="AG93" s="3">
        <v>2332.576</v>
      </c>
      <c r="AH93" s="3">
        <f>Table1[[#This Row], [1995]]*(VLOOKUP(Table1[[#This Row], [ISO]],Table2[],29,0)%)</f>
      </c>
      <c r="AI93" s="3">
        <v>2337.464</v>
      </c>
      <c r="AJ93" s="3">
        <f>Table1[[#This Row], [1996]]*(VLOOKUP(Table1[[#This Row], [ISO]],Table2[],28,0)%)</f>
      </c>
      <c r="AK93" s="3">
        <v>2346.274</v>
      </c>
      <c r="AL93" s="3">
        <f>Table1[[#This Row], [1997]]*(VLOOKUP(Table1[[#This Row], [ISO]],Table2[],27,0)%)</f>
      </c>
      <c r="AM93" s="3">
        <v>2356.298</v>
      </c>
      <c r="AN93" s="3">
        <f>Table1[[#This Row], [1998]]*(VLOOKUP(Table1[[#This Row], [ISO]],Table2[],26,0)%)</f>
      </c>
      <c r="AO93" s="3">
        <v>2367.802</v>
      </c>
      <c r="AP93" s="3">
        <f>Table1[[#This Row], [1999]]*(VLOOKUP(Table1[[#This Row], [ISO]],Table2[],25,0)%)</f>
      </c>
      <c r="AQ93" s="3">
        <v>2382.585</v>
      </c>
      <c r="AR93" s="3">
        <f>Table1[[#This Row], [2000]]*(VLOOKUP(Table1[[#This Row], [ISO]],Table2[],24,0)%)</f>
      </c>
      <c r="AS93" s="3">
        <v>2396.656</v>
      </c>
      <c r="AT93" s="3">
        <f>Table1[[#This Row], [2001]]*(VLOOKUP(Table1[[#This Row], [ISO]],Table2[],23,0)%)</f>
      </c>
      <c r="AU93" s="3">
        <v>2405.886</v>
      </c>
      <c r="AV93" s="3">
        <f>Table1[[#This Row], [2002]]*(VLOOKUP(Table1[[#This Row], [ISO]],Table2[],22,0)%)</f>
      </c>
      <c r="AW93" s="3">
        <v>2413.812</v>
      </c>
      <c r="AX93" s="3">
        <f>Table1[[#This Row], [2003]]*(VLOOKUP(Table1[[#This Row], [ISO]],Table2[],21,0)%)</f>
      </c>
      <c r="AY93" s="3">
        <v>2419.385</v>
      </c>
      <c r="AZ93" s="3">
        <f>Table1[[#This Row], [2004]]*(VLOOKUP(Table1[[#This Row], [ISO]],Table2[],20,0)%)</f>
      </c>
      <c r="BA93" s="3">
        <v>2422.186</v>
      </c>
      <c r="BB93" s="3">
        <f>Table1[[#This Row], [2005]]*(VLOOKUP(Table1[[#This Row], [ISO]],Table2[],19,0)%)</f>
      </c>
      <c r="BC93" s="3">
        <v>2427.661</v>
      </c>
      <c r="BD93" s="3">
        <f>Table1[[#This Row], [2006]]*(VLOOKUP(Table1[[#This Row], [ISO]],Table2[],18,0)%)</f>
      </c>
      <c r="BE93" s="3">
        <v>2436.928</v>
      </c>
      <c r="BF93" s="3">
        <f>Table1[[#This Row], [2007]]*(VLOOKUP(Table1[[#This Row], [ISO]],Table2[],17,0)%)</f>
      </c>
      <c r="BG93" s="3">
        <v>2447.626</v>
      </c>
      <c r="BH93" s="3">
        <f>Table1[[#This Row], [2008]]*(VLOOKUP(Table1[[#This Row], [ISO]],Table2[],16,0)%)</f>
      </c>
      <c r="BI93" s="3">
        <v>2460.071</v>
      </c>
      <c r="BJ93" s="3">
        <f>Table1[[#This Row], [2009]]*(VLOOKUP(Table1[[#This Row], [ISO]],Table2[],15,0)%)</f>
      </c>
      <c r="BK93" s="3">
        <v>2461.372</v>
      </c>
      <c r="BL93" s="3">
        <f>Table1[[#This Row], [2010]]*(VLOOKUP(Table1[[#This Row], [ISO]],Table2[],14,0)%)</f>
      </c>
      <c r="BM93" s="3">
        <v>2464.511</v>
      </c>
      <c r="BN93" s="3">
        <f>Table1[[#This Row], [2011]]*(VLOOKUP(Table1[[#This Row], [ISO]],Table2[],13,0)%)</f>
      </c>
      <c r="BO93" s="3">
        <v>2480.526</v>
      </c>
      <c r="BP93" s="3">
        <f>Table1[[#This Row], [2012]]*(VLOOKUP(Table1[[#This Row], [ISO]],Table2[],12,0)%)</f>
      </c>
      <c r="BQ93" s="3">
        <v>2493.605</v>
      </c>
      <c r="BR93" s="3">
        <f>Table1[[#This Row], [2013]]*(VLOOKUP(Table1[[#This Row], [ISO]],Table2[],11,0)%)</f>
      </c>
      <c r="BS93" s="3">
        <v>2504.771</v>
      </c>
      <c r="BT93" s="3">
        <f>Table1[[#This Row], [2014]]*(VLOOKUP(Table1[[#This Row], [ISO]],Table2[],10,0)%)</f>
      </c>
      <c r="BU93" s="3">
        <v>2513.249</v>
      </c>
      <c r="BV93" s="3">
        <f>Table1[[#This Row], [2015]]*(VLOOKUP(Table1[[#This Row], [ISO]],Table2[],9,0)%)</f>
      </c>
      <c r="BW93" s="3">
        <v>2518.035</v>
      </c>
      <c r="BX93" s="3">
        <f>Table1[[#This Row], [2016]]*(VLOOKUP(Table1[[#This Row], [ISO]],Table2[],8,0)%)</f>
      </c>
      <c r="BY93" s="3">
        <v>2524.077</v>
      </c>
      <c r="BZ93" s="3">
        <f>Table1[[#This Row], [2017]]*(VLOOKUP(Table1[[#This Row], [ISO]],Table2[],7,0)%)</f>
      </c>
      <c r="CA93" s="3">
        <v>2533.286</v>
      </c>
      <c r="CB93" s="3">
        <f>Table1[[#This Row], [2018]]*(VLOOKUP(Table1[[#This Row], [ISO]],Table2[],6,0)%)</f>
      </c>
      <c r="CC93" s="3">
        <v>2542.767</v>
      </c>
      <c r="CD93" s="3">
        <f>Table1[[#This Row], [2019]]*(VLOOKUP(Table1[[#This Row], [ISO]],Table2[],5,0)%)</f>
      </c>
      <c r="CE93" s="3">
        <v>2550.592</v>
      </c>
      <c r="CF93" s="3">
        <f>Table1[[#This Row], [2020]]*(VLOOKUP(Table1[[#This Row], [ISO]],Table2[],4,0)%)</f>
      </c>
      <c r="CG93" s="3">
        <v>2553.874</v>
      </c>
      <c r="CH93" s="3">
        <f>Table1[[#This Row], [2021]]*(VLOOKUP(Table1[[#This Row], [ISO]],Table2[],3,0)%)</f>
      </c>
    </row>
    <row x14ac:dyDescent="0.25" r="94" customHeight="1" ht="17.25">
      <c r="A94" s="1" t="s">
        <v>131</v>
      </c>
      <c r="B94" s="1" t="s">
        <v>130</v>
      </c>
      <c r="C94" s="3">
        <v>1687.908</v>
      </c>
      <c r="D94" s="3">
        <f>Table1[[#This Row], [1980]]*(VLOOKUP(Table1[[#This Row], [ISO]],Table2[],44,0)%)</f>
      </c>
      <c r="E94" s="3">
        <v>1603.232</v>
      </c>
      <c r="F94" s="3">
        <f>Table1[[#This Row], [1981]]*(VLOOKUP(Table1[[#This Row], [ISO]],Table2[],43,0)%)</f>
      </c>
      <c r="G94" s="3">
        <v>1519.279</v>
      </c>
      <c r="H94" s="3">
        <f>Table1[[#This Row], [1982]]*(VLOOKUP(Table1[[#This Row], [ISO]],Table2[],42,0)%)</f>
      </c>
      <c r="I94" s="3">
        <v>1435.654</v>
      </c>
      <c r="J94" s="3">
        <f>Table1[[#This Row], [1983]]*(VLOOKUP(Table1[[#This Row], [ISO]],Table2[],41,0)%)</f>
      </c>
      <c r="K94" s="3">
        <v>1359.088</v>
      </c>
      <c r="L94" s="3">
        <f>Table1[[#This Row], [1984]]*(VLOOKUP(Table1[[#This Row], [ISO]],Table2[],40,0)%)</f>
      </c>
      <c r="M94" s="3">
        <v>1305.112</v>
      </c>
      <c r="N94" s="3">
        <f>Table1[[#This Row], [1985]]*(VLOOKUP(Table1[[#This Row], [ISO]],Table2[],39,0)%)</f>
      </c>
      <c r="O94" s="3">
        <v>1272.531</v>
      </c>
      <c r="P94" s="3">
        <f>Table1[[#This Row], [1986]]*(VLOOKUP(Table1[[#This Row], [ISO]],Table2[],38,0)%)</f>
      </c>
      <c r="Q94" s="3">
        <v>1250.402</v>
      </c>
      <c r="R94" s="3">
        <f>Table1[[#This Row], [1987]]*(VLOOKUP(Table1[[#This Row], [ISO]],Table2[],37,0)%)</f>
      </c>
      <c r="S94" s="3">
        <v>1240.065</v>
      </c>
      <c r="T94" s="3">
        <f>Table1[[#This Row], [1988]]*(VLOOKUP(Table1[[#This Row], [ISO]],Table2[],36,0)%)</f>
      </c>
      <c r="U94" s="3">
        <v>1235.936</v>
      </c>
      <c r="V94" s="3">
        <f>Table1[[#This Row], [1989]]*(VLOOKUP(Table1[[#This Row], [ISO]],Table2[],35,0)%)</f>
      </c>
      <c r="W94" s="3">
        <v>1232.736</v>
      </c>
      <c r="X94" s="3">
        <f>Table1[[#This Row], [1990]]*(VLOOKUP(Table1[[#This Row], [ISO]],Table2[],34,0)%)</f>
      </c>
      <c r="Y94" s="3">
        <v>1231.752</v>
      </c>
      <c r="Z94" s="3">
        <f>Table1[[#This Row], [1991]]*(VLOOKUP(Table1[[#This Row], [ISO]],Table2[],33,0)%)</f>
      </c>
      <c r="AA94" s="3">
        <v>1229.388</v>
      </c>
      <c r="AB94" s="3">
        <f>Table1[[#This Row], [1992]]*(VLOOKUP(Table1[[#This Row], [ISO]],Table2[],32,0)%)</f>
      </c>
      <c r="AC94" s="3">
        <v>1219.919</v>
      </c>
      <c r="AD94" s="3">
        <f>Table1[[#This Row], [1993]]*(VLOOKUP(Table1[[#This Row], [ISO]],Table2[],31,0)%)</f>
      </c>
      <c r="AE94" s="3">
        <v>1206.054</v>
      </c>
      <c r="AF94" s="3">
        <f>Table1[[#This Row], [1994]]*(VLOOKUP(Table1[[#This Row], [ISO]],Table2[],30,0)%)</f>
      </c>
      <c r="AG94" s="3">
        <v>1184.604</v>
      </c>
      <c r="AH94" s="3">
        <f>Table1[[#This Row], [1995]]*(VLOOKUP(Table1[[#This Row], [ISO]],Table2[],29,0)%)</f>
      </c>
      <c r="AI94" s="3">
        <v>1149.604</v>
      </c>
      <c r="AJ94" s="3">
        <f>Table1[[#This Row], [1996]]*(VLOOKUP(Table1[[#This Row], [ISO]],Table2[],28,0)%)</f>
      </c>
      <c r="AK94" s="3">
        <v>1107.423</v>
      </c>
      <c r="AL94" s="3">
        <f>Table1[[#This Row], [1997]]*(VLOOKUP(Table1[[#This Row], [ISO]],Table2[],27,0)%)</f>
      </c>
      <c r="AM94" s="3">
        <v>1066.441</v>
      </c>
      <c r="AN94" s="3">
        <f>Table1[[#This Row], [1998]]*(VLOOKUP(Table1[[#This Row], [ISO]],Table2[],26,0)%)</f>
      </c>
      <c r="AO94" s="3">
        <v>1026.875</v>
      </c>
      <c r="AP94" s="3">
        <f>Table1[[#This Row], [1999]]*(VLOOKUP(Table1[[#This Row], [ISO]],Table2[],25,0)%)</f>
      </c>
      <c r="AQ94" s="3">
        <v>993.2090000000001</v>
      </c>
      <c r="AR94" s="3">
        <f>Table1[[#This Row], [2000]]*(VLOOKUP(Table1[[#This Row], [ISO]],Table2[],24,0)%)</f>
      </c>
      <c r="AS94" s="3">
        <v>968.819</v>
      </c>
      <c r="AT94" s="3">
        <f>Table1[[#This Row], [2001]]*(VLOOKUP(Table1[[#This Row], [ISO]],Table2[],23,0)%)</f>
      </c>
      <c r="AU94" s="3">
        <v>956.885</v>
      </c>
      <c r="AV94" s="3">
        <f>Table1[[#This Row], [2002]]*(VLOOKUP(Table1[[#This Row], [ISO]],Table2[],22,0)%)</f>
      </c>
      <c r="AW94" s="3">
        <v>954.037</v>
      </c>
      <c r="AX94" s="3">
        <f>Table1[[#This Row], [2003]]*(VLOOKUP(Table1[[#This Row], [ISO]],Table2[],21,0)%)</f>
      </c>
      <c r="AY94" s="3">
        <v>954.2</v>
      </c>
      <c r="AZ94" s="3">
        <f>Table1[[#This Row], [2004]]*(VLOOKUP(Table1[[#This Row], [ISO]],Table2[],20,0)%)</f>
      </c>
      <c r="BA94" s="3">
        <v>956.233</v>
      </c>
      <c r="BB94" s="3">
        <f>Table1[[#This Row], [2005]]*(VLOOKUP(Table1[[#This Row], [ISO]],Table2[],19,0)%)</f>
      </c>
      <c r="BC94" s="3">
        <v>960.549</v>
      </c>
      <c r="BD94" s="3">
        <f>Table1[[#This Row], [2006]]*(VLOOKUP(Table1[[#This Row], [ISO]],Table2[],18,0)%)</f>
      </c>
      <c r="BE94" s="3">
        <v>965.717</v>
      </c>
      <c r="BF94" s="3">
        <f>Table1[[#This Row], [2007]]*(VLOOKUP(Table1[[#This Row], [ISO]],Table2[],17,0)%)</f>
      </c>
      <c r="BG94" s="3">
        <v>970.851</v>
      </c>
      <c r="BH94" s="3">
        <f>Table1[[#This Row], [2008]]*(VLOOKUP(Table1[[#This Row], [ISO]],Table2[],16,0)%)</f>
      </c>
      <c r="BI94" s="3">
        <v>976.866</v>
      </c>
      <c r="BJ94" s="3">
        <f>Table1[[#This Row], [2009]]*(VLOOKUP(Table1[[#This Row], [ISO]],Table2[],15,0)%)</f>
      </c>
      <c r="BK94" s="3">
        <v>972.099</v>
      </c>
      <c r="BL94" s="3">
        <f>Table1[[#This Row], [2010]]*(VLOOKUP(Table1[[#This Row], [ISO]],Table2[],14,0)%)</f>
      </c>
      <c r="BM94" s="3">
        <v>953.635</v>
      </c>
      <c r="BN94" s="3">
        <f>Table1[[#This Row], [2011]]*(VLOOKUP(Table1[[#This Row], [ISO]],Table2[],13,0)%)</f>
      </c>
      <c r="BO94" s="3">
        <v>934.418</v>
      </c>
      <c r="BP94" s="3">
        <f>Table1[[#This Row], [2012]]*(VLOOKUP(Table1[[#This Row], [ISO]],Table2[],12,0)%)</f>
      </c>
      <c r="BQ94" s="3">
        <v>918.531</v>
      </c>
      <c r="BR94" s="3">
        <f>Table1[[#This Row], [2013]]*(VLOOKUP(Table1[[#This Row], [ISO]],Table2[],11,0)%)</f>
      </c>
      <c r="BS94" s="3">
        <v>907.3969999999999</v>
      </c>
      <c r="BT94" s="3">
        <f>Table1[[#This Row], [2014]]*(VLOOKUP(Table1[[#This Row], [ISO]],Table2[],10,0)%)</f>
      </c>
      <c r="BU94" s="3">
        <v>907.054</v>
      </c>
      <c r="BV94" s="3">
        <f>Table1[[#This Row], [2015]]*(VLOOKUP(Table1[[#This Row], [ISO]],Table2[],9,0)%)</f>
      </c>
      <c r="BW94" s="3">
        <v>916.623</v>
      </c>
      <c r="BX94" s="3">
        <f>Table1[[#This Row], [2016]]*(VLOOKUP(Table1[[#This Row], [ISO]],Table2[],8,0)%)</f>
      </c>
      <c r="BY94" s="3">
        <v>927.105</v>
      </c>
      <c r="BZ94" s="3">
        <f>Table1[[#This Row], [2017]]*(VLOOKUP(Table1[[#This Row], [ISO]],Table2[],7,0)%)</f>
      </c>
      <c r="CA94" s="3">
        <v>934.007</v>
      </c>
      <c r="CB94" s="3">
        <f>Table1[[#This Row], [2018]]*(VLOOKUP(Table1[[#This Row], [ISO]],Table2[],6,0)%)</f>
      </c>
      <c r="CC94" s="3">
        <v>936.958</v>
      </c>
      <c r="CD94" s="3">
        <f>Table1[[#This Row], [2019]]*(VLOOKUP(Table1[[#This Row], [ISO]],Table2[],5,0)%)</f>
      </c>
      <c r="CE94" s="3">
        <v>938.2719999999999</v>
      </c>
      <c r="CF94" s="3">
        <f>Table1[[#This Row], [2020]]*(VLOOKUP(Table1[[#This Row], [ISO]],Table2[],4,0)%)</f>
      </c>
      <c r="CG94" s="3">
        <v>936.823</v>
      </c>
      <c r="CH94" s="3">
        <f>Table1[[#This Row], [2021]]*(VLOOKUP(Table1[[#This Row], [ISO]],Table2[],3,0)%)</f>
      </c>
    </row>
    <row x14ac:dyDescent="0.25" r="95" customHeight="1" ht="17.25">
      <c r="A95" s="1" t="s">
        <v>135</v>
      </c>
      <c r="B95" s="1" t="s">
        <v>134</v>
      </c>
      <c r="C95" s="3">
        <v>43733.292</v>
      </c>
      <c r="D95" s="3">
        <f>Table1[[#This Row], [1980]]*(VLOOKUP(Table1[[#This Row], [ISO]],Table2[],44,0)%)</f>
      </c>
      <c r="E95" s="3">
        <v>44222.535</v>
      </c>
      <c r="F95" s="3">
        <f>Table1[[#This Row], [1981]]*(VLOOKUP(Table1[[#This Row], [ISO]],Table2[],43,0)%)</f>
      </c>
      <c r="G95" s="3">
        <v>44699.569</v>
      </c>
      <c r="H95" s="3">
        <f>Table1[[#This Row], [1982]]*(VLOOKUP(Table1[[#This Row], [ISO]],Table2[],42,0)%)</f>
      </c>
      <c r="I95" s="3">
        <v>45106.414</v>
      </c>
      <c r="J95" s="3">
        <f>Table1[[#This Row], [1983]]*(VLOOKUP(Table1[[#This Row], [ISO]],Table2[],41,0)%)</f>
      </c>
      <c r="K95" s="3">
        <v>45374.025</v>
      </c>
      <c r="L95" s="3">
        <f>Table1[[#This Row], [1984]]*(VLOOKUP(Table1[[#This Row], [ISO]],Table2[],40,0)%)</f>
      </c>
      <c r="M95" s="3">
        <v>45407.67599999999</v>
      </c>
      <c r="N95" s="3">
        <f>Table1[[#This Row], [1985]]*(VLOOKUP(Table1[[#This Row], [ISO]],Table2[],39,0)%)</f>
      </c>
      <c r="O95" s="3">
        <v>45167.624</v>
      </c>
      <c r="P95" s="3">
        <f>Table1[[#This Row], [1986]]*(VLOOKUP(Table1[[#This Row], [ISO]],Table2[],38,0)%)</f>
      </c>
      <c r="Q95" s="3">
        <v>44786.013</v>
      </c>
      <c r="R95" s="3">
        <f>Table1[[#This Row], [1987]]*(VLOOKUP(Table1[[#This Row], [ISO]],Table2[],37,0)%)</f>
      </c>
      <c r="S95" s="3">
        <v>44394.977</v>
      </c>
      <c r="T95" s="3">
        <f>Table1[[#This Row], [1988]]*(VLOOKUP(Table1[[#This Row], [ISO]],Table2[],36,0)%)</f>
      </c>
      <c r="U95" s="3">
        <v>44027.119</v>
      </c>
      <c r="V95" s="3">
        <f>Table1[[#This Row], [1989]]*(VLOOKUP(Table1[[#This Row], [ISO]],Table2[],35,0)%)</f>
      </c>
      <c r="W95" s="3">
        <v>43734.951</v>
      </c>
      <c r="X95" s="3">
        <f>Table1[[#This Row], [1990]]*(VLOOKUP(Table1[[#This Row], [ISO]],Table2[],34,0)%)</f>
      </c>
      <c r="Y95" s="3">
        <v>43664.438</v>
      </c>
      <c r="Z95" s="3">
        <f>Table1[[#This Row], [1991]]*(VLOOKUP(Table1[[#This Row], [ISO]],Table2[],33,0)%)</f>
      </c>
      <c r="AA95" s="3">
        <v>43682.971999999994</v>
      </c>
      <c r="AB95" s="3">
        <f>Table1[[#This Row], [1992]]*(VLOOKUP(Table1[[#This Row], [ISO]],Table2[],32,0)%)</f>
      </c>
      <c r="AC95" s="3">
        <v>43650.121</v>
      </c>
      <c r="AD95" s="3">
        <f>Table1[[#This Row], [1993]]*(VLOOKUP(Table1[[#This Row], [ISO]],Table2[],31,0)%)</f>
      </c>
      <c r="AE95" s="3">
        <v>43676.056000000004</v>
      </c>
      <c r="AF95" s="3">
        <f>Table1[[#This Row], [1994]]*(VLOOKUP(Table1[[#This Row], [ISO]],Table2[],30,0)%)</f>
      </c>
      <c r="AG95" s="3">
        <v>43842.818</v>
      </c>
      <c r="AH95" s="3">
        <f>Table1[[#This Row], [1995]]*(VLOOKUP(Table1[[#This Row], [ISO]],Table2[],29,0)%)</f>
      </c>
      <c r="AI95" s="3">
        <v>44088.28</v>
      </c>
      <c r="AJ95" s="3">
        <f>Table1[[#This Row], [1996]]*(VLOOKUP(Table1[[#This Row], [ISO]],Table2[],28,0)%)</f>
      </c>
      <c r="AK95" s="3">
        <v>44411.493</v>
      </c>
      <c r="AL95" s="3">
        <f>Table1[[#This Row], [1997]]*(VLOOKUP(Table1[[#This Row], [ISO]],Table2[],27,0)%)</f>
      </c>
      <c r="AM95" s="3">
        <v>44756.72</v>
      </c>
      <c r="AN95" s="3">
        <f>Table1[[#This Row], [1998]]*(VLOOKUP(Table1[[#This Row], [ISO]],Table2[],26,0)%)</f>
      </c>
      <c r="AO95" s="3">
        <v>44950.212</v>
      </c>
      <c r="AP95" s="3">
        <f>Table1[[#This Row], [1999]]*(VLOOKUP(Table1[[#This Row], [ISO]],Table2[],25,0)%)</f>
      </c>
      <c r="AQ95" s="3">
        <v>45018.096</v>
      </c>
      <c r="AR95" s="3">
        <f>Table1[[#This Row], [2000]]*(VLOOKUP(Table1[[#This Row], [ISO]],Table2[],24,0)%)</f>
      </c>
      <c r="AS95" s="3">
        <v>45000.768</v>
      </c>
      <c r="AT95" s="3">
        <f>Table1[[#This Row], [2001]]*(VLOOKUP(Table1[[#This Row], [ISO]],Table2[],23,0)%)</f>
      </c>
      <c r="AU95" s="3">
        <v>44881.799</v>
      </c>
      <c r="AV95" s="3">
        <f>Table1[[#This Row], [2002]]*(VLOOKUP(Table1[[#This Row], [ISO]],Table2[],22,0)%)</f>
      </c>
      <c r="AW95" s="3">
        <v>44753.834</v>
      </c>
      <c r="AX95" s="3">
        <f>Table1[[#This Row], [2003]]*(VLOOKUP(Table1[[#This Row], [ISO]],Table2[],21,0)%)</f>
      </c>
      <c r="AY95" s="3">
        <v>44718.856999999996</v>
      </c>
      <c r="AZ95" s="3">
        <f>Table1[[#This Row], [2004]]*(VLOOKUP(Table1[[#This Row], [ISO]],Table2[],20,0)%)</f>
      </c>
      <c r="BA95" s="3">
        <v>44831.789</v>
      </c>
      <c r="BB95" s="3">
        <f>Table1[[#This Row], [2005]]*(VLOOKUP(Table1[[#This Row], [ISO]],Table2[],19,0)%)</f>
      </c>
      <c r="BC95" s="3">
        <v>45113.285</v>
      </c>
      <c r="BD95" s="3">
        <f>Table1[[#This Row], [2006]]*(VLOOKUP(Table1[[#This Row], [ISO]],Table2[],18,0)%)</f>
      </c>
      <c r="BE95" s="3">
        <v>45583.08499999999</v>
      </c>
      <c r="BF95" s="3">
        <f>Table1[[#This Row], [2007]]*(VLOOKUP(Table1[[#This Row], [ISO]],Table2[],17,0)%)</f>
      </c>
      <c r="BG95" s="3">
        <v>46176.767</v>
      </c>
      <c r="BH95" s="3">
        <f>Table1[[#This Row], [2008]]*(VLOOKUP(Table1[[#This Row], [ISO]],Table2[],16,0)%)</f>
      </c>
      <c r="BI95" s="3">
        <v>46741.844</v>
      </c>
      <c r="BJ95" s="3">
        <f>Table1[[#This Row], [2009]]*(VLOOKUP(Table1[[#This Row], [ISO]],Table2[],15,0)%)</f>
      </c>
      <c r="BK95" s="3">
        <v>47207.432</v>
      </c>
      <c r="BL95" s="3">
        <f>Table1[[#This Row], [2010]]*(VLOOKUP(Table1[[#This Row], [ISO]],Table2[],14,0)%)</f>
      </c>
      <c r="BM95" s="3">
        <v>47643.757</v>
      </c>
      <c r="BN95" s="3">
        <f>Table1[[#This Row], [2011]]*(VLOOKUP(Table1[[#This Row], [ISO]],Table2[],13,0)%)</f>
      </c>
      <c r="BO95" s="3">
        <v>48013.887</v>
      </c>
      <c r="BP95" s="3">
        <f>Table1[[#This Row], [2012]]*(VLOOKUP(Table1[[#This Row], [ISO]],Table2[],12,0)%)</f>
      </c>
      <c r="BQ95" s="3">
        <v>48168.045</v>
      </c>
      <c r="BR95" s="3">
        <f>Table1[[#This Row], [2013]]*(VLOOKUP(Table1[[#This Row], [ISO]],Table2[],11,0)%)</f>
      </c>
      <c r="BS95" s="3">
        <v>48160.386</v>
      </c>
      <c r="BT95" s="3">
        <f>Table1[[#This Row], [2014]]*(VLOOKUP(Table1[[#This Row], [ISO]],Table2[],10,0)%)</f>
      </c>
      <c r="BU95" s="3">
        <v>48021.38799999999</v>
      </c>
      <c r="BV95" s="3">
        <f>Table1[[#This Row], [2015]]*(VLOOKUP(Table1[[#This Row], [ISO]],Table2[],9,0)%)</f>
      </c>
      <c r="BW95" s="3">
        <v>47631.163</v>
      </c>
      <c r="BX95" s="3">
        <f>Table1[[#This Row], [2016]]*(VLOOKUP(Table1[[#This Row], [ISO]],Table2[],8,0)%)</f>
      </c>
      <c r="BY95" s="3">
        <v>46990.3</v>
      </c>
      <c r="BZ95" s="3">
        <f>Table1[[#This Row], [2017]]*(VLOOKUP(Table1[[#This Row], [ISO]],Table2[],7,0)%)</f>
      </c>
      <c r="CA95" s="3">
        <v>46327.175</v>
      </c>
      <c r="CB95" s="3">
        <f>Table1[[#This Row], [2018]]*(VLOOKUP(Table1[[#This Row], [ISO]],Table2[],6,0)%)</f>
      </c>
      <c r="CC95" s="3">
        <v>45754.87</v>
      </c>
      <c r="CD95" s="3">
        <f>Table1[[#This Row], [2019]]*(VLOOKUP(Table1[[#This Row], [ISO]],Table2[],5,0)%)</f>
      </c>
      <c r="CE95" s="3">
        <v>45255.195</v>
      </c>
      <c r="CF95" s="3">
        <f>Table1[[#This Row], [2020]]*(VLOOKUP(Table1[[#This Row], [ISO]],Table2[],4,0)%)</f>
      </c>
      <c r="CG95" s="3">
        <v>44828.632999999994</v>
      </c>
      <c r="CH95" s="3">
        <f>Table1[[#This Row], [2021]]*(VLOOKUP(Table1[[#This Row], [ISO]],Table2[],3,0)%)</f>
      </c>
    </row>
    <row x14ac:dyDescent="0.25" r="96" customHeight="1" ht="17.25">
      <c r="A96" s="1" t="s">
        <v>447</v>
      </c>
      <c r="B96" s="1" t="s">
        <v>448</v>
      </c>
      <c r="C96" s="3">
        <v>7.164</v>
      </c>
      <c r="D96" s="2">
        <f>Table1[[#This Row], [1980]]*(VLOOKUP(Table1[[#This Row], [ISO]],Table2[],44,0)%)</f>
      </c>
      <c r="E96" s="3">
        <v>7.2170000000000005</v>
      </c>
      <c r="F96" s="2">
        <f>Table1[[#This Row], [1981]]*(VLOOKUP(Table1[[#This Row], [ISO]],Table2[],43,0)%)</f>
      </c>
      <c r="G96" s="3">
        <v>7.305</v>
      </c>
      <c r="H96" s="2">
        <f>Table1[[#This Row], [1982]]*(VLOOKUP(Table1[[#This Row], [ISO]],Table2[],42,0)%)</f>
      </c>
      <c r="I96" s="3">
        <v>7.323</v>
      </c>
      <c r="J96" s="2">
        <f>Table1[[#This Row], [1983]]*(VLOOKUP(Table1[[#This Row], [ISO]],Table2[],41,0)%)</f>
      </c>
      <c r="K96" s="3">
        <v>7.179</v>
      </c>
      <c r="L96" s="2">
        <f>Table1[[#This Row], [1984]]*(VLOOKUP(Table1[[#This Row], [ISO]],Table2[],40,0)%)</f>
      </c>
      <c r="M96" s="3">
        <v>6.966</v>
      </c>
      <c r="N96" s="2">
        <f>Table1[[#This Row], [1985]]*(VLOOKUP(Table1[[#This Row], [ISO]],Table2[],39,0)%)</f>
      </c>
      <c r="O96" s="3">
        <v>6.895</v>
      </c>
      <c r="P96" s="2">
        <f>Table1[[#This Row], [1986]]*(VLOOKUP(Table1[[#This Row], [ISO]],Table2[],38,0)%)</f>
      </c>
      <c r="Q96" s="3">
        <v>7.089</v>
      </c>
      <c r="R96" s="2">
        <f>Table1[[#This Row], [1987]]*(VLOOKUP(Table1[[#This Row], [ISO]],Table2[],37,0)%)</f>
      </c>
      <c r="S96" s="3">
        <v>7.429</v>
      </c>
      <c r="T96" s="2">
        <f>Table1[[#This Row], [1988]]*(VLOOKUP(Table1[[#This Row], [ISO]],Table2[],36,0)%)</f>
      </c>
      <c r="U96" s="3">
        <v>7.745</v>
      </c>
      <c r="V96" s="2">
        <f>Table1[[#This Row], [1989]]*(VLOOKUP(Table1[[#This Row], [ISO]],Table2[],35,0)%)</f>
      </c>
      <c r="W96" s="3">
        <v>7.967999999999999</v>
      </c>
      <c r="X96" s="2">
        <f>Table1[[#This Row], [1990]]*(VLOOKUP(Table1[[#This Row], [ISO]],Table2[],34,0)%)</f>
      </c>
      <c r="Y96" s="3">
        <v>8.175</v>
      </c>
      <c r="Z96" s="2">
        <f>Table1[[#This Row], [1991]]*(VLOOKUP(Table1[[#This Row], [ISO]],Table2[],33,0)%)</f>
      </c>
      <c r="AA96" s="3">
        <v>8.367</v>
      </c>
      <c r="AB96" s="2">
        <f>Table1[[#This Row], [1992]]*(VLOOKUP(Table1[[#This Row], [ISO]],Table2[],32,0)%)</f>
      </c>
      <c r="AC96" s="3">
        <v>8.488</v>
      </c>
      <c r="AD96" s="2">
        <f>Table1[[#This Row], [1993]]*(VLOOKUP(Table1[[#This Row], [ISO]],Table2[],31,0)%)</f>
      </c>
      <c r="AE96" s="3">
        <v>8.538</v>
      </c>
      <c r="AF96" s="2">
        <f>Table1[[#This Row], [1994]]*(VLOOKUP(Table1[[#This Row], [ISO]],Table2[],30,0)%)</f>
      </c>
      <c r="AG96" s="3">
        <v>8.463</v>
      </c>
      <c r="AH96" s="2">
        <f>Table1[[#This Row], [1995]]*(VLOOKUP(Table1[[#This Row], [ISO]],Table2[],29,0)%)</f>
      </c>
      <c r="AI96" s="3">
        <v>8.379</v>
      </c>
      <c r="AJ96" s="2">
        <f>Table1[[#This Row], [1996]]*(VLOOKUP(Table1[[#This Row], [ISO]],Table2[],28,0)%)</f>
      </c>
      <c r="AK96" s="3">
        <v>8.433</v>
      </c>
      <c r="AL96" s="2">
        <f>Table1[[#This Row], [1997]]*(VLOOKUP(Table1[[#This Row], [ISO]],Table2[],27,0)%)</f>
      </c>
      <c r="AM96" s="3">
        <v>8.538</v>
      </c>
      <c r="AN96" s="2">
        <f>Table1[[#This Row], [1998]]*(VLOOKUP(Table1[[#This Row], [ISO]],Table2[],26,0)%)</f>
      </c>
      <c r="AO96" s="3">
        <v>8.602</v>
      </c>
      <c r="AP96" s="2">
        <f>Table1[[#This Row], [1999]]*(VLOOKUP(Table1[[#This Row], [ISO]],Table2[],25,0)%)</f>
      </c>
      <c r="AQ96" s="3">
        <v>8.571</v>
      </c>
      <c r="AR96" s="2">
        <f>Table1[[#This Row], [2000]]*(VLOOKUP(Table1[[#This Row], [ISO]],Table2[],24,0)%)</f>
      </c>
      <c r="AS96" s="3">
        <v>8.529</v>
      </c>
      <c r="AT96" s="2">
        <f>Table1[[#This Row], [2001]]*(VLOOKUP(Table1[[#This Row], [ISO]],Table2[],23,0)%)</f>
      </c>
      <c r="AU96" s="3">
        <v>8.564</v>
      </c>
      <c r="AV96" s="2">
        <f>Table1[[#This Row], [2002]]*(VLOOKUP(Table1[[#This Row], [ISO]],Table2[],22,0)%)</f>
      </c>
      <c r="AW96" s="3">
        <v>8.548</v>
      </c>
      <c r="AX96" s="2">
        <f>Table1[[#This Row], [2003]]*(VLOOKUP(Table1[[#This Row], [ISO]],Table2[],21,0)%)</f>
      </c>
      <c r="AY96" s="3">
        <v>8.416</v>
      </c>
      <c r="AZ96" s="2">
        <f>Table1[[#This Row], [2004]]*(VLOOKUP(Table1[[#This Row], [ISO]],Table2[],20,0)%)</f>
      </c>
      <c r="BA96" s="3">
        <v>8.289</v>
      </c>
      <c r="BB96" s="2">
        <f>Table1[[#This Row], [2005]]*(VLOOKUP(Table1[[#This Row], [ISO]],Table2[],19,0)%)</f>
      </c>
      <c r="BC96" s="3">
        <v>8.332</v>
      </c>
      <c r="BD96" s="2">
        <f>Table1[[#This Row], [2006]]*(VLOOKUP(Table1[[#This Row], [ISO]],Table2[],18,0)%)</f>
      </c>
      <c r="BE96" s="3">
        <v>8.533000000000001</v>
      </c>
      <c r="BF96" s="2">
        <f>Table1[[#This Row], [2007]]*(VLOOKUP(Table1[[#This Row], [ISO]],Table2[],17,0)%)</f>
      </c>
      <c r="BG96" s="3">
        <v>8.786</v>
      </c>
      <c r="BH96" s="2">
        <f>Table1[[#This Row], [2008]]*(VLOOKUP(Table1[[#This Row], [ISO]],Table2[],16,0)%)</f>
      </c>
      <c r="BI96" s="3">
        <v>9.038</v>
      </c>
      <c r="BJ96" s="2">
        <f>Table1[[#This Row], [2009]]*(VLOOKUP(Table1[[#This Row], [ISO]],Table2[],15,0)%)</f>
      </c>
      <c r="BK96" s="3">
        <v>9.206</v>
      </c>
      <c r="BL96" s="2">
        <f>Table1[[#This Row], [2010]]*(VLOOKUP(Table1[[#This Row], [ISO]],Table2[],14,0)%)</f>
      </c>
      <c r="BM96" s="3">
        <v>9.307</v>
      </c>
      <c r="BN96" s="2">
        <f>Table1[[#This Row], [2011]]*(VLOOKUP(Table1[[#This Row], [ISO]],Table2[],13,0)%)</f>
      </c>
      <c r="BO96" s="3">
        <v>9.387</v>
      </c>
      <c r="BP96" s="2">
        <f>Table1[[#This Row], [2012]]*(VLOOKUP(Table1[[#This Row], [ISO]],Table2[],12,0)%)</f>
      </c>
      <c r="BQ96" s="3">
        <v>9.299</v>
      </c>
      <c r="BR96" s="2">
        <f>Table1[[#This Row], [2013]]*(VLOOKUP(Table1[[#This Row], [ISO]],Table2[],11,0)%)</f>
      </c>
      <c r="BS96" s="3">
        <v>9</v>
      </c>
      <c r="BT96" s="2">
        <f>Table1[[#This Row], [2014]]*(VLOOKUP(Table1[[#This Row], [ISO]],Table2[],10,0)%)</f>
      </c>
      <c r="BU96" s="3">
        <v>8.620000000000001</v>
      </c>
      <c r="BV96" s="2">
        <f>Table1[[#This Row], [2015]]*(VLOOKUP(Table1[[#This Row], [ISO]],Table2[],9,0)%)</f>
      </c>
      <c r="BW96" s="3">
        <v>8.285</v>
      </c>
      <c r="BX96" s="2">
        <f>Table1[[#This Row], [2016]]*(VLOOKUP(Table1[[#This Row], [ISO]],Table2[],8,0)%)</f>
      </c>
      <c r="BY96" s="3">
        <v>8.032</v>
      </c>
      <c r="BZ96" s="2">
        <f>Table1[[#This Row], [2017]]*(VLOOKUP(Table1[[#This Row], [ISO]],Table2[],7,0)%)</f>
      </c>
      <c r="CA96" s="3">
        <v>7.795</v>
      </c>
      <c r="CB96" s="2">
        <f>Table1[[#This Row], [2018]]*(VLOOKUP(Table1[[#This Row], [ISO]],Table2[],6,0)%)</f>
      </c>
      <c r="CC96" s="3">
        <v>7.557</v>
      </c>
      <c r="CD96" s="2">
        <f>Table1[[#This Row], [2019]]*(VLOOKUP(Table1[[#This Row], [ISO]],Table2[],5,0)%)</f>
      </c>
      <c r="CE96" s="3">
        <v>7.282</v>
      </c>
      <c r="CF96" s="2">
        <f>Table1[[#This Row], [2020]]*(VLOOKUP(Table1[[#This Row], [ISO]],Table2[],4,0)%)</f>
      </c>
      <c r="CG96" s="3">
        <v>7.061</v>
      </c>
      <c r="CH96" s="2">
        <f>Table1[[#This Row], [2021]]*(VLOOKUP(Table1[[#This Row], [ISO]],Table2[],3,0)%)</f>
      </c>
    </row>
    <row x14ac:dyDescent="0.25" r="97" customHeight="1" ht="17.25">
      <c r="A97" s="1" t="s">
        <v>133</v>
      </c>
      <c r="B97" s="1" t="s">
        <v>132</v>
      </c>
      <c r="C97" s="3">
        <v>208065.256</v>
      </c>
      <c r="D97" s="3">
        <f>Table1[[#This Row], [1980]]*(VLOOKUP(Table1[[#This Row], [ISO]],Table2[],44,0)%)</f>
      </c>
      <c r="E97" s="3">
        <v>211930.575</v>
      </c>
      <c r="F97" s="3">
        <f>Table1[[#This Row], [1981]]*(VLOOKUP(Table1[[#This Row], [ISO]],Table2[],43,0)%)</f>
      </c>
      <c r="G97" s="3">
        <v>216060.149</v>
      </c>
      <c r="H97" s="3">
        <f>Table1[[#This Row], [1982]]*(VLOOKUP(Table1[[#This Row], [ISO]],Table2[],42,0)%)</f>
      </c>
      <c r="I97" s="3">
        <v>220511.141</v>
      </c>
      <c r="J97" s="3">
        <f>Table1[[#This Row], [1983]]*(VLOOKUP(Table1[[#This Row], [ISO]],Table2[],41,0)%)</f>
      </c>
      <c r="K97" s="3">
        <v>225070.803</v>
      </c>
      <c r="L97" s="3">
        <f>Table1[[#This Row], [1984]]*(VLOOKUP(Table1[[#This Row], [ISO]],Table2[],40,0)%)</f>
      </c>
      <c r="M97" s="3">
        <v>229312.658</v>
      </c>
      <c r="N97" s="3">
        <f>Table1[[#This Row], [1985]]*(VLOOKUP(Table1[[#This Row], [ISO]],Table2[],39,0)%)</f>
      </c>
      <c r="O97" s="3">
        <v>233321.565</v>
      </c>
      <c r="P97" s="3">
        <f>Table1[[#This Row], [1986]]*(VLOOKUP(Table1[[#This Row], [ISO]],Table2[],38,0)%)</f>
      </c>
      <c r="Q97" s="3">
        <v>237077.83299999998</v>
      </c>
      <c r="R97" s="3">
        <f>Table1[[#This Row], [1987]]*(VLOOKUP(Table1[[#This Row], [ISO]],Table2[],37,0)%)</f>
      </c>
      <c r="S97" s="3">
        <v>240366.969</v>
      </c>
      <c r="T97" s="3">
        <f>Table1[[#This Row], [1988]]*(VLOOKUP(Table1[[#This Row], [ISO]],Table2[],36,0)%)</f>
      </c>
      <c r="U97" s="3">
        <v>243190.18099999998</v>
      </c>
      <c r="V97" s="3">
        <f>Table1[[#This Row], [1989]]*(VLOOKUP(Table1[[#This Row], [ISO]],Table2[],35,0)%)</f>
      </c>
      <c r="W97" s="3">
        <v>245463.678</v>
      </c>
      <c r="X97" s="3">
        <f>Table1[[#This Row], [1990]]*(VLOOKUP(Table1[[#This Row], [ISO]],Table2[],34,0)%)</f>
      </c>
      <c r="Y97" s="3">
        <v>247256.04600000003</v>
      </c>
      <c r="Z97" s="3">
        <f>Table1[[#This Row], [1991]]*(VLOOKUP(Table1[[#This Row], [ISO]],Table2[],33,0)%)</f>
      </c>
      <c r="AA97" s="3">
        <v>248941.834</v>
      </c>
      <c r="AB97" s="3">
        <f>Table1[[#This Row], [1992]]*(VLOOKUP(Table1[[#This Row], [ISO]],Table2[],32,0)%)</f>
      </c>
      <c r="AC97" s="3">
        <v>250587.462</v>
      </c>
      <c r="AD97" s="3">
        <f>Table1[[#This Row], [1993]]*(VLOOKUP(Table1[[#This Row], [ISO]],Table2[],31,0)%)</f>
      </c>
      <c r="AE97" s="3">
        <v>252123.96099999998</v>
      </c>
      <c r="AF97" s="3">
        <f>Table1[[#This Row], [1994]]*(VLOOKUP(Table1[[#This Row], [ISO]],Table2[],30,0)%)</f>
      </c>
      <c r="AG97" s="3">
        <v>253847.049</v>
      </c>
      <c r="AH97" s="3">
        <f>Table1[[#This Row], [1995]]*(VLOOKUP(Table1[[#This Row], [ISO]],Table2[],29,0)%)</f>
      </c>
      <c r="AI97" s="3">
        <v>255462.903</v>
      </c>
      <c r="AJ97" s="3">
        <f>Table1[[#This Row], [1996]]*(VLOOKUP(Table1[[#This Row], [ISO]],Table2[],28,0)%)</f>
      </c>
      <c r="AK97" s="3">
        <v>256787.29700000002</v>
      </c>
      <c r="AL97" s="3">
        <f>Table1[[#This Row], [1997]]*(VLOOKUP(Table1[[#This Row], [ISO]],Table2[],27,0)%)</f>
      </c>
      <c r="AM97" s="3">
        <v>258086.326</v>
      </c>
      <c r="AN97" s="3">
        <f>Table1[[#This Row], [1998]]*(VLOOKUP(Table1[[#This Row], [ISO]],Table2[],26,0)%)</f>
      </c>
      <c r="AO97" s="3">
        <v>259269.54100000003</v>
      </c>
      <c r="AP97" s="3">
        <f>Table1[[#This Row], [1999]]*(VLOOKUP(Table1[[#This Row], [ISO]],Table2[],25,0)%)</f>
      </c>
      <c r="AQ97" s="3">
        <v>260444.84400000004</v>
      </c>
      <c r="AR97" s="3">
        <f>Table1[[#This Row], [2000]]*(VLOOKUP(Table1[[#This Row], [ISO]],Table2[],24,0)%)</f>
      </c>
      <c r="AS97" s="3">
        <v>261990.886</v>
      </c>
      <c r="AT97" s="3">
        <f>Table1[[#This Row], [2001]]*(VLOOKUP(Table1[[#This Row], [ISO]],Table2[],23,0)%)</f>
      </c>
      <c r="AU97" s="3">
        <v>263537.056</v>
      </c>
      <c r="AV97" s="3">
        <f>Table1[[#This Row], [2002]]*(VLOOKUP(Table1[[#This Row], [ISO]],Table2[],22,0)%)</f>
      </c>
      <c r="AW97" s="3">
        <v>264549.174</v>
      </c>
      <c r="AX97" s="3">
        <f>Table1[[#This Row], [2003]]*(VLOOKUP(Table1[[#This Row], [ISO]],Table2[],21,0)%)</f>
      </c>
      <c r="AY97" s="3">
        <v>265017.821</v>
      </c>
      <c r="AZ97" s="3">
        <f>Table1[[#This Row], [2004]]*(VLOOKUP(Table1[[#This Row], [ISO]],Table2[],20,0)%)</f>
      </c>
      <c r="BA97" s="3">
        <v>264580.769</v>
      </c>
      <c r="BB97" s="3">
        <f>Table1[[#This Row], [2005]]*(VLOOKUP(Table1[[#This Row], [ISO]],Table2[],19,0)%)</f>
      </c>
      <c r="BC97" s="3">
        <v>262858.858</v>
      </c>
      <c r="BD97" s="3">
        <f>Table1[[#This Row], [2006]]*(VLOOKUP(Table1[[#This Row], [ISO]],Table2[],18,0)%)</f>
      </c>
      <c r="BE97" s="3">
        <v>260512.907</v>
      </c>
      <c r="BF97" s="3">
        <f>Table1[[#This Row], [2007]]*(VLOOKUP(Table1[[#This Row], [ISO]],Table2[],17,0)%)</f>
      </c>
      <c r="BG97" s="3">
        <v>258287.047</v>
      </c>
      <c r="BH97" s="3">
        <f>Table1[[#This Row], [2008]]*(VLOOKUP(Table1[[#This Row], [ISO]],Table2[],16,0)%)</f>
      </c>
      <c r="BI97" s="3">
        <v>256404.64</v>
      </c>
      <c r="BJ97" s="3">
        <f>Table1[[#This Row], [2009]]*(VLOOKUP(Table1[[#This Row], [ISO]],Table2[],15,0)%)</f>
      </c>
      <c r="BK97" s="3">
        <v>254942.713</v>
      </c>
      <c r="BL97" s="3">
        <f>Table1[[#This Row], [2010]]*(VLOOKUP(Table1[[#This Row], [ISO]],Table2[],14,0)%)</f>
      </c>
      <c r="BM97" s="3">
        <v>253842.565</v>
      </c>
      <c r="BN97" s="3">
        <f>Table1[[#This Row], [2011]]*(VLOOKUP(Table1[[#This Row], [ISO]],Table2[],13,0)%)</f>
      </c>
      <c r="BO97" s="3">
        <v>252771.694</v>
      </c>
      <c r="BP97" s="3">
        <f>Table1[[#This Row], [2012]]*(VLOOKUP(Table1[[#This Row], [ISO]],Table2[],12,0)%)</f>
      </c>
      <c r="BQ97" s="3">
        <v>251418.013</v>
      </c>
      <c r="BR97" s="3">
        <f>Table1[[#This Row], [2013]]*(VLOOKUP(Table1[[#This Row], [ISO]],Table2[],11,0)%)</f>
      </c>
      <c r="BS97" s="3">
        <v>249110.528</v>
      </c>
      <c r="BT97" s="3">
        <f>Table1[[#This Row], [2014]]*(VLOOKUP(Table1[[#This Row], [ISO]],Table2[],10,0)%)</f>
      </c>
      <c r="BU97" s="3">
        <v>246155.206</v>
      </c>
      <c r="BV97" s="3">
        <f>Table1[[#This Row], [2015]]*(VLOOKUP(Table1[[#This Row], [ISO]],Table2[],9,0)%)</f>
      </c>
      <c r="BW97" s="3">
        <v>243565.444</v>
      </c>
      <c r="BX97" s="3">
        <f>Table1[[#This Row], [2016]]*(VLOOKUP(Table1[[#This Row], [ISO]],Table2[],8,0)%)</f>
      </c>
      <c r="BY97" s="3">
        <v>240949.542</v>
      </c>
      <c r="BZ97" s="3">
        <f>Table1[[#This Row], [2017]]*(VLOOKUP(Table1[[#This Row], [ISO]],Table2[],7,0)%)</f>
      </c>
      <c r="CA97" s="3">
        <v>238243.95500000002</v>
      </c>
      <c r="CB97" s="3">
        <f>Table1[[#This Row], [2018]]*(VLOOKUP(Table1[[#This Row], [ISO]],Table2[],6,0)%)</f>
      </c>
      <c r="CC97" s="3">
        <v>235911.774</v>
      </c>
      <c r="CD97" s="3">
        <f>Table1[[#This Row], [2019]]*(VLOOKUP(Table1[[#This Row], [ISO]],Table2[],5,0)%)</f>
      </c>
      <c r="CE97" s="3">
        <v>233447.81900000002</v>
      </c>
      <c r="CF97" s="3">
        <f>Table1[[#This Row], [2020]]*(VLOOKUP(Table1[[#This Row], [ISO]],Table2[],4,0)%)</f>
      </c>
      <c r="CG97" s="3">
        <v>230614.851</v>
      </c>
      <c r="CH97" s="3">
        <f>Table1[[#This Row], [2021]]*(VLOOKUP(Table1[[#This Row], [ISO]],Table2[],3,0)%)</f>
      </c>
    </row>
    <row x14ac:dyDescent="0.25" r="98" customHeight="1" ht="17.25">
      <c r="A98" s="1" t="s">
        <v>141</v>
      </c>
      <c r="B98" s="1" t="s">
        <v>140</v>
      </c>
      <c r="C98" s="3">
        <v>694.5910000000001</v>
      </c>
      <c r="D98" s="3">
        <f>Table1[[#This Row], [1980]]*(VLOOKUP(Table1[[#This Row], [ISO]],Table2[],44,0)%)</f>
      </c>
      <c r="E98" s="3">
        <v>703.4009999999998</v>
      </c>
      <c r="F98" s="3">
        <f>Table1[[#This Row], [1981]]*(VLOOKUP(Table1[[#This Row], [ISO]],Table2[],43,0)%)</f>
      </c>
      <c r="G98" s="3">
        <v>707.562</v>
      </c>
      <c r="H98" s="3">
        <f>Table1[[#This Row], [1982]]*(VLOOKUP(Table1[[#This Row], [ISO]],Table2[],42,0)%)</f>
      </c>
      <c r="I98" s="3">
        <v>704.097</v>
      </c>
      <c r="J98" s="3">
        <f>Table1[[#This Row], [1983]]*(VLOOKUP(Table1[[#This Row], [ISO]],Table2[],41,0)%)</f>
      </c>
      <c r="K98" s="3">
        <v>688.39</v>
      </c>
      <c r="L98" s="3">
        <f>Table1[[#This Row], [1984]]*(VLOOKUP(Table1[[#This Row], [ISO]],Table2[],40,0)%)</f>
      </c>
      <c r="M98" s="3">
        <v>663.848</v>
      </c>
      <c r="N98" s="3">
        <f>Table1[[#This Row], [1985]]*(VLOOKUP(Table1[[#This Row], [ISO]],Table2[],39,0)%)</f>
      </c>
      <c r="O98" s="3">
        <v>639.934</v>
      </c>
      <c r="P98" s="3">
        <f>Table1[[#This Row], [1986]]*(VLOOKUP(Table1[[#This Row], [ISO]],Table2[],38,0)%)</f>
      </c>
      <c r="Q98" s="3">
        <v>618.228</v>
      </c>
      <c r="R98" s="3">
        <f>Table1[[#This Row], [1987]]*(VLOOKUP(Table1[[#This Row], [ISO]],Table2[],37,0)%)</f>
      </c>
      <c r="S98" s="3">
        <v>595.47</v>
      </c>
      <c r="T98" s="3">
        <f>Table1[[#This Row], [1988]]*(VLOOKUP(Table1[[#This Row], [ISO]],Table2[],36,0)%)</f>
      </c>
      <c r="U98" s="3">
        <v>573.329</v>
      </c>
      <c r="V98" s="3">
        <f>Table1[[#This Row], [1989]]*(VLOOKUP(Table1[[#This Row], [ISO]],Table2[],35,0)%)</f>
      </c>
      <c r="W98" s="3">
        <v>553.891</v>
      </c>
      <c r="X98" s="3">
        <f>Table1[[#This Row], [1990]]*(VLOOKUP(Table1[[#This Row], [ISO]],Table2[],34,0)%)</f>
      </c>
      <c r="Y98" s="3">
        <v>539.548</v>
      </c>
      <c r="Z98" s="3">
        <f>Table1[[#This Row], [1991]]*(VLOOKUP(Table1[[#This Row], [ISO]],Table2[],33,0)%)</f>
      </c>
      <c r="AA98" s="3">
        <v>529.389</v>
      </c>
      <c r="AB98" s="3">
        <f>Table1[[#This Row], [1992]]*(VLOOKUP(Table1[[#This Row], [ISO]],Table2[],32,0)%)</f>
      </c>
      <c r="AC98" s="3">
        <v>520.265</v>
      </c>
      <c r="AD98" s="3">
        <f>Table1[[#This Row], [1993]]*(VLOOKUP(Table1[[#This Row], [ISO]],Table2[],31,0)%)</f>
      </c>
      <c r="AE98" s="3">
        <v>511.32500000000005</v>
      </c>
      <c r="AF98" s="3">
        <f>Table1[[#This Row], [1994]]*(VLOOKUP(Table1[[#This Row], [ISO]],Table2[],30,0)%)</f>
      </c>
      <c r="AG98" s="3">
        <v>502.749</v>
      </c>
      <c r="AH98" s="3">
        <f>Table1[[#This Row], [1995]]*(VLOOKUP(Table1[[#This Row], [ISO]],Table2[],29,0)%)</f>
      </c>
      <c r="AI98" s="3">
        <v>496.435</v>
      </c>
      <c r="AJ98" s="3">
        <f>Table1[[#This Row], [1996]]*(VLOOKUP(Table1[[#This Row], [ISO]],Table2[],28,0)%)</f>
      </c>
      <c r="AK98" s="3">
        <v>496.68899999999996</v>
      </c>
      <c r="AL98" s="3">
        <f>Table1[[#This Row], [1997]]*(VLOOKUP(Table1[[#This Row], [ISO]],Table2[],27,0)%)</f>
      </c>
      <c r="AM98" s="3">
        <v>504.725</v>
      </c>
      <c r="AN98" s="3">
        <f>Table1[[#This Row], [1998]]*(VLOOKUP(Table1[[#This Row], [ISO]],Table2[],26,0)%)</f>
      </c>
      <c r="AO98" s="3">
        <v>516.58</v>
      </c>
      <c r="AP98" s="3">
        <f>Table1[[#This Row], [1999]]*(VLOOKUP(Table1[[#This Row], [ISO]],Table2[],25,0)%)</f>
      </c>
      <c r="AQ98" s="3">
        <v>529.953</v>
      </c>
      <c r="AR98" s="3">
        <f>Table1[[#This Row], [2000]]*(VLOOKUP(Table1[[#This Row], [ISO]],Table2[],24,0)%)</f>
      </c>
      <c r="AS98" s="3">
        <v>542.233</v>
      </c>
      <c r="AT98" s="3">
        <f>Table1[[#This Row], [2001]]*(VLOOKUP(Table1[[#This Row], [ISO]],Table2[],23,0)%)</f>
      </c>
      <c r="AU98" s="3">
        <v>553.713</v>
      </c>
      <c r="AV98" s="3">
        <f>Table1[[#This Row], [2002]]*(VLOOKUP(Table1[[#This Row], [ISO]],Table2[],22,0)%)</f>
      </c>
      <c r="AW98" s="3">
        <v>566.504</v>
      </c>
      <c r="AX98" s="3">
        <f>Table1[[#This Row], [2003]]*(VLOOKUP(Table1[[#This Row], [ISO]],Table2[],21,0)%)</f>
      </c>
      <c r="AY98" s="3">
        <v>579.236</v>
      </c>
      <c r="AZ98" s="3">
        <f>Table1[[#This Row], [2004]]*(VLOOKUP(Table1[[#This Row], [ISO]],Table2[],20,0)%)</f>
      </c>
      <c r="BA98" s="3">
        <v>591.306</v>
      </c>
      <c r="BB98" s="3">
        <f>Table1[[#This Row], [2005]]*(VLOOKUP(Table1[[#This Row], [ISO]],Table2[],19,0)%)</f>
      </c>
      <c r="BC98" s="3">
        <v>604.839</v>
      </c>
      <c r="BD98" s="3">
        <f>Table1[[#This Row], [2006]]*(VLOOKUP(Table1[[#This Row], [ISO]],Table2[],18,0)%)</f>
      </c>
      <c r="BE98" s="3">
        <v>624.5</v>
      </c>
      <c r="BF98" s="3">
        <f>Table1[[#This Row], [2007]]*(VLOOKUP(Table1[[#This Row], [ISO]],Table2[],17,0)%)</f>
      </c>
      <c r="BG98" s="3">
        <v>648.524</v>
      </c>
      <c r="BH98" s="3">
        <f>Table1[[#This Row], [2008]]*(VLOOKUP(Table1[[#This Row], [ISO]],Table2[],16,0)%)</f>
      </c>
      <c r="BI98" s="3">
        <v>672.1030000000001</v>
      </c>
      <c r="BJ98" s="3">
        <f>Table1[[#This Row], [2009]]*(VLOOKUP(Table1[[#This Row], [ISO]],Table2[],15,0)%)</f>
      </c>
      <c r="BK98" s="3">
        <v>693.559</v>
      </c>
      <c r="BL98" s="3">
        <f>Table1[[#This Row], [2010]]*(VLOOKUP(Table1[[#This Row], [ISO]],Table2[],14,0)%)</f>
      </c>
      <c r="BM98" s="3">
        <v>707.47</v>
      </c>
      <c r="BN98" s="3">
        <f>Table1[[#This Row], [2011]]*(VLOOKUP(Table1[[#This Row], [ISO]],Table2[],13,0)%)</f>
      </c>
      <c r="BO98" s="3">
        <v>708.46</v>
      </c>
      <c r="BP98" s="3">
        <f>Table1[[#This Row], [2012]]*(VLOOKUP(Table1[[#This Row], [ISO]],Table2[],12,0)%)</f>
      </c>
      <c r="BQ98" s="3">
        <v>698.384</v>
      </c>
      <c r="BR98" s="3">
        <f>Table1[[#This Row], [2013]]*(VLOOKUP(Table1[[#This Row], [ISO]],Table2[],11,0)%)</f>
      </c>
      <c r="BS98" s="3">
        <v>683.8530000000001</v>
      </c>
      <c r="BT98" s="3">
        <f>Table1[[#This Row], [2014]]*(VLOOKUP(Table1[[#This Row], [ISO]],Table2[],10,0)%)</f>
      </c>
      <c r="BU98" s="3">
        <v>669.441</v>
      </c>
      <c r="BV98" s="3">
        <f>Table1[[#This Row], [2015]]*(VLOOKUP(Table1[[#This Row], [ISO]],Table2[],9,0)%)</f>
      </c>
      <c r="BW98" s="3">
        <v>655.808</v>
      </c>
      <c r="BX98" s="3">
        <f>Table1[[#This Row], [2016]]*(VLOOKUP(Table1[[#This Row], [ISO]],Table2[],8,0)%)</f>
      </c>
      <c r="BY98" s="3">
        <v>643.246</v>
      </c>
      <c r="BZ98" s="3">
        <f>Table1[[#This Row], [2017]]*(VLOOKUP(Table1[[#This Row], [ISO]],Table2[],7,0)%)</f>
      </c>
      <c r="CA98" s="3">
        <v>633.326</v>
      </c>
      <c r="CB98" s="3">
        <f>Table1[[#This Row], [2018]]*(VLOOKUP(Table1[[#This Row], [ISO]],Table2[],6,0)%)</f>
      </c>
      <c r="CC98" s="3">
        <v>624.086</v>
      </c>
      <c r="CD98" s="3">
        <f>Table1[[#This Row], [2019]]*(VLOOKUP(Table1[[#This Row], [ISO]],Table2[],5,0)%)</f>
      </c>
      <c r="CE98" s="3">
        <v>616.454</v>
      </c>
      <c r="CF98" s="3">
        <f>Table1[[#This Row], [2020]]*(VLOOKUP(Table1[[#This Row], [ISO]],Table2[],4,0)%)</f>
      </c>
      <c r="CG98" s="3">
        <v>609.38</v>
      </c>
      <c r="CH98" s="3">
        <f>Table1[[#This Row], [2021]]*(VLOOKUP(Table1[[#This Row], [ISO]],Table2[],3,0)%)</f>
      </c>
    </row>
    <row x14ac:dyDescent="0.25" r="99" customHeight="1" ht="17.25">
      <c r="A99" s="1" t="s">
        <v>137</v>
      </c>
      <c r="B99" s="1" t="s">
        <v>136</v>
      </c>
      <c r="C99" s="3">
        <v>13648.386</v>
      </c>
      <c r="D99" s="3">
        <f>Table1[[#This Row], [1980]]*(VLOOKUP(Table1[[#This Row], [ISO]],Table2[],44,0)%)</f>
      </c>
      <c r="E99" s="3">
        <v>14445.33</v>
      </c>
      <c r="F99" s="3">
        <f>Table1[[#This Row], [1981]]*(VLOOKUP(Table1[[#This Row], [ISO]],Table2[],43,0)%)</f>
      </c>
      <c r="G99" s="3">
        <v>15282.552</v>
      </c>
      <c r="H99" s="3">
        <f>Table1[[#This Row], [1982]]*(VLOOKUP(Table1[[#This Row], [ISO]],Table2[],42,0)%)</f>
      </c>
      <c r="I99" s="3">
        <v>16102.681</v>
      </c>
      <c r="J99" s="3">
        <f>Table1[[#This Row], [1983]]*(VLOOKUP(Table1[[#This Row], [ISO]],Table2[],41,0)%)</f>
      </c>
      <c r="K99" s="3">
        <v>16832.206</v>
      </c>
      <c r="L99" s="3">
        <f>Table1[[#This Row], [1984]]*(VLOOKUP(Table1[[#This Row], [ISO]],Table2[],40,0)%)</f>
      </c>
      <c r="M99" s="3">
        <v>17444.789</v>
      </c>
      <c r="N99" s="3">
        <f>Table1[[#This Row], [1985]]*(VLOOKUP(Table1[[#This Row], [ISO]],Table2[],39,0)%)</f>
      </c>
      <c r="O99" s="3">
        <v>17935.772</v>
      </c>
      <c r="P99" s="3">
        <f>Table1[[#This Row], [1986]]*(VLOOKUP(Table1[[#This Row], [ISO]],Table2[],38,0)%)</f>
      </c>
      <c r="Q99" s="3">
        <v>18211.859</v>
      </c>
      <c r="R99" s="3">
        <f>Table1[[#This Row], [1987]]*(VLOOKUP(Table1[[#This Row], [ISO]],Table2[],37,0)%)</f>
      </c>
      <c r="S99" s="3">
        <v>18251.022</v>
      </c>
      <c r="T99" s="3">
        <f>Table1[[#This Row], [1988]]*(VLOOKUP(Table1[[#This Row], [ISO]],Table2[],36,0)%)</f>
      </c>
      <c r="U99" s="3">
        <v>18126.462</v>
      </c>
      <c r="V99" s="3">
        <f>Table1[[#This Row], [1989]]*(VLOOKUP(Table1[[#This Row], [ISO]],Table2[],35,0)%)</f>
      </c>
      <c r="W99" s="3">
        <v>17947.406</v>
      </c>
      <c r="X99" s="3">
        <f>Table1[[#This Row], [1990]]*(VLOOKUP(Table1[[#This Row], [ISO]],Table2[],34,0)%)</f>
      </c>
      <c r="Y99" s="3">
        <v>17734.827</v>
      </c>
      <c r="Z99" s="3">
        <f>Table1[[#This Row], [1991]]*(VLOOKUP(Table1[[#This Row], [ISO]],Table2[],33,0)%)</f>
      </c>
      <c r="AA99" s="3">
        <v>17386.15</v>
      </c>
      <c r="AB99" s="3">
        <f>Table1[[#This Row], [1992]]*(VLOOKUP(Table1[[#This Row], [ISO]],Table2[],32,0)%)</f>
      </c>
      <c r="AC99" s="3">
        <v>16799.036</v>
      </c>
      <c r="AD99" s="3">
        <f>Table1[[#This Row], [1993]]*(VLOOKUP(Table1[[#This Row], [ISO]],Table2[],31,0)%)</f>
      </c>
      <c r="AE99" s="3">
        <v>15984.532000000001</v>
      </c>
      <c r="AF99" s="3">
        <f>Table1[[#This Row], [1994]]*(VLOOKUP(Table1[[#This Row], [ISO]],Table2[],30,0)%)</f>
      </c>
      <c r="AG99" s="3">
        <v>15025.512999999999</v>
      </c>
      <c r="AH99" s="3">
        <f>Table1[[#This Row], [1995]]*(VLOOKUP(Table1[[#This Row], [ISO]],Table2[],29,0)%)</f>
      </c>
      <c r="AI99" s="3">
        <v>13924.07</v>
      </c>
      <c r="AJ99" s="3">
        <f>Table1[[#This Row], [1996]]*(VLOOKUP(Table1[[#This Row], [ISO]],Table2[],28,0)%)</f>
      </c>
      <c r="AK99" s="3">
        <v>12801.748</v>
      </c>
      <c r="AL99" s="3">
        <f>Table1[[#This Row], [1997]]*(VLOOKUP(Table1[[#This Row], [ISO]],Table2[],27,0)%)</f>
      </c>
      <c r="AM99" s="3">
        <v>11825.083</v>
      </c>
      <c r="AN99" s="3">
        <f>Table1[[#This Row], [1998]]*(VLOOKUP(Table1[[#This Row], [ISO]],Table2[],26,0)%)</f>
      </c>
      <c r="AO99" s="3">
        <v>11123.965</v>
      </c>
      <c r="AP99" s="3">
        <f>Table1[[#This Row], [1999]]*(VLOOKUP(Table1[[#This Row], [ISO]],Table2[],25,0)%)</f>
      </c>
      <c r="AQ99" s="3">
        <v>10722.527</v>
      </c>
      <c r="AR99" s="3">
        <f>Table1[[#This Row], [2000]]*(VLOOKUP(Table1[[#This Row], [ISO]],Table2[],24,0)%)</f>
      </c>
      <c r="AS99" s="3">
        <v>10544.277999999998</v>
      </c>
      <c r="AT99" s="3">
        <f>Table1[[#This Row], [2001]]*(VLOOKUP(Table1[[#This Row], [ISO]],Table2[],23,0)%)</f>
      </c>
      <c r="AU99" s="3">
        <v>10467.22</v>
      </c>
      <c r="AV99" s="3">
        <f>Table1[[#This Row], [2002]]*(VLOOKUP(Table1[[#This Row], [ISO]],Table2[],22,0)%)</f>
      </c>
      <c r="AW99" s="3">
        <v>10456.782</v>
      </c>
      <c r="AX99" s="3">
        <f>Table1[[#This Row], [2003]]*(VLOOKUP(Table1[[#This Row], [ISO]],Table2[],21,0)%)</f>
      </c>
      <c r="AY99" s="3">
        <v>10537.58</v>
      </c>
      <c r="AZ99" s="3">
        <f>Table1[[#This Row], [2004]]*(VLOOKUP(Table1[[#This Row], [ISO]],Table2[],20,0)%)</f>
      </c>
      <c r="BA99" s="3">
        <v>10666.333</v>
      </c>
      <c r="BB99" s="3">
        <f>Table1[[#This Row], [2005]]*(VLOOKUP(Table1[[#This Row], [ISO]],Table2[],19,0)%)</f>
      </c>
      <c r="BC99" s="3">
        <v>10844.206</v>
      </c>
      <c r="BD99" s="3">
        <f>Table1[[#This Row], [2006]]*(VLOOKUP(Table1[[#This Row], [ISO]],Table2[],18,0)%)</f>
      </c>
      <c r="BE99" s="3">
        <v>11092.889</v>
      </c>
      <c r="BF99" s="3">
        <f>Table1[[#This Row], [2007]]*(VLOOKUP(Table1[[#This Row], [ISO]],Table2[],17,0)%)</f>
      </c>
      <c r="BG99" s="3">
        <v>11418.244</v>
      </c>
      <c r="BH99" s="3">
        <f>Table1[[#This Row], [2008]]*(VLOOKUP(Table1[[#This Row], [ISO]],Table2[],16,0)%)</f>
      </c>
      <c r="BI99" s="3">
        <v>11792.222000000002</v>
      </c>
      <c r="BJ99" s="3">
        <f>Table1[[#This Row], [2009]]*(VLOOKUP(Table1[[#This Row], [ISO]],Table2[],15,0)%)</f>
      </c>
      <c r="BK99" s="3">
        <v>12189.863</v>
      </c>
      <c r="BL99" s="3">
        <f>Table1[[#This Row], [2010]]*(VLOOKUP(Table1[[#This Row], [ISO]],Table2[],14,0)%)</f>
      </c>
      <c r="BM99" s="3">
        <v>12596.208</v>
      </c>
      <c r="BN99" s="3">
        <f>Table1[[#This Row], [2011]]*(VLOOKUP(Table1[[#This Row], [ISO]],Table2[],13,0)%)</f>
      </c>
      <c r="BO99" s="3">
        <v>13042.51</v>
      </c>
      <c r="BP99" s="3">
        <f>Table1[[#This Row], [2012]]*(VLOOKUP(Table1[[#This Row], [ISO]],Table2[],12,0)%)</f>
      </c>
      <c r="BQ99" s="3">
        <v>13547.952</v>
      </c>
      <c r="BR99" s="3">
        <f>Table1[[#This Row], [2013]]*(VLOOKUP(Table1[[#This Row], [ISO]],Table2[],11,0)%)</f>
      </c>
      <c r="BS99" s="3">
        <v>14136.598</v>
      </c>
      <c r="BT99" s="3">
        <f>Table1[[#This Row], [2014]]*(VLOOKUP(Table1[[#This Row], [ISO]],Table2[],10,0)%)</f>
      </c>
      <c r="BU99" s="3">
        <v>14714.057</v>
      </c>
      <c r="BV99" s="3">
        <f>Table1[[#This Row], [2015]]*(VLOOKUP(Table1[[#This Row], [ISO]],Table2[],9,0)%)</f>
      </c>
      <c r="BW99" s="3">
        <v>15137.46</v>
      </c>
      <c r="BX99" s="3">
        <f>Table1[[#This Row], [2016]]*(VLOOKUP(Table1[[#This Row], [ISO]],Table2[],8,0)%)</f>
      </c>
      <c r="BY99" s="3">
        <v>15405.994</v>
      </c>
      <c r="BZ99" s="3">
        <f>Table1[[#This Row], [2017]]*(VLOOKUP(Table1[[#This Row], [ISO]],Table2[],7,0)%)</f>
      </c>
      <c r="CA99" s="3">
        <v>15442.379</v>
      </c>
      <c r="CB99" s="3">
        <f>Table1[[#This Row], [2018]]*(VLOOKUP(Table1[[#This Row], [ISO]],Table2[],6,0)%)</f>
      </c>
      <c r="CC99" s="3">
        <v>15117.058</v>
      </c>
      <c r="CD99" s="3">
        <f>Table1[[#This Row], [2019]]*(VLOOKUP(Table1[[#This Row], [ISO]],Table2[],5,0)%)</f>
      </c>
      <c r="CE99" s="3">
        <v>14506.217</v>
      </c>
      <c r="CF99" s="3">
        <f>Table1[[#This Row], [2020]]*(VLOOKUP(Table1[[#This Row], [ISO]],Table2[],4,0)%)</f>
      </c>
      <c r="CG99" s="3">
        <v>13792.087</v>
      </c>
      <c r="CH99" s="3">
        <f>Table1[[#This Row], [2021]]*(VLOOKUP(Table1[[#This Row], [ISO]],Table2[],3,0)%)</f>
      </c>
    </row>
    <row x14ac:dyDescent="0.25" r="100" customHeight="1" ht="17.25">
      <c r="A100" s="1" t="s">
        <v>139</v>
      </c>
      <c r="B100" s="1" t="s">
        <v>138</v>
      </c>
      <c r="C100" s="3">
        <v>4863.935</v>
      </c>
      <c r="D100" s="3">
        <f>Table1[[#This Row], [1980]]*(VLOOKUP(Table1[[#This Row], [ISO]],Table2[],44,0)%)</f>
      </c>
      <c r="E100" s="3">
        <v>4969.102</v>
      </c>
      <c r="F100" s="3">
        <f>Table1[[#This Row], [1981]]*(VLOOKUP(Table1[[#This Row], [ISO]],Table2[],43,0)%)</f>
      </c>
      <c r="G100" s="3">
        <v>5076.503</v>
      </c>
      <c r="H100" s="3">
        <f>Table1[[#This Row], [1982]]*(VLOOKUP(Table1[[#This Row], [ISO]],Table2[],42,0)%)</f>
      </c>
      <c r="I100" s="3">
        <v>5201.649</v>
      </c>
      <c r="J100" s="3">
        <f>Table1[[#This Row], [1983]]*(VLOOKUP(Table1[[#This Row], [ISO]],Table2[],41,0)%)</f>
      </c>
      <c r="K100" s="3">
        <v>5348.528</v>
      </c>
      <c r="L100" s="3">
        <f>Table1[[#This Row], [1984]]*(VLOOKUP(Table1[[#This Row], [ISO]],Table2[],40,0)%)</f>
      </c>
      <c r="M100" s="3">
        <v>5465.866</v>
      </c>
      <c r="N100" s="3">
        <f>Table1[[#This Row], [1985]]*(VLOOKUP(Table1[[#This Row], [ISO]],Table2[],39,0)%)</f>
      </c>
      <c r="O100" s="3">
        <v>5586.022999999999</v>
      </c>
      <c r="P100" s="3">
        <f>Table1[[#This Row], [1986]]*(VLOOKUP(Table1[[#This Row], [ISO]],Table2[],38,0)%)</f>
      </c>
      <c r="Q100" s="3">
        <v>5722.8240000000005</v>
      </c>
      <c r="R100" s="3">
        <f>Table1[[#This Row], [1987]]*(VLOOKUP(Table1[[#This Row], [ISO]],Table2[],37,0)%)</f>
      </c>
      <c r="S100" s="3">
        <v>5839.871999999999</v>
      </c>
      <c r="T100" s="3">
        <f>Table1[[#This Row], [1988]]*(VLOOKUP(Table1[[#This Row], [ISO]],Table2[],36,0)%)</f>
      </c>
      <c r="U100" s="3">
        <v>5975.023</v>
      </c>
      <c r="V100" s="3">
        <f>Table1[[#This Row], [1989]]*(VLOOKUP(Table1[[#This Row], [ISO]],Table2[],35,0)%)</f>
      </c>
      <c r="W100" s="3">
        <v>6032.249</v>
      </c>
      <c r="X100" s="3">
        <f>Table1[[#This Row], [1990]]*(VLOOKUP(Table1[[#This Row], [ISO]],Table2[],34,0)%)</f>
      </c>
      <c r="Y100" s="3">
        <v>6102.25</v>
      </c>
      <c r="Z100" s="3">
        <f>Table1[[#This Row], [1991]]*(VLOOKUP(Table1[[#This Row], [ISO]],Table2[],33,0)%)</f>
      </c>
      <c r="AA100" s="3">
        <v>6310.749</v>
      </c>
      <c r="AB100" s="3">
        <f>Table1[[#This Row], [1992]]*(VLOOKUP(Table1[[#This Row], [ISO]],Table2[],32,0)%)</f>
      </c>
      <c r="AC100" s="3">
        <v>6650.674000000001</v>
      </c>
      <c r="AD100" s="3">
        <f>Table1[[#This Row], [1993]]*(VLOOKUP(Table1[[#This Row], [ISO]],Table2[],31,0)%)</f>
      </c>
      <c r="AE100" s="3">
        <v>6991.5740000000005</v>
      </c>
      <c r="AF100" s="3">
        <f>Table1[[#This Row], [1994]]*(VLOOKUP(Table1[[#This Row], [ISO]],Table2[],30,0)%)</f>
      </c>
      <c r="AG100" s="3">
        <v>7217.896</v>
      </c>
      <c r="AH100" s="3">
        <f>Table1[[#This Row], [1995]]*(VLOOKUP(Table1[[#This Row], [ISO]],Table2[],29,0)%)</f>
      </c>
      <c r="AI100" s="3">
        <v>7407.445</v>
      </c>
      <c r="AJ100" s="3">
        <f>Table1[[#This Row], [1996]]*(VLOOKUP(Table1[[#This Row], [ISO]],Table2[],28,0)%)</f>
      </c>
      <c r="AK100" s="3">
        <v>7580.615</v>
      </c>
      <c r="AL100" s="3">
        <f>Table1[[#This Row], [1997]]*(VLOOKUP(Table1[[#This Row], [ISO]],Table2[],27,0)%)</f>
      </c>
      <c r="AM100" s="3">
        <v>7758.518</v>
      </c>
      <c r="AN100" s="3">
        <f>Table1[[#This Row], [1998]]*(VLOOKUP(Table1[[#This Row], [ISO]],Table2[],26,0)%)</f>
      </c>
      <c r="AO100" s="3">
        <v>7945.398</v>
      </c>
      <c r="AP100" s="3">
        <f>Table1[[#This Row], [1999]]*(VLOOKUP(Table1[[#This Row], [ISO]],Table2[],25,0)%)</f>
      </c>
      <c r="AQ100" s="3">
        <v>8145.18</v>
      </c>
      <c r="AR100" s="3">
        <f>Table1[[#This Row], [2000]]*(VLOOKUP(Table1[[#This Row], [ISO]],Table2[],24,0)%)</f>
      </c>
      <c r="AS100" s="3">
        <v>8337.835</v>
      </c>
      <c r="AT100" s="3">
        <f>Table1[[#This Row], [2001]]*(VLOOKUP(Table1[[#This Row], [ISO]],Table2[],23,0)%)</f>
      </c>
      <c r="AU100" s="3">
        <v>8522.384</v>
      </c>
      <c r="AV100" s="3">
        <f>Table1[[#This Row], [2002]]*(VLOOKUP(Table1[[#This Row], [ISO]],Table2[],22,0)%)</f>
      </c>
      <c r="AW100" s="3">
        <v>8684.972</v>
      </c>
      <c r="AX100" s="3">
        <f>Table1[[#This Row], [2003]]*(VLOOKUP(Table1[[#This Row], [ISO]],Table2[],21,0)%)</f>
      </c>
      <c r="AY100" s="3">
        <v>8843.688</v>
      </c>
      <c r="AZ100" s="3">
        <f>Table1[[#This Row], [2004]]*(VLOOKUP(Table1[[#This Row], [ISO]],Table2[],20,0)%)</f>
      </c>
      <c r="BA100" s="3">
        <v>9018.065999999999</v>
      </c>
      <c r="BB100" s="3">
        <f>Table1[[#This Row], [2005]]*(VLOOKUP(Table1[[#This Row], [ISO]],Table2[],19,0)%)</f>
      </c>
      <c r="BC100" s="3">
        <v>8997.713</v>
      </c>
      <c r="BD100" s="3">
        <f>Table1[[#This Row], [2006]]*(VLOOKUP(Table1[[#This Row], [ISO]],Table2[],18,0)%)</f>
      </c>
      <c r="BE100" s="3">
        <v>8855.851</v>
      </c>
      <c r="BF100" s="3">
        <f>Table1[[#This Row], [2007]]*(VLOOKUP(Table1[[#This Row], [ISO]],Table2[],17,0)%)</f>
      </c>
      <c r="BG100" s="3">
        <v>8976.416</v>
      </c>
      <c r="BH100" s="3">
        <f>Table1[[#This Row], [2008]]*(VLOOKUP(Table1[[#This Row], [ISO]],Table2[],16,0)%)</f>
      </c>
      <c r="BI100" s="3">
        <v>9260.017</v>
      </c>
      <c r="BJ100" s="3">
        <f>Table1[[#This Row], [2009]]*(VLOOKUP(Table1[[#This Row], [ISO]],Table2[],15,0)%)</f>
      </c>
      <c r="BK100" s="3">
        <v>9544.881</v>
      </c>
      <c r="BL100" s="3">
        <f>Table1[[#This Row], [2010]]*(VLOOKUP(Table1[[#This Row], [ISO]],Table2[],14,0)%)</f>
      </c>
      <c r="BM100" s="3">
        <v>9928.996</v>
      </c>
      <c r="BN100" s="3">
        <f>Table1[[#This Row], [2011]]*(VLOOKUP(Table1[[#This Row], [ISO]],Table2[],13,0)%)</f>
      </c>
      <c r="BO100" s="3">
        <v>10451.465</v>
      </c>
      <c r="BP100" s="3">
        <f>Table1[[#This Row], [2012]]*(VLOOKUP(Table1[[#This Row], [ISO]],Table2[],12,0)%)</f>
      </c>
      <c r="BQ100" s="3">
        <v>10993.625</v>
      </c>
      <c r="BR100" s="3">
        <f>Table1[[#This Row], [2013]]*(VLOOKUP(Table1[[#This Row], [ISO]],Table2[],11,0)%)</f>
      </c>
      <c r="BS100" s="3">
        <v>11381.786</v>
      </c>
      <c r="BT100" s="3">
        <f>Table1[[#This Row], [2014]]*(VLOOKUP(Table1[[#This Row], [ISO]],Table2[],10,0)%)</f>
      </c>
      <c r="BU100" s="3">
        <v>11596.122</v>
      </c>
      <c r="BV100" s="3">
        <f>Table1[[#This Row], [2015]]*(VLOOKUP(Table1[[#This Row], [ISO]],Table2[],9,0)%)</f>
      </c>
      <c r="BW100" s="3">
        <v>11646.045</v>
      </c>
      <c r="BX100" s="3">
        <f>Table1[[#This Row], [2016]]*(VLOOKUP(Table1[[#This Row], [ISO]],Table2[],8,0)%)</f>
      </c>
      <c r="BY100" s="3">
        <v>11577.68</v>
      </c>
      <c r="BZ100" s="3">
        <f>Table1[[#This Row], [2017]]*(VLOOKUP(Table1[[#This Row], [ISO]],Table2[],7,0)%)</f>
      </c>
      <c r="CA100" s="3">
        <v>11483.903</v>
      </c>
      <c r="CB100" s="3">
        <f>Table1[[#This Row], [2018]]*(VLOOKUP(Table1[[#This Row], [ISO]],Table2[],6,0)%)</f>
      </c>
      <c r="CC100" s="3">
        <v>11394.69</v>
      </c>
      <c r="CD100" s="3">
        <f>Table1[[#This Row], [2019]]*(VLOOKUP(Table1[[#This Row], [ISO]],Table2[],5,0)%)</f>
      </c>
      <c r="CE100" s="3">
        <v>11355.479</v>
      </c>
      <c r="CF100" s="3">
        <f>Table1[[#This Row], [2020]]*(VLOOKUP(Table1[[#This Row], [ISO]],Table2[],4,0)%)</f>
      </c>
      <c r="CG100" s="3">
        <v>11381.386</v>
      </c>
      <c r="CH100" s="3">
        <f>Table1[[#This Row], [2021]]*(VLOOKUP(Table1[[#This Row], [ISO]],Table2[],3,0)%)</f>
      </c>
    </row>
    <row x14ac:dyDescent="0.25" r="101" customHeight="1" ht="17.25">
      <c r="A101" s="1" t="s">
        <v>449</v>
      </c>
      <c r="B101" s="1" t="s">
        <v>450</v>
      </c>
      <c r="C101" s="3">
        <v>41.778</v>
      </c>
      <c r="D101" s="2">
        <f>Table1[[#This Row], [1980]]*(VLOOKUP(Table1[[#This Row], [ISO]],Table2[],44,0)%)</f>
      </c>
      <c r="E101" s="3">
        <v>42.282</v>
      </c>
      <c r="F101" s="2">
        <f>Table1[[#This Row], [1981]]*(VLOOKUP(Table1[[#This Row], [ISO]],Table2[],43,0)%)</f>
      </c>
      <c r="G101" s="3">
        <v>43.013</v>
      </c>
      <c r="H101" s="2">
        <f>Table1[[#This Row], [1982]]*(VLOOKUP(Table1[[#This Row], [ISO]],Table2[],42,0)%)</f>
      </c>
      <c r="I101" s="3">
        <v>43.875</v>
      </c>
      <c r="J101" s="2">
        <f>Table1[[#This Row], [1983]]*(VLOOKUP(Table1[[#This Row], [ISO]],Table2[],41,0)%)</f>
      </c>
      <c r="K101" s="3">
        <v>43.818</v>
      </c>
      <c r="L101" s="2">
        <f>Table1[[#This Row], [1984]]*(VLOOKUP(Table1[[#This Row], [ISO]],Table2[],40,0)%)</f>
      </c>
      <c r="M101" s="3">
        <v>42.649</v>
      </c>
      <c r="N101" s="2">
        <f>Table1[[#This Row], [1985]]*(VLOOKUP(Table1[[#This Row], [ISO]],Table2[],39,0)%)</f>
      </c>
      <c r="O101" s="3">
        <v>41.397</v>
      </c>
      <c r="P101" s="2">
        <f>Table1[[#This Row], [1986]]*(VLOOKUP(Table1[[#This Row], [ISO]],Table2[],38,0)%)</f>
      </c>
      <c r="Q101" s="3">
        <v>40.855000000000004</v>
      </c>
      <c r="R101" s="2">
        <f>Table1[[#This Row], [1987]]*(VLOOKUP(Table1[[#This Row], [ISO]],Table2[],37,0)%)</f>
      </c>
      <c r="S101" s="3">
        <v>41.175</v>
      </c>
      <c r="T101" s="2">
        <f>Table1[[#This Row], [1988]]*(VLOOKUP(Table1[[#This Row], [ISO]],Table2[],36,0)%)</f>
      </c>
      <c r="U101" s="3">
        <v>41.943</v>
      </c>
      <c r="V101" s="2">
        <f>Table1[[#This Row], [1989]]*(VLOOKUP(Table1[[#This Row], [ISO]],Table2[],35,0)%)</f>
      </c>
      <c r="W101" s="3">
        <v>43.024</v>
      </c>
      <c r="X101" s="2">
        <f>Table1[[#This Row], [1990]]*(VLOOKUP(Table1[[#This Row], [ISO]],Table2[],34,0)%)</f>
      </c>
      <c r="Y101" s="3">
        <v>44.464</v>
      </c>
      <c r="Z101" s="2">
        <f>Table1[[#This Row], [1991]]*(VLOOKUP(Table1[[#This Row], [ISO]],Table2[],33,0)%)</f>
      </c>
      <c r="AA101" s="3">
        <v>45.745000000000005</v>
      </c>
      <c r="AB101" s="2">
        <f>Table1[[#This Row], [1992]]*(VLOOKUP(Table1[[#This Row], [ISO]],Table2[],32,0)%)</f>
      </c>
      <c r="AC101" s="3">
        <v>46.303</v>
      </c>
      <c r="AD101" s="2">
        <f>Table1[[#This Row], [1993]]*(VLOOKUP(Table1[[#This Row], [ISO]],Table2[],31,0)%)</f>
      </c>
      <c r="AE101" s="3">
        <v>46.221</v>
      </c>
      <c r="AF101" s="2">
        <f>Table1[[#This Row], [1994]]*(VLOOKUP(Table1[[#This Row], [ISO]],Table2[],30,0)%)</f>
      </c>
      <c r="AG101" s="3">
        <v>45.502</v>
      </c>
      <c r="AH101" s="2">
        <f>Table1[[#This Row], [1995]]*(VLOOKUP(Table1[[#This Row], [ISO]],Table2[],29,0)%)</f>
      </c>
      <c r="AI101" s="3">
        <v>44.614</v>
      </c>
      <c r="AJ101" s="2">
        <f>Table1[[#This Row], [1996]]*(VLOOKUP(Table1[[#This Row], [ISO]],Table2[],28,0)%)</f>
      </c>
      <c r="AK101" s="3">
        <v>43.956</v>
      </c>
      <c r="AL101" s="2">
        <f>Table1[[#This Row], [1997]]*(VLOOKUP(Table1[[#This Row], [ISO]],Table2[],27,0)%)</f>
      </c>
      <c r="AM101" s="3">
        <v>43.337999999999994</v>
      </c>
      <c r="AN101" s="2">
        <f>Table1[[#This Row], [1998]]*(VLOOKUP(Table1[[#This Row], [ISO]],Table2[],26,0)%)</f>
      </c>
      <c r="AO101" s="3">
        <v>42.917</v>
      </c>
      <c r="AP101" s="2">
        <f>Table1[[#This Row], [1999]]*(VLOOKUP(Table1[[#This Row], [ISO]],Table2[],25,0)%)</f>
      </c>
      <c r="AQ101" s="3">
        <v>42.883</v>
      </c>
      <c r="AR101" s="2">
        <f>Table1[[#This Row], [2000]]*(VLOOKUP(Table1[[#This Row], [ISO]],Table2[],24,0)%)</f>
      </c>
      <c r="AS101" s="3">
        <v>42.757</v>
      </c>
      <c r="AT101" s="2">
        <f>Table1[[#This Row], [2001]]*(VLOOKUP(Table1[[#This Row], [ISO]],Table2[],23,0)%)</f>
      </c>
      <c r="AU101" s="3">
        <v>42.285</v>
      </c>
      <c r="AV101" s="2">
        <f>Table1[[#This Row], [2002]]*(VLOOKUP(Table1[[#This Row], [ISO]],Table2[],22,0)%)</f>
      </c>
      <c r="AW101" s="3">
        <v>41.995</v>
      </c>
      <c r="AX101" s="2">
        <f>Table1[[#This Row], [2003]]*(VLOOKUP(Table1[[#This Row], [ISO]],Table2[],21,0)%)</f>
      </c>
      <c r="AY101" s="3">
        <v>41.99</v>
      </c>
      <c r="AZ101" s="2">
        <f>Table1[[#This Row], [2004]]*(VLOOKUP(Table1[[#This Row], [ISO]],Table2[],20,0)%)</f>
      </c>
      <c r="BA101" s="3">
        <v>42.141</v>
      </c>
      <c r="BB101" s="2">
        <f>Table1[[#This Row], [2005]]*(VLOOKUP(Table1[[#This Row], [ISO]],Table2[],19,0)%)</f>
      </c>
      <c r="BC101" s="3">
        <v>42.555</v>
      </c>
      <c r="BD101" s="2">
        <f>Table1[[#This Row], [2006]]*(VLOOKUP(Table1[[#This Row], [ISO]],Table2[],18,0)%)</f>
      </c>
      <c r="BE101" s="3">
        <v>43.584999999999994</v>
      </c>
      <c r="BF101" s="2">
        <f>Table1[[#This Row], [2007]]*(VLOOKUP(Table1[[#This Row], [ISO]],Table2[],17,0)%)</f>
      </c>
      <c r="BG101" s="3">
        <v>45.059000000000005</v>
      </c>
      <c r="BH101" s="2">
        <f>Table1[[#This Row], [2008]]*(VLOOKUP(Table1[[#This Row], [ISO]],Table2[],16,0)%)</f>
      </c>
      <c r="BI101" s="3">
        <v>46.203</v>
      </c>
      <c r="BJ101" s="2">
        <f>Table1[[#This Row], [2009]]*(VLOOKUP(Table1[[#This Row], [ISO]],Table2[],15,0)%)</f>
      </c>
      <c r="BK101" s="3">
        <v>46.888</v>
      </c>
      <c r="BL101" s="2">
        <f>Table1[[#This Row], [2010]]*(VLOOKUP(Table1[[#This Row], [ISO]],Table2[],14,0)%)</f>
      </c>
      <c r="BM101" s="3">
        <v>47.124</v>
      </c>
      <c r="BN101" s="2">
        <f>Table1[[#This Row], [2011]]*(VLOOKUP(Table1[[#This Row], [ISO]],Table2[],13,0)%)</f>
      </c>
      <c r="BO101" s="3">
        <v>46.993</v>
      </c>
      <c r="BP101" s="2">
        <f>Table1[[#This Row], [2012]]*(VLOOKUP(Table1[[#This Row], [ISO]],Table2[],12,0)%)</f>
      </c>
      <c r="BQ101" s="3">
        <v>46.653000000000006</v>
      </c>
      <c r="BR101" s="2">
        <f>Table1[[#This Row], [2013]]*(VLOOKUP(Table1[[#This Row], [ISO]],Table2[],11,0)%)</f>
      </c>
      <c r="BS101" s="3">
        <v>45.856</v>
      </c>
      <c r="BT101" s="2">
        <f>Table1[[#This Row], [2014]]*(VLOOKUP(Table1[[#This Row], [ISO]],Table2[],10,0)%)</f>
      </c>
      <c r="BU101" s="3">
        <v>44.542</v>
      </c>
      <c r="BV101" s="2">
        <f>Table1[[#This Row], [2015]]*(VLOOKUP(Table1[[#This Row], [ISO]],Table2[],9,0)%)</f>
      </c>
      <c r="BW101" s="3">
        <v>43.355000000000004</v>
      </c>
      <c r="BX101" s="2">
        <f>Table1[[#This Row], [2016]]*(VLOOKUP(Table1[[#This Row], [ISO]],Table2[],8,0)%)</f>
      </c>
      <c r="BY101" s="3">
        <v>42.776</v>
      </c>
      <c r="BZ101" s="2">
        <f>Table1[[#This Row], [2017]]*(VLOOKUP(Table1[[#This Row], [ISO]],Table2[],7,0)%)</f>
      </c>
      <c r="CA101" s="3">
        <v>42.502</v>
      </c>
      <c r="CB101" s="2">
        <f>Table1[[#This Row], [2018]]*(VLOOKUP(Table1[[#This Row], [ISO]],Table2[],6,0)%)</f>
      </c>
      <c r="CC101" s="3">
        <v>42.584999999999994</v>
      </c>
      <c r="CD101" s="2">
        <f>Table1[[#This Row], [2019]]*(VLOOKUP(Table1[[#This Row], [ISO]],Table2[],5,0)%)</f>
      </c>
      <c r="CE101" s="3">
        <v>43.177</v>
      </c>
      <c r="CF101" s="2">
        <f>Table1[[#This Row], [2020]]*(VLOOKUP(Table1[[#This Row], [ISO]],Table2[],4,0)%)</f>
      </c>
      <c r="CG101" s="3">
        <v>44.005</v>
      </c>
      <c r="CH101" s="2">
        <f>Table1[[#This Row], [2021]]*(VLOOKUP(Table1[[#This Row], [ISO]],Table2[],3,0)%)</f>
      </c>
    </row>
    <row x14ac:dyDescent="0.25" r="102" customHeight="1" ht="17.25">
      <c r="A102" s="1" t="s">
        <v>143</v>
      </c>
      <c r="B102" s="1" t="s">
        <v>142</v>
      </c>
      <c r="C102" s="3">
        <v>883.94</v>
      </c>
      <c r="D102" s="3">
        <f>Table1[[#This Row], [1980]]*(VLOOKUP(Table1[[#This Row], [ISO]],Table2[],44,0)%)</f>
      </c>
      <c r="E102" s="3">
        <v>878.479</v>
      </c>
      <c r="F102" s="3">
        <f>Table1[[#This Row], [1981]]*(VLOOKUP(Table1[[#This Row], [ISO]],Table2[],43,0)%)</f>
      </c>
      <c r="G102" s="3">
        <v>876.85</v>
      </c>
      <c r="H102" s="3">
        <f>Table1[[#This Row], [1982]]*(VLOOKUP(Table1[[#This Row], [ISO]],Table2[],42,0)%)</f>
      </c>
      <c r="I102" s="3">
        <v>888.4939999999999</v>
      </c>
      <c r="J102" s="3">
        <f>Table1[[#This Row], [1983]]*(VLOOKUP(Table1[[#This Row], [ISO]],Table2[],41,0)%)</f>
      </c>
      <c r="K102" s="3">
        <v>907.294</v>
      </c>
      <c r="L102" s="3">
        <f>Table1[[#This Row], [1984]]*(VLOOKUP(Table1[[#This Row], [ISO]],Table2[],40,0)%)</f>
      </c>
      <c r="M102" s="3">
        <v>926.8299999999999</v>
      </c>
      <c r="N102" s="3">
        <f>Table1[[#This Row], [1985]]*(VLOOKUP(Table1[[#This Row], [ISO]],Table2[],39,0)%)</f>
      </c>
      <c r="O102" s="3">
        <v>948.222</v>
      </c>
      <c r="P102" s="3">
        <f>Table1[[#This Row], [1986]]*(VLOOKUP(Table1[[#This Row], [ISO]],Table2[],38,0)%)</f>
      </c>
      <c r="Q102" s="3">
        <v>967.625</v>
      </c>
      <c r="R102" s="3">
        <f>Table1[[#This Row], [1987]]*(VLOOKUP(Table1[[#This Row], [ISO]],Table2[],37,0)%)</f>
      </c>
      <c r="S102" s="3">
        <v>984.302</v>
      </c>
      <c r="T102" s="3">
        <f>Table1[[#This Row], [1988]]*(VLOOKUP(Table1[[#This Row], [ISO]],Table2[],36,0)%)</f>
      </c>
      <c r="U102" s="3">
        <v>1001.678</v>
      </c>
      <c r="V102" s="3">
        <f>Table1[[#This Row], [1989]]*(VLOOKUP(Table1[[#This Row], [ISO]],Table2[],35,0)%)</f>
      </c>
      <c r="W102" s="3">
        <v>1020.3340000000001</v>
      </c>
      <c r="X102" s="3">
        <f>Table1[[#This Row], [1990]]*(VLOOKUP(Table1[[#This Row], [ISO]],Table2[],34,0)%)</f>
      </c>
      <c r="Y102" s="3">
        <v>1040.41</v>
      </c>
      <c r="Z102" s="3">
        <f>Table1[[#This Row], [1991]]*(VLOOKUP(Table1[[#This Row], [ISO]],Table2[],33,0)%)</f>
      </c>
      <c r="AA102" s="3">
        <v>1058.656</v>
      </c>
      <c r="AB102" s="3">
        <f>Table1[[#This Row], [1992]]*(VLOOKUP(Table1[[#This Row], [ISO]],Table2[],32,0)%)</f>
      </c>
      <c r="AC102" s="3">
        <v>1070.756</v>
      </c>
      <c r="AD102" s="3">
        <f>Table1[[#This Row], [1993]]*(VLOOKUP(Table1[[#This Row], [ISO]],Table2[],31,0)%)</f>
      </c>
      <c r="AE102" s="3">
        <v>1079.958</v>
      </c>
      <c r="AF102" s="3">
        <f>Table1[[#This Row], [1994]]*(VLOOKUP(Table1[[#This Row], [ISO]],Table2[],30,0)%)</f>
      </c>
      <c r="AG102" s="3">
        <v>1091.724</v>
      </c>
      <c r="AH102" s="3">
        <f>Table1[[#This Row], [1995]]*(VLOOKUP(Table1[[#This Row], [ISO]],Table2[],29,0)%)</f>
      </c>
      <c r="AI102" s="3">
        <v>1110.298</v>
      </c>
      <c r="AJ102" s="3">
        <f>Table1[[#This Row], [1996]]*(VLOOKUP(Table1[[#This Row], [ISO]],Table2[],28,0)%)</f>
      </c>
      <c r="AK102" s="3">
        <v>1135.307</v>
      </c>
      <c r="AL102" s="3">
        <f>Table1[[#This Row], [1997]]*(VLOOKUP(Table1[[#This Row], [ISO]],Table2[],27,0)%)</f>
      </c>
      <c r="AM102" s="3">
        <v>1164.613</v>
      </c>
      <c r="AN102" s="3">
        <f>Table1[[#This Row], [1998]]*(VLOOKUP(Table1[[#This Row], [ISO]],Table2[],26,0)%)</f>
      </c>
      <c r="AO102" s="3">
        <v>1196.56</v>
      </c>
      <c r="AP102" s="3">
        <f>Table1[[#This Row], [1999]]*(VLOOKUP(Table1[[#This Row], [ISO]],Table2[],25,0)%)</f>
      </c>
      <c r="AQ102" s="3">
        <v>1227.206</v>
      </c>
      <c r="AR102" s="3">
        <f>Table1[[#This Row], [2000]]*(VLOOKUP(Table1[[#This Row], [ISO]],Table2[],24,0)%)</f>
      </c>
      <c r="AS102" s="3">
        <v>1250.102</v>
      </c>
      <c r="AT102" s="3">
        <f>Table1[[#This Row], [2001]]*(VLOOKUP(Table1[[#This Row], [ISO]],Table2[],23,0)%)</f>
      </c>
      <c r="AU102" s="3">
        <v>1270.617</v>
      </c>
      <c r="AV102" s="3">
        <f>Table1[[#This Row], [2002]]*(VLOOKUP(Table1[[#This Row], [ISO]],Table2[],22,0)%)</f>
      </c>
      <c r="AW102" s="3">
        <v>1295.873</v>
      </c>
      <c r="AX102" s="3">
        <f>Table1[[#This Row], [2003]]*(VLOOKUP(Table1[[#This Row], [ISO]],Table2[],21,0)%)</f>
      </c>
      <c r="AY102" s="3">
        <v>1320.856</v>
      </c>
      <c r="AZ102" s="3">
        <f>Table1[[#This Row], [2004]]*(VLOOKUP(Table1[[#This Row], [ISO]],Table2[],20,0)%)</f>
      </c>
      <c r="BA102" s="3">
        <v>1341.669</v>
      </c>
      <c r="BB102" s="3">
        <f>Table1[[#This Row], [2005]]*(VLOOKUP(Table1[[#This Row], [ISO]],Table2[],19,0)%)</f>
      </c>
      <c r="BC102" s="3">
        <v>1362.836</v>
      </c>
      <c r="BD102" s="3">
        <f>Table1[[#This Row], [2006]]*(VLOOKUP(Table1[[#This Row], [ISO]],Table2[],18,0)%)</f>
      </c>
      <c r="BE102" s="3">
        <v>1388.5279999999998</v>
      </c>
      <c r="BF102" s="3">
        <f>Table1[[#This Row], [2007]]*(VLOOKUP(Table1[[#This Row], [ISO]],Table2[],17,0)%)</f>
      </c>
      <c r="BG102" s="3">
        <v>1414.255</v>
      </c>
      <c r="BH102" s="3">
        <f>Table1[[#This Row], [2008]]*(VLOOKUP(Table1[[#This Row], [ISO]],Table2[],16,0)%)</f>
      </c>
      <c r="BI102" s="3">
        <v>1441.0110000000002</v>
      </c>
      <c r="BJ102" s="3">
        <f>Table1[[#This Row], [2009]]*(VLOOKUP(Table1[[#This Row], [ISO]],Table2[],15,0)%)</f>
      </c>
      <c r="BK102" s="3">
        <v>1477.194</v>
      </c>
      <c r="BL102" s="3">
        <f>Table1[[#This Row], [2010]]*(VLOOKUP(Table1[[#This Row], [ISO]],Table2[],14,0)%)</f>
      </c>
      <c r="BM102" s="3">
        <v>1517.689</v>
      </c>
      <c r="BN102" s="3">
        <f>Table1[[#This Row], [2011]]*(VLOOKUP(Table1[[#This Row], [ISO]],Table2[],13,0)%)</f>
      </c>
      <c r="BO102" s="3">
        <v>1554.9720000000002</v>
      </c>
      <c r="BP102" s="3">
        <f>Table1[[#This Row], [2012]]*(VLOOKUP(Table1[[#This Row], [ISO]],Table2[],12,0)%)</f>
      </c>
      <c r="BQ102" s="3">
        <v>1590.174</v>
      </c>
      <c r="BR102" s="3">
        <f>Table1[[#This Row], [2013]]*(VLOOKUP(Table1[[#This Row], [ISO]],Table2[],11,0)%)</f>
      </c>
      <c r="BS102" s="3">
        <v>1626.444</v>
      </c>
      <c r="BT102" s="3">
        <f>Table1[[#This Row], [2014]]*(VLOOKUP(Table1[[#This Row], [ISO]],Table2[],10,0)%)</f>
      </c>
      <c r="BU102" s="3">
        <v>1665.495</v>
      </c>
      <c r="BV102" s="3">
        <f>Table1[[#This Row], [2015]]*(VLOOKUP(Table1[[#This Row], [ISO]],Table2[],9,0)%)</f>
      </c>
      <c r="BW102" s="3">
        <v>1706.3329999999999</v>
      </c>
      <c r="BX102" s="3">
        <f>Table1[[#This Row], [2016]]*(VLOOKUP(Table1[[#This Row], [ISO]],Table2[],8,0)%)</f>
      </c>
      <c r="BY102" s="3">
        <v>1738.329</v>
      </c>
      <c r="BZ102" s="3">
        <f>Table1[[#This Row], [2017]]*(VLOOKUP(Table1[[#This Row], [ISO]],Table2[],7,0)%)</f>
      </c>
      <c r="CA102" s="3">
        <v>1758.728</v>
      </c>
      <c r="CB102" s="3">
        <f>Table1[[#This Row], [2018]]*(VLOOKUP(Table1[[#This Row], [ISO]],Table2[],6,0)%)</f>
      </c>
      <c r="CC102" s="3">
        <v>1783.416</v>
      </c>
      <c r="CD102" s="3">
        <f>Table1[[#This Row], [2019]]*(VLOOKUP(Table1[[#This Row], [ISO]],Table2[],5,0)%)</f>
      </c>
      <c r="CE102" s="3">
        <v>1793.272</v>
      </c>
      <c r="CF102" s="3">
        <f>Table1[[#This Row], [2020]]*(VLOOKUP(Table1[[#This Row], [ISO]],Table2[],4,0)%)</f>
      </c>
      <c r="CG102" s="3">
        <v>1779.734</v>
      </c>
      <c r="CH102" s="3">
        <f>Table1[[#This Row], [2021]]*(VLOOKUP(Table1[[#This Row], [ISO]],Table2[],3,0)%)</f>
      </c>
    </row>
    <row x14ac:dyDescent="0.25" r="103" customHeight="1" ht="17.25">
      <c r="A103" s="1" t="s">
        <v>451</v>
      </c>
      <c r="B103" s="1" t="s">
        <v>452</v>
      </c>
      <c r="C103" s="3">
        <v>7166.967</v>
      </c>
      <c r="D103" s="2">
        <f>Table1[[#This Row], [1980]]*(VLOOKUP(Table1[[#This Row], [ISO]],Table2[],44,0)%)</f>
      </c>
      <c r="E103" s="3">
        <v>6829.365</v>
      </c>
      <c r="F103" s="2">
        <f>Table1[[#This Row], [1981]]*(VLOOKUP(Table1[[#This Row], [ISO]],Table2[],43,0)%)</f>
      </c>
      <c r="G103" s="3">
        <v>6554.042</v>
      </c>
      <c r="H103" s="2">
        <f>Table1[[#This Row], [1982]]*(VLOOKUP(Table1[[#This Row], [ISO]],Table2[],42,0)%)</f>
      </c>
      <c r="I103" s="3">
        <v>6358.363</v>
      </c>
      <c r="J103" s="2">
        <f>Table1[[#This Row], [1983]]*(VLOOKUP(Table1[[#This Row], [ISO]],Table2[],41,0)%)</f>
      </c>
      <c r="K103" s="3">
        <v>6190.696</v>
      </c>
      <c r="L103" s="2">
        <f>Table1[[#This Row], [1984]]*(VLOOKUP(Table1[[#This Row], [ISO]],Table2[],40,0)%)</f>
      </c>
      <c r="M103" s="3">
        <v>6065.645</v>
      </c>
      <c r="N103" s="2">
        <f>Table1[[#This Row], [1985]]*(VLOOKUP(Table1[[#This Row], [ISO]],Table2[],39,0)%)</f>
      </c>
      <c r="O103" s="3">
        <v>5945.856</v>
      </c>
      <c r="P103" s="2">
        <f>Table1[[#This Row], [1986]]*(VLOOKUP(Table1[[#This Row], [ISO]],Table2[],38,0)%)</f>
      </c>
      <c r="Q103" s="3">
        <v>5806.026</v>
      </c>
      <c r="R103" s="2">
        <f>Table1[[#This Row], [1987]]*(VLOOKUP(Table1[[#This Row], [ISO]],Table2[],37,0)%)</f>
      </c>
      <c r="S103" s="3">
        <v>5698.668</v>
      </c>
      <c r="T103" s="2">
        <f>Table1[[#This Row], [1988]]*(VLOOKUP(Table1[[#This Row], [ISO]],Table2[],36,0)%)</f>
      </c>
      <c r="U103" s="3">
        <v>5632.101</v>
      </c>
      <c r="V103" s="2">
        <f>Table1[[#This Row], [1989]]*(VLOOKUP(Table1[[#This Row], [ISO]],Table2[],35,0)%)</f>
      </c>
      <c r="W103" s="3">
        <v>5583.28</v>
      </c>
      <c r="X103" s="2">
        <f>Table1[[#This Row], [1990]]*(VLOOKUP(Table1[[#This Row], [ISO]],Table2[],34,0)%)</f>
      </c>
      <c r="Y103" s="3">
        <v>5401.16</v>
      </c>
      <c r="Z103" s="2">
        <f>Table1[[#This Row], [1991]]*(VLOOKUP(Table1[[#This Row], [ISO]],Table2[],33,0)%)</f>
      </c>
      <c r="AA103" s="3">
        <v>5298.815</v>
      </c>
      <c r="AB103" s="2">
        <f>Table1[[#This Row], [1992]]*(VLOOKUP(Table1[[#This Row], [ISO]],Table2[],32,0)%)</f>
      </c>
      <c r="AC103" s="3">
        <v>5380.148</v>
      </c>
      <c r="AD103" s="2">
        <f>Table1[[#This Row], [1993]]*(VLOOKUP(Table1[[#This Row], [ISO]],Table2[],31,0)%)</f>
      </c>
      <c r="AE103" s="3">
        <v>5402.653</v>
      </c>
      <c r="AF103" s="2">
        <f>Table1[[#This Row], [1994]]*(VLOOKUP(Table1[[#This Row], [ISO]],Table2[],30,0)%)</f>
      </c>
      <c r="AG103" s="3">
        <v>5397.159</v>
      </c>
      <c r="AH103" s="2">
        <f>Table1[[#This Row], [1995]]*(VLOOKUP(Table1[[#This Row], [ISO]],Table2[],29,0)%)</f>
      </c>
      <c r="AI103" s="3">
        <v>5388.791</v>
      </c>
      <c r="AJ103" s="2">
        <f>Table1[[#This Row], [1996]]*(VLOOKUP(Table1[[#This Row], [ISO]],Table2[],28,0)%)</f>
      </c>
      <c r="AK103" s="3">
        <v>5348.696</v>
      </c>
      <c r="AL103" s="2">
        <f>Table1[[#This Row], [1997]]*(VLOOKUP(Table1[[#This Row], [ISO]],Table2[],27,0)%)</f>
      </c>
      <c r="AM103" s="3">
        <v>5282.38</v>
      </c>
      <c r="AN103" s="2">
        <f>Table1[[#This Row], [1998]]*(VLOOKUP(Table1[[#This Row], [ISO]],Table2[],26,0)%)</f>
      </c>
      <c r="AO103" s="3">
        <v>5253.166</v>
      </c>
      <c r="AP103" s="2">
        <f>Table1[[#This Row], [1999]]*(VLOOKUP(Table1[[#This Row], [ISO]],Table2[],25,0)%)</f>
      </c>
      <c r="AQ103" s="3">
        <v>5251.437</v>
      </c>
      <c r="AR103" s="2">
        <f>Table1[[#This Row], [2000]]*(VLOOKUP(Table1[[#This Row], [ISO]],Table2[],24,0)%)</f>
      </c>
      <c r="AS103" s="3">
        <v>5241.987</v>
      </c>
      <c r="AT103" s="2">
        <f>Table1[[#This Row], [2001]]*(VLOOKUP(Table1[[#This Row], [ISO]],Table2[],23,0)%)</f>
      </c>
      <c r="AU103" s="3">
        <v>5263.842</v>
      </c>
      <c r="AV103" s="2">
        <f>Table1[[#This Row], [2002]]*(VLOOKUP(Table1[[#This Row], [ISO]],Table2[],22,0)%)</f>
      </c>
      <c r="AW103" s="3">
        <v>5331.693</v>
      </c>
      <c r="AX103" s="2">
        <f>Table1[[#This Row], [2003]]*(VLOOKUP(Table1[[#This Row], [ISO]],Table2[],21,0)%)</f>
      </c>
      <c r="AY103" s="3">
        <v>5405.844</v>
      </c>
      <c r="AZ103" s="2">
        <f>Table1[[#This Row], [2004]]*(VLOOKUP(Table1[[#This Row], [ISO]],Table2[],20,0)%)</f>
      </c>
      <c r="BA103" s="3">
        <v>5465.478</v>
      </c>
      <c r="BB103" s="2">
        <f>Table1[[#This Row], [2005]]*(VLOOKUP(Table1[[#This Row], [ISO]],Table2[],19,0)%)</f>
      </c>
      <c r="BC103" s="3">
        <v>5509.347</v>
      </c>
      <c r="BD103" s="2">
        <f>Table1[[#This Row], [2006]]*(VLOOKUP(Table1[[#This Row], [ISO]],Table2[],18,0)%)</f>
      </c>
      <c r="BE103" s="3">
        <v>5561.401</v>
      </c>
      <c r="BF103" s="2">
        <f>Table1[[#This Row], [2007]]*(VLOOKUP(Table1[[#This Row], [ISO]],Table2[],17,0)%)</f>
      </c>
      <c r="BG103" s="3">
        <v>5615.489</v>
      </c>
      <c r="BH103" s="2">
        <f>Table1[[#This Row], [2008]]*(VLOOKUP(Table1[[#This Row], [ISO]],Table2[],16,0)%)</f>
      </c>
      <c r="BI103" s="3">
        <v>5642.907000000001</v>
      </c>
      <c r="BJ103" s="2">
        <f>Table1[[#This Row], [2009]]*(VLOOKUP(Table1[[#This Row], [ISO]],Table2[],15,0)%)</f>
      </c>
      <c r="BK103" s="3">
        <v>5636.898</v>
      </c>
      <c r="BL103" s="2">
        <f>Table1[[#This Row], [2010]]*(VLOOKUP(Table1[[#This Row], [ISO]],Table2[],14,0)%)</f>
      </c>
      <c r="BM103" s="3">
        <v>5598.633</v>
      </c>
      <c r="BN103" s="2">
        <f>Table1[[#This Row], [2011]]*(VLOOKUP(Table1[[#This Row], [ISO]],Table2[],13,0)%)</f>
      </c>
      <c r="BO103" s="3">
        <v>5545.613</v>
      </c>
      <c r="BP103" s="2">
        <f>Table1[[#This Row], [2012]]*(VLOOKUP(Table1[[#This Row], [ISO]],Table2[],12,0)%)</f>
      </c>
      <c r="BQ103" s="3">
        <v>5469.447</v>
      </c>
      <c r="BR103" s="2">
        <f>Table1[[#This Row], [2013]]*(VLOOKUP(Table1[[#This Row], [ISO]],Table2[],11,0)%)</f>
      </c>
      <c r="BS103" s="3">
        <v>5347.54</v>
      </c>
      <c r="BT103" s="2">
        <f>Table1[[#This Row], [2014]]*(VLOOKUP(Table1[[#This Row], [ISO]],Table2[],10,0)%)</f>
      </c>
      <c r="BU103" s="3">
        <v>5203.713</v>
      </c>
      <c r="BV103" s="2">
        <f>Table1[[#This Row], [2015]]*(VLOOKUP(Table1[[#This Row], [ISO]],Table2[],9,0)%)</f>
      </c>
      <c r="BW103" s="3">
        <v>5055.166</v>
      </c>
      <c r="BX103" s="2">
        <f>Table1[[#This Row], [2016]]*(VLOOKUP(Table1[[#This Row], [ISO]],Table2[],8,0)%)</f>
      </c>
      <c r="BY103" s="3">
        <v>4905.675</v>
      </c>
      <c r="BZ103" s="2">
        <f>Table1[[#This Row], [2017]]*(VLOOKUP(Table1[[#This Row], [ISO]],Table2[],7,0)%)</f>
      </c>
      <c r="CA103" s="3">
        <v>4753.117</v>
      </c>
      <c r="CB103" s="2">
        <f>Table1[[#This Row], [2018]]*(VLOOKUP(Table1[[#This Row], [ISO]],Table2[],6,0)%)</f>
      </c>
      <c r="CC103" s="3">
        <v>4603.302</v>
      </c>
      <c r="CD103" s="2">
        <f>Table1[[#This Row], [2019]]*(VLOOKUP(Table1[[#This Row], [ISO]],Table2[],5,0)%)</f>
      </c>
      <c r="CE103" s="3">
        <v>4455.874</v>
      </c>
      <c r="CF103" s="2">
        <f>Table1[[#This Row], [2020]]*(VLOOKUP(Table1[[#This Row], [ISO]],Table2[],4,0)%)</f>
      </c>
      <c r="CG103" s="3">
        <v>4321.837</v>
      </c>
      <c r="CH103" s="2">
        <f>Table1[[#This Row], [2021]]*(VLOOKUP(Table1[[#This Row], [ISO]],Table2[],3,0)%)</f>
      </c>
    </row>
    <row x14ac:dyDescent="0.25" r="104" customHeight="1" ht="17.25">
      <c r="A104" s="1" t="s">
        <v>145</v>
      </c>
      <c r="B104" s="1" t="s">
        <v>144</v>
      </c>
      <c r="C104" s="3">
        <v>587.362</v>
      </c>
      <c r="D104" s="3">
        <f>Table1[[#This Row], [1980]]*(VLOOKUP(Table1[[#This Row], [ISO]],Table2[],44,0)%)</f>
      </c>
      <c r="E104" s="3">
        <v>592.523</v>
      </c>
      <c r="F104" s="3">
        <f>Table1[[#This Row], [1981]]*(VLOOKUP(Table1[[#This Row], [ISO]],Table2[],43,0)%)</f>
      </c>
      <c r="G104" s="3">
        <v>599.181</v>
      </c>
      <c r="H104" s="3">
        <f>Table1[[#This Row], [1982]]*(VLOOKUP(Table1[[#This Row], [ISO]],Table2[],42,0)%)</f>
      </c>
      <c r="I104" s="3">
        <v>605.806</v>
      </c>
      <c r="J104" s="3">
        <f>Table1[[#This Row], [1983]]*(VLOOKUP(Table1[[#This Row], [ISO]],Table2[],41,0)%)</f>
      </c>
      <c r="K104" s="3">
        <v>612.402</v>
      </c>
      <c r="L104" s="3">
        <f>Table1[[#This Row], [1984]]*(VLOOKUP(Table1[[#This Row], [ISO]],Table2[],40,0)%)</f>
      </c>
      <c r="M104" s="3">
        <v>617.582</v>
      </c>
      <c r="N104" s="3">
        <f>Table1[[#This Row], [1985]]*(VLOOKUP(Table1[[#This Row], [ISO]],Table2[],39,0)%)</f>
      </c>
      <c r="O104" s="3">
        <v>620.621</v>
      </c>
      <c r="P104" s="3">
        <f>Table1[[#This Row], [1986]]*(VLOOKUP(Table1[[#This Row], [ISO]],Table2[],38,0)%)</f>
      </c>
      <c r="Q104" s="3">
        <v>621.568</v>
      </c>
      <c r="R104" s="3">
        <f>Table1[[#This Row], [1987]]*(VLOOKUP(Table1[[#This Row], [ISO]],Table2[],37,0)%)</f>
      </c>
      <c r="S104" s="3">
        <v>620.44</v>
      </c>
      <c r="T104" s="3">
        <f>Table1[[#This Row], [1988]]*(VLOOKUP(Table1[[#This Row], [ISO]],Table2[],36,0)%)</f>
      </c>
      <c r="U104" s="3">
        <v>617.507</v>
      </c>
      <c r="V104" s="3">
        <f>Table1[[#This Row], [1989]]*(VLOOKUP(Table1[[#This Row], [ISO]],Table2[],35,0)%)</f>
      </c>
      <c r="W104" s="3">
        <v>611.4649999999999</v>
      </c>
      <c r="X104" s="3">
        <f>Table1[[#This Row], [1990]]*(VLOOKUP(Table1[[#This Row], [ISO]],Table2[],34,0)%)</f>
      </c>
      <c r="Y104" s="3">
        <v>604.895</v>
      </c>
      <c r="Z104" s="3">
        <f>Table1[[#This Row], [1991]]*(VLOOKUP(Table1[[#This Row], [ISO]],Table2[],33,0)%)</f>
      </c>
      <c r="AA104" s="3">
        <v>602.479</v>
      </c>
      <c r="AB104" s="3">
        <f>Table1[[#This Row], [1992]]*(VLOOKUP(Table1[[#This Row], [ISO]],Table2[],32,0)%)</f>
      </c>
      <c r="AC104" s="3">
        <v>603.15</v>
      </c>
      <c r="AD104" s="3">
        <f>Table1[[#This Row], [1993]]*(VLOOKUP(Table1[[#This Row], [ISO]],Table2[],31,0)%)</f>
      </c>
      <c r="AE104" s="3">
        <v>604.7819999999999</v>
      </c>
      <c r="AF104" s="3">
        <f>Table1[[#This Row], [1994]]*(VLOOKUP(Table1[[#This Row], [ISO]],Table2[],30,0)%)</f>
      </c>
      <c r="AG104" s="3">
        <v>607.984</v>
      </c>
      <c r="AH104" s="3">
        <f>Table1[[#This Row], [1995]]*(VLOOKUP(Table1[[#This Row], [ISO]],Table2[],29,0)%)</f>
      </c>
      <c r="AI104" s="3">
        <v>607.1769999999999</v>
      </c>
      <c r="AJ104" s="3">
        <f>Table1[[#This Row], [1996]]*(VLOOKUP(Table1[[#This Row], [ISO]],Table2[],28,0)%)</f>
      </c>
      <c r="AK104" s="3">
        <v>599.8610000000001</v>
      </c>
      <c r="AL104" s="3">
        <f>Table1[[#This Row], [1997]]*(VLOOKUP(Table1[[#This Row], [ISO]],Table2[],27,0)%)</f>
      </c>
      <c r="AM104" s="3">
        <v>589.966</v>
      </c>
      <c r="AN104" s="3">
        <f>Table1[[#This Row], [1998]]*(VLOOKUP(Table1[[#This Row], [ISO]],Table2[],26,0)%)</f>
      </c>
      <c r="AO104" s="3">
        <v>575.915</v>
      </c>
      <c r="AP104" s="3">
        <f>Table1[[#This Row], [1999]]*(VLOOKUP(Table1[[#This Row], [ISO]],Table2[],25,0)%)</f>
      </c>
      <c r="AQ104" s="3">
        <v>555.164</v>
      </c>
      <c r="AR104" s="3">
        <f>Table1[[#This Row], [2000]]*(VLOOKUP(Table1[[#This Row], [ISO]],Table2[],24,0)%)</f>
      </c>
      <c r="AS104" s="3">
        <v>533.716</v>
      </c>
      <c r="AT104" s="3">
        <f>Table1[[#This Row], [2001]]*(VLOOKUP(Table1[[#This Row], [ISO]],Table2[],23,0)%)</f>
      </c>
      <c r="AU104" s="3">
        <v>515.329</v>
      </c>
      <c r="AV104" s="3">
        <f>Table1[[#This Row], [2002]]*(VLOOKUP(Table1[[#This Row], [ISO]],Table2[],22,0)%)</f>
      </c>
      <c r="AW104" s="3">
        <v>497.647</v>
      </c>
      <c r="AX104" s="3">
        <f>Table1[[#This Row], [2003]]*(VLOOKUP(Table1[[#This Row], [ISO]],Table2[],21,0)%)</f>
      </c>
      <c r="AY104" s="3">
        <v>484.04</v>
      </c>
      <c r="AZ104" s="3">
        <f>Table1[[#This Row], [2004]]*(VLOOKUP(Table1[[#This Row], [ISO]],Table2[],20,0)%)</f>
      </c>
      <c r="BA104" s="3">
        <v>477.229</v>
      </c>
      <c r="BB104" s="3">
        <f>Table1[[#This Row], [2005]]*(VLOOKUP(Table1[[#This Row], [ISO]],Table2[],19,0)%)</f>
      </c>
      <c r="BC104" s="3">
        <v>475.047</v>
      </c>
      <c r="BD104" s="3">
        <f>Table1[[#This Row], [2006]]*(VLOOKUP(Table1[[#This Row], [ISO]],Table2[],18,0)%)</f>
      </c>
      <c r="BE104" s="3">
        <v>470.5</v>
      </c>
      <c r="BF104" s="3">
        <f>Table1[[#This Row], [2007]]*(VLOOKUP(Table1[[#This Row], [ISO]],Table2[],17,0)%)</f>
      </c>
      <c r="BG104" s="3">
        <v>462.525</v>
      </c>
      <c r="BH104" s="3">
        <f>Table1[[#This Row], [2008]]*(VLOOKUP(Table1[[#This Row], [ISO]],Table2[],16,0)%)</f>
      </c>
      <c r="BI104" s="3">
        <v>453.849</v>
      </c>
      <c r="BJ104" s="3">
        <f>Table1[[#This Row], [2009]]*(VLOOKUP(Table1[[#This Row], [ISO]],Table2[],15,0)%)</f>
      </c>
      <c r="BK104" s="3">
        <v>443.222</v>
      </c>
      <c r="BL104" s="3">
        <f>Table1[[#This Row], [2010]]*(VLOOKUP(Table1[[#This Row], [ISO]],Table2[],14,0)%)</f>
      </c>
      <c r="BM104" s="3">
        <v>430.903</v>
      </c>
      <c r="BN104" s="3">
        <f>Table1[[#This Row], [2011]]*(VLOOKUP(Table1[[#This Row], [ISO]],Table2[],13,0)%)</f>
      </c>
      <c r="BO104" s="3">
        <v>421.422</v>
      </c>
      <c r="BP104" s="3">
        <f>Table1[[#This Row], [2012]]*(VLOOKUP(Table1[[#This Row], [ISO]],Table2[],12,0)%)</f>
      </c>
      <c r="BQ104" s="3">
        <v>414.011</v>
      </c>
      <c r="BR104" s="3">
        <f>Table1[[#This Row], [2013]]*(VLOOKUP(Table1[[#This Row], [ISO]],Table2[],11,0)%)</f>
      </c>
      <c r="BS104" s="3">
        <v>404.374</v>
      </c>
      <c r="BT104" s="3">
        <f>Table1[[#This Row], [2014]]*(VLOOKUP(Table1[[#This Row], [ISO]],Table2[],10,0)%)</f>
      </c>
      <c r="BU104" s="3">
        <v>396.72</v>
      </c>
      <c r="BV104" s="3">
        <f>Table1[[#This Row], [2015]]*(VLOOKUP(Table1[[#This Row], [ISO]],Table2[],9,0)%)</f>
      </c>
      <c r="BW104" s="3">
        <v>390.437</v>
      </c>
      <c r="BX104" s="3">
        <f>Table1[[#This Row], [2016]]*(VLOOKUP(Table1[[#This Row], [ISO]],Table2[],8,0)%)</f>
      </c>
      <c r="BY104" s="3">
        <v>380.85699999999997</v>
      </c>
      <c r="BZ104" s="3">
        <f>Table1[[#This Row], [2017]]*(VLOOKUP(Table1[[#This Row], [ISO]],Table2[],7,0)%)</f>
      </c>
      <c r="CA104" s="3">
        <v>369.47700000000003</v>
      </c>
      <c r="CB104" s="3">
        <f>Table1[[#This Row], [2018]]*(VLOOKUP(Table1[[#This Row], [ISO]],Table2[],6,0)%)</f>
      </c>
      <c r="CC104" s="3">
        <v>358.65</v>
      </c>
      <c r="CD104" s="3">
        <f>Table1[[#This Row], [2019]]*(VLOOKUP(Table1[[#This Row], [ISO]],Table2[],5,0)%)</f>
      </c>
      <c r="CE104" s="3">
        <v>348.235</v>
      </c>
      <c r="CF104" s="3">
        <f>Table1[[#This Row], [2020]]*(VLOOKUP(Table1[[#This Row], [ISO]],Table2[],4,0)%)</f>
      </c>
      <c r="CG104" s="3">
        <v>338.51</v>
      </c>
      <c r="CH104" s="3">
        <f>Table1[[#This Row], [2021]]*(VLOOKUP(Table1[[#This Row], [ISO]],Table2[],3,0)%)</f>
      </c>
    </row>
    <row x14ac:dyDescent="0.25" r="105" customHeight="1" ht="17.25">
      <c r="A105" s="1" t="s">
        <v>149</v>
      </c>
      <c r="B105" s="1" t="s">
        <v>148</v>
      </c>
      <c r="C105" s="3">
        <v>860.765</v>
      </c>
      <c r="D105" s="3">
        <f>Table1[[#This Row], [1980]]*(VLOOKUP(Table1[[#This Row], [ISO]],Table2[],44,0)%)</f>
      </c>
      <c r="E105" s="3">
        <v>886.645</v>
      </c>
      <c r="F105" s="3">
        <f>Table1[[#This Row], [1981]]*(VLOOKUP(Table1[[#This Row], [ISO]],Table2[],43,0)%)</f>
      </c>
      <c r="G105" s="3">
        <v>914.806</v>
      </c>
      <c r="H105" s="3">
        <f>Table1[[#This Row], [1982]]*(VLOOKUP(Table1[[#This Row], [ISO]],Table2[],42,0)%)</f>
      </c>
      <c r="I105" s="3">
        <v>945.653</v>
      </c>
      <c r="J105" s="3">
        <f>Table1[[#This Row], [1983]]*(VLOOKUP(Table1[[#This Row], [ISO]],Table2[],41,0)%)</f>
      </c>
      <c r="K105" s="3">
        <v>978.4250000000001</v>
      </c>
      <c r="L105" s="3">
        <f>Table1[[#This Row], [1984]]*(VLOOKUP(Table1[[#This Row], [ISO]],Table2[],40,0)%)</f>
      </c>
      <c r="M105" s="3">
        <v>1012.008</v>
      </c>
      <c r="N105" s="3">
        <f>Table1[[#This Row], [1985]]*(VLOOKUP(Table1[[#This Row], [ISO]],Table2[],39,0)%)</f>
      </c>
      <c r="O105" s="3">
        <v>1047.365</v>
      </c>
      <c r="P105" s="3">
        <f>Table1[[#This Row], [1986]]*(VLOOKUP(Table1[[#This Row], [ISO]],Table2[],38,0)%)</f>
      </c>
      <c r="Q105" s="3">
        <v>1084.289</v>
      </c>
      <c r="R105" s="3">
        <f>Table1[[#This Row], [1987]]*(VLOOKUP(Table1[[#This Row], [ISO]],Table2[],37,0)%)</f>
      </c>
      <c r="S105" s="3">
        <v>1122.03</v>
      </c>
      <c r="T105" s="3">
        <f>Table1[[#This Row], [1988]]*(VLOOKUP(Table1[[#This Row], [ISO]],Table2[],36,0)%)</f>
      </c>
      <c r="U105" s="3">
        <v>1161.749</v>
      </c>
      <c r="V105" s="3">
        <f>Table1[[#This Row], [1989]]*(VLOOKUP(Table1[[#This Row], [ISO]],Table2[],35,0)%)</f>
      </c>
      <c r="W105" s="3">
        <v>1195.037</v>
      </c>
      <c r="X105" s="3">
        <f>Table1[[#This Row], [1990]]*(VLOOKUP(Table1[[#This Row], [ISO]],Table2[],34,0)%)</f>
      </c>
      <c r="Y105" s="3">
        <v>1222.793</v>
      </c>
      <c r="Z105" s="3">
        <f>Table1[[#This Row], [1991]]*(VLOOKUP(Table1[[#This Row], [ISO]],Table2[],33,0)%)</f>
      </c>
      <c r="AA105" s="3">
        <v>1256.489</v>
      </c>
      <c r="AB105" s="3">
        <f>Table1[[#This Row], [1992]]*(VLOOKUP(Table1[[#This Row], [ISO]],Table2[],32,0)%)</f>
      </c>
      <c r="AC105" s="3">
        <v>1297.056</v>
      </c>
      <c r="AD105" s="3">
        <f>Table1[[#This Row], [1993]]*(VLOOKUP(Table1[[#This Row], [ISO]],Table2[],31,0)%)</f>
      </c>
      <c r="AE105" s="3">
        <v>1343.225</v>
      </c>
      <c r="AF105" s="3">
        <f>Table1[[#This Row], [1994]]*(VLOOKUP(Table1[[#This Row], [ISO]],Table2[],30,0)%)</f>
      </c>
      <c r="AG105" s="3">
        <v>1392.907</v>
      </c>
      <c r="AH105" s="3">
        <f>Table1[[#This Row], [1995]]*(VLOOKUP(Table1[[#This Row], [ISO]],Table2[],29,0)%)</f>
      </c>
      <c r="AI105" s="3">
        <v>1439.148</v>
      </c>
      <c r="AJ105" s="3">
        <f>Table1[[#This Row], [1996]]*(VLOOKUP(Table1[[#This Row], [ISO]],Table2[],28,0)%)</f>
      </c>
      <c r="AK105" s="3">
        <v>1473.755</v>
      </c>
      <c r="AL105" s="3">
        <f>Table1[[#This Row], [1997]]*(VLOOKUP(Table1[[#This Row], [ISO]],Table2[],27,0)%)</f>
      </c>
      <c r="AM105" s="3">
        <v>1493.268</v>
      </c>
      <c r="AN105" s="3">
        <f>Table1[[#This Row], [1998]]*(VLOOKUP(Table1[[#This Row], [ISO]],Table2[],26,0)%)</f>
      </c>
      <c r="AO105" s="3">
        <v>1498.759</v>
      </c>
      <c r="AP105" s="3">
        <f>Table1[[#This Row], [1999]]*(VLOOKUP(Table1[[#This Row], [ISO]],Table2[],25,0)%)</f>
      </c>
      <c r="AQ105" s="3">
        <v>1493.8400000000001</v>
      </c>
      <c r="AR105" s="3">
        <f>Table1[[#This Row], [2000]]*(VLOOKUP(Table1[[#This Row], [ISO]],Table2[],24,0)%)</f>
      </c>
      <c r="AS105" s="3">
        <v>1483.882</v>
      </c>
      <c r="AT105" s="3">
        <f>Table1[[#This Row], [2001]]*(VLOOKUP(Table1[[#This Row], [ISO]],Table2[],23,0)%)</f>
      </c>
      <c r="AU105" s="3">
        <v>1477.407</v>
      </c>
      <c r="AV105" s="3">
        <f>Table1[[#This Row], [2002]]*(VLOOKUP(Table1[[#This Row], [ISO]],Table2[],22,0)%)</f>
      </c>
      <c r="AW105" s="3">
        <v>1481.3029999999999</v>
      </c>
      <c r="AX105" s="3">
        <f>Table1[[#This Row], [2003]]*(VLOOKUP(Table1[[#This Row], [ISO]],Table2[],21,0)%)</f>
      </c>
      <c r="AY105" s="3">
        <v>1496.325</v>
      </c>
      <c r="AZ105" s="3">
        <f>Table1[[#This Row], [2004]]*(VLOOKUP(Table1[[#This Row], [ISO]],Table2[],20,0)%)</f>
      </c>
      <c r="BA105" s="3">
        <v>1519.4589999999998</v>
      </c>
      <c r="BB105" s="3">
        <f>Table1[[#This Row], [2005]]*(VLOOKUP(Table1[[#This Row], [ISO]],Table2[],19,0)%)</f>
      </c>
      <c r="BC105" s="3">
        <v>1616.5459999999998</v>
      </c>
      <c r="BD105" s="3">
        <f>Table1[[#This Row], [2006]]*(VLOOKUP(Table1[[#This Row], [ISO]],Table2[],18,0)%)</f>
      </c>
      <c r="BE105" s="3">
        <v>1720.077</v>
      </c>
      <c r="BF105" s="3">
        <f>Table1[[#This Row], [2007]]*(VLOOKUP(Table1[[#This Row], [ISO]],Table2[],17,0)%)</f>
      </c>
      <c r="BG105" s="3">
        <v>1764.805</v>
      </c>
      <c r="BH105" s="3">
        <f>Table1[[#This Row], [2008]]*(VLOOKUP(Table1[[#This Row], [ISO]],Table2[],16,0)%)</f>
      </c>
      <c r="BI105" s="3">
        <v>1808.128</v>
      </c>
      <c r="BJ105" s="3">
        <f>Table1[[#This Row], [2009]]*(VLOOKUP(Table1[[#This Row], [ISO]],Table2[],15,0)%)</f>
      </c>
      <c r="BK105" s="3">
        <v>1850.66</v>
      </c>
      <c r="BL105" s="3">
        <f>Table1[[#This Row], [2010]]*(VLOOKUP(Table1[[#This Row], [ISO]],Table2[],14,0)%)</f>
      </c>
      <c r="BM105" s="3">
        <v>1893.887</v>
      </c>
      <c r="BN105" s="3">
        <f>Table1[[#This Row], [2011]]*(VLOOKUP(Table1[[#This Row], [ISO]],Table2[],13,0)%)</f>
      </c>
      <c r="BO105" s="3">
        <v>1903.425</v>
      </c>
      <c r="BP105" s="3">
        <f>Table1[[#This Row], [2012]]*(VLOOKUP(Table1[[#This Row], [ISO]],Table2[],12,0)%)</f>
      </c>
      <c r="BQ105" s="3">
        <v>1997.697</v>
      </c>
      <c r="BR105" s="3">
        <f>Table1[[#This Row], [2013]]*(VLOOKUP(Table1[[#This Row], [ISO]],Table2[],11,0)%)</f>
      </c>
      <c r="BS105" s="3">
        <v>2207.037</v>
      </c>
      <c r="BT105" s="3">
        <f>Table1[[#This Row], [2014]]*(VLOOKUP(Table1[[#This Row], [ISO]],Table2[],10,0)%)</f>
      </c>
      <c r="BU105" s="3">
        <v>2359.454</v>
      </c>
      <c r="BV105" s="3">
        <f>Table1[[#This Row], [2015]]*(VLOOKUP(Table1[[#This Row], [ISO]],Table2[],9,0)%)</f>
      </c>
      <c r="BW105" s="3">
        <v>2400.943</v>
      </c>
      <c r="BX105" s="3">
        <f>Table1[[#This Row], [2016]]*(VLOOKUP(Table1[[#This Row], [ISO]],Table2[],8,0)%)</f>
      </c>
      <c r="BY105" s="3">
        <v>2393.172</v>
      </c>
      <c r="BZ105" s="3">
        <f>Table1[[#This Row], [2017]]*(VLOOKUP(Table1[[#This Row], [ISO]],Table2[],7,0)%)</f>
      </c>
      <c r="CA105" s="3">
        <v>2390.689</v>
      </c>
      <c r="CB105" s="3">
        <f>Table1[[#This Row], [2018]]*(VLOOKUP(Table1[[#This Row], [ISO]],Table2[],6,0)%)</f>
      </c>
      <c r="CC105" s="3">
        <v>2383.795</v>
      </c>
      <c r="CD105" s="3">
        <f>Table1[[#This Row], [2019]]*(VLOOKUP(Table1[[#This Row], [ISO]],Table2[],5,0)%)</f>
      </c>
      <c r="CE105" s="3">
        <v>2380.128</v>
      </c>
      <c r="CF105" s="3">
        <f>Table1[[#This Row], [2020]]*(VLOOKUP(Table1[[#This Row], [ISO]],Table2[],4,0)%)</f>
      </c>
      <c r="CG105" s="3">
        <v>2390.198</v>
      </c>
      <c r="CH105" s="3">
        <f>Table1[[#This Row], [2021]]*(VLOOKUP(Table1[[#This Row], [ISO]],Table2[],3,0)%)</f>
      </c>
    </row>
    <row x14ac:dyDescent="0.25" r="106" customHeight="1" ht="17.25">
      <c r="A106" s="1" t="s">
        <v>147</v>
      </c>
      <c r="B106" s="1" t="s">
        <v>146</v>
      </c>
      <c r="C106" s="3">
        <v>17069.332</v>
      </c>
      <c r="D106" s="3">
        <f>Table1[[#This Row], [1980]]*(VLOOKUP(Table1[[#This Row], [ISO]],Table2[],44,0)%)</f>
      </c>
      <c r="E106" s="3">
        <v>16381.796</v>
      </c>
      <c r="F106" s="3">
        <f>Table1[[#This Row], [1981]]*(VLOOKUP(Table1[[#This Row], [ISO]],Table2[],43,0)%)</f>
      </c>
      <c r="G106" s="3">
        <v>15757.732</v>
      </c>
      <c r="H106" s="3">
        <f>Table1[[#This Row], [1982]]*(VLOOKUP(Table1[[#This Row], [ISO]],Table2[],42,0)%)</f>
      </c>
      <c r="I106" s="3">
        <v>15234.029</v>
      </c>
      <c r="J106" s="3">
        <f>Table1[[#This Row], [1983]]*(VLOOKUP(Table1[[#This Row], [ISO]],Table2[],41,0)%)</f>
      </c>
      <c r="K106" s="3">
        <v>14809.936</v>
      </c>
      <c r="L106" s="3">
        <f>Table1[[#This Row], [1984]]*(VLOOKUP(Table1[[#This Row], [ISO]],Table2[],40,0)%)</f>
      </c>
      <c r="M106" s="3">
        <v>14461.937</v>
      </c>
      <c r="N106" s="3">
        <f>Table1[[#This Row], [1985]]*(VLOOKUP(Table1[[#This Row], [ISO]],Table2[],39,0)%)</f>
      </c>
      <c r="O106" s="3">
        <v>14154.361</v>
      </c>
      <c r="P106" s="3">
        <f>Table1[[#This Row], [1986]]*(VLOOKUP(Table1[[#This Row], [ISO]],Table2[],38,0)%)</f>
      </c>
      <c r="Q106" s="3">
        <v>13883.132000000001</v>
      </c>
      <c r="R106" s="3">
        <f>Table1[[#This Row], [1987]]*(VLOOKUP(Table1[[#This Row], [ISO]],Table2[],37,0)%)</f>
      </c>
      <c r="S106" s="3">
        <v>13610.586</v>
      </c>
      <c r="T106" s="3">
        <f>Table1[[#This Row], [1988]]*(VLOOKUP(Table1[[#This Row], [ISO]],Table2[],36,0)%)</f>
      </c>
      <c r="U106" s="3">
        <v>13269.748</v>
      </c>
      <c r="V106" s="3">
        <f>Table1[[#This Row], [1989]]*(VLOOKUP(Table1[[#This Row], [ISO]],Table2[],35,0)%)</f>
      </c>
      <c r="W106" s="3">
        <v>12881.909000000001</v>
      </c>
      <c r="X106" s="3">
        <f>Table1[[#This Row], [1990]]*(VLOOKUP(Table1[[#This Row], [ISO]],Table2[],34,0)%)</f>
      </c>
      <c r="Y106" s="3">
        <v>12567.633</v>
      </c>
      <c r="Z106" s="3">
        <f>Table1[[#This Row], [1991]]*(VLOOKUP(Table1[[#This Row], [ISO]],Table2[],33,0)%)</f>
      </c>
      <c r="AA106" s="3">
        <v>12318.218</v>
      </c>
      <c r="AB106" s="3">
        <f>Table1[[#This Row], [1992]]*(VLOOKUP(Table1[[#This Row], [ISO]],Table2[],32,0)%)</f>
      </c>
      <c r="AC106" s="3">
        <v>12075.161</v>
      </c>
      <c r="AD106" s="3">
        <f>Table1[[#This Row], [1993]]*(VLOOKUP(Table1[[#This Row], [ISO]],Table2[],31,0)%)</f>
      </c>
      <c r="AE106" s="3">
        <v>11948.312</v>
      </c>
      <c r="AF106" s="3">
        <f>Table1[[#This Row], [1994]]*(VLOOKUP(Table1[[#This Row], [ISO]],Table2[],30,0)%)</f>
      </c>
      <c r="AG106" s="3">
        <v>11916.412</v>
      </c>
      <c r="AH106" s="3">
        <f>Table1[[#This Row], [1995]]*(VLOOKUP(Table1[[#This Row], [ISO]],Table2[],29,0)%)</f>
      </c>
      <c r="AI106" s="3">
        <v>11885.512</v>
      </c>
      <c r="AJ106" s="3">
        <f>Table1[[#This Row], [1996]]*(VLOOKUP(Table1[[#This Row], [ISO]],Table2[],28,0)%)</f>
      </c>
      <c r="AK106" s="3">
        <v>11862.484</v>
      </c>
      <c r="AL106" s="3">
        <f>Table1[[#This Row], [1997]]*(VLOOKUP(Table1[[#This Row], [ISO]],Table2[],27,0)%)</f>
      </c>
      <c r="AM106" s="3">
        <v>11851.593</v>
      </c>
      <c r="AN106" s="3">
        <f>Table1[[#This Row], [1998]]*(VLOOKUP(Table1[[#This Row], [ISO]],Table2[],26,0)%)</f>
      </c>
      <c r="AO106" s="3">
        <v>11796.493</v>
      </c>
      <c r="AP106" s="3">
        <f>Table1[[#This Row], [1999]]*(VLOOKUP(Table1[[#This Row], [ISO]],Table2[],25,0)%)</f>
      </c>
      <c r="AQ106" s="3">
        <v>11750.087</v>
      </c>
      <c r="AR106" s="3">
        <f>Table1[[#This Row], [2000]]*(VLOOKUP(Table1[[#This Row], [ISO]],Table2[],24,0)%)</f>
      </c>
      <c r="AS106" s="3">
        <v>11722.768</v>
      </c>
      <c r="AT106" s="3">
        <f>Table1[[#This Row], [2001]]*(VLOOKUP(Table1[[#This Row], [ISO]],Table2[],23,0)%)</f>
      </c>
      <c r="AU106" s="3">
        <v>11648.416</v>
      </c>
      <c r="AV106" s="3">
        <f>Table1[[#This Row], [2002]]*(VLOOKUP(Table1[[#This Row], [ISO]],Table2[],22,0)%)</f>
      </c>
      <c r="AW106" s="3">
        <v>11543.367</v>
      </c>
      <c r="AX106" s="3">
        <f>Table1[[#This Row], [2003]]*(VLOOKUP(Table1[[#This Row], [ISO]],Table2[],21,0)%)</f>
      </c>
      <c r="AY106" s="3">
        <v>11412.613000000001</v>
      </c>
      <c r="AZ106" s="3">
        <f>Table1[[#This Row], [2004]]*(VLOOKUP(Table1[[#This Row], [ISO]],Table2[],20,0)%)</f>
      </c>
      <c r="BA106" s="3">
        <v>11237.597</v>
      </c>
      <c r="BB106" s="3">
        <f>Table1[[#This Row], [2005]]*(VLOOKUP(Table1[[#This Row], [ISO]],Table2[],19,0)%)</f>
      </c>
      <c r="BC106" s="3">
        <v>11063.819</v>
      </c>
      <c r="BD106" s="3">
        <f>Table1[[#This Row], [2006]]*(VLOOKUP(Table1[[#This Row], [ISO]],Table2[],18,0)%)</f>
      </c>
      <c r="BE106" s="3">
        <v>10955.958</v>
      </c>
      <c r="BF106" s="3">
        <f>Table1[[#This Row], [2007]]*(VLOOKUP(Table1[[#This Row], [ISO]],Table2[],17,0)%)</f>
      </c>
      <c r="BG106" s="3">
        <v>10891.956</v>
      </c>
      <c r="BH106" s="3">
        <f>Table1[[#This Row], [2008]]*(VLOOKUP(Table1[[#This Row], [ISO]],Table2[],16,0)%)</f>
      </c>
      <c r="BI106" s="3">
        <v>10849.73</v>
      </c>
      <c r="BJ106" s="3">
        <f>Table1[[#This Row], [2009]]*(VLOOKUP(Table1[[#This Row], [ISO]],Table2[],15,0)%)</f>
      </c>
      <c r="BK106" s="3">
        <v>10817.351</v>
      </c>
      <c r="BL106" s="3">
        <f>Table1[[#This Row], [2010]]*(VLOOKUP(Table1[[#This Row], [ISO]],Table2[],14,0)%)</f>
      </c>
      <c r="BM106" s="3">
        <v>10759.537</v>
      </c>
      <c r="BN106" s="3">
        <f>Table1[[#This Row], [2011]]*(VLOOKUP(Table1[[#This Row], [ISO]],Table2[],13,0)%)</f>
      </c>
      <c r="BO106" s="3">
        <v>10650.418</v>
      </c>
      <c r="BP106" s="3">
        <f>Table1[[#This Row], [2012]]*(VLOOKUP(Table1[[#This Row], [ISO]],Table2[],12,0)%)</f>
      </c>
      <c r="BQ106" s="3">
        <v>10523.513</v>
      </c>
      <c r="BR106" s="3">
        <f>Table1[[#This Row], [2013]]*(VLOOKUP(Table1[[#This Row], [ISO]],Table2[],11,0)%)</f>
      </c>
      <c r="BS106" s="3">
        <v>10380.888</v>
      </c>
      <c r="BT106" s="3">
        <f>Table1[[#This Row], [2014]]*(VLOOKUP(Table1[[#This Row], [ISO]],Table2[],10,0)%)</f>
      </c>
      <c r="BU106" s="3">
        <v>10235.006</v>
      </c>
      <c r="BV106" s="3">
        <f>Table1[[#This Row], [2015]]*(VLOOKUP(Table1[[#This Row], [ISO]],Table2[],9,0)%)</f>
      </c>
      <c r="BW106" s="3">
        <v>10085.717</v>
      </c>
      <c r="BX106" s="3">
        <f>Table1[[#This Row], [2016]]*(VLOOKUP(Table1[[#This Row], [ISO]],Table2[],8,0)%)</f>
      </c>
      <c r="BY106" s="3">
        <v>9865.432</v>
      </c>
      <c r="BZ106" s="3">
        <f>Table1[[#This Row], [2017]]*(VLOOKUP(Table1[[#This Row], [ISO]],Table2[],7,0)%)</f>
      </c>
      <c r="CA106" s="3">
        <v>9559.332</v>
      </c>
      <c r="CB106" s="3">
        <f>Table1[[#This Row], [2018]]*(VLOOKUP(Table1[[#This Row], [ISO]],Table2[],6,0)%)</f>
      </c>
      <c r="CC106" s="3">
        <v>9210.52</v>
      </c>
      <c r="CD106" s="3">
        <f>Table1[[#This Row], [2019]]*(VLOOKUP(Table1[[#This Row], [ISO]],Table2[],5,0)%)</f>
      </c>
      <c r="CE106" s="3">
        <v>8867.645</v>
      </c>
      <c r="CF106" s="3">
        <f>Table1[[#This Row], [2020]]*(VLOOKUP(Table1[[#This Row], [ISO]],Table2[],4,0)%)</f>
      </c>
      <c r="CG106" s="3">
        <v>8572.607</v>
      </c>
      <c r="CH106" s="3">
        <f>Table1[[#This Row], [2021]]*(VLOOKUP(Table1[[#This Row], [ISO]],Table2[],3,0)%)</f>
      </c>
    </row>
    <row x14ac:dyDescent="0.25" r="107" customHeight="1" ht="17.25">
      <c r="A107" s="1" t="s">
        <v>151</v>
      </c>
      <c r="B107" s="1" t="s">
        <v>150</v>
      </c>
      <c r="C107" s="3">
        <v>3205.657</v>
      </c>
      <c r="D107" s="3">
        <f>Table1[[#This Row], [1980]]*(VLOOKUP(Table1[[#This Row], [ISO]],Table2[],44,0)%)</f>
      </c>
      <c r="E107" s="3">
        <v>3264.063</v>
      </c>
      <c r="F107" s="3">
        <f>Table1[[#This Row], [1981]]*(VLOOKUP(Table1[[#This Row], [ISO]],Table2[],43,0)%)</f>
      </c>
      <c r="G107" s="3">
        <v>3340.388</v>
      </c>
      <c r="H107" s="3">
        <f>Table1[[#This Row], [1982]]*(VLOOKUP(Table1[[#This Row], [ISO]],Table2[],42,0)%)</f>
      </c>
      <c r="I107" s="3">
        <v>3431.181</v>
      </c>
      <c r="J107" s="3">
        <f>Table1[[#This Row], [1983]]*(VLOOKUP(Table1[[#This Row], [ISO]],Table2[],41,0)%)</f>
      </c>
      <c r="K107" s="3">
        <v>3530.807</v>
      </c>
      <c r="L107" s="3">
        <f>Table1[[#This Row], [1984]]*(VLOOKUP(Table1[[#This Row], [ISO]],Table2[],40,0)%)</f>
      </c>
      <c r="M107" s="3">
        <v>3636.599</v>
      </c>
      <c r="N107" s="3">
        <f>Table1[[#This Row], [1985]]*(VLOOKUP(Table1[[#This Row], [ISO]],Table2[],39,0)%)</f>
      </c>
      <c r="O107" s="3">
        <v>3730.928</v>
      </c>
      <c r="P107" s="3">
        <f>Table1[[#This Row], [1986]]*(VLOOKUP(Table1[[#This Row], [ISO]],Table2[],38,0)%)</f>
      </c>
      <c r="Q107" s="3">
        <v>3812.745</v>
      </c>
      <c r="R107" s="3">
        <f>Table1[[#This Row], [1987]]*(VLOOKUP(Table1[[#This Row], [ISO]],Table2[],37,0)%)</f>
      </c>
      <c r="S107" s="3">
        <v>3897.74</v>
      </c>
      <c r="T107" s="3">
        <f>Table1[[#This Row], [1988]]*(VLOOKUP(Table1[[#This Row], [ISO]],Table2[],36,0)%)</f>
      </c>
      <c r="U107" s="3">
        <v>3955.0820000000003</v>
      </c>
      <c r="V107" s="3">
        <f>Table1[[#This Row], [1989]]*(VLOOKUP(Table1[[#This Row], [ISO]],Table2[],35,0)%)</f>
      </c>
      <c r="W107" s="3">
        <v>3958.541</v>
      </c>
      <c r="X107" s="3">
        <f>Table1[[#This Row], [1990]]*(VLOOKUP(Table1[[#This Row], [ISO]],Table2[],34,0)%)</f>
      </c>
      <c r="Y107" s="3">
        <v>3911.56</v>
      </c>
      <c r="Z107" s="3">
        <f>Table1[[#This Row], [1991]]*(VLOOKUP(Table1[[#This Row], [ISO]],Table2[],33,0)%)</f>
      </c>
      <c r="AA107" s="3">
        <v>3812.565</v>
      </c>
      <c r="AB107" s="3">
        <f>Table1[[#This Row], [1992]]*(VLOOKUP(Table1[[#This Row], [ISO]],Table2[],32,0)%)</f>
      </c>
      <c r="AC107" s="3">
        <v>3665.491</v>
      </c>
      <c r="AD107" s="3">
        <f>Table1[[#This Row], [1993]]*(VLOOKUP(Table1[[#This Row], [ISO]],Table2[],31,0)%)</f>
      </c>
      <c r="AE107" s="3">
        <v>3485.607</v>
      </c>
      <c r="AF107" s="3">
        <f>Table1[[#This Row], [1994]]*(VLOOKUP(Table1[[#This Row], [ISO]],Table2[],30,0)%)</f>
      </c>
      <c r="AG107" s="3">
        <v>3299.357</v>
      </c>
      <c r="AH107" s="3">
        <f>Table1[[#This Row], [1995]]*(VLOOKUP(Table1[[#This Row], [ISO]],Table2[],29,0)%)</f>
      </c>
      <c r="AI107" s="3">
        <v>3079.7160000000003</v>
      </c>
      <c r="AJ107" s="3">
        <f>Table1[[#This Row], [1996]]*(VLOOKUP(Table1[[#This Row], [ISO]],Table2[],28,0)%)</f>
      </c>
      <c r="AK107" s="3">
        <v>2831.6040000000003</v>
      </c>
      <c r="AL107" s="3">
        <f>Table1[[#This Row], [1997]]*(VLOOKUP(Table1[[#This Row], [ISO]],Table2[],27,0)%)</f>
      </c>
      <c r="AM107" s="3">
        <v>2612.7</v>
      </c>
      <c r="AN107" s="3">
        <f>Table1[[#This Row], [1998]]*(VLOOKUP(Table1[[#This Row], [ISO]],Table2[],26,0)%)</f>
      </c>
      <c r="AO107" s="3">
        <v>2459.291</v>
      </c>
      <c r="AP107" s="3">
        <f>Table1[[#This Row], [1999]]*(VLOOKUP(Table1[[#This Row], [ISO]],Table2[],25,0)%)</f>
      </c>
      <c r="AQ107" s="3">
        <v>2377.233</v>
      </c>
      <c r="AR107" s="3">
        <f>Table1[[#This Row], [2000]]*(VLOOKUP(Table1[[#This Row], [ISO]],Table2[],24,0)%)</f>
      </c>
      <c r="AS107" s="3">
        <v>2334.363</v>
      </c>
      <c r="AT107" s="3">
        <f>Table1[[#This Row], [2001]]*(VLOOKUP(Table1[[#This Row], [ISO]],Table2[],23,0)%)</f>
      </c>
      <c r="AU107" s="3">
        <v>2322.92</v>
      </c>
      <c r="AV107" s="3">
        <f>Table1[[#This Row], [2002]]*(VLOOKUP(Table1[[#This Row], [ISO]],Table2[],22,0)%)</f>
      </c>
      <c r="AW107" s="3">
        <v>2344.278</v>
      </c>
      <c r="AX107" s="3">
        <f>Table1[[#This Row], [2003]]*(VLOOKUP(Table1[[#This Row], [ISO]],Table2[],21,0)%)</f>
      </c>
      <c r="AY107" s="3">
        <v>2401.757</v>
      </c>
      <c r="AZ107" s="3">
        <f>Table1[[#This Row], [2004]]*(VLOOKUP(Table1[[#This Row], [ISO]],Table2[],20,0)%)</f>
      </c>
      <c r="BA107" s="3">
        <v>2493.734</v>
      </c>
      <c r="BB107" s="3">
        <f>Table1[[#This Row], [2005]]*(VLOOKUP(Table1[[#This Row], [ISO]],Table2[],19,0)%)</f>
      </c>
      <c r="BC107" s="3">
        <v>2626.17</v>
      </c>
      <c r="BD107" s="3">
        <f>Table1[[#This Row], [2006]]*(VLOOKUP(Table1[[#This Row], [ISO]],Table2[],18,0)%)</f>
      </c>
      <c r="BE107" s="3">
        <v>2797.093</v>
      </c>
      <c r="BF107" s="3">
        <f>Table1[[#This Row], [2007]]*(VLOOKUP(Table1[[#This Row], [ISO]],Table2[],17,0)%)</f>
      </c>
      <c r="BG107" s="3">
        <v>2987.734</v>
      </c>
      <c r="BH107" s="3">
        <f>Table1[[#This Row], [2008]]*(VLOOKUP(Table1[[#This Row], [ISO]],Table2[],16,0)%)</f>
      </c>
      <c r="BI107" s="3">
        <v>3175.2690000000002</v>
      </c>
      <c r="BJ107" s="3">
        <f>Table1[[#This Row], [2009]]*(VLOOKUP(Table1[[#This Row], [ISO]],Table2[],15,0)%)</f>
      </c>
      <c r="BK107" s="3">
        <v>3342.729</v>
      </c>
      <c r="BL107" s="3">
        <f>Table1[[#This Row], [2010]]*(VLOOKUP(Table1[[#This Row], [ISO]],Table2[],14,0)%)</f>
      </c>
      <c r="BM107" s="3">
        <v>3481.808</v>
      </c>
      <c r="BN107" s="3">
        <f>Table1[[#This Row], [2011]]*(VLOOKUP(Table1[[#This Row], [ISO]],Table2[],13,0)%)</f>
      </c>
      <c r="BO107" s="3">
        <v>3590.769</v>
      </c>
      <c r="BP107" s="3">
        <f>Table1[[#This Row], [2012]]*(VLOOKUP(Table1[[#This Row], [ISO]],Table2[],12,0)%)</f>
      </c>
      <c r="BQ107" s="3">
        <v>3670.303</v>
      </c>
      <c r="BR107" s="3">
        <f>Table1[[#This Row], [2013]]*(VLOOKUP(Table1[[#This Row], [ISO]],Table2[],11,0)%)</f>
      </c>
      <c r="BS107" s="3">
        <v>3738.01</v>
      </c>
      <c r="BT107" s="3">
        <f>Table1[[#This Row], [2014]]*(VLOOKUP(Table1[[#This Row], [ISO]],Table2[],10,0)%)</f>
      </c>
      <c r="BU107" s="3">
        <v>3805.8779999999997</v>
      </c>
      <c r="BV107" s="3">
        <f>Table1[[#This Row], [2015]]*(VLOOKUP(Table1[[#This Row], [ISO]],Table2[],9,0)%)</f>
      </c>
      <c r="BW107" s="3">
        <v>3866.903</v>
      </c>
      <c r="BX107" s="3">
        <f>Table1[[#This Row], [2016]]*(VLOOKUP(Table1[[#This Row], [ISO]],Table2[],8,0)%)</f>
      </c>
      <c r="BY107" s="3">
        <v>3905.844</v>
      </c>
      <c r="BZ107" s="3">
        <f>Table1[[#This Row], [2017]]*(VLOOKUP(Table1[[#This Row], [ISO]],Table2[],7,0)%)</f>
      </c>
      <c r="CA107" s="3">
        <v>3928.97</v>
      </c>
      <c r="CB107" s="3">
        <f>Table1[[#This Row], [2018]]*(VLOOKUP(Table1[[#This Row], [ISO]],Table2[],6,0)%)</f>
      </c>
      <c r="CC107" s="3">
        <v>3945.603</v>
      </c>
      <c r="CD107" s="3">
        <f>Table1[[#This Row], [2019]]*(VLOOKUP(Table1[[#This Row], [ISO]],Table2[],5,0)%)</f>
      </c>
      <c r="CE107" s="3">
        <v>3977.2709999999997</v>
      </c>
      <c r="CF107" s="3">
        <f>Table1[[#This Row], [2020]]*(VLOOKUP(Table1[[#This Row], [ISO]],Table2[],4,0)%)</f>
      </c>
      <c r="CG107" s="3">
        <v>4017.345</v>
      </c>
      <c r="CH107" s="3">
        <f>Table1[[#This Row], [2021]]*(VLOOKUP(Table1[[#This Row], [ISO]],Table2[],3,0)%)</f>
      </c>
    </row>
    <row x14ac:dyDescent="0.25" r="108" customHeight="1" ht="17.25">
      <c r="A108" s="1" t="s">
        <v>153</v>
      </c>
      <c r="B108" s="1" t="s">
        <v>152</v>
      </c>
      <c r="C108" s="3">
        <v>6650.843</v>
      </c>
      <c r="D108" s="3">
        <f>Table1[[#This Row], [1980]]*(VLOOKUP(Table1[[#This Row], [ISO]],Table2[],44,0)%)</f>
      </c>
      <c r="E108" s="3">
        <v>6870.1720000000005</v>
      </c>
      <c r="F108" s="3">
        <f>Table1[[#This Row], [1981]]*(VLOOKUP(Table1[[#This Row], [ISO]],Table2[],43,0)%)</f>
      </c>
      <c r="G108" s="3">
        <v>7100.936</v>
      </c>
      <c r="H108" s="3">
        <f>Table1[[#This Row], [1982]]*(VLOOKUP(Table1[[#This Row], [ISO]],Table2[],42,0)%)</f>
      </c>
      <c r="I108" s="3">
        <v>7335.537</v>
      </c>
      <c r="J108" s="3">
        <f>Table1[[#This Row], [1983]]*(VLOOKUP(Table1[[#This Row], [ISO]],Table2[],41,0)%)</f>
      </c>
      <c r="K108" s="3">
        <v>7574.597</v>
      </c>
      <c r="L108" s="3">
        <f>Table1[[#This Row], [1984]]*(VLOOKUP(Table1[[#This Row], [ISO]],Table2[],40,0)%)</f>
      </c>
      <c r="M108" s="3">
        <v>7819.828</v>
      </c>
      <c r="N108" s="3">
        <f>Table1[[#This Row], [1985]]*(VLOOKUP(Table1[[#This Row], [ISO]],Table2[],39,0)%)</f>
      </c>
      <c r="O108" s="3">
        <v>8064.034</v>
      </c>
      <c r="P108" s="3">
        <f>Table1[[#This Row], [1986]]*(VLOOKUP(Table1[[#This Row], [ISO]],Table2[],38,0)%)</f>
      </c>
      <c r="Q108" s="3">
        <v>8305.503</v>
      </c>
      <c r="R108" s="3">
        <f>Table1[[#This Row], [1987]]*(VLOOKUP(Table1[[#This Row], [ISO]],Table2[],37,0)%)</f>
      </c>
      <c r="S108" s="3">
        <v>8540.745</v>
      </c>
      <c r="T108" s="3">
        <f>Table1[[#This Row], [1988]]*(VLOOKUP(Table1[[#This Row], [ISO]],Table2[],36,0)%)</f>
      </c>
      <c r="U108" s="3">
        <v>8755.093</v>
      </c>
      <c r="V108" s="3">
        <f>Table1[[#This Row], [1989]]*(VLOOKUP(Table1[[#This Row], [ISO]],Table2[],35,0)%)</f>
      </c>
      <c r="W108" s="3">
        <v>8939.519</v>
      </c>
      <c r="X108" s="3">
        <f>Table1[[#This Row], [1990]]*(VLOOKUP(Table1[[#This Row], [ISO]],Table2[],34,0)%)</f>
      </c>
      <c r="Y108" s="3">
        <v>9086.579</v>
      </c>
      <c r="Z108" s="3">
        <f>Table1[[#This Row], [1991]]*(VLOOKUP(Table1[[#This Row], [ISO]],Table2[],33,0)%)</f>
      </c>
      <c r="AA108" s="3">
        <v>9197.976999999999</v>
      </c>
      <c r="AB108" s="3">
        <f>Table1[[#This Row], [1992]]*(VLOOKUP(Table1[[#This Row], [ISO]],Table2[],32,0)%)</f>
      </c>
      <c r="AC108" s="3">
        <v>9292.627</v>
      </c>
      <c r="AD108" s="3">
        <f>Table1[[#This Row], [1993]]*(VLOOKUP(Table1[[#This Row], [ISO]],Table2[],31,0)%)</f>
      </c>
      <c r="AE108" s="3">
        <v>9389.296</v>
      </c>
      <c r="AF108" s="3">
        <f>Table1[[#This Row], [1994]]*(VLOOKUP(Table1[[#This Row], [ISO]],Table2[],30,0)%)</f>
      </c>
      <c r="AG108" s="3">
        <v>9506.41</v>
      </c>
      <c r="AH108" s="3">
        <f>Table1[[#This Row], [1995]]*(VLOOKUP(Table1[[#This Row], [ISO]],Table2[],29,0)%)</f>
      </c>
      <c r="AI108" s="3">
        <v>9655.088</v>
      </c>
      <c r="AJ108" s="3">
        <f>Table1[[#This Row], [1996]]*(VLOOKUP(Table1[[#This Row], [ISO]],Table2[],28,0)%)</f>
      </c>
      <c r="AK108" s="3">
        <v>9837.765</v>
      </c>
      <c r="AL108" s="3">
        <f>Table1[[#This Row], [1997]]*(VLOOKUP(Table1[[#This Row], [ISO]],Table2[],27,0)%)</f>
      </c>
      <c r="AM108" s="3">
        <v>10062.163</v>
      </c>
      <c r="AN108" s="3">
        <f>Table1[[#This Row], [1998]]*(VLOOKUP(Table1[[#This Row], [ISO]],Table2[],26,0)%)</f>
      </c>
      <c r="AO108" s="3">
        <v>10323.608</v>
      </c>
      <c r="AP108" s="3">
        <f>Table1[[#This Row], [1999]]*(VLOOKUP(Table1[[#This Row], [ISO]],Table2[],25,0)%)</f>
      </c>
      <c r="AQ108" s="3">
        <v>10609.034</v>
      </c>
      <c r="AR108" s="3">
        <f>Table1[[#This Row], [2000]]*(VLOOKUP(Table1[[#This Row], [ISO]],Table2[],24,0)%)</f>
      </c>
      <c r="AS108" s="3">
        <v>10924.22</v>
      </c>
      <c r="AT108" s="3">
        <f>Table1[[#This Row], [2001]]*(VLOOKUP(Table1[[#This Row], [ISO]],Table2[],23,0)%)</f>
      </c>
      <c r="AU108" s="3">
        <v>11257.226000000002</v>
      </c>
      <c r="AV108" s="3">
        <f>Table1[[#This Row], [2002]]*(VLOOKUP(Table1[[#This Row], [ISO]],Table2[],22,0)%)</f>
      </c>
      <c r="AW108" s="3">
        <v>11576.599999999999</v>
      </c>
      <c r="AX108" s="3">
        <f>Table1[[#This Row], [2003]]*(VLOOKUP(Table1[[#This Row], [ISO]],Table2[],21,0)%)</f>
      </c>
      <c r="AY108" s="3">
        <v>11888.201000000001</v>
      </c>
      <c r="AZ108" s="3">
        <f>Table1[[#This Row], [2004]]*(VLOOKUP(Table1[[#This Row], [ISO]],Table2[],20,0)%)</f>
      </c>
      <c r="BA108" s="3">
        <v>12204.196</v>
      </c>
      <c r="BB108" s="3">
        <f>Table1[[#This Row], [2005]]*(VLOOKUP(Table1[[#This Row], [ISO]],Table2[],19,0)%)</f>
      </c>
      <c r="BC108" s="3">
        <v>12516.662</v>
      </c>
      <c r="BD108" s="3">
        <f>Table1[[#This Row], [2006]]*(VLOOKUP(Table1[[#This Row], [ISO]],Table2[],18,0)%)</f>
      </c>
      <c r="BE108" s="3">
        <v>12833.841</v>
      </c>
      <c r="BF108" s="3">
        <f>Table1[[#This Row], [2007]]*(VLOOKUP(Table1[[#This Row], [ISO]],Table2[],17,0)%)</f>
      </c>
      <c r="BG108" s="3">
        <v>13163.282</v>
      </c>
      <c r="BH108" s="3">
        <f>Table1[[#This Row], [2008]]*(VLOOKUP(Table1[[#This Row], [ISO]],Table2[],16,0)%)</f>
      </c>
      <c r="BI108" s="3">
        <v>13473.047999999999</v>
      </c>
      <c r="BJ108" s="3">
        <f>Table1[[#This Row], [2009]]*(VLOOKUP(Table1[[#This Row], [ISO]],Table2[],15,0)%)</f>
      </c>
      <c r="BK108" s="3">
        <v>13706.247</v>
      </c>
      <c r="BL108" s="3">
        <f>Table1[[#This Row], [2010]]*(VLOOKUP(Table1[[#This Row], [ISO]],Table2[],14,0)%)</f>
      </c>
      <c r="BM108" s="3">
        <v>13832.186</v>
      </c>
      <c r="BN108" s="3">
        <f>Table1[[#This Row], [2011]]*(VLOOKUP(Table1[[#This Row], [ISO]],Table2[],13,0)%)</f>
      </c>
      <c r="BO108" s="3">
        <v>13859.997</v>
      </c>
      <c r="BP108" s="3">
        <f>Table1[[#This Row], [2012]]*(VLOOKUP(Table1[[#This Row], [ISO]],Table2[],12,0)%)</f>
      </c>
      <c r="BQ108" s="3">
        <v>13808.637</v>
      </c>
      <c r="BR108" s="3">
        <f>Table1[[#This Row], [2013]]*(VLOOKUP(Table1[[#This Row], [ISO]],Table2[],11,0)%)</f>
      </c>
      <c r="BS108" s="3">
        <v>13710.679</v>
      </c>
      <c r="BT108" s="3">
        <f>Table1[[#This Row], [2014]]*(VLOOKUP(Table1[[#This Row], [ISO]],Table2[],10,0)%)</f>
      </c>
      <c r="BU108" s="3">
        <v>13625.892</v>
      </c>
      <c r="BV108" s="3">
        <f>Table1[[#This Row], [2015]]*(VLOOKUP(Table1[[#This Row], [ISO]],Table2[],9,0)%)</f>
      </c>
      <c r="BW108" s="3">
        <v>13607.248</v>
      </c>
      <c r="BX108" s="3">
        <f>Table1[[#This Row], [2016]]*(VLOOKUP(Table1[[#This Row], [ISO]],Table2[],8,0)%)</f>
      </c>
      <c r="BY108" s="3">
        <v>13628.433</v>
      </c>
      <c r="BZ108" s="3">
        <f>Table1[[#This Row], [2017]]*(VLOOKUP(Table1[[#This Row], [ISO]],Table2[],7,0)%)</f>
      </c>
      <c r="CA108" s="3">
        <v>13648.635</v>
      </c>
      <c r="CB108" s="3">
        <f>Table1[[#This Row], [2018]]*(VLOOKUP(Table1[[#This Row], [ISO]],Table2[],6,0)%)</f>
      </c>
      <c r="CC108" s="3">
        <v>13693.672999999999</v>
      </c>
      <c r="CD108" s="3">
        <f>Table1[[#This Row], [2019]]*(VLOOKUP(Table1[[#This Row], [ISO]],Table2[],5,0)%)</f>
      </c>
      <c r="CE108" s="3">
        <v>13765.812</v>
      </c>
      <c r="CF108" s="3">
        <f>Table1[[#This Row], [2020]]*(VLOOKUP(Table1[[#This Row], [ISO]],Table2[],4,0)%)</f>
      </c>
      <c r="CG108" s="3">
        <v>13826.212</v>
      </c>
      <c r="CH108" s="3">
        <f>Table1[[#This Row], [2021]]*(VLOOKUP(Table1[[#This Row], [ISO]],Table2[],3,0)%)</f>
      </c>
    </row>
    <row x14ac:dyDescent="0.25" r="109" customHeight="1" ht="17.25">
      <c r="A109" s="1" t="s">
        <v>159</v>
      </c>
      <c r="B109" s="1" t="s">
        <v>158</v>
      </c>
      <c r="C109" s="3">
        <v>1013.178</v>
      </c>
      <c r="D109" s="3">
        <f>Table1[[#This Row], [1980]]*(VLOOKUP(Table1[[#This Row], [ISO]],Table2[],44,0)%)</f>
      </c>
      <c r="E109" s="3">
        <v>1029.929</v>
      </c>
      <c r="F109" s="3">
        <f>Table1[[#This Row], [1981]]*(VLOOKUP(Table1[[#This Row], [ISO]],Table2[],43,0)%)</f>
      </c>
      <c r="G109" s="3">
        <v>1051.048</v>
      </c>
      <c r="H109" s="3">
        <f>Table1[[#This Row], [1982]]*(VLOOKUP(Table1[[#This Row], [ISO]],Table2[],42,0)%)</f>
      </c>
      <c r="I109" s="3">
        <v>1077.342</v>
      </c>
      <c r="J109" s="3">
        <f>Table1[[#This Row], [1983]]*(VLOOKUP(Table1[[#This Row], [ISO]],Table2[],41,0)%)</f>
      </c>
      <c r="K109" s="3">
        <v>1108.598</v>
      </c>
      <c r="L109" s="3">
        <f>Table1[[#This Row], [1984]]*(VLOOKUP(Table1[[#This Row], [ISO]],Table2[],40,0)%)</f>
      </c>
      <c r="M109" s="3">
        <v>1144.311</v>
      </c>
      <c r="N109" s="3">
        <f>Table1[[#This Row], [1985]]*(VLOOKUP(Table1[[#This Row], [ISO]],Table2[],39,0)%)</f>
      </c>
      <c r="O109" s="3">
        <v>1183.043</v>
      </c>
      <c r="P109" s="3">
        <f>Table1[[#This Row], [1986]]*(VLOOKUP(Table1[[#This Row], [ISO]],Table2[],38,0)%)</f>
      </c>
      <c r="Q109" s="3">
        <v>1221.479</v>
      </c>
      <c r="R109" s="3">
        <f>Table1[[#This Row], [1987]]*(VLOOKUP(Table1[[#This Row], [ISO]],Table2[],37,0)%)</f>
      </c>
      <c r="S109" s="3">
        <v>1253.674</v>
      </c>
      <c r="T109" s="3">
        <f>Table1[[#This Row], [1988]]*(VLOOKUP(Table1[[#This Row], [ISO]],Table2[],36,0)%)</f>
      </c>
      <c r="U109" s="3">
        <v>1275.313</v>
      </c>
      <c r="V109" s="3">
        <f>Table1[[#This Row], [1989]]*(VLOOKUP(Table1[[#This Row], [ISO]],Table2[],35,0)%)</f>
      </c>
      <c r="W109" s="3">
        <v>1289.339</v>
      </c>
      <c r="X109" s="3">
        <f>Table1[[#This Row], [1990]]*(VLOOKUP(Table1[[#This Row], [ISO]],Table2[],34,0)%)</f>
      </c>
      <c r="Y109" s="3">
        <v>1294.626</v>
      </c>
      <c r="Z109" s="3">
        <f>Table1[[#This Row], [1991]]*(VLOOKUP(Table1[[#This Row], [ISO]],Table2[],33,0)%)</f>
      </c>
      <c r="AA109" s="3">
        <v>1289.266</v>
      </c>
      <c r="AB109" s="3">
        <f>Table1[[#This Row], [1992]]*(VLOOKUP(Table1[[#This Row], [ISO]],Table2[],32,0)%)</f>
      </c>
      <c r="AC109" s="3">
        <v>1275.204</v>
      </c>
      <c r="AD109" s="3">
        <f>Table1[[#This Row], [1993]]*(VLOOKUP(Table1[[#This Row], [ISO]],Table2[],31,0)%)</f>
      </c>
      <c r="AE109" s="3">
        <v>1252.988</v>
      </c>
      <c r="AF109" s="3">
        <f>Table1[[#This Row], [1994]]*(VLOOKUP(Table1[[#This Row], [ISO]],Table2[],30,0)%)</f>
      </c>
      <c r="AG109" s="3">
        <v>1229.725</v>
      </c>
      <c r="AH109" s="3">
        <f>Table1[[#This Row], [1995]]*(VLOOKUP(Table1[[#This Row], [ISO]],Table2[],29,0)%)</f>
      </c>
      <c r="AI109" s="3">
        <v>1204.871</v>
      </c>
      <c r="AJ109" s="3">
        <f>Table1[[#This Row], [1996]]*(VLOOKUP(Table1[[#This Row], [ISO]],Table2[],28,0)%)</f>
      </c>
      <c r="AK109" s="3">
        <v>1172.4470000000001</v>
      </c>
      <c r="AL109" s="3">
        <f>Table1[[#This Row], [1997]]*(VLOOKUP(Table1[[#This Row], [ISO]],Table2[],27,0)%)</f>
      </c>
      <c r="AM109" s="3">
        <v>1140.669</v>
      </c>
      <c r="AN109" s="3">
        <f>Table1[[#This Row], [1998]]*(VLOOKUP(Table1[[#This Row], [ISO]],Table2[],26,0)%)</f>
      </c>
      <c r="AO109" s="3">
        <v>1114.28</v>
      </c>
      <c r="AP109" s="3">
        <f>Table1[[#This Row], [1999]]*(VLOOKUP(Table1[[#This Row], [ISO]],Table2[],25,0)%)</f>
      </c>
      <c r="AQ109" s="3">
        <v>1083.191</v>
      </c>
      <c r="AR109" s="3">
        <f>Table1[[#This Row], [2000]]*(VLOOKUP(Table1[[#This Row], [ISO]],Table2[],24,0)%)</f>
      </c>
      <c r="AS109" s="3">
        <v>1051.952</v>
      </c>
      <c r="AT109" s="3">
        <f>Table1[[#This Row], [2001]]*(VLOOKUP(Table1[[#This Row], [ISO]],Table2[],23,0)%)</f>
      </c>
      <c r="AU109" s="3">
        <v>1034.652</v>
      </c>
      <c r="AV109" s="3">
        <f>Table1[[#This Row], [2002]]*(VLOOKUP(Table1[[#This Row], [ISO]],Table2[],22,0)%)</f>
      </c>
      <c r="AW109" s="3">
        <v>1031.126</v>
      </c>
      <c r="AX109" s="3">
        <f>Table1[[#This Row], [2003]]*(VLOOKUP(Table1[[#This Row], [ISO]],Table2[],21,0)%)</f>
      </c>
      <c r="AY109" s="3">
        <v>1039.446</v>
      </c>
      <c r="AZ109" s="3">
        <f>Table1[[#This Row], [2004]]*(VLOOKUP(Table1[[#This Row], [ISO]],Table2[],20,0)%)</f>
      </c>
      <c r="BA109" s="3">
        <v>1058.404</v>
      </c>
      <c r="BB109" s="3">
        <f>Table1[[#This Row], [2005]]*(VLOOKUP(Table1[[#This Row], [ISO]],Table2[],19,0)%)</f>
      </c>
      <c r="BC109" s="3">
        <v>1087.066</v>
      </c>
      <c r="BD109" s="3">
        <f>Table1[[#This Row], [2006]]*(VLOOKUP(Table1[[#This Row], [ISO]],Table2[],18,0)%)</f>
      </c>
      <c r="BE109" s="3">
        <v>1123.1979999999999</v>
      </c>
      <c r="BF109" s="3">
        <f>Table1[[#This Row], [2007]]*(VLOOKUP(Table1[[#This Row], [ISO]],Table2[],17,0)%)</f>
      </c>
      <c r="BG109" s="3">
        <v>1168.231</v>
      </c>
      <c r="BH109" s="3">
        <f>Table1[[#This Row], [2008]]*(VLOOKUP(Table1[[#This Row], [ISO]],Table2[],16,0)%)</f>
      </c>
      <c r="BI109" s="3">
        <v>1224.579</v>
      </c>
      <c r="BJ109" s="3">
        <f>Table1[[#This Row], [2009]]*(VLOOKUP(Table1[[#This Row], [ISO]],Table2[],15,0)%)</f>
      </c>
      <c r="BK109" s="3">
        <v>1288.123</v>
      </c>
      <c r="BL109" s="3">
        <f>Table1[[#This Row], [2010]]*(VLOOKUP(Table1[[#This Row], [ISO]],Table2[],14,0)%)</f>
      </c>
      <c r="BM109" s="3">
        <v>1355.315</v>
      </c>
      <c r="BN109" s="3">
        <f>Table1[[#This Row], [2011]]*(VLOOKUP(Table1[[#This Row], [ISO]],Table2[],13,0)%)</f>
      </c>
      <c r="BO109" s="3">
        <v>1422.411</v>
      </c>
      <c r="BP109" s="3">
        <f>Table1[[#This Row], [2012]]*(VLOOKUP(Table1[[#This Row], [ISO]],Table2[],12,0)%)</f>
      </c>
      <c r="BQ109" s="3">
        <v>1484.773</v>
      </c>
      <c r="BR109" s="3">
        <f>Table1[[#This Row], [2013]]*(VLOOKUP(Table1[[#This Row], [ISO]],Table2[],11,0)%)</f>
      </c>
      <c r="BS109" s="3">
        <v>1538.263</v>
      </c>
      <c r="BT109" s="3">
        <f>Table1[[#This Row], [2014]]*(VLOOKUP(Table1[[#This Row], [ISO]],Table2[],10,0)%)</f>
      </c>
      <c r="BU109" s="3">
        <v>1578.885</v>
      </c>
      <c r="BV109" s="3">
        <f>Table1[[#This Row], [2015]]*(VLOOKUP(Table1[[#This Row], [ISO]],Table2[],9,0)%)</f>
      </c>
      <c r="BW109" s="3">
        <v>1603.4279999999999</v>
      </c>
      <c r="BX109" s="3">
        <f>Table1[[#This Row], [2016]]*(VLOOKUP(Table1[[#This Row], [ISO]],Table2[],8,0)%)</f>
      </c>
      <c r="BY109" s="3">
        <v>1614.299</v>
      </c>
      <c r="BZ109" s="3">
        <f>Table1[[#This Row], [2017]]*(VLOOKUP(Table1[[#This Row], [ISO]],Table2[],7,0)%)</f>
      </c>
      <c r="CA109" s="3">
        <v>1622.19</v>
      </c>
      <c r="CB109" s="3">
        <f>Table1[[#This Row], [2018]]*(VLOOKUP(Table1[[#This Row], [ISO]],Table2[],6,0)%)</f>
      </c>
      <c r="CC109" s="3">
        <v>1626.378</v>
      </c>
      <c r="CD109" s="3">
        <f>Table1[[#This Row], [2019]]*(VLOOKUP(Table1[[#This Row], [ISO]],Table2[],5,0)%)</f>
      </c>
      <c r="CE109" s="3">
        <v>1620.694</v>
      </c>
      <c r="CF109" s="3">
        <f>Table1[[#This Row], [2020]]*(VLOOKUP(Table1[[#This Row], [ISO]],Table2[],4,0)%)</f>
      </c>
      <c r="CG109" s="3">
        <v>1609.583</v>
      </c>
      <c r="CH109" s="3">
        <f>Table1[[#This Row], [2021]]*(VLOOKUP(Table1[[#This Row], [ISO]],Table2[],3,0)%)</f>
      </c>
    </row>
    <row x14ac:dyDescent="0.25" r="110" customHeight="1" ht="17.25">
      <c r="A110" s="1" t="s">
        <v>47</v>
      </c>
      <c r="B110" s="1" t="s">
        <v>46</v>
      </c>
      <c r="C110" s="3">
        <v>1629.255</v>
      </c>
      <c r="D110" s="3">
        <f>Table1[[#This Row], [1980]]*(VLOOKUP(Table1[[#This Row], [ISO]],Table2[],44,0)%)</f>
      </c>
      <c r="E110" s="3">
        <v>1875.459</v>
      </c>
      <c r="F110" s="3">
        <f>Table1[[#This Row], [1981]]*(VLOOKUP(Table1[[#This Row], [ISO]],Table2[],43,0)%)</f>
      </c>
      <c r="G110" s="3">
        <v>2187.786</v>
      </c>
      <c r="H110" s="3">
        <f>Table1[[#This Row], [1982]]*(VLOOKUP(Table1[[#This Row], [ISO]],Table2[],42,0)%)</f>
      </c>
      <c r="I110" s="3">
        <v>2526.941</v>
      </c>
      <c r="J110" s="3">
        <f>Table1[[#This Row], [1983]]*(VLOOKUP(Table1[[#This Row], [ISO]],Table2[],41,0)%)</f>
      </c>
      <c r="K110" s="3">
        <v>2814.216</v>
      </c>
      <c r="L110" s="3">
        <f>Table1[[#This Row], [1984]]*(VLOOKUP(Table1[[#This Row], [ISO]],Table2[],40,0)%)</f>
      </c>
      <c r="M110" s="3">
        <v>3008.644</v>
      </c>
      <c r="N110" s="3">
        <f>Table1[[#This Row], [1985]]*(VLOOKUP(Table1[[#This Row], [ISO]],Table2[],39,0)%)</f>
      </c>
      <c r="O110" s="3">
        <v>3146.546</v>
      </c>
      <c r="P110" s="3">
        <f>Table1[[#This Row], [1986]]*(VLOOKUP(Table1[[#This Row], [ISO]],Table2[],38,0)%)</f>
      </c>
      <c r="Q110" s="3">
        <v>3269.119</v>
      </c>
      <c r="R110" s="3">
        <f>Table1[[#This Row], [1987]]*(VLOOKUP(Table1[[#This Row], [ISO]],Table2[],37,0)%)</f>
      </c>
      <c r="S110" s="3">
        <v>3367.589</v>
      </c>
      <c r="T110" s="3">
        <f>Table1[[#This Row], [1988]]*(VLOOKUP(Table1[[#This Row], [ISO]],Table2[],36,0)%)</f>
      </c>
      <c r="U110" s="3">
        <v>3438.675</v>
      </c>
      <c r="V110" s="3">
        <f>Table1[[#This Row], [1989]]*(VLOOKUP(Table1[[#This Row], [ISO]],Table2[],35,0)%)</f>
      </c>
      <c r="W110" s="3">
        <v>3495.608</v>
      </c>
      <c r="X110" s="3">
        <f>Table1[[#This Row], [1990]]*(VLOOKUP(Table1[[#This Row], [ISO]],Table2[],34,0)%)</f>
      </c>
      <c r="Y110" s="3">
        <v>3551.631</v>
      </c>
      <c r="Z110" s="3">
        <f>Table1[[#This Row], [1991]]*(VLOOKUP(Table1[[#This Row], [ISO]],Table2[],33,0)%)</f>
      </c>
      <c r="AA110" s="3">
        <v>3607.985</v>
      </c>
      <c r="AB110" s="3">
        <f>Table1[[#This Row], [1992]]*(VLOOKUP(Table1[[#This Row], [ISO]],Table2[],32,0)%)</f>
      </c>
      <c r="AC110" s="3">
        <v>3662.07</v>
      </c>
      <c r="AD110" s="3">
        <f>Table1[[#This Row], [1993]]*(VLOOKUP(Table1[[#This Row], [ISO]],Table2[],31,0)%)</f>
      </c>
      <c r="AE110" s="3">
        <v>3700.469</v>
      </c>
      <c r="AF110" s="3">
        <f>Table1[[#This Row], [1994]]*(VLOOKUP(Table1[[#This Row], [ISO]],Table2[],30,0)%)</f>
      </c>
      <c r="AG110" s="3">
        <v>3704.325</v>
      </c>
      <c r="AH110" s="3">
        <f>Table1[[#This Row], [1995]]*(VLOOKUP(Table1[[#This Row], [ISO]],Table2[],29,0)%)</f>
      </c>
      <c r="AI110" s="3">
        <v>3663.262</v>
      </c>
      <c r="AJ110" s="3">
        <f>Table1[[#This Row], [1996]]*(VLOOKUP(Table1[[#This Row], [ISO]],Table2[],28,0)%)</f>
      </c>
      <c r="AK110" s="3">
        <v>3585.344</v>
      </c>
      <c r="AL110" s="3">
        <f>Table1[[#This Row], [1997]]*(VLOOKUP(Table1[[#This Row], [ISO]],Table2[],27,0)%)</f>
      </c>
      <c r="AM110" s="3">
        <v>3358.384</v>
      </c>
      <c r="AN110" s="3">
        <f>Table1[[#This Row], [1998]]*(VLOOKUP(Table1[[#This Row], [ISO]],Table2[],26,0)%)</f>
      </c>
      <c r="AO110" s="3">
        <v>3139.984</v>
      </c>
      <c r="AP110" s="3">
        <f>Table1[[#This Row], [1999]]*(VLOOKUP(Table1[[#This Row], [ISO]],Table2[],25,0)%)</f>
      </c>
      <c r="AQ110" s="3">
        <v>3074.897</v>
      </c>
      <c r="AR110" s="3">
        <f>Table1[[#This Row], [2000]]*(VLOOKUP(Table1[[#This Row], [ISO]],Table2[],24,0)%)</f>
      </c>
      <c r="AS110" s="3">
        <v>3043.737</v>
      </c>
      <c r="AT110" s="3">
        <f>Table1[[#This Row], [2001]]*(VLOOKUP(Table1[[#This Row], [ISO]],Table2[],23,0)%)</f>
      </c>
      <c r="AU110" s="3">
        <v>3063.731</v>
      </c>
      <c r="AV110" s="3">
        <f>Table1[[#This Row], [2002]]*(VLOOKUP(Table1[[#This Row], [ISO]],Table2[],22,0)%)</f>
      </c>
      <c r="AW110" s="3">
        <v>3085.011</v>
      </c>
      <c r="AX110" s="3">
        <f>Table1[[#This Row], [2003]]*(VLOOKUP(Table1[[#This Row], [ISO]],Table2[],21,0)%)</f>
      </c>
      <c r="AY110" s="3">
        <v>3084.8239999999996</v>
      </c>
      <c r="AZ110" s="3">
        <f>Table1[[#This Row], [2004]]*(VLOOKUP(Table1[[#This Row], [ISO]],Table2[],20,0)%)</f>
      </c>
      <c r="BA110" s="3">
        <v>3096.788</v>
      </c>
      <c r="BB110" s="3">
        <f>Table1[[#This Row], [2005]]*(VLOOKUP(Table1[[#This Row], [ISO]],Table2[],19,0)%)</f>
      </c>
      <c r="BC110" s="3">
        <v>3117.883</v>
      </c>
      <c r="BD110" s="3">
        <f>Table1[[#This Row], [2006]]*(VLOOKUP(Table1[[#This Row], [ISO]],Table2[],18,0)%)</f>
      </c>
      <c r="BE110" s="3">
        <v>3145.952</v>
      </c>
      <c r="BF110" s="3">
        <f>Table1[[#This Row], [2007]]*(VLOOKUP(Table1[[#This Row], [ISO]],Table2[],17,0)%)</f>
      </c>
      <c r="BG110" s="3">
        <v>3176.691</v>
      </c>
      <c r="BH110" s="3">
        <f>Table1[[#This Row], [2008]]*(VLOOKUP(Table1[[#This Row], [ISO]],Table2[],16,0)%)</f>
      </c>
      <c r="BI110" s="3">
        <v>3205.0609999999997</v>
      </c>
      <c r="BJ110" s="3">
        <f>Table1[[#This Row], [2009]]*(VLOOKUP(Table1[[#This Row], [ISO]],Table2[],15,0)%)</f>
      </c>
      <c r="BK110" s="3">
        <v>3230.339</v>
      </c>
      <c r="BL110" s="3">
        <f>Table1[[#This Row], [2010]]*(VLOOKUP(Table1[[#This Row], [ISO]],Table2[],14,0)%)</f>
      </c>
      <c r="BM110" s="3">
        <v>3251.579</v>
      </c>
      <c r="BN110" s="3">
        <f>Table1[[#This Row], [2011]]*(VLOOKUP(Table1[[#This Row], [ISO]],Table2[],13,0)%)</f>
      </c>
      <c r="BO110" s="3">
        <v>3269.86</v>
      </c>
      <c r="BP110" s="3">
        <f>Table1[[#This Row], [2012]]*(VLOOKUP(Table1[[#This Row], [ISO]],Table2[],12,0)%)</f>
      </c>
      <c r="BQ110" s="3">
        <v>3286.66</v>
      </c>
      <c r="BR110" s="3">
        <f>Table1[[#This Row], [2013]]*(VLOOKUP(Table1[[#This Row], [ISO]],Table2[],11,0)%)</f>
      </c>
      <c r="BS110" s="3">
        <v>3304.109</v>
      </c>
      <c r="BT110" s="3">
        <f>Table1[[#This Row], [2014]]*(VLOOKUP(Table1[[#This Row], [ISO]],Table2[],10,0)%)</f>
      </c>
      <c r="BU110" s="3">
        <v>3320.405</v>
      </c>
      <c r="BV110" s="3">
        <f>Table1[[#This Row], [2015]]*(VLOOKUP(Table1[[#This Row], [ISO]],Table2[],9,0)%)</f>
      </c>
      <c r="BW110" s="3">
        <v>3331.792</v>
      </c>
      <c r="BX110" s="3">
        <f>Table1[[#This Row], [2016]]*(VLOOKUP(Table1[[#This Row], [ISO]],Table2[],8,0)%)</f>
      </c>
      <c r="BY110" s="3">
        <v>3331.883</v>
      </c>
      <c r="BZ110" s="3">
        <f>Table1[[#This Row], [2017]]*(VLOOKUP(Table1[[#This Row], [ISO]],Table2[],7,0)%)</f>
      </c>
      <c r="CA110" s="3">
        <v>3318.123</v>
      </c>
      <c r="CB110" s="3">
        <f>Table1[[#This Row], [2018]]*(VLOOKUP(Table1[[#This Row], [ISO]],Table2[],6,0)%)</f>
      </c>
      <c r="CC110" s="3">
        <v>3292.502</v>
      </c>
      <c r="CD110" s="3">
        <f>Table1[[#This Row], [2019]]*(VLOOKUP(Table1[[#This Row], [ISO]],Table2[],5,0)%)</f>
      </c>
      <c r="CE110" s="3">
        <v>3260.6540000000005</v>
      </c>
      <c r="CF110" s="3">
        <f>Table1[[#This Row], [2020]]*(VLOOKUP(Table1[[#This Row], [ISO]],Table2[],4,0)%)</f>
      </c>
      <c r="CG110" s="3">
        <v>3226.1270000000004</v>
      </c>
      <c r="CH110" s="3">
        <f>Table1[[#This Row], [2021]]*(VLOOKUP(Table1[[#This Row], [ISO]],Table2[],3,0)%)</f>
      </c>
    </row>
    <row x14ac:dyDescent="0.25" r="111" customHeight="1" ht="17.25">
      <c r="A111" s="1" t="s">
        <v>155</v>
      </c>
      <c r="B111" s="1" t="s">
        <v>154</v>
      </c>
      <c r="C111" s="3">
        <v>18.216</v>
      </c>
      <c r="D111" s="3">
        <f>Table1[[#This Row], [1980]]*(VLOOKUP(Table1[[#This Row], [ISO]],Table2[],44,0)%)</f>
      </c>
      <c r="E111" s="3">
        <v>18.791</v>
      </c>
      <c r="F111" s="3">
        <f>Table1[[#This Row], [1981]]*(VLOOKUP(Table1[[#This Row], [ISO]],Table2[],43,0)%)</f>
      </c>
      <c r="G111" s="3">
        <v>19.402</v>
      </c>
      <c r="H111" s="3">
        <f>Table1[[#This Row], [1982]]*(VLOOKUP(Table1[[#This Row], [ISO]],Table2[],42,0)%)</f>
      </c>
      <c r="I111" s="3">
        <v>20.052999999999997</v>
      </c>
      <c r="J111" s="3">
        <f>Table1[[#This Row], [1983]]*(VLOOKUP(Table1[[#This Row], [ISO]],Table2[],41,0)%)</f>
      </c>
      <c r="K111" s="3">
        <v>20.649</v>
      </c>
      <c r="L111" s="3">
        <f>Table1[[#This Row], [1984]]*(VLOOKUP(Table1[[#This Row], [ISO]],Table2[],40,0)%)</f>
      </c>
      <c r="M111" s="3">
        <v>21.257</v>
      </c>
      <c r="N111" s="3">
        <f>Table1[[#This Row], [1985]]*(VLOOKUP(Table1[[#This Row], [ISO]],Table2[],39,0)%)</f>
      </c>
      <c r="O111" s="3">
        <v>21.951</v>
      </c>
      <c r="P111" s="3">
        <f>Table1[[#This Row], [1986]]*(VLOOKUP(Table1[[#This Row], [ISO]],Table2[],38,0)%)</f>
      </c>
      <c r="Q111" s="3">
        <v>22.621</v>
      </c>
      <c r="R111" s="3">
        <f>Table1[[#This Row], [1987]]*(VLOOKUP(Table1[[#This Row], [ISO]],Table2[],37,0)%)</f>
      </c>
      <c r="S111" s="3">
        <v>23.237000000000002</v>
      </c>
      <c r="T111" s="3">
        <f>Table1[[#This Row], [1988]]*(VLOOKUP(Table1[[#This Row], [ISO]],Table2[],36,0)%)</f>
      </c>
      <c r="U111" s="3">
        <v>23.793</v>
      </c>
      <c r="V111" s="3">
        <f>Table1[[#This Row], [1989]]*(VLOOKUP(Table1[[#This Row], [ISO]],Table2[],35,0)%)</f>
      </c>
      <c r="W111" s="3">
        <v>24.247</v>
      </c>
      <c r="X111" s="3">
        <f>Table1[[#This Row], [1990]]*(VLOOKUP(Table1[[#This Row], [ISO]],Table2[],34,0)%)</f>
      </c>
      <c r="Y111" s="3">
        <v>24.631</v>
      </c>
      <c r="Z111" s="3">
        <f>Table1[[#This Row], [1991]]*(VLOOKUP(Table1[[#This Row], [ISO]],Table2[],33,0)%)</f>
      </c>
      <c r="AA111" s="3">
        <v>24.957</v>
      </c>
      <c r="AB111" s="3">
        <f>Table1[[#This Row], [1992]]*(VLOOKUP(Table1[[#This Row], [ISO]],Table2[],32,0)%)</f>
      </c>
      <c r="AC111" s="3">
        <v>25.175</v>
      </c>
      <c r="AD111" s="3">
        <f>Table1[[#This Row], [1993]]*(VLOOKUP(Table1[[#This Row], [ISO]],Table2[],31,0)%)</f>
      </c>
      <c r="AE111" s="3">
        <v>25.311</v>
      </c>
      <c r="AF111" s="3">
        <f>Table1[[#This Row], [1994]]*(VLOOKUP(Table1[[#This Row], [ISO]],Table2[],30,0)%)</f>
      </c>
      <c r="AG111" s="3">
        <v>25.393</v>
      </c>
      <c r="AH111" s="3">
        <f>Table1[[#This Row], [1995]]*(VLOOKUP(Table1[[#This Row], [ISO]],Table2[],29,0)%)</f>
      </c>
      <c r="AI111" s="3">
        <v>25.470000000000002</v>
      </c>
      <c r="AJ111" s="3">
        <f>Table1[[#This Row], [1996]]*(VLOOKUP(Table1[[#This Row], [ISO]],Table2[],28,0)%)</f>
      </c>
      <c r="AK111" s="3">
        <v>25.561999999999998</v>
      </c>
      <c r="AL111" s="3">
        <f>Table1[[#This Row], [1997]]*(VLOOKUP(Table1[[#This Row], [ISO]],Table2[],27,0)%)</f>
      </c>
      <c r="AM111" s="3">
        <v>25.656</v>
      </c>
      <c r="AN111" s="3">
        <f>Table1[[#This Row], [1998]]*(VLOOKUP(Table1[[#This Row], [ISO]],Table2[],26,0)%)</f>
      </c>
      <c r="AO111" s="3">
        <v>25.729</v>
      </c>
      <c r="AP111" s="3">
        <f>Table1[[#This Row], [1999]]*(VLOOKUP(Table1[[#This Row], [ISO]],Table2[],25,0)%)</f>
      </c>
      <c r="AQ111" s="3">
        <v>25.767</v>
      </c>
      <c r="AR111" s="3">
        <f>Table1[[#This Row], [2000]]*(VLOOKUP(Table1[[#This Row], [ISO]],Table2[],24,0)%)</f>
      </c>
      <c r="AS111" s="3">
        <v>25.899</v>
      </c>
      <c r="AT111" s="3">
        <f>Table1[[#This Row], [2001]]*(VLOOKUP(Table1[[#This Row], [ISO]],Table2[],23,0)%)</f>
      </c>
      <c r="AU111" s="3">
        <v>25.986</v>
      </c>
      <c r="AV111" s="3">
        <f>Table1[[#This Row], [2002]]*(VLOOKUP(Table1[[#This Row], [ISO]],Table2[],22,0)%)</f>
      </c>
      <c r="AW111" s="3">
        <v>25.883</v>
      </c>
      <c r="AX111" s="3">
        <f>Table1[[#This Row], [2003]]*(VLOOKUP(Table1[[#This Row], [ISO]],Table2[],21,0)%)</f>
      </c>
      <c r="AY111" s="3">
        <v>25.826999999999998</v>
      </c>
      <c r="AZ111" s="3">
        <f>Table1[[#This Row], [2004]]*(VLOOKUP(Table1[[#This Row], [ISO]],Table2[],20,0)%)</f>
      </c>
      <c r="BA111" s="3">
        <v>25.987000000000002</v>
      </c>
      <c r="BB111" s="3">
        <f>Table1[[#This Row], [2005]]*(VLOOKUP(Table1[[#This Row], [ISO]],Table2[],19,0)%)</f>
      </c>
      <c r="BC111" s="3">
        <v>26.235999999999997</v>
      </c>
      <c r="BD111" s="3">
        <f>Table1[[#This Row], [2006]]*(VLOOKUP(Table1[[#This Row], [ISO]],Table2[],18,0)%)</f>
      </c>
      <c r="BE111" s="3">
        <v>26.616</v>
      </c>
      <c r="BF111" s="3">
        <f>Table1[[#This Row], [2007]]*(VLOOKUP(Table1[[#This Row], [ISO]],Table2[],17,0)%)</f>
      </c>
      <c r="BG111" s="3">
        <v>27.325000000000003</v>
      </c>
      <c r="BH111" s="3">
        <f>Table1[[#This Row], [2008]]*(VLOOKUP(Table1[[#This Row], [ISO]],Table2[],16,0)%)</f>
      </c>
      <c r="BI111" s="3">
        <v>28.213</v>
      </c>
      <c r="BJ111" s="3">
        <f>Table1[[#This Row], [2009]]*(VLOOKUP(Table1[[#This Row], [ISO]],Table2[],15,0)%)</f>
      </c>
      <c r="BK111" s="3">
        <v>29.125999999999998</v>
      </c>
      <c r="BL111" s="3">
        <f>Table1[[#This Row], [2010]]*(VLOOKUP(Table1[[#This Row], [ISO]],Table2[],14,0)%)</f>
      </c>
      <c r="BM111" s="3">
        <v>30.11</v>
      </c>
      <c r="BN111" s="3">
        <f>Table1[[#This Row], [2011]]*(VLOOKUP(Table1[[#This Row], [ISO]],Table2[],13,0)%)</f>
      </c>
      <c r="BO111" s="3">
        <v>31.034</v>
      </c>
      <c r="BP111" s="3">
        <f>Table1[[#This Row], [2012]]*(VLOOKUP(Table1[[#This Row], [ISO]],Table2[],12,0)%)</f>
      </c>
      <c r="BQ111" s="3">
        <v>31.705999999999996</v>
      </c>
      <c r="BR111" s="3">
        <f>Table1[[#This Row], [2013]]*(VLOOKUP(Table1[[#This Row], [ISO]],Table2[],11,0)%)</f>
      </c>
      <c r="BS111" s="3">
        <v>32.157</v>
      </c>
      <c r="BT111" s="3">
        <f>Table1[[#This Row], [2014]]*(VLOOKUP(Table1[[#This Row], [ISO]],Table2[],10,0)%)</f>
      </c>
      <c r="BU111" s="3">
        <v>32.429</v>
      </c>
      <c r="BV111" s="3">
        <f>Table1[[#This Row], [2015]]*(VLOOKUP(Table1[[#This Row], [ISO]],Table2[],9,0)%)</f>
      </c>
      <c r="BW111" s="3">
        <v>32.553</v>
      </c>
      <c r="BX111" s="3">
        <f>Table1[[#This Row], [2016]]*(VLOOKUP(Table1[[#This Row], [ISO]],Table2[],8,0)%)</f>
      </c>
      <c r="BY111" s="3">
        <v>32.633</v>
      </c>
      <c r="BZ111" s="3">
        <f>Table1[[#This Row], [2017]]*(VLOOKUP(Table1[[#This Row], [ISO]],Table2[],7,0)%)</f>
      </c>
      <c r="CA111" s="3">
        <v>32.77</v>
      </c>
      <c r="CB111" s="3">
        <f>Table1[[#This Row], [2018]]*(VLOOKUP(Table1[[#This Row], [ISO]],Table2[],6,0)%)</f>
      </c>
      <c r="CC111" s="3">
        <v>32.958</v>
      </c>
      <c r="CD111" s="3">
        <f>Table1[[#This Row], [2019]]*(VLOOKUP(Table1[[#This Row], [ISO]],Table2[],5,0)%)</f>
      </c>
      <c r="CE111" s="3">
        <v>33.152</v>
      </c>
      <c r="CF111" s="3">
        <f>Table1[[#This Row], [2020]]*(VLOOKUP(Table1[[#This Row], [ISO]],Table2[],4,0)%)</f>
      </c>
      <c r="CG111" s="3">
        <v>33.331</v>
      </c>
      <c r="CH111" s="3">
        <f>Table1[[#This Row], [2021]]*(VLOOKUP(Table1[[#This Row], [ISO]],Table2[],3,0)%)</f>
      </c>
    </row>
    <row x14ac:dyDescent="0.25" r="112" customHeight="1" ht="17.25">
      <c r="A112" s="1" t="s">
        <v>253</v>
      </c>
      <c r="B112" s="1" t="s">
        <v>252</v>
      </c>
      <c r="C112" s="3">
        <v>10.774999999999999</v>
      </c>
      <c r="D112" s="3">
        <f>Table1[[#This Row], [1980]]*(VLOOKUP(Table1[[#This Row], [ISO]],Table2[],44,0)%)</f>
      </c>
      <c r="E112" s="3">
        <v>10.686</v>
      </c>
      <c r="F112" s="3">
        <f>Table1[[#This Row], [1981]]*(VLOOKUP(Table1[[#This Row], [ISO]],Table2[],43,0)%)</f>
      </c>
      <c r="G112" s="3">
        <v>10.564</v>
      </c>
      <c r="H112" s="3">
        <f>Table1[[#This Row], [1982]]*(VLOOKUP(Table1[[#This Row], [ISO]],Table2[],42,0)%)</f>
      </c>
      <c r="I112" s="3">
        <v>10.436</v>
      </c>
      <c r="J112" s="3">
        <f>Table1[[#This Row], [1983]]*(VLOOKUP(Table1[[#This Row], [ISO]],Table2[],41,0)%)</f>
      </c>
      <c r="K112" s="3">
        <v>10.316</v>
      </c>
      <c r="L112" s="3">
        <f>Table1[[#This Row], [1984]]*(VLOOKUP(Table1[[#This Row], [ISO]],Table2[],40,0)%)</f>
      </c>
      <c r="M112" s="3">
        <v>10.159</v>
      </c>
      <c r="N112" s="3">
        <f>Table1[[#This Row], [1985]]*(VLOOKUP(Table1[[#This Row], [ISO]],Table2[],39,0)%)</f>
      </c>
      <c r="O112" s="3">
        <v>9.969</v>
      </c>
      <c r="P112" s="3">
        <f>Table1[[#This Row], [1986]]*(VLOOKUP(Table1[[#This Row], [ISO]],Table2[],38,0)%)</f>
      </c>
      <c r="Q112" s="3">
        <v>9.788</v>
      </c>
      <c r="R112" s="3">
        <f>Table1[[#This Row], [1987]]*(VLOOKUP(Table1[[#This Row], [ISO]],Table2[],37,0)%)</f>
      </c>
      <c r="S112" s="3">
        <v>9.621</v>
      </c>
      <c r="T112" s="3">
        <f>Table1[[#This Row], [1988]]*(VLOOKUP(Table1[[#This Row], [ISO]],Table2[],36,0)%)</f>
      </c>
      <c r="U112" s="3">
        <v>9.456</v>
      </c>
      <c r="V112" s="3">
        <f>Table1[[#This Row], [1989]]*(VLOOKUP(Table1[[#This Row], [ISO]],Table2[],35,0)%)</f>
      </c>
      <c r="W112" s="3">
        <v>9.275</v>
      </c>
      <c r="X112" s="3">
        <f>Table1[[#This Row], [1990]]*(VLOOKUP(Table1[[#This Row], [ISO]],Table2[],34,0)%)</f>
      </c>
      <c r="Y112" s="3">
        <v>9.105</v>
      </c>
      <c r="Z112" s="3">
        <f>Table1[[#This Row], [1991]]*(VLOOKUP(Table1[[#This Row], [ISO]],Table2[],33,0)%)</f>
      </c>
      <c r="AA112" s="3">
        <v>8.975</v>
      </c>
      <c r="AB112" s="3">
        <f>Table1[[#This Row], [1992]]*(VLOOKUP(Table1[[#This Row], [ISO]],Table2[],32,0)%)</f>
      </c>
      <c r="AC112" s="3">
        <v>8.861</v>
      </c>
      <c r="AD112" s="3">
        <f>Table1[[#This Row], [1993]]*(VLOOKUP(Table1[[#This Row], [ISO]],Table2[],31,0)%)</f>
      </c>
      <c r="AE112" s="3">
        <v>8.749</v>
      </c>
      <c r="AF112" s="3">
        <f>Table1[[#This Row], [1994]]*(VLOOKUP(Table1[[#This Row], [ISO]],Table2[],30,0)%)</f>
      </c>
      <c r="AG112" s="3">
        <v>8.643</v>
      </c>
      <c r="AH112" s="3">
        <f>Table1[[#This Row], [1995]]*(VLOOKUP(Table1[[#This Row], [ISO]],Table2[],29,0)%)</f>
      </c>
      <c r="AI112" s="3">
        <v>8.547999999999998</v>
      </c>
      <c r="AJ112" s="3">
        <f>Table1[[#This Row], [1996]]*(VLOOKUP(Table1[[#This Row], [ISO]],Table2[],28,0)%)</f>
      </c>
      <c r="AK112" s="3">
        <v>8.477</v>
      </c>
      <c r="AL112" s="3">
        <f>Table1[[#This Row], [1997]]*(VLOOKUP(Table1[[#This Row], [ISO]],Table2[],27,0)%)</f>
      </c>
      <c r="AM112" s="3">
        <v>8.449</v>
      </c>
      <c r="AN112" s="3">
        <f>Table1[[#This Row], [1998]]*(VLOOKUP(Table1[[#This Row], [ISO]],Table2[],26,0)%)</f>
      </c>
      <c r="AO112" s="3">
        <v>8.475</v>
      </c>
      <c r="AP112" s="3">
        <f>Table1[[#This Row], [1999]]*(VLOOKUP(Table1[[#This Row], [ISO]],Table2[],25,0)%)</f>
      </c>
      <c r="AQ112" s="3">
        <v>8.559999999999999</v>
      </c>
      <c r="AR112" s="3">
        <f>Table1[[#This Row], [2000]]*(VLOOKUP(Table1[[#This Row], [ISO]],Table2[],24,0)%)</f>
      </c>
      <c r="AS112" s="3">
        <v>8.589</v>
      </c>
      <c r="AT112" s="3">
        <f>Table1[[#This Row], [2001]]*(VLOOKUP(Table1[[#This Row], [ISO]],Table2[],23,0)%)</f>
      </c>
      <c r="AU112" s="3">
        <v>8.45</v>
      </c>
      <c r="AV112" s="3">
        <f>Table1[[#This Row], [2002]]*(VLOOKUP(Table1[[#This Row], [ISO]],Table2[],22,0)%)</f>
      </c>
      <c r="AW112" s="3">
        <v>8.199</v>
      </c>
      <c r="AX112" s="3">
        <f>Table1[[#This Row], [2003]]*(VLOOKUP(Table1[[#This Row], [ISO]],Table2[],21,0)%)</f>
      </c>
      <c r="AY112" s="3">
        <v>7.886</v>
      </c>
      <c r="AZ112" s="3">
        <f>Table1[[#This Row], [2004]]*(VLOOKUP(Table1[[#This Row], [ISO]],Table2[],20,0)%)</f>
      </c>
      <c r="BA112" s="3">
        <v>7.556</v>
      </c>
      <c r="BB112" s="3">
        <f>Table1[[#This Row], [2005]]*(VLOOKUP(Table1[[#This Row], [ISO]],Table2[],19,0)%)</f>
      </c>
      <c r="BC112" s="3">
        <v>7.306</v>
      </c>
      <c r="BD112" s="3">
        <f>Table1[[#This Row], [2006]]*(VLOOKUP(Table1[[#This Row], [ISO]],Table2[],18,0)%)</f>
      </c>
      <c r="BE112" s="3">
        <v>7.1739999999999995</v>
      </c>
      <c r="BF112" s="3">
        <f>Table1[[#This Row], [2007]]*(VLOOKUP(Table1[[#This Row], [ISO]],Table2[],17,0)%)</f>
      </c>
      <c r="BG112" s="3">
        <v>7.123</v>
      </c>
      <c r="BH112" s="3">
        <f>Table1[[#This Row], [2008]]*(VLOOKUP(Table1[[#This Row], [ISO]],Table2[],16,0)%)</f>
      </c>
      <c r="BI112" s="3">
        <v>7.122</v>
      </c>
      <c r="BJ112" s="3">
        <f>Table1[[#This Row], [2009]]*(VLOOKUP(Table1[[#This Row], [ISO]],Table2[],15,0)%)</f>
      </c>
      <c r="BK112" s="3">
        <v>7.125</v>
      </c>
      <c r="BL112" s="3">
        <f>Table1[[#This Row], [2010]]*(VLOOKUP(Table1[[#This Row], [ISO]],Table2[],14,0)%)</f>
      </c>
      <c r="BM112" s="3">
        <v>7.0809999999999995</v>
      </c>
      <c r="BN112" s="3">
        <f>Table1[[#This Row], [2011]]*(VLOOKUP(Table1[[#This Row], [ISO]],Table2[],13,0)%)</f>
      </c>
      <c r="BO112" s="3">
        <v>6.977</v>
      </c>
      <c r="BP112" s="3">
        <f>Table1[[#This Row], [2012]]*(VLOOKUP(Table1[[#This Row], [ISO]],Table2[],12,0)%)</f>
      </c>
      <c r="BQ112" s="3">
        <v>6.838</v>
      </c>
      <c r="BR112" s="3">
        <f>Table1[[#This Row], [2013]]*(VLOOKUP(Table1[[#This Row], [ISO]],Table2[],11,0)%)</f>
      </c>
      <c r="BS112" s="3">
        <v>6.709</v>
      </c>
      <c r="BT112" s="3">
        <f>Table1[[#This Row], [2014]]*(VLOOKUP(Table1[[#This Row], [ISO]],Table2[],10,0)%)</f>
      </c>
      <c r="BU112" s="3">
        <v>6.603999999999999</v>
      </c>
      <c r="BV112" s="3">
        <f>Table1[[#This Row], [2015]]*(VLOOKUP(Table1[[#This Row], [ISO]],Table2[],9,0)%)</f>
      </c>
      <c r="BW112" s="3">
        <v>6.5120000000000005</v>
      </c>
      <c r="BX112" s="3">
        <f>Table1[[#This Row], [2016]]*(VLOOKUP(Table1[[#This Row], [ISO]],Table2[],8,0)%)</f>
      </c>
      <c r="BY112" s="3">
        <v>6.421</v>
      </c>
      <c r="BZ112" s="3">
        <f>Table1[[#This Row], [2017]]*(VLOOKUP(Table1[[#This Row], [ISO]],Table2[],7,0)%)</f>
      </c>
      <c r="CA112" s="3">
        <v>6.325</v>
      </c>
      <c r="CB112" s="3">
        <f>Table1[[#This Row], [2018]]*(VLOOKUP(Table1[[#This Row], [ISO]],Table2[],6,0)%)</f>
      </c>
      <c r="CC112" s="3">
        <v>6.226</v>
      </c>
      <c r="CD112" s="3">
        <f>Table1[[#This Row], [2019]]*(VLOOKUP(Table1[[#This Row], [ISO]],Table2[],5,0)%)</f>
      </c>
      <c r="CE112" s="3">
        <v>6.121</v>
      </c>
      <c r="CF112" s="3">
        <f>Table1[[#This Row], [2020]]*(VLOOKUP(Table1[[#This Row], [ISO]],Table2[],4,0)%)</f>
      </c>
      <c r="CG112" s="3">
        <v>6.009</v>
      </c>
      <c r="CH112" s="3">
        <f>Table1[[#This Row], [2021]]*(VLOOKUP(Table1[[#This Row], [ISO]],Table2[],3,0)%)</f>
      </c>
    </row>
    <row x14ac:dyDescent="0.25" r="113" customHeight="1" ht="17.25">
      <c r="A113" s="1" t="s">
        <v>241</v>
      </c>
      <c r="B113" s="1" t="s">
        <v>240</v>
      </c>
      <c r="C113" s="3">
        <v>7972.813</v>
      </c>
      <c r="D113" s="3">
        <f>Table1[[#This Row], [1980]]*(VLOOKUP(Table1[[#This Row], [ISO]],Table2[],44,0)%)</f>
      </c>
      <c r="E113" s="3">
        <v>7994.981000000001</v>
      </c>
      <c r="F113" s="3">
        <f>Table1[[#This Row], [1981]]*(VLOOKUP(Table1[[#This Row], [ISO]],Table2[],43,0)%)</f>
      </c>
      <c r="G113" s="3">
        <v>8095.572</v>
      </c>
      <c r="H113" s="3">
        <f>Table1[[#This Row], [1982]]*(VLOOKUP(Table1[[#This Row], [ISO]],Table2[],42,0)%)</f>
      </c>
      <c r="I113" s="3">
        <v>8166.53</v>
      </c>
      <c r="J113" s="3">
        <f>Table1[[#This Row], [1983]]*(VLOOKUP(Table1[[#This Row], [ISO]],Table2[],41,0)%)</f>
      </c>
      <c r="K113" s="3">
        <v>8132.789000000001</v>
      </c>
      <c r="L113" s="3">
        <f>Table1[[#This Row], [1984]]*(VLOOKUP(Table1[[#This Row], [ISO]],Table2[],40,0)%)</f>
      </c>
      <c r="M113" s="3">
        <v>7909.935</v>
      </c>
      <c r="N113" s="3">
        <f>Table1[[#This Row], [1985]]*(VLOOKUP(Table1[[#This Row], [ISO]],Table2[],39,0)%)</f>
      </c>
      <c r="O113" s="3">
        <v>7580.733</v>
      </c>
      <c r="P113" s="3">
        <f>Table1[[#This Row], [1986]]*(VLOOKUP(Table1[[#This Row], [ISO]],Table2[],38,0)%)</f>
      </c>
      <c r="Q113" s="3">
        <v>7269.379</v>
      </c>
      <c r="R113" s="3">
        <f>Table1[[#This Row], [1987]]*(VLOOKUP(Table1[[#This Row], [ISO]],Table2[],37,0)%)</f>
      </c>
      <c r="S113" s="3">
        <v>7023.227</v>
      </c>
      <c r="T113" s="3">
        <f>Table1[[#This Row], [1988]]*(VLOOKUP(Table1[[#This Row], [ISO]],Table2[],36,0)%)</f>
      </c>
      <c r="U113" s="3">
        <v>6875.012000000001</v>
      </c>
      <c r="V113" s="3">
        <f>Table1[[#This Row], [1989]]*(VLOOKUP(Table1[[#This Row], [ISO]],Table2[],35,0)%)</f>
      </c>
      <c r="W113" s="3">
        <v>6817.153</v>
      </c>
      <c r="X113" s="3">
        <f>Table1[[#This Row], [1990]]*(VLOOKUP(Table1[[#This Row], [ISO]],Table2[],34,0)%)</f>
      </c>
      <c r="Y113" s="3">
        <v>6769.037</v>
      </c>
      <c r="Z113" s="3">
        <f>Table1[[#This Row], [1991]]*(VLOOKUP(Table1[[#This Row], [ISO]],Table2[],33,0)%)</f>
      </c>
      <c r="AA113" s="3">
        <v>6748.644</v>
      </c>
      <c r="AB113" s="3">
        <f>Table1[[#This Row], [1992]]*(VLOOKUP(Table1[[#This Row], [ISO]],Table2[],32,0)%)</f>
      </c>
      <c r="AC113" s="3">
        <v>6813.228000000001</v>
      </c>
      <c r="AD113" s="3">
        <f>Table1[[#This Row], [1993]]*(VLOOKUP(Table1[[#This Row], [ISO]],Table2[],31,0)%)</f>
      </c>
      <c r="AE113" s="3">
        <v>6921.933999999999</v>
      </c>
      <c r="AF113" s="3">
        <f>Table1[[#This Row], [1994]]*(VLOOKUP(Table1[[#This Row], [ISO]],Table2[],30,0)%)</f>
      </c>
      <c r="AG113" s="3">
        <v>7010.805</v>
      </c>
      <c r="AH113" s="3">
        <f>Table1[[#This Row], [1995]]*(VLOOKUP(Table1[[#This Row], [ISO]],Table2[],29,0)%)</f>
      </c>
      <c r="AI113" s="3">
        <v>7014.611</v>
      </c>
      <c r="AJ113" s="3">
        <f>Table1[[#This Row], [1996]]*(VLOOKUP(Table1[[#This Row], [ISO]],Table2[],28,0)%)</f>
      </c>
      <c r="AK113" s="3">
        <v>6921.267</v>
      </c>
      <c r="AL113" s="3">
        <f>Table1[[#This Row], [1997]]*(VLOOKUP(Table1[[#This Row], [ISO]],Table2[],27,0)%)</f>
      </c>
      <c r="AM113" s="3">
        <v>6777.467</v>
      </c>
      <c r="AN113" s="3">
        <f>Table1[[#This Row], [1998]]*(VLOOKUP(Table1[[#This Row], [ISO]],Table2[],26,0)%)</f>
      </c>
      <c r="AO113" s="3">
        <v>6619.28</v>
      </c>
      <c r="AP113" s="3">
        <f>Table1[[#This Row], [1999]]*(VLOOKUP(Table1[[#This Row], [ISO]],Table2[],25,0)%)</f>
      </c>
      <c r="AQ113" s="3">
        <v>6461.037</v>
      </c>
      <c r="AR113" s="3">
        <f>Table1[[#This Row], [2000]]*(VLOOKUP(Table1[[#This Row], [ISO]],Table2[],24,0)%)</f>
      </c>
      <c r="AS113" s="3">
        <v>6257.074</v>
      </c>
      <c r="AT113" s="3">
        <f>Table1[[#This Row], [2001]]*(VLOOKUP(Table1[[#This Row], [ISO]],Table2[],23,0)%)</f>
      </c>
      <c r="AU113" s="3">
        <v>5978.564</v>
      </c>
      <c r="AV113" s="3">
        <f>Table1[[#This Row], [2002]]*(VLOOKUP(Table1[[#This Row], [ISO]],Table2[],22,0)%)</f>
      </c>
      <c r="AW113" s="3">
        <v>5678.556</v>
      </c>
      <c r="AX113" s="3">
        <f>Table1[[#This Row], [2003]]*(VLOOKUP(Table1[[#This Row], [ISO]],Table2[],21,0)%)</f>
      </c>
      <c r="AY113" s="3">
        <v>5380.825000000001</v>
      </c>
      <c r="AZ113" s="3">
        <f>Table1[[#This Row], [2004]]*(VLOOKUP(Table1[[#This Row], [ISO]],Table2[],20,0)%)</f>
      </c>
      <c r="BA113" s="3">
        <v>5049.344</v>
      </c>
      <c r="BB113" s="3">
        <f>Table1[[#This Row], [2005]]*(VLOOKUP(Table1[[#This Row], [ISO]],Table2[],19,0)%)</f>
      </c>
      <c r="BC113" s="3">
        <v>4745.3369999999995</v>
      </c>
      <c r="BD113" s="3">
        <f>Table1[[#This Row], [2006]]*(VLOOKUP(Table1[[#This Row], [ISO]],Table2[],18,0)%)</f>
      </c>
      <c r="BE113" s="3">
        <v>4571.508</v>
      </c>
      <c r="BF113" s="3">
        <f>Table1[[#This Row], [2007]]*(VLOOKUP(Table1[[#This Row], [ISO]],Table2[],17,0)%)</f>
      </c>
      <c r="BG113" s="3">
        <v>4490.528</v>
      </c>
      <c r="BH113" s="3">
        <f>Table1[[#This Row], [2008]]*(VLOOKUP(Table1[[#This Row], [ISO]],Table2[],16,0)%)</f>
      </c>
      <c r="BI113" s="3">
        <v>4473.727</v>
      </c>
      <c r="BJ113" s="3">
        <f>Table1[[#This Row], [2009]]*(VLOOKUP(Table1[[#This Row], [ISO]],Table2[],15,0)%)</f>
      </c>
      <c r="BK113" s="3">
        <v>4518.478</v>
      </c>
      <c r="BL113" s="3">
        <f>Table1[[#This Row], [2010]]*(VLOOKUP(Table1[[#This Row], [ISO]],Table2[],14,0)%)</f>
      </c>
      <c r="BM113" s="3">
        <v>4561.187</v>
      </c>
      <c r="BN113" s="3">
        <f>Table1[[#This Row], [2011]]*(VLOOKUP(Table1[[#This Row], [ISO]],Table2[],13,0)%)</f>
      </c>
      <c r="BO113" s="3">
        <v>4572.644</v>
      </c>
      <c r="BP113" s="3">
        <f>Table1[[#This Row], [2012]]*(VLOOKUP(Table1[[#This Row], [ISO]],Table2[],12,0)%)</f>
      </c>
      <c r="BQ113" s="3">
        <v>4567.108</v>
      </c>
      <c r="BR113" s="3">
        <f>Table1[[#This Row], [2013]]*(VLOOKUP(Table1[[#This Row], [ISO]],Table2[],11,0)%)</f>
      </c>
      <c r="BS113" s="3">
        <v>4553.733</v>
      </c>
      <c r="BT113" s="3">
        <f>Table1[[#This Row], [2014]]*(VLOOKUP(Table1[[#This Row], [ISO]],Table2[],10,0)%)</f>
      </c>
      <c r="BU113" s="3">
        <v>4525.275</v>
      </c>
      <c r="BV113" s="3">
        <f>Table1[[#This Row], [2015]]*(VLOOKUP(Table1[[#This Row], [ISO]],Table2[],9,0)%)</f>
      </c>
      <c r="BW113" s="3">
        <v>4424.343</v>
      </c>
      <c r="BX113" s="3">
        <f>Table1[[#This Row], [2016]]*(VLOOKUP(Table1[[#This Row], [ISO]],Table2[],8,0)%)</f>
      </c>
      <c r="BY113" s="3">
        <v>4244.41</v>
      </c>
      <c r="BZ113" s="3">
        <f>Table1[[#This Row], [2017]]*(VLOOKUP(Table1[[#This Row], [ISO]],Table2[],7,0)%)</f>
      </c>
      <c r="CA113" s="3">
        <v>4042.423</v>
      </c>
      <c r="CB113" s="3">
        <f>Table1[[#This Row], [2018]]*(VLOOKUP(Table1[[#This Row], [ISO]],Table2[],6,0)%)</f>
      </c>
      <c r="CC113" s="3">
        <v>3822.897</v>
      </c>
      <c r="CD113" s="3">
        <f>Table1[[#This Row], [2019]]*(VLOOKUP(Table1[[#This Row], [ISO]],Table2[],5,0)%)</f>
      </c>
      <c r="CE113" s="3">
        <v>3561.0110000000004</v>
      </c>
      <c r="CF113" s="3">
        <f>Table1[[#This Row], [2020]]*(VLOOKUP(Table1[[#This Row], [ISO]],Table2[],4,0)%)</f>
      </c>
      <c r="CG113" s="3">
        <v>3302.66</v>
      </c>
      <c r="CH113" s="3">
        <f>Table1[[#This Row], [2021]]*(VLOOKUP(Table1[[#This Row], [ISO]],Table2[],3,0)%)</f>
      </c>
    </row>
    <row x14ac:dyDescent="0.25" r="114" customHeight="1" ht="17.25">
      <c r="A114" s="1" t="s">
        <v>157</v>
      </c>
      <c r="B114" s="1" t="s">
        <v>156</v>
      </c>
      <c r="C114" s="3">
        <v>495.389</v>
      </c>
      <c r="D114" s="3">
        <f>Table1[[#This Row], [1980]]*(VLOOKUP(Table1[[#This Row], [ISO]],Table2[],44,0)%)</f>
      </c>
      <c r="E114" s="3">
        <v>515.059</v>
      </c>
      <c r="F114" s="3">
        <f>Table1[[#This Row], [1981]]*(VLOOKUP(Table1[[#This Row], [ISO]],Table2[],43,0)%)</f>
      </c>
      <c r="G114" s="3">
        <v>536.848</v>
      </c>
      <c r="H114" s="3">
        <f>Table1[[#This Row], [1982]]*(VLOOKUP(Table1[[#This Row], [ISO]],Table2[],42,0)%)</f>
      </c>
      <c r="I114" s="3">
        <v>558.006</v>
      </c>
      <c r="J114" s="3">
        <f>Table1[[#This Row], [1983]]*(VLOOKUP(Table1[[#This Row], [ISO]],Table2[],41,0)%)</f>
      </c>
      <c r="K114" s="3">
        <v>573.221</v>
      </c>
      <c r="L114" s="3">
        <f>Table1[[#This Row], [1984]]*(VLOOKUP(Table1[[#This Row], [ISO]],Table2[],40,0)%)</f>
      </c>
      <c r="M114" s="3">
        <v>583.116</v>
      </c>
      <c r="N114" s="3">
        <f>Table1[[#This Row], [1985]]*(VLOOKUP(Table1[[#This Row], [ISO]],Table2[],39,0)%)</f>
      </c>
      <c r="O114" s="3">
        <v>586.531</v>
      </c>
      <c r="P114" s="3">
        <f>Table1[[#This Row], [1986]]*(VLOOKUP(Table1[[#This Row], [ISO]],Table2[],38,0)%)</f>
      </c>
      <c r="Q114" s="3">
        <v>580.61</v>
      </c>
      <c r="R114" s="3">
        <f>Table1[[#This Row], [1987]]*(VLOOKUP(Table1[[#This Row], [ISO]],Table2[],37,0)%)</f>
      </c>
      <c r="S114" s="3">
        <v>570.3530000000001</v>
      </c>
      <c r="T114" s="3">
        <f>Table1[[#This Row], [1988]]*(VLOOKUP(Table1[[#This Row], [ISO]],Table2[],36,0)%)</f>
      </c>
      <c r="U114" s="3">
        <v>557.026</v>
      </c>
      <c r="V114" s="3">
        <f>Table1[[#This Row], [1989]]*(VLOOKUP(Table1[[#This Row], [ISO]],Table2[],35,0)%)</f>
      </c>
      <c r="W114" s="3">
        <v>394.033</v>
      </c>
      <c r="X114" s="3">
        <f>Table1[[#This Row], [1990]]*(VLOOKUP(Table1[[#This Row], [ISO]],Table2[],34,0)%)</f>
      </c>
      <c r="Y114" s="3">
        <v>285.19100000000003</v>
      </c>
      <c r="Z114" s="3">
        <f>Table1[[#This Row], [1991]]*(VLOOKUP(Table1[[#This Row], [ISO]],Table2[],33,0)%)</f>
      </c>
      <c r="AA114" s="3">
        <v>334.235</v>
      </c>
      <c r="AB114" s="3">
        <f>Table1[[#This Row], [1992]]*(VLOOKUP(Table1[[#This Row], [ISO]],Table2[],32,0)%)</f>
      </c>
      <c r="AC114" s="3">
        <v>347.967</v>
      </c>
      <c r="AD114" s="3">
        <f>Table1[[#This Row], [1993]]*(VLOOKUP(Table1[[#This Row], [ISO]],Table2[],31,0)%)</f>
      </c>
      <c r="AE114" s="3">
        <v>371.307</v>
      </c>
      <c r="AF114" s="3">
        <f>Table1[[#This Row], [1994]]*(VLOOKUP(Table1[[#This Row], [ISO]],Table2[],30,0)%)</f>
      </c>
      <c r="AG114" s="3">
        <v>383.883</v>
      </c>
      <c r="AH114" s="3">
        <f>Table1[[#This Row], [1995]]*(VLOOKUP(Table1[[#This Row], [ISO]],Table2[],29,0)%)</f>
      </c>
      <c r="AI114" s="3">
        <v>383.675</v>
      </c>
      <c r="AJ114" s="3">
        <f>Table1[[#This Row], [1996]]*(VLOOKUP(Table1[[#This Row], [ISO]],Table2[],28,0)%)</f>
      </c>
      <c r="AK114" s="3">
        <v>384.289</v>
      </c>
      <c r="AL114" s="3">
        <f>Table1[[#This Row], [1997]]*(VLOOKUP(Table1[[#This Row], [ISO]],Table2[],27,0)%)</f>
      </c>
      <c r="AM114" s="3">
        <v>388.644</v>
      </c>
      <c r="AN114" s="3">
        <f>Table1[[#This Row], [1998]]*(VLOOKUP(Table1[[#This Row], [ISO]],Table2[],26,0)%)</f>
      </c>
      <c r="AO114" s="3">
        <v>393.774</v>
      </c>
      <c r="AP114" s="3">
        <f>Table1[[#This Row], [1999]]*(VLOOKUP(Table1[[#This Row], [ISO]],Table2[],25,0)%)</f>
      </c>
      <c r="AQ114" s="3">
        <v>397.58700000000005</v>
      </c>
      <c r="AR114" s="3">
        <f>Table1[[#This Row], [2000]]*(VLOOKUP(Table1[[#This Row], [ISO]],Table2[],24,0)%)</f>
      </c>
      <c r="AS114" s="3">
        <v>399.599</v>
      </c>
      <c r="AT114" s="3">
        <f>Table1[[#This Row], [2001]]*(VLOOKUP(Table1[[#This Row], [ISO]],Table2[],23,0)%)</f>
      </c>
      <c r="AU114" s="3">
        <v>399.48199999999997</v>
      </c>
      <c r="AV114" s="3">
        <f>Table1[[#This Row], [2002]]*(VLOOKUP(Table1[[#This Row], [ISO]],Table2[],22,0)%)</f>
      </c>
      <c r="AW114" s="3">
        <v>396.846</v>
      </c>
      <c r="AX114" s="3">
        <f>Table1[[#This Row], [2003]]*(VLOOKUP(Table1[[#This Row], [ISO]],Table2[],21,0)%)</f>
      </c>
      <c r="AY114" s="3">
        <v>391.07599999999996</v>
      </c>
      <c r="AZ114" s="3">
        <f>Table1[[#This Row], [2004]]*(VLOOKUP(Table1[[#This Row], [ISO]],Table2[],20,0)%)</f>
      </c>
      <c r="BA114" s="3">
        <v>395.681</v>
      </c>
      <c r="BB114" s="3">
        <f>Table1[[#This Row], [2005]]*(VLOOKUP(Table1[[#This Row], [ISO]],Table2[],19,0)%)</f>
      </c>
      <c r="BC114" s="3">
        <v>419.176</v>
      </c>
      <c r="BD114" s="3">
        <f>Table1[[#This Row], [2006]]*(VLOOKUP(Table1[[#This Row], [ISO]],Table2[],18,0)%)</f>
      </c>
      <c r="BE114" s="3">
        <v>449.168</v>
      </c>
      <c r="BF114" s="3">
        <f>Table1[[#This Row], [2007]]*(VLOOKUP(Table1[[#This Row], [ISO]],Table2[],17,0)%)</f>
      </c>
      <c r="BG114" s="3">
        <v>477.404</v>
      </c>
      <c r="BH114" s="3">
        <f>Table1[[#This Row], [2008]]*(VLOOKUP(Table1[[#This Row], [ISO]],Table2[],16,0)%)</f>
      </c>
      <c r="BI114" s="3">
        <v>501.198</v>
      </c>
      <c r="BJ114" s="3">
        <f>Table1[[#This Row], [2009]]*(VLOOKUP(Table1[[#This Row], [ISO]],Table2[],15,0)%)</f>
      </c>
      <c r="BK114" s="3">
        <v>523.361</v>
      </c>
      <c r="BL114" s="3">
        <f>Table1[[#This Row], [2010]]*(VLOOKUP(Table1[[#This Row], [ISO]],Table2[],14,0)%)</f>
      </c>
      <c r="BM114" s="3">
        <v>556.163</v>
      </c>
      <c r="BN114" s="3">
        <f>Table1[[#This Row], [2011]]*(VLOOKUP(Table1[[#This Row], [ISO]],Table2[],13,0)%)</f>
      </c>
      <c r="BO114" s="3">
        <v>595.075</v>
      </c>
      <c r="BP114" s="3">
        <f>Table1[[#This Row], [2012]]*(VLOOKUP(Table1[[#This Row], [ISO]],Table2[],12,0)%)</f>
      </c>
      <c r="BQ114" s="3">
        <v>625.344</v>
      </c>
      <c r="BR114" s="3">
        <f>Table1[[#This Row], [2013]]*(VLOOKUP(Table1[[#This Row], [ISO]],Table2[],11,0)%)</f>
      </c>
      <c r="BS114" s="3">
        <v>639.6610000000001</v>
      </c>
      <c r="BT114" s="3">
        <f>Table1[[#This Row], [2014]]*(VLOOKUP(Table1[[#This Row], [ISO]],Table2[],10,0)%)</f>
      </c>
      <c r="BU114" s="3">
        <v>641.826</v>
      </c>
      <c r="BV114" s="3">
        <f>Table1[[#This Row], [2015]]*(VLOOKUP(Table1[[#This Row], [ISO]],Table2[],9,0)%)</f>
      </c>
      <c r="BW114" s="3">
        <v>630.369</v>
      </c>
      <c r="BX114" s="3">
        <f>Table1[[#This Row], [2016]]*(VLOOKUP(Table1[[#This Row], [ISO]],Table2[],8,0)%)</f>
      </c>
      <c r="BY114" s="3">
        <v>615.875</v>
      </c>
      <c r="BZ114" s="3">
        <f>Table1[[#This Row], [2017]]*(VLOOKUP(Table1[[#This Row], [ISO]],Table2[],7,0)%)</f>
      </c>
      <c r="CA114" s="3">
        <v>609.334</v>
      </c>
      <c r="CB114" s="3">
        <f>Table1[[#This Row], [2018]]*(VLOOKUP(Table1[[#This Row], [ISO]],Table2[],6,0)%)</f>
      </c>
      <c r="CC114" s="3">
        <v>591.896</v>
      </c>
      <c r="CD114" s="3">
        <f>Table1[[#This Row], [2019]]*(VLOOKUP(Table1[[#This Row], [ISO]],Table2[],5,0)%)</f>
      </c>
      <c r="CE114" s="3">
        <v>556.299</v>
      </c>
      <c r="CF114" s="3">
        <f>Table1[[#This Row], [2020]]*(VLOOKUP(Table1[[#This Row], [ISO]],Table2[],4,0)%)</f>
      </c>
      <c r="CG114" s="3">
        <v>517.732</v>
      </c>
      <c r="CH114" s="3">
        <f>Table1[[#This Row], [2021]]*(VLOOKUP(Table1[[#This Row], [ISO]],Table2[],3,0)%)</f>
      </c>
    </row>
    <row x14ac:dyDescent="0.25" r="115" customHeight="1" ht="17.25">
      <c r="A115" s="1" t="s">
        <v>161</v>
      </c>
      <c r="B115" s="1" t="s">
        <v>160</v>
      </c>
      <c r="C115" s="3">
        <v>1139.763</v>
      </c>
      <c r="D115" s="3">
        <f>Table1[[#This Row], [1980]]*(VLOOKUP(Table1[[#This Row], [ISO]],Table2[],44,0)%)</f>
      </c>
      <c r="E115" s="3">
        <v>1162.131</v>
      </c>
      <c r="F115" s="3">
        <f>Table1[[#This Row], [1981]]*(VLOOKUP(Table1[[#This Row], [ISO]],Table2[],43,0)%)</f>
      </c>
      <c r="G115" s="3">
        <v>1188.418</v>
      </c>
      <c r="H115" s="3">
        <f>Table1[[#This Row], [1982]]*(VLOOKUP(Table1[[#This Row], [ISO]],Table2[],42,0)%)</f>
      </c>
      <c r="I115" s="3">
        <v>1219.469</v>
      </c>
      <c r="J115" s="3">
        <f>Table1[[#This Row], [1983]]*(VLOOKUP(Table1[[#This Row], [ISO]],Table2[],41,0)%)</f>
      </c>
      <c r="K115" s="3">
        <v>1255.121</v>
      </c>
      <c r="L115" s="3">
        <f>Table1[[#This Row], [1984]]*(VLOOKUP(Table1[[#This Row], [ISO]],Table2[],40,0)%)</f>
      </c>
      <c r="M115" s="3">
        <v>1294.417</v>
      </c>
      <c r="N115" s="3">
        <f>Table1[[#This Row], [1985]]*(VLOOKUP(Table1[[#This Row], [ISO]],Table2[],39,0)%)</f>
      </c>
      <c r="O115" s="3">
        <v>1336.086</v>
      </c>
      <c r="P115" s="3">
        <f>Table1[[#This Row], [1986]]*(VLOOKUP(Table1[[#This Row], [ISO]],Table2[],38,0)%)</f>
      </c>
      <c r="Q115" s="3">
        <v>1378.837</v>
      </c>
      <c r="R115" s="3">
        <f>Table1[[#This Row], [1987]]*(VLOOKUP(Table1[[#This Row], [ISO]],Table2[],37,0)%)</f>
      </c>
      <c r="S115" s="3">
        <v>1421.686</v>
      </c>
      <c r="T115" s="3">
        <f>Table1[[#This Row], [1988]]*(VLOOKUP(Table1[[#This Row], [ISO]],Table2[],36,0)%)</f>
      </c>
      <c r="U115" s="3">
        <v>1464.189</v>
      </c>
      <c r="V115" s="3">
        <f>Table1[[#This Row], [1989]]*(VLOOKUP(Table1[[#This Row], [ISO]],Table2[],35,0)%)</f>
      </c>
      <c r="W115" s="3">
        <v>1506.165</v>
      </c>
      <c r="X115" s="3">
        <f>Table1[[#This Row], [1990]]*(VLOOKUP(Table1[[#This Row], [ISO]],Table2[],34,0)%)</f>
      </c>
      <c r="Y115" s="3">
        <v>1547.557</v>
      </c>
      <c r="Z115" s="3">
        <f>Table1[[#This Row], [1991]]*(VLOOKUP(Table1[[#This Row], [ISO]],Table2[],33,0)%)</f>
      </c>
      <c r="AA115" s="3">
        <v>1587.183</v>
      </c>
      <c r="AB115" s="3">
        <f>Table1[[#This Row], [1992]]*(VLOOKUP(Table1[[#This Row], [ISO]],Table2[],32,0)%)</f>
      </c>
      <c r="AC115" s="3">
        <v>1623.728</v>
      </c>
      <c r="AD115" s="3">
        <f>Table1[[#This Row], [1993]]*(VLOOKUP(Table1[[#This Row], [ISO]],Table2[],31,0)%)</f>
      </c>
      <c r="AE115" s="3">
        <v>1653.912</v>
      </c>
      <c r="AF115" s="3">
        <f>Table1[[#This Row], [1994]]*(VLOOKUP(Table1[[#This Row], [ISO]],Table2[],30,0)%)</f>
      </c>
      <c r="AG115" s="3">
        <v>1674.692</v>
      </c>
      <c r="AH115" s="3">
        <f>Table1[[#This Row], [1995]]*(VLOOKUP(Table1[[#This Row], [ISO]],Table2[],29,0)%)</f>
      </c>
      <c r="AI115" s="3">
        <v>1686.339</v>
      </c>
      <c r="AJ115" s="3">
        <f>Table1[[#This Row], [1996]]*(VLOOKUP(Table1[[#This Row], [ISO]],Table2[],28,0)%)</f>
      </c>
      <c r="AK115" s="3">
        <v>1684.818</v>
      </c>
      <c r="AL115" s="3">
        <f>Table1[[#This Row], [1997]]*(VLOOKUP(Table1[[#This Row], [ISO]],Table2[],27,0)%)</f>
      </c>
      <c r="AM115" s="3">
        <v>1670.536</v>
      </c>
      <c r="AN115" s="3">
        <f>Table1[[#This Row], [1998]]*(VLOOKUP(Table1[[#This Row], [ISO]],Table2[],26,0)%)</f>
      </c>
      <c r="AO115" s="3">
        <v>1652.786</v>
      </c>
      <c r="AP115" s="3">
        <f>Table1[[#This Row], [1999]]*(VLOOKUP(Table1[[#This Row], [ISO]],Table2[],25,0)%)</f>
      </c>
      <c r="AQ115" s="3">
        <v>1637.9679999999998</v>
      </c>
      <c r="AR115" s="3">
        <f>Table1[[#This Row], [2000]]*(VLOOKUP(Table1[[#This Row], [ISO]],Table2[],24,0)%)</f>
      </c>
      <c r="AS115" s="3">
        <v>1627.319</v>
      </c>
      <c r="AT115" s="3">
        <f>Table1[[#This Row], [2001]]*(VLOOKUP(Table1[[#This Row], [ISO]],Table2[],23,0)%)</f>
      </c>
      <c r="AU115" s="3">
        <v>1617.003</v>
      </c>
      <c r="AV115" s="3">
        <f>Table1[[#This Row], [2002]]*(VLOOKUP(Table1[[#This Row], [ISO]],Table2[],22,0)%)</f>
      </c>
      <c r="AW115" s="3">
        <v>1602.6640000000002</v>
      </c>
      <c r="AX115" s="3">
        <f>Table1[[#This Row], [2003]]*(VLOOKUP(Table1[[#This Row], [ISO]],Table2[],21,0)%)</f>
      </c>
      <c r="AY115" s="3">
        <v>1583.445</v>
      </c>
      <c r="AZ115" s="3">
        <f>Table1[[#This Row], [2004]]*(VLOOKUP(Table1[[#This Row], [ISO]],Table2[],20,0)%)</f>
      </c>
      <c r="BA115" s="3">
        <v>1566.667</v>
      </c>
      <c r="BB115" s="3">
        <f>Table1[[#This Row], [2005]]*(VLOOKUP(Table1[[#This Row], [ISO]],Table2[],19,0)%)</f>
      </c>
      <c r="BC115" s="3">
        <v>1557.047</v>
      </c>
      <c r="BD115" s="3">
        <f>Table1[[#This Row], [2006]]*(VLOOKUP(Table1[[#This Row], [ISO]],Table2[],18,0)%)</f>
      </c>
      <c r="BE115" s="3">
        <v>1552.786</v>
      </c>
      <c r="BF115" s="3">
        <f>Table1[[#This Row], [2007]]*(VLOOKUP(Table1[[#This Row], [ISO]],Table2[],17,0)%)</f>
      </c>
      <c r="BG115" s="3">
        <v>1553.871</v>
      </c>
      <c r="BH115" s="3">
        <f>Table1[[#This Row], [2008]]*(VLOOKUP(Table1[[#This Row], [ISO]],Table2[],16,0)%)</f>
      </c>
      <c r="BI115" s="3">
        <v>1557.892</v>
      </c>
      <c r="BJ115" s="3">
        <f>Table1[[#This Row], [2009]]*(VLOOKUP(Table1[[#This Row], [ISO]],Table2[],15,0)%)</f>
      </c>
      <c r="BK115" s="3">
        <v>1558.7389999999998</v>
      </c>
      <c r="BL115" s="3">
        <f>Table1[[#This Row], [2010]]*(VLOOKUP(Table1[[#This Row], [ISO]],Table2[],14,0)%)</f>
      </c>
      <c r="BM115" s="3">
        <v>1553.835</v>
      </c>
      <c r="BN115" s="3">
        <f>Table1[[#This Row], [2011]]*(VLOOKUP(Table1[[#This Row], [ISO]],Table2[],13,0)%)</f>
      </c>
      <c r="BO115" s="3">
        <v>1546.64</v>
      </c>
      <c r="BP115" s="3">
        <f>Table1[[#This Row], [2012]]*(VLOOKUP(Table1[[#This Row], [ISO]],Table2[],12,0)%)</f>
      </c>
      <c r="BQ115" s="3">
        <v>1539.345</v>
      </c>
      <c r="BR115" s="3">
        <f>Table1[[#This Row], [2013]]*(VLOOKUP(Table1[[#This Row], [ISO]],Table2[],11,0)%)</f>
      </c>
      <c r="BS115" s="3">
        <v>1531.945</v>
      </c>
      <c r="BT115" s="3">
        <f>Table1[[#This Row], [2014]]*(VLOOKUP(Table1[[#This Row], [ISO]],Table2[],10,0)%)</f>
      </c>
      <c r="BU115" s="3">
        <v>1533.787</v>
      </c>
      <c r="BV115" s="3">
        <f>Table1[[#This Row], [2015]]*(VLOOKUP(Table1[[#This Row], [ISO]],Table2[],9,0)%)</f>
      </c>
      <c r="BW115" s="3">
        <v>1546.1619999999998</v>
      </c>
      <c r="BX115" s="3">
        <f>Table1[[#This Row], [2016]]*(VLOOKUP(Table1[[#This Row], [ISO]],Table2[],8,0)%)</f>
      </c>
      <c r="BY115" s="3">
        <v>1559.197</v>
      </c>
      <c r="BZ115" s="3">
        <f>Table1[[#This Row], [2017]]*(VLOOKUP(Table1[[#This Row], [ISO]],Table2[],7,0)%)</f>
      </c>
      <c r="CA115" s="3">
        <v>1570.498</v>
      </c>
      <c r="CB115" s="3">
        <f>Table1[[#This Row], [2018]]*(VLOOKUP(Table1[[#This Row], [ISO]],Table2[],6,0)%)</f>
      </c>
      <c r="CC115" s="3">
        <v>1578.618</v>
      </c>
      <c r="CD115" s="3">
        <f>Table1[[#This Row], [2019]]*(VLOOKUP(Table1[[#This Row], [ISO]],Table2[],5,0)%)</f>
      </c>
      <c r="CE115" s="3">
        <v>1581.5210000000002</v>
      </c>
      <c r="CF115" s="3">
        <f>Table1[[#This Row], [2020]]*(VLOOKUP(Table1[[#This Row], [ISO]],Table2[],4,0)%)</f>
      </c>
      <c r="CG115" s="3">
        <v>1579.4099999999999</v>
      </c>
      <c r="CH115" s="3">
        <f>Table1[[#This Row], [2021]]*(VLOOKUP(Table1[[#This Row], [ISO]],Table2[],3,0)%)</f>
      </c>
    </row>
    <row x14ac:dyDescent="0.25" r="116" customHeight="1" ht="17.25">
      <c r="A116" s="1" t="s">
        <v>453</v>
      </c>
      <c r="B116" s="1" t="s">
        <v>454</v>
      </c>
      <c r="C116" s="3">
        <v>830.409</v>
      </c>
      <c r="D116" s="2">
        <f>Table1[[#This Row], [1980]]*(VLOOKUP(Table1[[#This Row], [ISO]],Table2[],44,0)%)</f>
      </c>
      <c r="E116" s="3">
        <v>849.274</v>
      </c>
      <c r="F116" s="2">
        <f>Table1[[#This Row], [1981]]*(VLOOKUP(Table1[[#This Row], [ISO]],Table2[],43,0)%)</f>
      </c>
      <c r="G116" s="3">
        <v>858.661</v>
      </c>
      <c r="H116" s="2">
        <f>Table1[[#This Row], [1982]]*(VLOOKUP(Table1[[#This Row], [ISO]],Table2[],42,0)%)</f>
      </c>
      <c r="I116" s="3">
        <v>865.833</v>
      </c>
      <c r="J116" s="2">
        <f>Table1[[#This Row], [1983]]*(VLOOKUP(Table1[[#This Row], [ISO]],Table2[],41,0)%)</f>
      </c>
      <c r="K116" s="3">
        <v>881.115</v>
      </c>
      <c r="L116" s="2">
        <f>Table1[[#This Row], [1984]]*(VLOOKUP(Table1[[#This Row], [ISO]],Table2[],40,0)%)</f>
      </c>
      <c r="M116" s="3">
        <v>895.634</v>
      </c>
      <c r="N116" s="2">
        <f>Table1[[#This Row], [1985]]*(VLOOKUP(Table1[[#This Row], [ISO]],Table2[],39,0)%)</f>
      </c>
      <c r="O116" s="3">
        <v>911.6669999999999</v>
      </c>
      <c r="P116" s="2">
        <f>Table1[[#This Row], [1986]]*(VLOOKUP(Table1[[#This Row], [ISO]],Table2[],38,0)%)</f>
      </c>
      <c r="Q116" s="3">
        <v>924.1670000000001</v>
      </c>
      <c r="R116" s="2">
        <f>Table1[[#This Row], [1987]]*(VLOOKUP(Table1[[#This Row], [ISO]],Table2[],37,0)%)</f>
      </c>
      <c r="S116" s="3">
        <v>928.8610000000001</v>
      </c>
      <c r="T116" s="2">
        <f>Table1[[#This Row], [1988]]*(VLOOKUP(Table1[[#This Row], [ISO]],Table2[],36,0)%)</f>
      </c>
      <c r="U116" s="3">
        <v>936.23</v>
      </c>
      <c r="V116" s="2">
        <f>Table1[[#This Row], [1989]]*(VLOOKUP(Table1[[#This Row], [ISO]],Table2[],35,0)%)</f>
      </c>
      <c r="W116" s="3">
        <v>946.229</v>
      </c>
      <c r="X116" s="2">
        <f>Table1[[#This Row], [1990]]*(VLOOKUP(Table1[[#This Row], [ISO]],Table2[],34,0)%)</f>
      </c>
      <c r="Y116" s="3">
        <v>954.439</v>
      </c>
      <c r="Z116" s="2">
        <f>Table1[[#This Row], [1991]]*(VLOOKUP(Table1[[#This Row], [ISO]],Table2[],33,0)%)</f>
      </c>
      <c r="AA116" s="3">
        <v>959.4949999999999</v>
      </c>
      <c r="AB116" s="2">
        <f>Table1[[#This Row], [1992]]*(VLOOKUP(Table1[[#This Row], [ISO]],Table2[],32,0)%)</f>
      </c>
      <c r="AC116" s="3">
        <v>957.712</v>
      </c>
      <c r="AD116" s="2">
        <f>Table1[[#This Row], [1993]]*(VLOOKUP(Table1[[#This Row], [ISO]],Table2[],31,0)%)</f>
      </c>
      <c r="AE116" s="3">
        <v>947.278</v>
      </c>
      <c r="AF116" s="2">
        <f>Table1[[#This Row], [1994]]*(VLOOKUP(Table1[[#This Row], [ISO]],Table2[],30,0)%)</f>
      </c>
      <c r="AG116" s="3">
        <v>932.756</v>
      </c>
      <c r="AH116" s="2">
        <f>Table1[[#This Row], [1995]]*(VLOOKUP(Table1[[#This Row], [ISO]],Table2[],29,0)%)</f>
      </c>
      <c r="AI116" s="3">
        <v>919.618</v>
      </c>
      <c r="AJ116" s="2">
        <f>Table1[[#This Row], [1996]]*(VLOOKUP(Table1[[#This Row], [ISO]],Table2[],28,0)%)</f>
      </c>
      <c r="AK116" s="3">
        <v>907.7760000000001</v>
      </c>
      <c r="AL116" s="2">
        <f>Table1[[#This Row], [1997]]*(VLOOKUP(Table1[[#This Row], [ISO]],Table2[],27,0)%)</f>
      </c>
      <c r="AM116" s="3">
        <v>897.2080000000001</v>
      </c>
      <c r="AN116" s="2">
        <f>Table1[[#This Row], [1998]]*(VLOOKUP(Table1[[#This Row], [ISO]],Table2[],26,0)%)</f>
      </c>
      <c r="AO116" s="3">
        <v>889.212</v>
      </c>
      <c r="AP116" s="2">
        <f>Table1[[#This Row], [1999]]*(VLOOKUP(Table1[[#This Row], [ISO]],Table2[],25,0)%)</f>
      </c>
      <c r="AQ116" s="3">
        <v>883.317</v>
      </c>
      <c r="AR116" s="2">
        <f>Table1[[#This Row], [2000]]*(VLOOKUP(Table1[[#This Row], [ISO]],Table2[],24,0)%)</f>
      </c>
      <c r="AS116" s="3">
        <v>877.998</v>
      </c>
      <c r="AT116" s="2">
        <f>Table1[[#This Row], [2001]]*(VLOOKUP(Table1[[#This Row], [ISO]],Table2[],23,0)%)</f>
      </c>
      <c r="AU116" s="3">
        <v>871.1870000000001</v>
      </c>
      <c r="AV116" s="2">
        <f>Table1[[#This Row], [2002]]*(VLOOKUP(Table1[[#This Row], [ISO]],Table2[],22,0)%)</f>
      </c>
      <c r="AW116" s="3">
        <v>864.918</v>
      </c>
      <c r="AX116" s="2">
        <f>Table1[[#This Row], [2003]]*(VLOOKUP(Table1[[#This Row], [ISO]],Table2[],21,0)%)</f>
      </c>
      <c r="AY116" s="3">
        <v>859.9639999999999</v>
      </c>
      <c r="AZ116" s="2">
        <f>Table1[[#This Row], [2004]]*(VLOOKUP(Table1[[#This Row], [ISO]],Table2[],20,0)%)</f>
      </c>
      <c r="BA116" s="3">
        <v>853.261</v>
      </c>
      <c r="BB116" s="2">
        <f>Table1[[#This Row], [2005]]*(VLOOKUP(Table1[[#This Row], [ISO]],Table2[],19,0)%)</f>
      </c>
      <c r="BC116" s="3">
        <v>847.236</v>
      </c>
      <c r="BD116" s="2">
        <f>Table1[[#This Row], [2006]]*(VLOOKUP(Table1[[#This Row], [ISO]],Table2[],18,0)%)</f>
      </c>
      <c r="BE116" s="3">
        <v>843.1679999999999</v>
      </c>
      <c r="BF116" s="2">
        <f>Table1[[#This Row], [2007]]*(VLOOKUP(Table1[[#This Row], [ISO]],Table2[],17,0)%)</f>
      </c>
      <c r="BG116" s="3">
        <v>838.006</v>
      </c>
      <c r="BH116" s="2">
        <f>Table1[[#This Row], [2008]]*(VLOOKUP(Table1[[#This Row], [ISO]],Table2[],16,0)%)</f>
      </c>
      <c r="BI116" s="3">
        <v>834.123</v>
      </c>
      <c r="BJ116" s="2">
        <f>Table1[[#This Row], [2009]]*(VLOOKUP(Table1[[#This Row], [ISO]],Table2[],15,0)%)</f>
      </c>
      <c r="BK116" s="3">
        <v>833.774</v>
      </c>
      <c r="BL116" s="2">
        <f>Table1[[#This Row], [2010]]*(VLOOKUP(Table1[[#This Row], [ISO]],Table2[],14,0)%)</f>
      </c>
      <c r="BM116" s="3">
        <v>841.108</v>
      </c>
      <c r="BN116" s="2">
        <f>Table1[[#This Row], [2011]]*(VLOOKUP(Table1[[#This Row], [ISO]],Table2[],13,0)%)</f>
      </c>
      <c r="BO116" s="3">
        <v>867.268</v>
      </c>
      <c r="BP116" s="2">
        <f>Table1[[#This Row], [2012]]*(VLOOKUP(Table1[[#This Row], [ISO]],Table2[],12,0)%)</f>
      </c>
      <c r="BQ116" s="3">
        <v>957.932</v>
      </c>
      <c r="BR116" s="2">
        <f>Table1[[#This Row], [2013]]*(VLOOKUP(Table1[[#This Row], [ISO]],Table2[],11,0)%)</f>
      </c>
      <c r="BS116" s="3">
        <v>1066.186</v>
      </c>
      <c r="BT116" s="2">
        <f>Table1[[#This Row], [2014]]*(VLOOKUP(Table1[[#This Row], [ISO]],Table2[],10,0)%)</f>
      </c>
      <c r="BU116" s="3">
        <v>1112.955</v>
      </c>
      <c r="BV116" s="2">
        <f>Table1[[#This Row], [2015]]*(VLOOKUP(Table1[[#This Row], [ISO]],Table2[],9,0)%)</f>
      </c>
      <c r="BW116" s="3">
        <v>1119.1640000000002</v>
      </c>
      <c r="BX116" s="2">
        <f>Table1[[#This Row], [2016]]*(VLOOKUP(Table1[[#This Row], [ISO]],Table2[],8,0)%)</f>
      </c>
      <c r="BY116" s="3">
        <v>1100.6100000000001</v>
      </c>
      <c r="BZ116" s="2">
        <f>Table1[[#This Row], [2017]]*(VLOOKUP(Table1[[#This Row], [ISO]],Table2[],7,0)%)</f>
      </c>
      <c r="CA116" s="3">
        <v>1061.941</v>
      </c>
      <c r="CB116" s="2">
        <f>Table1[[#This Row], [2018]]*(VLOOKUP(Table1[[#This Row], [ISO]],Table2[],6,0)%)</f>
      </c>
      <c r="CC116" s="3">
        <v>1005.879</v>
      </c>
      <c r="CD116" s="2">
        <f>Table1[[#This Row], [2019]]*(VLOOKUP(Table1[[#This Row], [ISO]],Table2[],5,0)%)</f>
      </c>
      <c r="CE116" s="3">
        <v>945.0349999999999</v>
      </c>
      <c r="CF116" s="2">
        <f>Table1[[#This Row], [2020]]*(VLOOKUP(Table1[[#This Row], [ISO]],Table2[],4,0)%)</f>
      </c>
      <c r="CG116" s="3">
        <v>890.272</v>
      </c>
      <c r="CH116" s="2">
        <f>Table1[[#This Row], [2021]]*(VLOOKUP(Table1[[#This Row], [ISO]],Table2[],3,0)%)</f>
      </c>
    </row>
    <row x14ac:dyDescent="0.25" r="117" customHeight="1" ht="17.25">
      <c r="A117" s="1" t="s">
        <v>167</v>
      </c>
      <c r="B117" s="1" t="s">
        <v>166</v>
      </c>
      <c r="C117" s="3">
        <v>717.542</v>
      </c>
      <c r="D117" s="3">
        <f>Table1[[#This Row], [1980]]*(VLOOKUP(Table1[[#This Row], [ISO]],Table2[],44,0)%)</f>
      </c>
      <c r="E117" s="3">
        <v>737.9949999999999</v>
      </c>
      <c r="F117" s="3">
        <f>Table1[[#This Row], [1981]]*(VLOOKUP(Table1[[#This Row], [ISO]],Table2[],43,0)%)</f>
      </c>
      <c r="G117" s="3">
        <v>755.4390000000001</v>
      </c>
      <c r="H117" s="3">
        <f>Table1[[#This Row], [1982]]*(VLOOKUP(Table1[[#This Row], [ISO]],Table2[],42,0)%)</f>
      </c>
      <c r="I117" s="3">
        <v>775.039</v>
      </c>
      <c r="J117" s="3">
        <f>Table1[[#This Row], [1983]]*(VLOOKUP(Table1[[#This Row], [ISO]],Table2[],41,0)%)</f>
      </c>
      <c r="K117" s="3">
        <v>791.991</v>
      </c>
      <c r="L117" s="3">
        <f>Table1[[#This Row], [1984]]*(VLOOKUP(Table1[[#This Row], [ISO]],Table2[],40,0)%)</f>
      </c>
      <c r="M117" s="3">
        <v>802.958</v>
      </c>
      <c r="N117" s="3">
        <f>Table1[[#This Row], [1985]]*(VLOOKUP(Table1[[#This Row], [ISO]],Table2[],39,0)%)</f>
      </c>
      <c r="O117" s="3">
        <v>815.247</v>
      </c>
      <c r="P117" s="3">
        <f>Table1[[#This Row], [1986]]*(VLOOKUP(Table1[[#This Row], [ISO]],Table2[],38,0)%)</f>
      </c>
      <c r="Q117" s="3">
        <v>828.179</v>
      </c>
      <c r="R117" s="3">
        <f>Table1[[#This Row], [1987]]*(VLOOKUP(Table1[[#This Row], [ISO]],Table2[],37,0)%)</f>
      </c>
      <c r="S117" s="3">
        <v>839.194</v>
      </c>
      <c r="T117" s="3">
        <f>Table1[[#This Row], [1988]]*(VLOOKUP(Table1[[#This Row], [ISO]],Table2[],36,0)%)</f>
      </c>
      <c r="U117" s="3">
        <v>851.412</v>
      </c>
      <c r="V117" s="3">
        <f>Table1[[#This Row], [1989]]*(VLOOKUP(Table1[[#This Row], [ISO]],Table2[],35,0)%)</f>
      </c>
      <c r="W117" s="3">
        <v>744.513</v>
      </c>
      <c r="X117" s="3">
        <f>Table1[[#This Row], [1990]]*(VLOOKUP(Table1[[#This Row], [ISO]],Table2[],34,0)%)</f>
      </c>
      <c r="Y117" s="3">
        <v>649.017</v>
      </c>
      <c r="Z117" s="3">
        <f>Table1[[#This Row], [1991]]*(VLOOKUP(Table1[[#This Row], [ISO]],Table2[],33,0)%)</f>
      </c>
      <c r="AA117" s="3">
        <v>684.512</v>
      </c>
      <c r="AB117" s="3">
        <f>Table1[[#This Row], [1992]]*(VLOOKUP(Table1[[#This Row], [ISO]],Table2[],32,0)%)</f>
      </c>
      <c r="AC117" s="3">
        <v>709.887</v>
      </c>
      <c r="AD117" s="3">
        <f>Table1[[#This Row], [1993]]*(VLOOKUP(Table1[[#This Row], [ISO]],Table2[],31,0)%)</f>
      </c>
      <c r="AE117" s="3">
        <v>706.877</v>
      </c>
      <c r="AF117" s="3">
        <f>Table1[[#This Row], [1994]]*(VLOOKUP(Table1[[#This Row], [ISO]],Table2[],30,0)%)</f>
      </c>
      <c r="AG117" s="3">
        <v>713.9380000000001</v>
      </c>
      <c r="AH117" s="3">
        <f>Table1[[#This Row], [1995]]*(VLOOKUP(Table1[[#This Row], [ISO]],Table2[],29,0)%)</f>
      </c>
      <c r="AI117" s="3">
        <v>737.2739999999999</v>
      </c>
      <c r="AJ117" s="3">
        <f>Table1[[#This Row], [1996]]*(VLOOKUP(Table1[[#This Row], [ISO]],Table2[],28,0)%)</f>
      </c>
      <c r="AK117" s="3">
        <v>801.593</v>
      </c>
      <c r="AL117" s="3">
        <f>Table1[[#This Row], [1997]]*(VLOOKUP(Table1[[#This Row], [ISO]],Table2[],27,0)%)</f>
      </c>
      <c r="AM117" s="3">
        <v>893.442</v>
      </c>
      <c r="AN117" s="3">
        <f>Table1[[#This Row], [1998]]*(VLOOKUP(Table1[[#This Row], [ISO]],Table2[],26,0)%)</f>
      </c>
      <c r="AO117" s="3">
        <v>951.168</v>
      </c>
      <c r="AP117" s="3">
        <f>Table1[[#This Row], [1999]]*(VLOOKUP(Table1[[#This Row], [ISO]],Table2[],25,0)%)</f>
      </c>
      <c r="AQ117" s="3">
        <v>993.299</v>
      </c>
      <c r="AR117" s="3">
        <f>Table1[[#This Row], [2000]]*(VLOOKUP(Table1[[#This Row], [ISO]],Table2[],24,0)%)</f>
      </c>
      <c r="AS117" s="3">
        <v>1027.288</v>
      </c>
      <c r="AT117" s="3">
        <f>Table1[[#This Row], [2001]]*(VLOOKUP(Table1[[#This Row], [ISO]],Table2[],23,0)%)</f>
      </c>
      <c r="AU117" s="3">
        <v>1056.58</v>
      </c>
      <c r="AV117" s="3">
        <f>Table1[[#This Row], [2002]]*(VLOOKUP(Table1[[#This Row], [ISO]],Table2[],22,0)%)</f>
      </c>
      <c r="AW117" s="3">
        <v>1064.533</v>
      </c>
      <c r="AX117" s="3">
        <f>Table1[[#This Row], [2003]]*(VLOOKUP(Table1[[#This Row], [ISO]],Table2[],21,0)%)</f>
      </c>
      <c r="AY117" s="3">
        <v>1075.408</v>
      </c>
      <c r="AZ117" s="3">
        <f>Table1[[#This Row], [2004]]*(VLOOKUP(Table1[[#This Row], [ISO]],Table2[],20,0)%)</f>
      </c>
      <c r="BA117" s="3">
        <v>1123.763</v>
      </c>
      <c r="BB117" s="3">
        <f>Table1[[#This Row], [2005]]*(VLOOKUP(Table1[[#This Row], [ISO]],Table2[],19,0)%)</f>
      </c>
      <c r="BC117" s="3">
        <v>1189.102</v>
      </c>
      <c r="BD117" s="3">
        <f>Table1[[#This Row], [2006]]*(VLOOKUP(Table1[[#This Row], [ISO]],Table2[],18,0)%)</f>
      </c>
      <c r="BE117" s="3">
        <v>1251.025</v>
      </c>
      <c r="BF117" s="3">
        <f>Table1[[#This Row], [2007]]*(VLOOKUP(Table1[[#This Row], [ISO]],Table2[],17,0)%)</f>
      </c>
      <c r="BG117" s="3">
        <v>1300.099</v>
      </c>
      <c r="BH117" s="3">
        <f>Table1[[#This Row], [2008]]*(VLOOKUP(Table1[[#This Row], [ISO]],Table2[],16,0)%)</f>
      </c>
      <c r="BI117" s="3">
        <v>1334.339</v>
      </c>
      <c r="BJ117" s="3">
        <f>Table1[[#This Row], [2009]]*(VLOOKUP(Table1[[#This Row], [ISO]],Table2[],15,0)%)</f>
      </c>
      <c r="BK117" s="3">
        <v>1361.956</v>
      </c>
      <c r="BL117" s="3">
        <f>Table1[[#This Row], [2010]]*(VLOOKUP(Table1[[#This Row], [ISO]],Table2[],14,0)%)</f>
      </c>
      <c r="BM117" s="3">
        <v>1388.89</v>
      </c>
      <c r="BN117" s="3">
        <f>Table1[[#This Row], [2011]]*(VLOOKUP(Table1[[#This Row], [ISO]],Table2[],13,0)%)</f>
      </c>
      <c r="BO117" s="3">
        <v>1414.824</v>
      </c>
      <c r="BP117" s="3">
        <f>Table1[[#This Row], [2012]]*(VLOOKUP(Table1[[#This Row], [ISO]],Table2[],12,0)%)</f>
      </c>
      <c r="BQ117" s="3">
        <v>1434.426</v>
      </c>
      <c r="BR117" s="3">
        <f>Table1[[#This Row], [2013]]*(VLOOKUP(Table1[[#This Row], [ISO]],Table2[],11,0)%)</f>
      </c>
      <c r="BS117" s="3">
        <v>1447.905</v>
      </c>
      <c r="BT117" s="3">
        <f>Table1[[#This Row], [2014]]*(VLOOKUP(Table1[[#This Row], [ISO]],Table2[],10,0)%)</f>
      </c>
      <c r="BU117" s="3">
        <v>1456.732</v>
      </c>
      <c r="BV117" s="3">
        <f>Table1[[#This Row], [2015]]*(VLOOKUP(Table1[[#This Row], [ISO]],Table2[],9,0)%)</f>
      </c>
      <c r="BW117" s="3">
        <v>1464.082</v>
      </c>
      <c r="BX117" s="3">
        <f>Table1[[#This Row], [2016]]*(VLOOKUP(Table1[[#This Row], [ISO]],Table2[],8,0)%)</f>
      </c>
      <c r="BY117" s="3">
        <v>1466.503</v>
      </c>
      <c r="BZ117" s="3">
        <f>Table1[[#This Row], [2017]]*(VLOOKUP(Table1[[#This Row], [ISO]],Table2[],7,0)%)</f>
      </c>
      <c r="CA117" s="3">
        <v>1466.8780000000002</v>
      </c>
      <c r="CB117" s="3">
        <f>Table1[[#This Row], [2018]]*(VLOOKUP(Table1[[#This Row], [ISO]],Table2[],6,0)%)</f>
      </c>
      <c r="CC117" s="3">
        <v>1471.672</v>
      </c>
      <c r="CD117" s="3">
        <f>Table1[[#This Row], [2019]]*(VLOOKUP(Table1[[#This Row], [ISO]],Table2[],5,0)%)</f>
      </c>
      <c r="CE117" s="3">
        <v>1480.219</v>
      </c>
      <c r="CF117" s="3">
        <f>Table1[[#This Row], [2020]]*(VLOOKUP(Table1[[#This Row], [ISO]],Table2[],4,0)%)</f>
      </c>
      <c r="CG117" s="3">
        <v>1490.708</v>
      </c>
      <c r="CH117" s="3">
        <f>Table1[[#This Row], [2021]]*(VLOOKUP(Table1[[#This Row], [ISO]],Table2[],3,0)%)</f>
      </c>
    </row>
    <row x14ac:dyDescent="0.25" r="118" customHeight="1" ht="17.25">
      <c r="A118" s="1" t="s">
        <v>169</v>
      </c>
      <c r="B118" s="1" t="s">
        <v>168</v>
      </c>
      <c r="C118" s="3">
        <v>1032.803</v>
      </c>
      <c r="D118" s="3">
        <f>Table1[[#This Row], [1980]]*(VLOOKUP(Table1[[#This Row], [ISO]],Table2[],44,0)%)</f>
      </c>
      <c r="E118" s="3">
        <v>1067.1019999999999</v>
      </c>
      <c r="F118" s="3">
        <f>Table1[[#This Row], [1981]]*(VLOOKUP(Table1[[#This Row], [ISO]],Table2[],43,0)%)</f>
      </c>
      <c r="G118" s="3">
        <v>1098.636</v>
      </c>
      <c r="H118" s="3">
        <f>Table1[[#This Row], [1982]]*(VLOOKUP(Table1[[#This Row], [ISO]],Table2[],42,0)%)</f>
      </c>
      <c r="I118" s="3">
        <v>1128.513</v>
      </c>
      <c r="J118" s="3">
        <f>Table1[[#This Row], [1983]]*(VLOOKUP(Table1[[#This Row], [ISO]],Table2[],41,0)%)</f>
      </c>
      <c r="K118" s="3">
        <v>1146.442</v>
      </c>
      <c r="L118" s="3">
        <f>Table1[[#This Row], [1984]]*(VLOOKUP(Table1[[#This Row], [ISO]],Table2[],40,0)%)</f>
      </c>
      <c r="M118" s="3">
        <v>1156.609</v>
      </c>
      <c r="N118" s="3">
        <f>Table1[[#This Row], [1985]]*(VLOOKUP(Table1[[#This Row], [ISO]],Table2[],39,0)%)</f>
      </c>
      <c r="O118" s="3">
        <v>1172.039</v>
      </c>
      <c r="P118" s="3">
        <f>Table1[[#This Row], [1986]]*(VLOOKUP(Table1[[#This Row], [ISO]],Table2[],38,0)%)</f>
      </c>
      <c r="Q118" s="3">
        <v>1189.382</v>
      </c>
      <c r="R118" s="3">
        <f>Table1[[#This Row], [1987]]*(VLOOKUP(Table1[[#This Row], [ISO]],Table2[],37,0)%)</f>
      </c>
      <c r="S118" s="3">
        <v>1205.739</v>
      </c>
      <c r="T118" s="3">
        <f>Table1[[#This Row], [1988]]*(VLOOKUP(Table1[[#This Row], [ISO]],Table2[],36,0)%)</f>
      </c>
      <c r="U118" s="3">
        <v>1217.412</v>
      </c>
      <c r="V118" s="3">
        <f>Table1[[#This Row], [1989]]*(VLOOKUP(Table1[[#This Row], [ISO]],Table2[],35,0)%)</f>
      </c>
      <c r="W118" s="3">
        <v>1220.967</v>
      </c>
      <c r="X118" s="3">
        <f>Table1[[#This Row], [1990]]*(VLOOKUP(Table1[[#This Row], [ISO]],Table2[],34,0)%)</f>
      </c>
      <c r="Y118" s="3">
        <v>1216.76</v>
      </c>
      <c r="Z118" s="3">
        <f>Table1[[#This Row], [1991]]*(VLOOKUP(Table1[[#This Row], [ISO]],Table2[],33,0)%)</f>
      </c>
      <c r="AA118" s="3">
        <v>1206.327</v>
      </c>
      <c r="AB118" s="3">
        <f>Table1[[#This Row], [1992]]*(VLOOKUP(Table1[[#This Row], [ISO]],Table2[],32,0)%)</f>
      </c>
      <c r="AC118" s="3">
        <v>1190.957</v>
      </c>
      <c r="AD118" s="3">
        <f>Table1[[#This Row], [1993]]*(VLOOKUP(Table1[[#This Row], [ISO]],Table2[],31,0)%)</f>
      </c>
      <c r="AE118" s="3">
        <v>1172.422</v>
      </c>
      <c r="AF118" s="3">
        <f>Table1[[#This Row], [1994]]*(VLOOKUP(Table1[[#This Row], [ISO]],Table2[],30,0)%)</f>
      </c>
      <c r="AG118" s="3">
        <v>1153.154</v>
      </c>
      <c r="AH118" s="3">
        <f>Table1[[#This Row], [1995]]*(VLOOKUP(Table1[[#This Row], [ISO]],Table2[],29,0)%)</f>
      </c>
      <c r="AI118" s="3">
        <v>1134.962</v>
      </c>
      <c r="AJ118" s="3">
        <f>Table1[[#This Row], [1996]]*(VLOOKUP(Table1[[#This Row], [ISO]],Table2[],28,0)%)</f>
      </c>
      <c r="AK118" s="3">
        <v>1118.356</v>
      </c>
      <c r="AL118" s="3">
        <f>Table1[[#This Row], [1997]]*(VLOOKUP(Table1[[#This Row], [ISO]],Table2[],27,0)%)</f>
      </c>
      <c r="AM118" s="3">
        <v>1103.706</v>
      </c>
      <c r="AN118" s="3">
        <f>Table1[[#This Row], [1998]]*(VLOOKUP(Table1[[#This Row], [ISO]],Table2[],26,0)%)</f>
      </c>
      <c r="AO118" s="3">
        <v>1091.401</v>
      </c>
      <c r="AP118" s="3">
        <f>Table1[[#This Row], [1999]]*(VLOOKUP(Table1[[#This Row], [ISO]],Table2[],25,0)%)</f>
      </c>
      <c r="AQ118" s="3">
        <v>1088.626</v>
      </c>
      <c r="AR118" s="3">
        <f>Table1[[#This Row], [2000]]*(VLOOKUP(Table1[[#This Row], [ISO]],Table2[],24,0)%)</f>
      </c>
      <c r="AS118" s="3">
        <v>1101.959</v>
      </c>
      <c r="AT118" s="3">
        <f>Table1[[#This Row], [2001]]*(VLOOKUP(Table1[[#This Row], [ISO]],Table2[],23,0)%)</f>
      </c>
      <c r="AU118" s="3">
        <v>1129.6619999999998</v>
      </c>
      <c r="AV118" s="3">
        <f>Table1[[#This Row], [2002]]*(VLOOKUP(Table1[[#This Row], [ISO]],Table2[],22,0)%)</f>
      </c>
      <c r="AW118" s="3">
        <v>1169.553</v>
      </c>
      <c r="AX118" s="3">
        <f>Table1[[#This Row], [2003]]*(VLOOKUP(Table1[[#This Row], [ISO]],Table2[],21,0)%)</f>
      </c>
      <c r="AY118" s="3">
        <v>1218.627</v>
      </c>
      <c r="AZ118" s="3">
        <f>Table1[[#This Row], [2004]]*(VLOOKUP(Table1[[#This Row], [ISO]],Table2[],20,0)%)</f>
      </c>
      <c r="BA118" s="3">
        <v>1269.956</v>
      </c>
      <c r="BB118" s="3">
        <f>Table1[[#This Row], [2005]]*(VLOOKUP(Table1[[#This Row], [ISO]],Table2[],19,0)%)</f>
      </c>
      <c r="BC118" s="3">
        <v>1312.078</v>
      </c>
      <c r="BD118" s="3">
        <f>Table1[[#This Row], [2006]]*(VLOOKUP(Table1[[#This Row], [ISO]],Table2[],18,0)%)</f>
      </c>
      <c r="BE118" s="3">
        <v>1345.384</v>
      </c>
      <c r="BF118" s="3">
        <f>Table1[[#This Row], [2007]]*(VLOOKUP(Table1[[#This Row], [ISO]],Table2[],17,0)%)</f>
      </c>
      <c r="BG118" s="3">
        <v>1375.449</v>
      </c>
      <c r="BH118" s="3">
        <f>Table1[[#This Row], [2008]]*(VLOOKUP(Table1[[#This Row], [ISO]],Table2[],16,0)%)</f>
      </c>
      <c r="BI118" s="3">
        <v>1400.697</v>
      </c>
      <c r="BJ118" s="3">
        <f>Table1[[#This Row], [2009]]*(VLOOKUP(Table1[[#This Row], [ISO]],Table2[],15,0)%)</f>
      </c>
      <c r="BK118" s="3">
        <v>1426.374</v>
      </c>
      <c r="BL118" s="3">
        <f>Table1[[#This Row], [2010]]*(VLOOKUP(Table1[[#This Row], [ISO]],Table2[],14,0)%)</f>
      </c>
      <c r="BM118" s="3">
        <v>1404.169</v>
      </c>
      <c r="BN118" s="3">
        <f>Table1[[#This Row], [2011]]*(VLOOKUP(Table1[[#This Row], [ISO]],Table2[],13,0)%)</f>
      </c>
      <c r="BO118" s="3">
        <v>1360.498</v>
      </c>
      <c r="BP118" s="3">
        <f>Table1[[#This Row], [2012]]*(VLOOKUP(Table1[[#This Row], [ISO]],Table2[],12,0)%)</f>
      </c>
      <c r="BQ118" s="3">
        <v>1349.224</v>
      </c>
      <c r="BR118" s="3">
        <f>Table1[[#This Row], [2013]]*(VLOOKUP(Table1[[#This Row], [ISO]],Table2[],11,0)%)</f>
      </c>
      <c r="BS118" s="3">
        <v>1341.978</v>
      </c>
      <c r="BT118" s="3">
        <f>Table1[[#This Row], [2014]]*(VLOOKUP(Table1[[#This Row], [ISO]],Table2[],10,0)%)</f>
      </c>
      <c r="BU118" s="3">
        <v>1329.365</v>
      </c>
      <c r="BV118" s="3">
        <f>Table1[[#This Row], [2015]]*(VLOOKUP(Table1[[#This Row], [ISO]],Table2[],9,0)%)</f>
      </c>
      <c r="BW118" s="3">
        <v>1305.384</v>
      </c>
      <c r="BX118" s="3">
        <f>Table1[[#This Row], [2016]]*(VLOOKUP(Table1[[#This Row], [ISO]],Table2[],8,0)%)</f>
      </c>
      <c r="BY118" s="3">
        <v>1289.413</v>
      </c>
      <c r="BZ118" s="3">
        <f>Table1[[#This Row], [2017]]*(VLOOKUP(Table1[[#This Row], [ISO]],Table2[],7,0)%)</f>
      </c>
      <c r="CA118" s="3">
        <v>1282.26</v>
      </c>
      <c r="CB118" s="3">
        <f>Table1[[#This Row], [2018]]*(VLOOKUP(Table1[[#This Row], [ISO]],Table2[],6,0)%)</f>
      </c>
      <c r="CC118" s="3">
        <v>1266.431</v>
      </c>
      <c r="CD118" s="3">
        <f>Table1[[#This Row], [2019]]*(VLOOKUP(Table1[[#This Row], [ISO]],Table2[],5,0)%)</f>
      </c>
      <c r="CE118" s="3">
        <v>1246.952</v>
      </c>
      <c r="CF118" s="3">
        <f>Table1[[#This Row], [2020]]*(VLOOKUP(Table1[[#This Row], [ISO]],Table2[],4,0)%)</f>
      </c>
      <c r="CG118" s="3">
        <v>1228.803</v>
      </c>
      <c r="CH118" s="3">
        <f>Table1[[#This Row], [2021]]*(VLOOKUP(Table1[[#This Row], [ISO]],Table2[],3,0)%)</f>
      </c>
    </row>
    <row x14ac:dyDescent="0.25" r="119" customHeight="1" ht="17.25">
      <c r="A119" s="1" t="s">
        <v>255</v>
      </c>
      <c r="B119" s="1" t="s">
        <v>254</v>
      </c>
      <c r="C119" s="3">
        <v>41.03</v>
      </c>
      <c r="D119" s="3">
        <f>Table1[[#This Row], [1980]]*(VLOOKUP(Table1[[#This Row], [ISO]],Table2[],44,0)%)</f>
      </c>
      <c r="E119" s="3">
        <v>41.342</v>
      </c>
      <c r="F119" s="3">
        <f>Table1[[#This Row], [1981]]*(VLOOKUP(Table1[[#This Row], [ISO]],Table2[],43,0)%)</f>
      </c>
      <c r="G119" s="3">
        <v>41.447</v>
      </c>
      <c r="H119" s="3">
        <f>Table1[[#This Row], [1982]]*(VLOOKUP(Table1[[#This Row], [ISO]],Table2[],42,0)%)</f>
      </c>
      <c r="I119" s="3">
        <v>41.431</v>
      </c>
      <c r="J119" s="3">
        <f>Table1[[#This Row], [1983]]*(VLOOKUP(Table1[[#This Row], [ISO]],Table2[],41,0)%)</f>
      </c>
      <c r="K119" s="3">
        <v>41.313</v>
      </c>
      <c r="L119" s="3">
        <f>Table1[[#This Row], [1984]]*(VLOOKUP(Table1[[#This Row], [ISO]],Table2[],40,0)%)</f>
      </c>
      <c r="M119" s="3">
        <v>41.139</v>
      </c>
      <c r="N119" s="3">
        <f>Table1[[#This Row], [1985]]*(VLOOKUP(Table1[[#This Row], [ISO]],Table2[],39,0)%)</f>
      </c>
      <c r="O119" s="3">
        <v>40.924</v>
      </c>
      <c r="P119" s="3">
        <f>Table1[[#This Row], [1986]]*(VLOOKUP(Table1[[#This Row], [ISO]],Table2[],38,0)%)</f>
      </c>
      <c r="Q119" s="3">
        <v>40.656000000000006</v>
      </c>
      <c r="R119" s="3">
        <f>Table1[[#This Row], [1987]]*(VLOOKUP(Table1[[#This Row], [ISO]],Table2[],37,0)%)</f>
      </c>
      <c r="S119" s="3">
        <v>40.328</v>
      </c>
      <c r="T119" s="3">
        <f>Table1[[#This Row], [1988]]*(VLOOKUP(Table1[[#This Row], [ISO]],Table2[],36,0)%)</f>
      </c>
      <c r="U119" s="3">
        <v>39.944</v>
      </c>
      <c r="V119" s="3">
        <f>Table1[[#This Row], [1989]]*(VLOOKUP(Table1[[#This Row], [ISO]],Table2[],35,0)%)</f>
      </c>
      <c r="W119" s="3">
        <v>39.514</v>
      </c>
      <c r="X119" s="3">
        <f>Table1[[#This Row], [1990]]*(VLOOKUP(Table1[[#This Row], [ISO]],Table2[],34,0)%)</f>
      </c>
      <c r="Y119" s="3">
        <v>39.079</v>
      </c>
      <c r="Z119" s="3">
        <f>Table1[[#This Row], [1991]]*(VLOOKUP(Table1[[#This Row], [ISO]],Table2[],33,0)%)</f>
      </c>
      <c r="AA119" s="3">
        <v>38.513</v>
      </c>
      <c r="AB119" s="3">
        <f>Table1[[#This Row], [1992]]*(VLOOKUP(Table1[[#This Row], [ISO]],Table2[],32,0)%)</f>
      </c>
      <c r="AC119" s="3">
        <v>37.726</v>
      </c>
      <c r="AD119" s="3">
        <f>Table1[[#This Row], [1993]]*(VLOOKUP(Table1[[#This Row], [ISO]],Table2[],31,0)%)</f>
      </c>
      <c r="AE119" s="3">
        <v>36.813</v>
      </c>
      <c r="AF119" s="3">
        <f>Table1[[#This Row], [1994]]*(VLOOKUP(Table1[[#This Row], [ISO]],Table2[],30,0)%)</f>
      </c>
      <c r="AG119" s="3">
        <v>35.836</v>
      </c>
      <c r="AH119" s="3">
        <f>Table1[[#This Row], [1995]]*(VLOOKUP(Table1[[#This Row], [ISO]],Table2[],29,0)%)</f>
      </c>
      <c r="AI119" s="3">
        <v>34.849</v>
      </c>
      <c r="AJ119" s="3">
        <f>Table1[[#This Row], [1996]]*(VLOOKUP(Table1[[#This Row], [ISO]],Table2[],28,0)%)</f>
      </c>
      <c r="AK119" s="3">
        <v>33.947</v>
      </c>
      <c r="AL119" s="3">
        <f>Table1[[#This Row], [1997]]*(VLOOKUP(Table1[[#This Row], [ISO]],Table2[],27,0)%)</f>
      </c>
      <c r="AM119" s="3">
        <v>33.263</v>
      </c>
      <c r="AN119" s="3">
        <f>Table1[[#This Row], [1998]]*(VLOOKUP(Table1[[#This Row], [ISO]],Table2[],26,0)%)</f>
      </c>
      <c r="AO119" s="3">
        <v>32.943</v>
      </c>
      <c r="AP119" s="3">
        <f>Table1[[#This Row], [1999]]*(VLOOKUP(Table1[[#This Row], [ISO]],Table2[],25,0)%)</f>
      </c>
      <c r="AQ119" s="3">
        <v>32.611</v>
      </c>
      <c r="AR119" s="3">
        <f>Table1[[#This Row], [2000]]*(VLOOKUP(Table1[[#This Row], [ISO]],Table2[],24,0)%)</f>
      </c>
      <c r="AS119" s="3">
        <v>31.753</v>
      </c>
      <c r="AT119" s="3">
        <f>Table1[[#This Row], [2001]]*(VLOOKUP(Table1[[#This Row], [ISO]],Table2[],23,0)%)</f>
      </c>
      <c r="AU119" s="3">
        <v>30.516</v>
      </c>
      <c r="AV119" s="3">
        <f>Table1[[#This Row], [2002]]*(VLOOKUP(Table1[[#This Row], [ISO]],Table2[],22,0)%)</f>
      </c>
      <c r="AW119" s="3">
        <v>29.176</v>
      </c>
      <c r="AX119" s="3">
        <f>Table1[[#This Row], [2003]]*(VLOOKUP(Table1[[#This Row], [ISO]],Table2[],21,0)%)</f>
      </c>
      <c r="AY119" s="3">
        <v>27.787</v>
      </c>
      <c r="AZ119" s="3">
        <f>Table1[[#This Row], [2004]]*(VLOOKUP(Table1[[#This Row], [ISO]],Table2[],20,0)%)</f>
      </c>
      <c r="BA119" s="3">
        <v>26.604999999999997</v>
      </c>
      <c r="BB119" s="3">
        <f>Table1[[#This Row], [2005]]*(VLOOKUP(Table1[[#This Row], [ISO]],Table2[],19,0)%)</f>
      </c>
      <c r="BC119" s="3">
        <v>25.790999999999997</v>
      </c>
      <c r="BD119" s="3">
        <f>Table1[[#This Row], [2006]]*(VLOOKUP(Table1[[#This Row], [ISO]],Table2[],18,0)%)</f>
      </c>
      <c r="BE119" s="3">
        <v>25.212000000000003</v>
      </c>
      <c r="BF119" s="3">
        <f>Table1[[#This Row], [2007]]*(VLOOKUP(Table1[[#This Row], [ISO]],Table2[],17,0)%)</f>
      </c>
      <c r="BG119" s="3">
        <v>24.855</v>
      </c>
      <c r="BH119" s="3">
        <f>Table1[[#This Row], [2008]]*(VLOOKUP(Table1[[#This Row], [ISO]],Table2[],16,0)%)</f>
      </c>
      <c r="BI119" s="3">
        <v>24.753999999999998</v>
      </c>
      <c r="BJ119" s="3">
        <f>Table1[[#This Row], [2009]]*(VLOOKUP(Table1[[#This Row], [ISO]],Table2[],15,0)%)</f>
      </c>
      <c r="BK119" s="3">
        <v>24.391</v>
      </c>
      <c r="BL119" s="3">
        <f>Table1[[#This Row], [2010]]*(VLOOKUP(Table1[[#This Row], [ISO]],Table2[],14,0)%)</f>
      </c>
      <c r="BM119" s="3">
        <v>23.693</v>
      </c>
      <c r="BN119" s="3">
        <f>Table1[[#This Row], [2011]]*(VLOOKUP(Table1[[#This Row], [ISO]],Table2[],13,0)%)</f>
      </c>
      <c r="BO119" s="3">
        <v>23.06</v>
      </c>
      <c r="BP119" s="3">
        <f>Table1[[#This Row], [2012]]*(VLOOKUP(Table1[[#This Row], [ISO]],Table2[],12,0)%)</f>
      </c>
      <c r="BQ119" s="3">
        <v>22.398</v>
      </c>
      <c r="BR119" s="3">
        <f>Table1[[#This Row], [2013]]*(VLOOKUP(Table1[[#This Row], [ISO]],Table2[],11,0)%)</f>
      </c>
      <c r="BS119" s="3">
        <v>21.658</v>
      </c>
      <c r="BT119" s="3">
        <f>Table1[[#This Row], [2014]]*(VLOOKUP(Table1[[#This Row], [ISO]],Table2[],10,0)%)</f>
      </c>
      <c r="BU119" s="3">
        <v>21.270000000000003</v>
      </c>
      <c r="BV119" s="3">
        <f>Table1[[#This Row], [2015]]*(VLOOKUP(Table1[[#This Row], [ISO]],Table2[],9,0)%)</f>
      </c>
      <c r="BW119" s="3">
        <v>21.28</v>
      </c>
      <c r="BX119" s="3">
        <f>Table1[[#This Row], [2016]]*(VLOOKUP(Table1[[#This Row], [ISO]],Table2[],8,0)%)</f>
      </c>
      <c r="BY119" s="3">
        <v>21.272000000000002</v>
      </c>
      <c r="BZ119" s="3">
        <f>Table1[[#This Row], [2017]]*(VLOOKUP(Table1[[#This Row], [ISO]],Table2[],7,0)%)</f>
      </c>
      <c r="CA119" s="3">
        <v>21.238</v>
      </c>
      <c r="CB119" s="3">
        <f>Table1[[#This Row], [2018]]*(VLOOKUP(Table1[[#This Row], [ISO]],Table2[],6,0)%)</f>
      </c>
      <c r="CC119" s="3">
        <v>21.168</v>
      </c>
      <c r="CD119" s="3">
        <f>Table1[[#This Row], [2019]]*(VLOOKUP(Table1[[#This Row], [ISO]],Table2[],5,0)%)</f>
      </c>
      <c r="CE119" s="3">
        <v>21.056</v>
      </c>
      <c r="CF119" s="3">
        <f>Table1[[#This Row], [2020]]*(VLOOKUP(Table1[[#This Row], [ISO]],Table2[],4,0)%)</f>
      </c>
      <c r="CG119" s="3">
        <v>20.904</v>
      </c>
      <c r="CH119" s="3">
        <f>Table1[[#This Row], [2021]]*(VLOOKUP(Table1[[#This Row], [ISO]],Table2[],3,0)%)</f>
      </c>
    </row>
    <row x14ac:dyDescent="0.25" r="120" customHeight="1" ht="17.25">
      <c r="A120" s="1" t="s">
        <v>455</v>
      </c>
      <c r="B120" s="1" t="s">
        <v>456</v>
      </c>
      <c r="C120" s="3">
        <v>3.551</v>
      </c>
      <c r="D120" s="2">
        <f>Table1[[#This Row], [1980]]*(VLOOKUP(Table1[[#This Row], [ISO]],Table2[],44,0)%)</f>
      </c>
      <c r="E120" s="3">
        <v>3.538</v>
      </c>
      <c r="F120" s="2">
        <f>Table1[[#This Row], [1981]]*(VLOOKUP(Table1[[#This Row], [ISO]],Table2[],43,0)%)</f>
      </c>
      <c r="G120" s="3">
        <v>3.544</v>
      </c>
      <c r="H120" s="2">
        <f>Table1[[#This Row], [1982]]*(VLOOKUP(Table1[[#This Row], [ISO]],Table2[],42,0)%)</f>
      </c>
      <c r="I120" s="3">
        <v>3.586</v>
      </c>
      <c r="J120" s="2">
        <f>Table1[[#This Row], [1983]]*(VLOOKUP(Table1[[#This Row], [ISO]],Table2[],41,0)%)</f>
      </c>
      <c r="K120" s="3">
        <v>3.627</v>
      </c>
      <c r="L120" s="2">
        <f>Table1[[#This Row], [1984]]*(VLOOKUP(Table1[[#This Row], [ISO]],Table2[],40,0)%)</f>
      </c>
      <c r="M120" s="3">
        <v>3.652</v>
      </c>
      <c r="N120" s="2">
        <f>Table1[[#This Row], [1985]]*(VLOOKUP(Table1[[#This Row], [ISO]],Table2[],39,0)%)</f>
      </c>
      <c r="O120" s="3">
        <v>3.656</v>
      </c>
      <c r="P120" s="2">
        <f>Table1[[#This Row], [1986]]*(VLOOKUP(Table1[[#This Row], [ISO]],Table2[],38,0)%)</f>
      </c>
      <c r="Q120" s="3">
        <v>3.648</v>
      </c>
      <c r="R120" s="2">
        <f>Table1[[#This Row], [1987]]*(VLOOKUP(Table1[[#This Row], [ISO]],Table2[],37,0)%)</f>
      </c>
      <c r="S120" s="3">
        <v>3.689</v>
      </c>
      <c r="T120" s="2">
        <f>Table1[[#This Row], [1988]]*(VLOOKUP(Table1[[#This Row], [ISO]],Table2[],36,0)%)</f>
      </c>
      <c r="U120" s="3">
        <v>3.733</v>
      </c>
      <c r="V120" s="2">
        <f>Table1[[#This Row], [1989]]*(VLOOKUP(Table1[[#This Row], [ISO]],Table2[],35,0)%)</f>
      </c>
      <c r="W120" s="3">
        <v>3.7090000000000005</v>
      </c>
      <c r="X120" s="2">
        <f>Table1[[#This Row], [1990]]*(VLOOKUP(Table1[[#This Row], [ISO]],Table2[],34,0)%)</f>
      </c>
      <c r="Y120" s="3">
        <v>3.7430000000000003</v>
      </c>
      <c r="Z120" s="2">
        <f>Table1[[#This Row], [1991]]*(VLOOKUP(Table1[[#This Row], [ISO]],Table2[],33,0)%)</f>
      </c>
      <c r="AA120" s="3">
        <v>3.832</v>
      </c>
      <c r="AB120" s="2">
        <f>Table1[[#This Row], [1992]]*(VLOOKUP(Table1[[#This Row], [ISO]],Table2[],32,0)%)</f>
      </c>
      <c r="AC120" s="3">
        <v>3.863</v>
      </c>
      <c r="AD120" s="2">
        <f>Table1[[#This Row], [1993]]*(VLOOKUP(Table1[[#This Row], [ISO]],Table2[],31,0)%)</f>
      </c>
      <c r="AE120" s="3">
        <v>3.891</v>
      </c>
      <c r="AF120" s="2">
        <f>Table1[[#This Row], [1994]]*(VLOOKUP(Table1[[#This Row], [ISO]],Table2[],30,0)%)</f>
      </c>
      <c r="AG120" s="3">
        <v>3.975</v>
      </c>
      <c r="AH120" s="2">
        <f>Table1[[#This Row], [1995]]*(VLOOKUP(Table1[[#This Row], [ISO]],Table2[],29,0)%)</f>
      </c>
      <c r="AI120" s="3">
        <v>4.047</v>
      </c>
      <c r="AJ120" s="2">
        <f>Table1[[#This Row], [1996]]*(VLOOKUP(Table1[[#This Row], [ISO]],Table2[],28,0)%)</f>
      </c>
      <c r="AK120" s="3">
        <v>4.102</v>
      </c>
      <c r="AL120" s="2">
        <f>Table1[[#This Row], [1997]]*(VLOOKUP(Table1[[#This Row], [ISO]],Table2[],27,0)%)</f>
      </c>
      <c r="AM120" s="3">
        <v>4.131</v>
      </c>
      <c r="AN120" s="2">
        <f>Table1[[#This Row], [1998]]*(VLOOKUP(Table1[[#This Row], [ISO]],Table2[],26,0)%)</f>
      </c>
      <c r="AO120" s="3">
        <v>4.143</v>
      </c>
      <c r="AP120" s="2">
        <f>Table1[[#This Row], [1999]]*(VLOOKUP(Table1[[#This Row], [ISO]],Table2[],25,0)%)</f>
      </c>
      <c r="AQ120" s="3">
        <v>4.103</v>
      </c>
      <c r="AR120" s="2">
        <f>Table1[[#This Row], [2000]]*(VLOOKUP(Table1[[#This Row], [ISO]],Table2[],24,0)%)</f>
      </c>
      <c r="AS120" s="3">
        <v>4.041</v>
      </c>
      <c r="AT120" s="2">
        <f>Table1[[#This Row], [2001]]*(VLOOKUP(Table1[[#This Row], [ISO]],Table2[],23,0)%)</f>
      </c>
      <c r="AU120" s="3">
        <v>4.016</v>
      </c>
      <c r="AV120" s="2">
        <f>Table1[[#This Row], [2002]]*(VLOOKUP(Table1[[#This Row], [ISO]],Table2[],22,0)%)</f>
      </c>
      <c r="AW120" s="3">
        <v>3.982</v>
      </c>
      <c r="AX120" s="2">
        <f>Table1[[#This Row], [2003]]*(VLOOKUP(Table1[[#This Row], [ISO]],Table2[],21,0)%)</f>
      </c>
      <c r="AY120" s="3">
        <v>3.957</v>
      </c>
      <c r="AZ120" s="2">
        <f>Table1[[#This Row], [2004]]*(VLOOKUP(Table1[[#This Row], [ISO]],Table2[],20,0)%)</f>
      </c>
      <c r="BA120" s="3">
        <v>3.93</v>
      </c>
      <c r="BB120" s="2">
        <f>Table1[[#This Row], [2005]]*(VLOOKUP(Table1[[#This Row], [ISO]],Table2[],19,0)%)</f>
      </c>
      <c r="BC120" s="3">
        <v>3.889</v>
      </c>
      <c r="BD120" s="2">
        <f>Table1[[#This Row], [2006]]*(VLOOKUP(Table1[[#This Row], [ISO]],Table2[],18,0)%)</f>
      </c>
      <c r="BE120" s="3">
        <v>3.819</v>
      </c>
      <c r="BF120" s="2">
        <f>Table1[[#This Row], [2007]]*(VLOOKUP(Table1[[#This Row], [ISO]],Table2[],17,0)%)</f>
      </c>
      <c r="BG120" s="3">
        <v>3.7670000000000003</v>
      </c>
      <c r="BH120" s="2">
        <f>Table1[[#This Row], [2008]]*(VLOOKUP(Table1[[#This Row], [ISO]],Table2[],16,0)%)</f>
      </c>
      <c r="BI120" s="3">
        <v>3.771</v>
      </c>
      <c r="BJ120" s="2">
        <f>Table1[[#This Row], [2009]]*(VLOOKUP(Table1[[#This Row], [ISO]],Table2[],15,0)%)</f>
      </c>
      <c r="BK120" s="3">
        <v>3.726</v>
      </c>
      <c r="BL120" s="2">
        <f>Table1[[#This Row], [2010]]*(VLOOKUP(Table1[[#This Row], [ISO]],Table2[],14,0)%)</f>
      </c>
      <c r="BM120" s="3">
        <v>3.692</v>
      </c>
      <c r="BN120" s="2">
        <f>Table1[[#This Row], [2011]]*(VLOOKUP(Table1[[#This Row], [ISO]],Table2[],13,0)%)</f>
      </c>
      <c r="BO120" s="3">
        <v>3.735</v>
      </c>
      <c r="BP120" s="2">
        <f>Table1[[#This Row], [2012]]*(VLOOKUP(Table1[[#This Row], [ISO]],Table2[],12,0)%)</f>
      </c>
      <c r="BQ120" s="3">
        <v>3.762</v>
      </c>
      <c r="BR120" s="2">
        <f>Table1[[#This Row], [2013]]*(VLOOKUP(Table1[[#This Row], [ISO]],Table2[],11,0)%)</f>
      </c>
      <c r="BS120" s="3">
        <v>3.732</v>
      </c>
      <c r="BT120" s="2">
        <f>Table1[[#This Row], [2014]]*(VLOOKUP(Table1[[#This Row], [ISO]],Table2[],10,0)%)</f>
      </c>
      <c r="BU120" s="3">
        <v>3.664</v>
      </c>
      <c r="BV120" s="2">
        <f>Table1[[#This Row], [2015]]*(VLOOKUP(Table1[[#This Row], [ISO]],Table2[],9,0)%)</f>
      </c>
      <c r="BW120" s="3">
        <v>3.629</v>
      </c>
      <c r="BX120" s="2">
        <f>Table1[[#This Row], [2016]]*(VLOOKUP(Table1[[#This Row], [ISO]],Table2[],8,0)%)</f>
      </c>
      <c r="BY120" s="3">
        <v>3.625</v>
      </c>
      <c r="BZ120" s="2">
        <f>Table1[[#This Row], [2017]]*(VLOOKUP(Table1[[#This Row], [ISO]],Table2[],7,0)%)</f>
      </c>
      <c r="CA120" s="3">
        <v>3.66</v>
      </c>
      <c r="CB120" s="2">
        <f>Table1[[#This Row], [2018]]*(VLOOKUP(Table1[[#This Row], [ISO]],Table2[],6,0)%)</f>
      </c>
      <c r="CC120" s="3">
        <v>3.694</v>
      </c>
      <c r="CD120" s="2">
        <f>Table1[[#This Row], [2019]]*(VLOOKUP(Table1[[#This Row], [ISO]],Table2[],5,0)%)</f>
      </c>
      <c r="CE120" s="3">
        <v>3.7349999999999994</v>
      </c>
      <c r="CF120" s="2">
        <f>Table1[[#This Row], [2020]]*(VLOOKUP(Table1[[#This Row], [ISO]],Table2[],4,0)%)</f>
      </c>
      <c r="CG120" s="3">
        <v>3.743</v>
      </c>
      <c r="CH120" s="2">
        <f>Table1[[#This Row], [2021]]*(VLOOKUP(Table1[[#This Row], [ISO]],Table2[],3,0)%)</f>
      </c>
    </row>
    <row x14ac:dyDescent="0.25" r="121" customHeight="1" ht="17.25">
      <c r="A121" s="1" t="s">
        <v>287</v>
      </c>
      <c r="B121" s="1" t="s">
        <v>286</v>
      </c>
      <c r="C121" s="3">
        <v>3834.686</v>
      </c>
      <c r="D121" s="3">
        <f>Table1[[#This Row], [1980]]*(VLOOKUP(Table1[[#This Row], [ISO]],Table2[],44,0)%)</f>
      </c>
      <c r="E121" s="3">
        <v>3913.3320000000003</v>
      </c>
      <c r="F121" s="3">
        <f>Table1[[#This Row], [1981]]*(VLOOKUP(Table1[[#This Row], [ISO]],Table2[],43,0)%)</f>
      </c>
      <c r="G121" s="3">
        <v>3958.684</v>
      </c>
      <c r="H121" s="3">
        <f>Table1[[#This Row], [1982]]*(VLOOKUP(Table1[[#This Row], [ISO]],Table2[],42,0)%)</f>
      </c>
      <c r="I121" s="3">
        <v>3947.115</v>
      </c>
      <c r="J121" s="3">
        <f>Table1[[#This Row], [1983]]*(VLOOKUP(Table1[[#This Row], [ISO]],Table2[],41,0)%)</f>
      </c>
      <c r="K121" s="3">
        <v>3887.383</v>
      </c>
      <c r="L121" s="3">
        <f>Table1[[#This Row], [1984]]*(VLOOKUP(Table1[[#This Row], [ISO]],Table2[],40,0)%)</f>
      </c>
      <c r="M121" s="3">
        <v>3806.112</v>
      </c>
      <c r="N121" s="3">
        <f>Table1[[#This Row], [1985]]*(VLOOKUP(Table1[[#This Row], [ISO]],Table2[],39,0)%)</f>
      </c>
      <c r="O121" s="3">
        <v>3710.553</v>
      </c>
      <c r="P121" s="3">
        <f>Table1[[#This Row], [1986]]*(VLOOKUP(Table1[[#This Row], [ISO]],Table2[],38,0)%)</f>
      </c>
      <c r="Q121" s="3">
        <v>3620.053</v>
      </c>
      <c r="R121" s="3">
        <f>Table1[[#This Row], [1987]]*(VLOOKUP(Table1[[#This Row], [ISO]],Table2[],37,0)%)</f>
      </c>
      <c r="S121" s="3">
        <v>3553.8109999999997</v>
      </c>
      <c r="T121" s="3">
        <f>Table1[[#This Row], [1988]]*(VLOOKUP(Table1[[#This Row], [ISO]],Table2[],36,0)%)</f>
      </c>
      <c r="U121" s="3">
        <v>3504.982</v>
      </c>
      <c r="V121" s="3">
        <f>Table1[[#This Row], [1989]]*(VLOOKUP(Table1[[#This Row], [ISO]],Table2[],35,0)%)</f>
      </c>
      <c r="W121" s="3">
        <v>3471.318</v>
      </c>
      <c r="X121" s="3">
        <f>Table1[[#This Row], [1990]]*(VLOOKUP(Table1[[#This Row], [ISO]],Table2[],34,0)%)</f>
      </c>
      <c r="Y121" s="3">
        <v>3455.504</v>
      </c>
      <c r="Z121" s="3">
        <f>Table1[[#This Row], [1991]]*(VLOOKUP(Table1[[#This Row], [ISO]],Table2[],33,0)%)</f>
      </c>
      <c r="AA121" s="3">
        <v>3457.077</v>
      </c>
      <c r="AB121" s="3">
        <f>Table1[[#This Row], [1992]]*(VLOOKUP(Table1[[#This Row], [ISO]],Table2[],32,0)%)</f>
      </c>
      <c r="AC121" s="3">
        <v>3463.955</v>
      </c>
      <c r="AD121" s="3">
        <f>Table1[[#This Row], [1993]]*(VLOOKUP(Table1[[#This Row], [ISO]],Table2[],31,0)%)</f>
      </c>
      <c r="AE121" s="3">
        <v>3460.221</v>
      </c>
      <c r="AF121" s="3">
        <f>Table1[[#This Row], [1994]]*(VLOOKUP(Table1[[#This Row], [ISO]],Table2[],30,0)%)</f>
      </c>
      <c r="AG121" s="3">
        <v>3442.414</v>
      </c>
      <c r="AH121" s="3">
        <f>Table1[[#This Row], [1995]]*(VLOOKUP(Table1[[#This Row], [ISO]],Table2[],29,0)%)</f>
      </c>
      <c r="AI121" s="3">
        <v>3411.29</v>
      </c>
      <c r="AJ121" s="3">
        <f>Table1[[#This Row], [1996]]*(VLOOKUP(Table1[[#This Row], [ISO]],Table2[],28,0)%)</f>
      </c>
      <c r="AK121" s="3">
        <v>3363.58</v>
      </c>
      <c r="AL121" s="3">
        <f>Table1[[#This Row], [1997]]*(VLOOKUP(Table1[[#This Row], [ISO]],Table2[],27,0)%)</f>
      </c>
      <c r="AM121" s="3">
        <v>3308.164</v>
      </c>
      <c r="AN121" s="3">
        <f>Table1[[#This Row], [1998]]*(VLOOKUP(Table1[[#This Row], [ISO]],Table2[],26,0)%)</f>
      </c>
      <c r="AO121" s="3">
        <v>3264.417</v>
      </c>
      <c r="AP121" s="3">
        <f>Table1[[#This Row], [1999]]*(VLOOKUP(Table1[[#This Row], [ISO]],Table2[],25,0)%)</f>
      </c>
      <c r="AQ121" s="3">
        <v>3247.6890000000003</v>
      </c>
      <c r="AR121" s="3">
        <f>Table1[[#This Row], [2000]]*(VLOOKUP(Table1[[#This Row], [ISO]],Table2[],24,0)%)</f>
      </c>
      <c r="AS121" s="3">
        <v>3276.024</v>
      </c>
      <c r="AT121" s="3">
        <f>Table1[[#This Row], [2001]]*(VLOOKUP(Table1[[#This Row], [ISO]],Table2[],23,0)%)</f>
      </c>
      <c r="AU121" s="3">
        <v>3338.155</v>
      </c>
      <c r="AV121" s="3">
        <f>Table1[[#This Row], [2002]]*(VLOOKUP(Table1[[#This Row], [ISO]],Table2[],22,0)%)</f>
      </c>
      <c r="AW121" s="3">
        <v>3408.057</v>
      </c>
      <c r="AX121" s="3">
        <f>Table1[[#This Row], [2003]]*(VLOOKUP(Table1[[#This Row], [ISO]],Table2[],21,0)%)</f>
      </c>
      <c r="AY121" s="3">
        <v>3472.643</v>
      </c>
      <c r="AZ121" s="3">
        <f>Table1[[#This Row], [2004]]*(VLOOKUP(Table1[[#This Row], [ISO]],Table2[],20,0)%)</f>
      </c>
      <c r="BA121" s="3">
        <v>3520.916</v>
      </c>
      <c r="BB121" s="3">
        <f>Table1[[#This Row], [2005]]*(VLOOKUP(Table1[[#This Row], [ISO]],Table2[],19,0)%)</f>
      </c>
      <c r="BC121" s="3">
        <v>3557.5470000000005</v>
      </c>
      <c r="BD121" s="3">
        <f>Table1[[#This Row], [2006]]*(VLOOKUP(Table1[[#This Row], [ISO]],Table2[],18,0)%)</f>
      </c>
      <c r="BE121" s="3">
        <v>3591.314</v>
      </c>
      <c r="BF121" s="3">
        <f>Table1[[#This Row], [2007]]*(VLOOKUP(Table1[[#This Row], [ISO]],Table2[],17,0)%)</f>
      </c>
      <c r="BG121" s="3">
        <v>3624.43</v>
      </c>
      <c r="BH121" s="3">
        <f>Table1[[#This Row], [2008]]*(VLOOKUP(Table1[[#This Row], [ISO]],Table2[],16,0)%)</f>
      </c>
      <c r="BI121" s="3">
        <v>3647.41</v>
      </c>
      <c r="BJ121" s="3">
        <f>Table1[[#This Row], [2009]]*(VLOOKUP(Table1[[#This Row], [ISO]],Table2[],15,0)%)</f>
      </c>
      <c r="BK121" s="3">
        <v>3648.8999999999996</v>
      </c>
      <c r="BL121" s="3">
        <f>Table1[[#This Row], [2010]]*(VLOOKUP(Table1[[#This Row], [ISO]],Table2[],14,0)%)</f>
      </c>
      <c r="BM121" s="3">
        <v>3631.338</v>
      </c>
      <c r="BN121" s="3">
        <f>Table1[[#This Row], [2011]]*(VLOOKUP(Table1[[#This Row], [ISO]],Table2[],13,0)%)</f>
      </c>
      <c r="BO121" s="3">
        <v>3604.486</v>
      </c>
      <c r="BP121" s="3">
        <f>Table1[[#This Row], [2012]]*(VLOOKUP(Table1[[#This Row], [ISO]],Table2[],12,0)%)</f>
      </c>
      <c r="BQ121" s="3">
        <v>3573.7649999999994</v>
      </c>
      <c r="BR121" s="3">
        <f>Table1[[#This Row], [2013]]*(VLOOKUP(Table1[[#This Row], [ISO]],Table2[],11,0)%)</f>
      </c>
      <c r="BS121" s="3">
        <v>3538.311</v>
      </c>
      <c r="BT121" s="3">
        <f>Table1[[#This Row], [2014]]*(VLOOKUP(Table1[[#This Row], [ISO]],Table2[],10,0)%)</f>
      </c>
      <c r="BU121" s="3">
        <v>3498.701</v>
      </c>
      <c r="BV121" s="3">
        <f>Table1[[#This Row], [2015]]*(VLOOKUP(Table1[[#This Row], [ISO]],Table2[],9,0)%)</f>
      </c>
      <c r="BW121" s="3">
        <v>3451.949</v>
      </c>
      <c r="BX121" s="3">
        <f>Table1[[#This Row], [2016]]*(VLOOKUP(Table1[[#This Row], [ISO]],Table2[],8,0)%)</f>
      </c>
      <c r="BY121" s="3">
        <v>3387.889</v>
      </c>
      <c r="BZ121" s="3">
        <f>Table1[[#This Row], [2017]]*(VLOOKUP(Table1[[#This Row], [ISO]],Table2[],7,0)%)</f>
      </c>
      <c r="CA121" s="3">
        <v>3312.1360000000004</v>
      </c>
      <c r="CB121" s="3">
        <f>Table1[[#This Row], [2018]]*(VLOOKUP(Table1[[#This Row], [ISO]],Table2[],6,0)%)</f>
      </c>
      <c r="CC121" s="3">
        <v>3240.712</v>
      </c>
      <c r="CD121" s="3">
        <f>Table1[[#This Row], [2019]]*(VLOOKUP(Table1[[#This Row], [ISO]],Table2[],5,0)%)</f>
      </c>
      <c r="CE121" s="3">
        <v>3179.29</v>
      </c>
      <c r="CF121" s="3">
        <f>Table1[[#This Row], [2020]]*(VLOOKUP(Table1[[#This Row], [ISO]],Table2[],4,0)%)</f>
      </c>
      <c r="CG121" s="3">
        <v>3124.542</v>
      </c>
      <c r="CH121" s="3">
        <f>Table1[[#This Row], [2021]]*(VLOOKUP(Table1[[#This Row], [ISO]],Table2[],3,0)%)</f>
      </c>
    </row>
    <row x14ac:dyDescent="0.25" r="122" customHeight="1" ht="17.25">
      <c r="A122" s="1" t="s">
        <v>165</v>
      </c>
      <c r="B122" s="1" t="s">
        <v>164</v>
      </c>
      <c r="C122" s="3">
        <v>469.641</v>
      </c>
      <c r="D122" s="3">
        <f>Table1[[#This Row], [1980]]*(VLOOKUP(Table1[[#This Row], [ISO]],Table2[],44,0)%)</f>
      </c>
      <c r="E122" s="3">
        <v>482.175</v>
      </c>
      <c r="F122" s="3">
        <f>Table1[[#This Row], [1981]]*(VLOOKUP(Table1[[#This Row], [ISO]],Table2[],43,0)%)</f>
      </c>
      <c r="G122" s="3">
        <v>493.319</v>
      </c>
      <c r="H122" s="3">
        <f>Table1[[#This Row], [1982]]*(VLOOKUP(Table1[[#This Row], [ISO]],Table2[],42,0)%)</f>
      </c>
      <c r="I122" s="3">
        <v>504.013</v>
      </c>
      <c r="J122" s="3">
        <f>Table1[[#This Row], [1983]]*(VLOOKUP(Table1[[#This Row], [ISO]],Table2[],41,0)%)</f>
      </c>
      <c r="K122" s="3">
        <v>514.614</v>
      </c>
      <c r="L122" s="3">
        <f>Table1[[#This Row], [1984]]*(VLOOKUP(Table1[[#This Row], [ISO]],Table2[],40,0)%)</f>
      </c>
      <c r="M122" s="3">
        <v>524.827</v>
      </c>
      <c r="N122" s="3">
        <f>Table1[[#This Row], [1985]]*(VLOOKUP(Table1[[#This Row], [ISO]],Table2[],39,0)%)</f>
      </c>
      <c r="O122" s="3">
        <v>535.104</v>
      </c>
      <c r="P122" s="3">
        <f>Table1[[#This Row], [1986]]*(VLOOKUP(Table1[[#This Row], [ISO]],Table2[],38,0)%)</f>
      </c>
      <c r="Q122" s="3">
        <v>544.914</v>
      </c>
      <c r="R122" s="3">
        <f>Table1[[#This Row], [1987]]*(VLOOKUP(Table1[[#This Row], [ISO]],Table2[],37,0)%)</f>
      </c>
      <c r="S122" s="3">
        <v>553.16</v>
      </c>
      <c r="T122" s="3">
        <f>Table1[[#This Row], [1988]]*(VLOOKUP(Table1[[#This Row], [ISO]],Table2[],36,0)%)</f>
      </c>
      <c r="U122" s="3">
        <v>559.502</v>
      </c>
      <c r="V122" s="3">
        <f>Table1[[#This Row], [1989]]*(VLOOKUP(Table1[[#This Row], [ISO]],Table2[],35,0)%)</f>
      </c>
      <c r="W122" s="3">
        <v>563.744</v>
      </c>
      <c r="X122" s="3">
        <f>Table1[[#This Row], [1990]]*(VLOOKUP(Table1[[#This Row], [ISO]],Table2[],34,0)%)</f>
      </c>
      <c r="Y122" s="3">
        <v>566.386</v>
      </c>
      <c r="Z122" s="3">
        <f>Table1[[#This Row], [1991]]*(VLOOKUP(Table1[[#This Row], [ISO]],Table2[],33,0)%)</f>
      </c>
      <c r="AA122" s="3">
        <v>566.621</v>
      </c>
      <c r="AB122" s="3">
        <f>Table1[[#This Row], [1992]]*(VLOOKUP(Table1[[#This Row], [ISO]],Table2[],32,0)%)</f>
      </c>
      <c r="AC122" s="3">
        <v>563.747</v>
      </c>
      <c r="AD122" s="3">
        <f>Table1[[#This Row], [1993]]*(VLOOKUP(Table1[[#This Row], [ISO]],Table2[],31,0)%)</f>
      </c>
      <c r="AE122" s="3">
        <v>558.995</v>
      </c>
      <c r="AF122" s="3">
        <f>Table1[[#This Row], [1994]]*(VLOOKUP(Table1[[#This Row], [ISO]],Table2[],30,0)%)</f>
      </c>
      <c r="AG122" s="3">
        <v>553.919</v>
      </c>
      <c r="AH122" s="3">
        <f>Table1[[#This Row], [1995]]*(VLOOKUP(Table1[[#This Row], [ISO]],Table2[],29,0)%)</f>
      </c>
      <c r="AI122" s="3">
        <v>549.232</v>
      </c>
      <c r="AJ122" s="3">
        <f>Table1[[#This Row], [1996]]*(VLOOKUP(Table1[[#This Row], [ISO]],Table2[],28,0)%)</f>
      </c>
      <c r="AK122" s="3">
        <v>545.115</v>
      </c>
      <c r="AL122" s="3">
        <f>Table1[[#This Row], [1997]]*(VLOOKUP(Table1[[#This Row], [ISO]],Table2[],27,0)%)</f>
      </c>
      <c r="AM122" s="3">
        <v>541.302</v>
      </c>
      <c r="AN122" s="3">
        <f>Table1[[#This Row], [1998]]*(VLOOKUP(Table1[[#This Row], [ISO]],Table2[],26,0)%)</f>
      </c>
      <c r="AO122" s="3">
        <v>537.131</v>
      </c>
      <c r="AP122" s="3">
        <f>Table1[[#This Row], [1999]]*(VLOOKUP(Table1[[#This Row], [ISO]],Table2[],25,0)%)</f>
      </c>
      <c r="AQ122" s="3">
        <v>532.144</v>
      </c>
      <c r="AR122" s="3">
        <f>Table1[[#This Row], [2000]]*(VLOOKUP(Table1[[#This Row], [ISO]],Table2[],24,0)%)</f>
      </c>
      <c r="AS122" s="3">
        <v>526.515</v>
      </c>
      <c r="AT122" s="3">
        <f>Table1[[#This Row], [2001]]*(VLOOKUP(Table1[[#This Row], [ISO]],Table2[],23,0)%)</f>
      </c>
      <c r="AU122" s="3">
        <v>521.346</v>
      </c>
      <c r="AV122" s="3">
        <f>Table1[[#This Row], [2002]]*(VLOOKUP(Table1[[#This Row], [ISO]],Table2[],22,0)%)</f>
      </c>
      <c r="AW122" s="3">
        <v>517.804</v>
      </c>
      <c r="AX122" s="3">
        <f>Table1[[#This Row], [2003]]*(VLOOKUP(Table1[[#This Row], [ISO]],Table2[],21,0)%)</f>
      </c>
      <c r="AY122" s="3">
        <v>514.967</v>
      </c>
      <c r="AZ122" s="3">
        <f>Table1[[#This Row], [2004]]*(VLOOKUP(Table1[[#This Row], [ISO]],Table2[],20,0)%)</f>
      </c>
      <c r="BA122" s="3">
        <v>512.38</v>
      </c>
      <c r="BB122" s="3">
        <f>Table1[[#This Row], [2005]]*(VLOOKUP(Table1[[#This Row], [ISO]],Table2[],19,0)%)</f>
      </c>
      <c r="BC122" s="3">
        <v>512.219</v>
      </c>
      <c r="BD122" s="3">
        <f>Table1[[#This Row], [2006]]*(VLOOKUP(Table1[[#This Row], [ISO]],Table2[],18,0)%)</f>
      </c>
      <c r="BE122" s="3">
        <v>512.515</v>
      </c>
      <c r="BF122" s="3">
        <f>Table1[[#This Row], [2007]]*(VLOOKUP(Table1[[#This Row], [ISO]],Table2[],17,0)%)</f>
      </c>
      <c r="BG122" s="3">
        <v>513.507</v>
      </c>
      <c r="BH122" s="3">
        <f>Table1[[#This Row], [2008]]*(VLOOKUP(Table1[[#This Row], [ISO]],Table2[],16,0)%)</f>
      </c>
      <c r="BI122" s="3">
        <v>516.592</v>
      </c>
      <c r="BJ122" s="3">
        <f>Table1[[#This Row], [2009]]*(VLOOKUP(Table1[[#This Row], [ISO]],Table2[],15,0)%)</f>
      </c>
      <c r="BK122" s="3">
        <v>519.434</v>
      </c>
      <c r="BL122" s="3">
        <f>Table1[[#This Row], [2010]]*(VLOOKUP(Table1[[#This Row], [ISO]],Table2[],14,0)%)</f>
      </c>
      <c r="BM122" s="3">
        <v>523.076</v>
      </c>
      <c r="BN122" s="3">
        <f>Table1[[#This Row], [2011]]*(VLOOKUP(Table1[[#This Row], [ISO]],Table2[],13,0)%)</f>
      </c>
      <c r="BO122" s="3">
        <v>526.683</v>
      </c>
      <c r="BP122" s="3">
        <f>Table1[[#This Row], [2012]]*(VLOOKUP(Table1[[#This Row], [ISO]],Table2[],12,0)%)</f>
      </c>
      <c r="BQ122" s="3">
        <v>530.309</v>
      </c>
      <c r="BR122" s="3">
        <f>Table1[[#This Row], [2013]]*(VLOOKUP(Table1[[#This Row], [ISO]],Table2[],11,0)%)</f>
      </c>
      <c r="BS122" s="3">
        <v>535.194</v>
      </c>
      <c r="BT122" s="3">
        <f>Table1[[#This Row], [2014]]*(VLOOKUP(Table1[[#This Row], [ISO]],Table2[],10,0)%)</f>
      </c>
      <c r="BU122" s="3">
        <v>540.587</v>
      </c>
      <c r="BV122" s="3">
        <f>Table1[[#This Row], [2015]]*(VLOOKUP(Table1[[#This Row], [ISO]],Table2[],9,0)%)</f>
      </c>
      <c r="BW122" s="3">
        <v>545.274</v>
      </c>
      <c r="BX122" s="3">
        <f>Table1[[#This Row], [2016]]*(VLOOKUP(Table1[[#This Row], [ISO]],Table2[],8,0)%)</f>
      </c>
      <c r="BY122" s="3">
        <v>548.112</v>
      </c>
      <c r="BZ122" s="3">
        <f>Table1[[#This Row], [2017]]*(VLOOKUP(Table1[[#This Row], [ISO]],Table2[],7,0)%)</f>
      </c>
      <c r="CA122" s="3">
        <v>549.0899999999999</v>
      </c>
      <c r="CB122" s="3">
        <f>Table1[[#This Row], [2018]]*(VLOOKUP(Table1[[#This Row], [ISO]],Table2[],6,0)%)</f>
      </c>
      <c r="CC122" s="3">
        <v>549.04</v>
      </c>
      <c r="CD122" s="3">
        <f>Table1[[#This Row], [2019]]*(VLOOKUP(Table1[[#This Row], [ISO]],Table2[],5,0)%)</f>
      </c>
      <c r="CE122" s="3">
        <v>549.4069999999999</v>
      </c>
      <c r="CF122" s="3">
        <f>Table1[[#This Row], [2020]]*(VLOOKUP(Table1[[#This Row], [ISO]],Table2[],4,0)%)</f>
      </c>
      <c r="CG122" s="3">
        <v>549.607</v>
      </c>
      <c r="CH122" s="3">
        <f>Table1[[#This Row], [2021]]*(VLOOKUP(Table1[[#This Row], [ISO]],Table2[],3,0)%)</f>
      </c>
    </row>
    <row x14ac:dyDescent="0.25" r="123" customHeight="1" ht="17.25">
      <c r="A123" s="1" t="s">
        <v>171</v>
      </c>
      <c r="B123" s="1" t="s">
        <v>170</v>
      </c>
      <c r="C123" s="3">
        <v>531.933</v>
      </c>
      <c r="D123" s="3">
        <f>Table1[[#This Row], [1980]]*(VLOOKUP(Table1[[#This Row], [ISO]],Table2[],44,0)%)</f>
      </c>
      <c r="E123" s="3">
        <v>533.921</v>
      </c>
      <c r="F123" s="3">
        <f>Table1[[#This Row], [1981]]*(VLOOKUP(Table1[[#This Row], [ISO]],Table2[],43,0)%)</f>
      </c>
      <c r="G123" s="3">
        <v>537.272</v>
      </c>
      <c r="H123" s="3">
        <f>Table1[[#This Row], [1982]]*(VLOOKUP(Table1[[#This Row], [ISO]],Table2[],42,0)%)</f>
      </c>
      <c r="I123" s="3">
        <v>545.681</v>
      </c>
      <c r="J123" s="3">
        <f>Table1[[#This Row], [1983]]*(VLOOKUP(Table1[[#This Row], [ISO]],Table2[],41,0)%)</f>
      </c>
      <c r="K123" s="3">
        <v>558.048</v>
      </c>
      <c r="L123" s="3">
        <f>Table1[[#This Row], [1984]]*(VLOOKUP(Table1[[#This Row], [ISO]],Table2[],40,0)%)</f>
      </c>
      <c r="M123" s="3">
        <v>570.9300000000001</v>
      </c>
      <c r="N123" s="3">
        <f>Table1[[#This Row], [1985]]*(VLOOKUP(Table1[[#This Row], [ISO]],Table2[],39,0)%)</f>
      </c>
      <c r="O123" s="3">
        <v>585.684</v>
      </c>
      <c r="P123" s="3">
        <f>Table1[[#This Row], [1986]]*(VLOOKUP(Table1[[#This Row], [ISO]],Table2[],38,0)%)</f>
      </c>
      <c r="Q123" s="3">
        <v>599.889</v>
      </c>
      <c r="R123" s="3">
        <f>Table1[[#This Row], [1987]]*(VLOOKUP(Table1[[#This Row], [ISO]],Table2[],37,0)%)</f>
      </c>
      <c r="S123" s="3">
        <v>605.644</v>
      </c>
      <c r="T123" s="3">
        <f>Table1[[#This Row], [1988]]*(VLOOKUP(Table1[[#This Row], [ISO]],Table2[],36,0)%)</f>
      </c>
      <c r="U123" s="3">
        <v>602.771</v>
      </c>
      <c r="V123" s="3">
        <f>Table1[[#This Row], [1989]]*(VLOOKUP(Table1[[#This Row], [ISO]],Table2[],35,0)%)</f>
      </c>
      <c r="W123" s="3">
        <v>597.542</v>
      </c>
      <c r="X123" s="3">
        <f>Table1[[#This Row], [1990]]*(VLOOKUP(Table1[[#This Row], [ISO]],Table2[],34,0)%)</f>
      </c>
      <c r="Y123" s="3">
        <v>589.009</v>
      </c>
      <c r="Z123" s="3">
        <f>Table1[[#This Row], [1991]]*(VLOOKUP(Table1[[#This Row], [ISO]],Table2[],33,0)%)</f>
      </c>
      <c r="AA123" s="3">
        <v>576.03</v>
      </c>
      <c r="AB123" s="3">
        <f>Table1[[#This Row], [1992]]*(VLOOKUP(Table1[[#This Row], [ISO]],Table2[],32,0)%)</f>
      </c>
      <c r="AC123" s="3">
        <v>557.419</v>
      </c>
      <c r="AD123" s="3">
        <f>Table1[[#This Row], [1993]]*(VLOOKUP(Table1[[#This Row], [ISO]],Table2[],31,0)%)</f>
      </c>
      <c r="AE123" s="3">
        <v>531.512</v>
      </c>
      <c r="AF123" s="3">
        <f>Table1[[#This Row], [1994]]*(VLOOKUP(Table1[[#This Row], [ISO]],Table2[],30,0)%)</f>
      </c>
      <c r="AG123" s="3">
        <v>501.26599999999996</v>
      </c>
      <c r="AH123" s="3">
        <f>Table1[[#This Row], [1995]]*(VLOOKUP(Table1[[#This Row], [ISO]],Table2[],29,0)%)</f>
      </c>
      <c r="AI123" s="3">
        <v>469.75899999999996</v>
      </c>
      <c r="AJ123" s="3">
        <f>Table1[[#This Row], [1996]]*(VLOOKUP(Table1[[#This Row], [ISO]],Table2[],28,0)%)</f>
      </c>
      <c r="AK123" s="3">
        <v>438.86100000000005</v>
      </c>
      <c r="AL123" s="3">
        <f>Table1[[#This Row], [1997]]*(VLOOKUP(Table1[[#This Row], [ISO]],Table2[],27,0)%)</f>
      </c>
      <c r="AM123" s="3">
        <v>413.107</v>
      </c>
      <c r="AN123" s="3">
        <f>Table1[[#This Row], [1998]]*(VLOOKUP(Table1[[#This Row], [ISO]],Table2[],26,0)%)</f>
      </c>
      <c r="AO123" s="3">
        <v>394.849</v>
      </c>
      <c r="AP123" s="3">
        <f>Table1[[#This Row], [1999]]*(VLOOKUP(Table1[[#This Row], [ISO]],Table2[],25,0)%)</f>
      </c>
      <c r="AQ123" s="3">
        <v>378.814</v>
      </c>
      <c r="AR123" s="3">
        <f>Table1[[#This Row], [2000]]*(VLOOKUP(Table1[[#This Row], [ISO]],Table2[],24,0)%)</f>
      </c>
      <c r="AS123" s="3">
        <v>360.947</v>
      </c>
      <c r="AT123" s="3">
        <f>Table1[[#This Row], [2001]]*(VLOOKUP(Table1[[#This Row], [ISO]],Table2[],23,0)%)</f>
      </c>
      <c r="AU123" s="3">
        <v>342.39</v>
      </c>
      <c r="AV123" s="3">
        <f>Table1[[#This Row], [2002]]*(VLOOKUP(Table1[[#This Row], [ISO]],Table2[],22,0)%)</f>
      </c>
      <c r="AW123" s="3">
        <v>325.615</v>
      </c>
      <c r="AX123" s="3">
        <f>Table1[[#This Row], [2003]]*(VLOOKUP(Table1[[#This Row], [ISO]],Table2[],21,0)%)</f>
      </c>
      <c r="AY123" s="3">
        <v>311.181</v>
      </c>
      <c r="AZ123" s="3">
        <f>Table1[[#This Row], [2004]]*(VLOOKUP(Table1[[#This Row], [ISO]],Table2[],20,0)%)</f>
      </c>
      <c r="BA123" s="3">
        <v>299.862</v>
      </c>
      <c r="BB123" s="3">
        <f>Table1[[#This Row], [2005]]*(VLOOKUP(Table1[[#This Row], [ISO]],Table2[],19,0)%)</f>
      </c>
      <c r="BC123" s="3">
        <v>293.847</v>
      </c>
      <c r="BD123" s="3">
        <f>Table1[[#This Row], [2006]]*(VLOOKUP(Table1[[#This Row], [ISO]],Table2[],18,0)%)</f>
      </c>
      <c r="BE123" s="3">
        <v>292.516</v>
      </c>
      <c r="BF123" s="3">
        <f>Table1[[#This Row], [2007]]*(VLOOKUP(Table1[[#This Row], [ISO]],Table2[],17,0)%)</f>
      </c>
      <c r="BG123" s="3">
        <v>293.942</v>
      </c>
      <c r="BH123" s="3">
        <f>Table1[[#This Row], [2008]]*(VLOOKUP(Table1[[#This Row], [ISO]],Table2[],16,0)%)</f>
      </c>
      <c r="BI123" s="3">
        <v>297.605</v>
      </c>
      <c r="BJ123" s="3">
        <f>Table1[[#This Row], [2009]]*(VLOOKUP(Table1[[#This Row], [ISO]],Table2[],15,0)%)</f>
      </c>
      <c r="BK123" s="3">
        <v>302.057</v>
      </c>
      <c r="BL123" s="3">
        <f>Table1[[#This Row], [2010]]*(VLOOKUP(Table1[[#This Row], [ISO]],Table2[],14,0)%)</f>
      </c>
      <c r="BM123" s="3">
        <v>306.196</v>
      </c>
      <c r="BN123" s="3">
        <f>Table1[[#This Row], [2011]]*(VLOOKUP(Table1[[#This Row], [ISO]],Table2[],13,0)%)</f>
      </c>
      <c r="BO123" s="3">
        <v>310.281</v>
      </c>
      <c r="BP123" s="3">
        <f>Table1[[#This Row], [2012]]*(VLOOKUP(Table1[[#This Row], [ISO]],Table2[],12,0)%)</f>
      </c>
      <c r="BQ123" s="3">
        <v>311.935</v>
      </c>
      <c r="BR123" s="3">
        <f>Table1[[#This Row], [2013]]*(VLOOKUP(Table1[[#This Row], [ISO]],Table2[],11,0)%)</f>
      </c>
      <c r="BS123" s="3">
        <v>310.485</v>
      </c>
      <c r="BT123" s="3">
        <f>Table1[[#This Row], [2014]]*(VLOOKUP(Table1[[#This Row], [ISO]],Table2[],10,0)%)</f>
      </c>
      <c r="BU123" s="3">
        <v>309.533</v>
      </c>
      <c r="BV123" s="3">
        <f>Table1[[#This Row], [2015]]*(VLOOKUP(Table1[[#This Row], [ISO]],Table2[],9,0)%)</f>
      </c>
      <c r="BW123" s="3">
        <v>309.007</v>
      </c>
      <c r="BX123" s="3">
        <f>Table1[[#This Row], [2016]]*(VLOOKUP(Table1[[#This Row], [ISO]],Table2[],8,0)%)</f>
      </c>
      <c r="BY123" s="3">
        <v>306.074</v>
      </c>
      <c r="BZ123" s="3">
        <f>Table1[[#This Row], [2017]]*(VLOOKUP(Table1[[#This Row], [ISO]],Table2[],7,0)%)</f>
      </c>
      <c r="CA123" s="3">
        <v>301.758</v>
      </c>
      <c r="CB123" s="3">
        <f>Table1[[#This Row], [2018]]*(VLOOKUP(Table1[[#This Row], [ISO]],Table2[],6,0)%)</f>
      </c>
      <c r="CC123" s="3">
        <v>296.44100000000003</v>
      </c>
      <c r="CD123" s="3">
        <f>Table1[[#This Row], [2019]]*(VLOOKUP(Table1[[#This Row], [ISO]],Table2[],5,0)%)</f>
      </c>
      <c r="CE123" s="3">
        <v>288.678</v>
      </c>
      <c r="CF123" s="3">
        <f>Table1[[#This Row], [2020]]*(VLOOKUP(Table1[[#This Row], [ISO]],Table2[],4,0)%)</f>
      </c>
      <c r="CG123" s="3">
        <v>279.777</v>
      </c>
      <c r="CH123" s="3">
        <f>Table1[[#This Row], [2021]]*(VLOOKUP(Table1[[#This Row], [ISO]],Table2[],3,0)%)</f>
      </c>
    </row>
    <row x14ac:dyDescent="0.25" r="124" customHeight="1" ht="17.25">
      <c r="A124" s="1" t="s">
        <v>457</v>
      </c>
      <c r="B124" s="1" t="s">
        <v>458</v>
      </c>
      <c r="C124" s="3">
        <v>41.178</v>
      </c>
      <c r="D124" s="2">
        <f>Table1[[#This Row], [1980]]*(VLOOKUP(Table1[[#This Row], [ISO]],Table2[],44,0)%)</f>
      </c>
      <c r="E124" s="3">
        <v>41.807</v>
      </c>
      <c r="F124" s="2">
        <f>Table1[[#This Row], [1981]]*(VLOOKUP(Table1[[#This Row], [ISO]],Table2[],43,0)%)</f>
      </c>
      <c r="G124" s="3">
        <v>42.375</v>
      </c>
      <c r="H124" s="2">
        <f>Table1[[#This Row], [1982]]*(VLOOKUP(Table1[[#This Row], [ISO]],Table2[],42,0)%)</f>
      </c>
      <c r="I124" s="3">
        <v>42.57899999999999</v>
      </c>
      <c r="J124" s="2">
        <f>Table1[[#This Row], [1983]]*(VLOOKUP(Table1[[#This Row], [ISO]],Table2[],41,0)%)</f>
      </c>
      <c r="K124" s="3">
        <v>42.518</v>
      </c>
      <c r="L124" s="2">
        <f>Table1[[#This Row], [1984]]*(VLOOKUP(Table1[[#This Row], [ISO]],Table2[],40,0)%)</f>
      </c>
      <c r="M124" s="3">
        <v>42.307</v>
      </c>
      <c r="N124" s="2">
        <f>Table1[[#This Row], [1985]]*(VLOOKUP(Table1[[#This Row], [ISO]],Table2[],39,0)%)</f>
      </c>
      <c r="O124" s="3">
        <v>42.214</v>
      </c>
      <c r="P124" s="2">
        <f>Table1[[#This Row], [1986]]*(VLOOKUP(Table1[[#This Row], [ISO]],Table2[],38,0)%)</f>
      </c>
      <c r="Q124" s="3">
        <v>42.413</v>
      </c>
      <c r="R124" s="2">
        <f>Table1[[#This Row], [1987]]*(VLOOKUP(Table1[[#This Row], [ISO]],Table2[],37,0)%)</f>
      </c>
      <c r="S124" s="3">
        <v>43.273</v>
      </c>
      <c r="T124" s="2">
        <f>Table1[[#This Row], [1988]]*(VLOOKUP(Table1[[#This Row], [ISO]],Table2[],36,0)%)</f>
      </c>
      <c r="U124" s="3">
        <v>44.683</v>
      </c>
      <c r="V124" s="2">
        <f>Table1[[#This Row], [1989]]*(VLOOKUP(Table1[[#This Row], [ISO]],Table2[],35,0)%)</f>
      </c>
      <c r="W124" s="3">
        <v>46.638</v>
      </c>
      <c r="X124" s="2">
        <f>Table1[[#This Row], [1990]]*(VLOOKUP(Table1[[#This Row], [ISO]],Table2[],34,0)%)</f>
      </c>
      <c r="Y124" s="3">
        <v>48.621</v>
      </c>
      <c r="Z124" s="2">
        <f>Table1[[#This Row], [1991]]*(VLOOKUP(Table1[[#This Row], [ISO]],Table2[],33,0)%)</f>
      </c>
      <c r="AA124" s="3">
        <v>50.331</v>
      </c>
      <c r="AB124" s="2">
        <f>Table1[[#This Row], [1992]]*(VLOOKUP(Table1[[#This Row], [ISO]],Table2[],32,0)%)</f>
      </c>
      <c r="AC124" s="3">
        <v>51.994</v>
      </c>
      <c r="AD124" s="2">
        <f>Table1[[#This Row], [1993]]*(VLOOKUP(Table1[[#This Row], [ISO]],Table2[],31,0)%)</f>
      </c>
      <c r="AE124" s="3">
        <v>53.52</v>
      </c>
      <c r="AF124" s="2">
        <f>Table1[[#This Row], [1994]]*(VLOOKUP(Table1[[#This Row], [ISO]],Table2[],30,0)%)</f>
      </c>
      <c r="AG124" s="3">
        <v>54.649</v>
      </c>
      <c r="AH124" s="2">
        <f>Table1[[#This Row], [1995]]*(VLOOKUP(Table1[[#This Row], [ISO]],Table2[],29,0)%)</f>
      </c>
      <c r="AI124" s="3">
        <v>55.61999999999999</v>
      </c>
      <c r="AJ124" s="2">
        <f>Table1[[#This Row], [1996]]*(VLOOKUP(Table1[[#This Row], [ISO]],Table2[],28,0)%)</f>
      </c>
      <c r="AK124" s="3">
        <v>56.583</v>
      </c>
      <c r="AL124" s="2">
        <f>Table1[[#This Row], [1997]]*(VLOOKUP(Table1[[#This Row], [ISO]],Table2[],27,0)%)</f>
      </c>
      <c r="AM124" s="3">
        <v>56.871</v>
      </c>
      <c r="AN124" s="2">
        <f>Table1[[#This Row], [1998]]*(VLOOKUP(Table1[[#This Row], [ISO]],Table2[],26,0)%)</f>
      </c>
      <c r="AO124" s="3">
        <v>56.894</v>
      </c>
      <c r="AP124" s="2">
        <f>Table1[[#This Row], [1999]]*(VLOOKUP(Table1[[#This Row], [ISO]],Table2[],25,0)%)</f>
      </c>
      <c r="AQ124" s="3">
        <v>56.882000000000005</v>
      </c>
      <c r="AR124" s="2">
        <f>Table1[[#This Row], [2000]]*(VLOOKUP(Table1[[#This Row], [ISO]],Table2[],24,0)%)</f>
      </c>
      <c r="AS124" s="3">
        <v>56.638000000000005</v>
      </c>
      <c r="AT124" s="2">
        <f>Table1[[#This Row], [2001]]*(VLOOKUP(Table1[[#This Row], [ISO]],Table2[],23,0)%)</f>
      </c>
      <c r="AU124" s="3">
        <v>56.17</v>
      </c>
      <c r="AV124" s="2">
        <f>Table1[[#This Row], [2002]]*(VLOOKUP(Table1[[#This Row], [ISO]],Table2[],22,0)%)</f>
      </c>
      <c r="AW124" s="3">
        <v>55.986000000000004</v>
      </c>
      <c r="AX124" s="2">
        <f>Table1[[#This Row], [2003]]*(VLOOKUP(Table1[[#This Row], [ISO]],Table2[],21,0)%)</f>
      </c>
      <c r="AY124" s="3">
        <v>55.976</v>
      </c>
      <c r="AZ124" s="2">
        <f>Table1[[#This Row], [2004]]*(VLOOKUP(Table1[[#This Row], [ISO]],Table2[],20,0)%)</f>
      </c>
      <c r="BA124" s="3">
        <v>55.679</v>
      </c>
      <c r="BB124" s="2">
        <f>Table1[[#This Row], [2005]]*(VLOOKUP(Table1[[#This Row], [ISO]],Table2[],19,0)%)</f>
      </c>
      <c r="BC124" s="3">
        <v>55.678</v>
      </c>
      <c r="BD124" s="2">
        <f>Table1[[#This Row], [2006]]*(VLOOKUP(Table1[[#This Row], [ISO]],Table2[],18,0)%)</f>
      </c>
      <c r="BE124" s="3">
        <v>56.012</v>
      </c>
      <c r="BF124" s="2">
        <f>Table1[[#This Row], [2007]]*(VLOOKUP(Table1[[#This Row], [ISO]],Table2[],17,0)%)</f>
      </c>
      <c r="BG124" s="3">
        <v>56.603</v>
      </c>
      <c r="BH124" s="2">
        <f>Table1[[#This Row], [2008]]*(VLOOKUP(Table1[[#This Row], [ISO]],Table2[],16,0)%)</f>
      </c>
      <c r="BI124" s="3">
        <v>57.191</v>
      </c>
      <c r="BJ124" s="2">
        <f>Table1[[#This Row], [2009]]*(VLOOKUP(Table1[[#This Row], [ISO]],Table2[],15,0)%)</f>
      </c>
      <c r="BK124" s="3">
        <v>57.997</v>
      </c>
      <c r="BL124" s="2">
        <f>Table1[[#This Row], [2010]]*(VLOOKUP(Table1[[#This Row], [ISO]],Table2[],14,0)%)</f>
      </c>
      <c r="BM124" s="3">
        <v>58.907</v>
      </c>
      <c r="BN124" s="2">
        <f>Table1[[#This Row], [2011]]*(VLOOKUP(Table1[[#This Row], [ISO]],Table2[],13,0)%)</f>
      </c>
      <c r="BO124" s="3">
        <v>59.857</v>
      </c>
      <c r="BP124" s="2">
        <f>Table1[[#This Row], [2012]]*(VLOOKUP(Table1[[#This Row], [ISO]],Table2[],12,0)%)</f>
      </c>
      <c r="BQ124" s="3">
        <v>61.370000000000005</v>
      </c>
      <c r="BR124" s="2">
        <f>Table1[[#This Row], [2013]]*(VLOOKUP(Table1[[#This Row], [ISO]],Table2[],11,0)%)</f>
      </c>
      <c r="BS124" s="3">
        <v>62.788</v>
      </c>
      <c r="BT124" s="2">
        <f>Table1[[#This Row], [2014]]*(VLOOKUP(Table1[[#This Row], [ISO]],Table2[],10,0)%)</f>
      </c>
      <c r="BU124" s="3">
        <v>63.736999999999995</v>
      </c>
      <c r="BV124" s="2">
        <f>Table1[[#This Row], [2015]]*(VLOOKUP(Table1[[#This Row], [ISO]],Table2[],9,0)%)</f>
      </c>
      <c r="BW124" s="3">
        <v>64.11</v>
      </c>
      <c r="BX124" s="2">
        <f>Table1[[#This Row], [2016]]*(VLOOKUP(Table1[[#This Row], [ISO]],Table2[],8,0)%)</f>
      </c>
      <c r="BY124" s="3">
        <v>64.34</v>
      </c>
      <c r="BZ124" s="2">
        <f>Table1[[#This Row], [2017]]*(VLOOKUP(Table1[[#This Row], [ISO]],Table2[],7,0)%)</f>
      </c>
      <c r="CA124" s="3">
        <v>64.868</v>
      </c>
      <c r="CB124" s="2">
        <f>Table1[[#This Row], [2018]]*(VLOOKUP(Table1[[#This Row], [ISO]],Table2[],6,0)%)</f>
      </c>
      <c r="CC124" s="3">
        <v>65.593</v>
      </c>
      <c r="CD124" s="2">
        <f>Table1[[#This Row], [2019]]*(VLOOKUP(Table1[[#This Row], [ISO]],Table2[],5,0)%)</f>
      </c>
      <c r="CE124" s="3">
        <v>66.253</v>
      </c>
      <c r="CF124" s="2">
        <f>Table1[[#This Row], [2020]]*(VLOOKUP(Table1[[#This Row], [ISO]],Table2[],4,0)%)</f>
      </c>
      <c r="CG124" s="3">
        <v>66.763</v>
      </c>
      <c r="CH124" s="2">
        <f>Table1[[#This Row], [2021]]*(VLOOKUP(Table1[[#This Row], [ISO]],Table2[],3,0)%)</f>
      </c>
    </row>
    <row x14ac:dyDescent="0.25" r="125" customHeight="1" ht="17.25">
      <c r="A125" s="1" t="s">
        <v>163</v>
      </c>
      <c r="B125" s="1" t="s">
        <v>162</v>
      </c>
      <c r="C125" s="3">
        <v>351.043</v>
      </c>
      <c r="D125" s="3">
        <f>Table1[[#This Row], [1980]]*(VLOOKUP(Table1[[#This Row], [ISO]],Table2[],44,0)%)</f>
      </c>
      <c r="E125" s="3">
        <v>354.332</v>
      </c>
      <c r="F125" s="3">
        <f>Table1[[#This Row], [1981]]*(VLOOKUP(Table1[[#This Row], [ISO]],Table2[],43,0)%)</f>
      </c>
      <c r="G125" s="3">
        <v>360.494</v>
      </c>
      <c r="H125" s="3">
        <f>Table1[[#This Row], [1982]]*(VLOOKUP(Table1[[#This Row], [ISO]],Table2[],42,0)%)</f>
      </c>
      <c r="I125" s="3">
        <v>371.53</v>
      </c>
      <c r="J125" s="3">
        <f>Table1[[#This Row], [1983]]*(VLOOKUP(Table1[[#This Row], [ISO]],Table2[],41,0)%)</f>
      </c>
      <c r="K125" s="3">
        <v>384.861</v>
      </c>
      <c r="L125" s="3">
        <f>Table1[[#This Row], [1984]]*(VLOOKUP(Table1[[#This Row], [ISO]],Table2[],40,0)%)</f>
      </c>
      <c r="M125" s="3">
        <v>395.836</v>
      </c>
      <c r="N125" s="3">
        <f>Table1[[#This Row], [1985]]*(VLOOKUP(Table1[[#This Row], [ISO]],Table2[],39,0)%)</f>
      </c>
      <c r="O125" s="3">
        <v>405.953</v>
      </c>
      <c r="P125" s="3">
        <f>Table1[[#This Row], [1986]]*(VLOOKUP(Table1[[#This Row], [ISO]],Table2[],38,0)%)</f>
      </c>
      <c r="Q125" s="3">
        <v>415.184</v>
      </c>
      <c r="R125" s="3">
        <f>Table1[[#This Row], [1987]]*(VLOOKUP(Table1[[#This Row], [ISO]],Table2[],37,0)%)</f>
      </c>
      <c r="S125" s="3">
        <v>418.247</v>
      </c>
      <c r="T125" s="3">
        <f>Table1[[#This Row], [1988]]*(VLOOKUP(Table1[[#This Row], [ISO]],Table2[],36,0)%)</f>
      </c>
      <c r="U125" s="3">
        <v>414.165</v>
      </c>
      <c r="V125" s="3">
        <f>Table1[[#This Row], [1989]]*(VLOOKUP(Table1[[#This Row], [ISO]],Table2[],35,0)%)</f>
      </c>
      <c r="W125" s="3">
        <v>406.65200000000004</v>
      </c>
      <c r="X125" s="3">
        <f>Table1[[#This Row], [1990]]*(VLOOKUP(Table1[[#This Row], [ISO]],Table2[],34,0)%)</f>
      </c>
      <c r="Y125" s="3">
        <v>394.209</v>
      </c>
      <c r="Z125" s="3">
        <f>Table1[[#This Row], [1991]]*(VLOOKUP(Table1[[#This Row], [ISO]],Table2[],33,0)%)</f>
      </c>
      <c r="AA125" s="3">
        <v>375.03599999999994</v>
      </c>
      <c r="AB125" s="3">
        <f>Table1[[#This Row], [1992]]*(VLOOKUP(Table1[[#This Row], [ISO]],Table2[],32,0)%)</f>
      </c>
      <c r="AC125" s="3">
        <v>351.336</v>
      </c>
      <c r="AD125" s="3">
        <f>Table1[[#This Row], [1993]]*(VLOOKUP(Table1[[#This Row], [ISO]],Table2[],31,0)%)</f>
      </c>
      <c r="AE125" s="3">
        <v>325.287</v>
      </c>
      <c r="AF125" s="3">
        <f>Table1[[#This Row], [1994]]*(VLOOKUP(Table1[[#This Row], [ISO]],Table2[],30,0)%)</f>
      </c>
      <c r="AG125" s="3">
        <v>297.83</v>
      </c>
      <c r="AH125" s="3">
        <f>Table1[[#This Row], [1995]]*(VLOOKUP(Table1[[#This Row], [ISO]],Table2[],29,0)%)</f>
      </c>
      <c r="AI125" s="3">
        <v>270.049</v>
      </c>
      <c r="AJ125" s="3">
        <f>Table1[[#This Row], [1996]]*(VLOOKUP(Table1[[#This Row], [ISO]],Table2[],28,0)%)</f>
      </c>
      <c r="AK125" s="3">
        <v>244.628</v>
      </c>
      <c r="AL125" s="3">
        <f>Table1[[#This Row], [1997]]*(VLOOKUP(Table1[[#This Row], [ISO]],Table2[],27,0)%)</f>
      </c>
      <c r="AM125" s="3">
        <v>223.827</v>
      </c>
      <c r="AN125" s="3">
        <f>Table1[[#This Row], [1998]]*(VLOOKUP(Table1[[#This Row], [ISO]],Table2[],26,0)%)</f>
      </c>
      <c r="AO125" s="3">
        <v>209.442</v>
      </c>
      <c r="AP125" s="3">
        <f>Table1[[#This Row], [1999]]*(VLOOKUP(Table1[[#This Row], [ISO]],Table2[],25,0)%)</f>
      </c>
      <c r="AQ125" s="3">
        <v>201.493</v>
      </c>
      <c r="AR125" s="3">
        <f>Table1[[#This Row], [2000]]*(VLOOKUP(Table1[[#This Row], [ISO]],Table2[],24,0)%)</f>
      </c>
      <c r="AS125" s="3">
        <v>198.055</v>
      </c>
      <c r="AT125" s="3">
        <f>Table1[[#This Row], [2001]]*(VLOOKUP(Table1[[#This Row], [ISO]],Table2[],23,0)%)</f>
      </c>
      <c r="AU125" s="3">
        <v>197.266</v>
      </c>
      <c r="AV125" s="3">
        <f>Table1[[#This Row], [2002]]*(VLOOKUP(Table1[[#This Row], [ISO]],Table2[],22,0)%)</f>
      </c>
      <c r="AW125" s="3">
        <v>199.09699999999998</v>
      </c>
      <c r="AX125" s="3">
        <f>Table1[[#This Row], [2003]]*(VLOOKUP(Table1[[#This Row], [ISO]],Table2[],21,0)%)</f>
      </c>
      <c r="AY125" s="3">
        <v>200.428</v>
      </c>
      <c r="AZ125" s="3">
        <f>Table1[[#This Row], [2004]]*(VLOOKUP(Table1[[#This Row], [ISO]],Table2[],20,0)%)</f>
      </c>
      <c r="BA125" s="3">
        <v>200.755</v>
      </c>
      <c r="BB125" s="3">
        <f>Table1[[#This Row], [2005]]*(VLOOKUP(Table1[[#This Row], [ISO]],Table2[],19,0)%)</f>
      </c>
      <c r="BC125" s="3">
        <v>203.323</v>
      </c>
      <c r="BD125" s="3">
        <f>Table1[[#This Row], [2006]]*(VLOOKUP(Table1[[#This Row], [ISO]],Table2[],18,0)%)</f>
      </c>
      <c r="BE125" s="3">
        <v>208.088</v>
      </c>
      <c r="BF125" s="3">
        <f>Table1[[#This Row], [2007]]*(VLOOKUP(Table1[[#This Row], [ISO]],Table2[],17,0)%)</f>
      </c>
      <c r="BG125" s="3">
        <v>213.07199999999997</v>
      </c>
      <c r="BH125" s="3">
        <f>Table1[[#This Row], [2008]]*(VLOOKUP(Table1[[#This Row], [ISO]],Table2[],16,0)%)</f>
      </c>
      <c r="BI125" s="3">
        <v>216.341</v>
      </c>
      <c r="BJ125" s="3">
        <f>Table1[[#This Row], [2009]]*(VLOOKUP(Table1[[#This Row], [ISO]],Table2[],15,0)%)</f>
      </c>
      <c r="BK125" s="3">
        <v>215.681</v>
      </c>
      <c r="BL125" s="3">
        <f>Table1[[#This Row], [2010]]*(VLOOKUP(Table1[[#This Row], [ISO]],Table2[],14,0)%)</f>
      </c>
      <c r="BM125" s="3">
        <v>210.899</v>
      </c>
      <c r="BN125" s="3">
        <f>Table1[[#This Row], [2011]]*(VLOOKUP(Table1[[#This Row], [ISO]],Table2[],13,0)%)</f>
      </c>
      <c r="BO125" s="3">
        <v>204.826</v>
      </c>
      <c r="BP125" s="3">
        <f>Table1[[#This Row], [2012]]*(VLOOKUP(Table1[[#This Row], [ISO]],Table2[],12,0)%)</f>
      </c>
      <c r="BQ125" s="3">
        <v>199.46</v>
      </c>
      <c r="BR125" s="3">
        <f>Table1[[#This Row], [2013]]*(VLOOKUP(Table1[[#This Row], [ISO]],Table2[],11,0)%)</f>
      </c>
      <c r="BS125" s="3">
        <v>197.559</v>
      </c>
      <c r="BT125" s="3">
        <f>Table1[[#This Row], [2014]]*(VLOOKUP(Table1[[#This Row], [ISO]],Table2[],10,0)%)</f>
      </c>
      <c r="BU125" s="3">
        <v>200.445</v>
      </c>
      <c r="BV125" s="3">
        <f>Table1[[#This Row], [2015]]*(VLOOKUP(Table1[[#This Row], [ISO]],Table2[],9,0)%)</f>
      </c>
      <c r="BW125" s="3">
        <v>205.664</v>
      </c>
      <c r="BX125" s="3">
        <f>Table1[[#This Row], [2016]]*(VLOOKUP(Table1[[#This Row], [ISO]],Table2[],8,0)%)</f>
      </c>
      <c r="BY125" s="3">
        <v>209.227</v>
      </c>
      <c r="BZ125" s="3">
        <f>Table1[[#This Row], [2017]]*(VLOOKUP(Table1[[#This Row], [ISO]],Table2[],7,0)%)</f>
      </c>
      <c r="CA125" s="3">
        <v>208.46200000000002</v>
      </c>
      <c r="CB125" s="3">
        <f>Table1[[#This Row], [2018]]*(VLOOKUP(Table1[[#This Row], [ISO]],Table2[],6,0)%)</f>
      </c>
      <c r="CC125" s="3">
        <v>203.793</v>
      </c>
      <c r="CD125" s="3">
        <f>Table1[[#This Row], [2019]]*(VLOOKUP(Table1[[#This Row], [ISO]],Table2[],5,0)%)</f>
      </c>
      <c r="CE125" s="3">
        <v>196.03700000000003</v>
      </c>
      <c r="CF125" s="3">
        <f>Table1[[#This Row], [2020]]*(VLOOKUP(Table1[[#This Row], [ISO]],Table2[],4,0)%)</f>
      </c>
      <c r="CG125" s="3">
        <v>186.621</v>
      </c>
      <c r="CH125" s="3">
        <f>Table1[[#This Row], [2021]]*(VLOOKUP(Table1[[#This Row], [ISO]],Table2[],3,0)%)</f>
      </c>
    </row>
    <row x14ac:dyDescent="0.25" r="126" customHeight="1" ht="17.25">
      <c r="A126" s="1" t="s">
        <v>459</v>
      </c>
      <c r="B126" s="1" t="s">
        <v>460</v>
      </c>
      <c r="C126" s="3">
        <v>34.721</v>
      </c>
      <c r="D126" s="2">
        <f>Table1[[#This Row], [1980]]*(VLOOKUP(Table1[[#This Row], [ISO]],Table2[],44,0)%)</f>
      </c>
      <c r="E126" s="3">
        <v>35.715</v>
      </c>
      <c r="F126" s="2">
        <f>Table1[[#This Row], [1981]]*(VLOOKUP(Table1[[#This Row], [ISO]],Table2[],43,0)%)</f>
      </c>
      <c r="G126" s="3">
        <v>38.434</v>
      </c>
      <c r="H126" s="2">
        <f>Table1[[#This Row], [1982]]*(VLOOKUP(Table1[[#This Row], [ISO]],Table2[],42,0)%)</f>
      </c>
      <c r="I126" s="3">
        <v>42.647999999999996</v>
      </c>
      <c r="J126" s="2">
        <f>Table1[[#This Row], [1983]]*(VLOOKUP(Table1[[#This Row], [ISO]],Table2[],41,0)%)</f>
      </c>
      <c r="K126" s="3">
        <v>47.995999999999995</v>
      </c>
      <c r="L126" s="2">
        <f>Table1[[#This Row], [1984]]*(VLOOKUP(Table1[[#This Row], [ISO]],Table2[],40,0)%)</f>
      </c>
      <c r="M126" s="3">
        <v>53.958</v>
      </c>
      <c r="N126" s="2">
        <f>Table1[[#This Row], [1985]]*(VLOOKUP(Table1[[#This Row], [ISO]],Table2[],39,0)%)</f>
      </c>
      <c r="O126" s="3">
        <v>60.002</v>
      </c>
      <c r="P126" s="2">
        <f>Table1[[#This Row], [1986]]*(VLOOKUP(Table1[[#This Row], [ISO]],Table2[],38,0)%)</f>
      </c>
      <c r="Q126" s="3">
        <v>65.296</v>
      </c>
      <c r="R126" s="2">
        <f>Table1[[#This Row], [1987]]*(VLOOKUP(Table1[[#This Row], [ISO]],Table2[],37,0)%)</f>
      </c>
      <c r="S126" s="3">
        <v>69.249</v>
      </c>
      <c r="T126" s="2">
        <f>Table1[[#This Row], [1988]]*(VLOOKUP(Table1[[#This Row], [ISO]],Table2[],36,0)%)</f>
      </c>
      <c r="U126" s="3">
        <v>71.75</v>
      </c>
      <c r="V126" s="2">
        <f>Table1[[#This Row], [1989]]*(VLOOKUP(Table1[[#This Row], [ISO]],Table2[],35,0)%)</f>
      </c>
      <c r="W126" s="3">
        <v>72.715</v>
      </c>
      <c r="X126" s="2">
        <f>Table1[[#This Row], [1990]]*(VLOOKUP(Table1[[#This Row], [ISO]],Table2[],34,0)%)</f>
      </c>
      <c r="Y126" s="3">
        <v>72.39</v>
      </c>
      <c r="Z126" s="2">
        <f>Table1[[#This Row], [1991]]*(VLOOKUP(Table1[[#This Row], [ISO]],Table2[],33,0)%)</f>
      </c>
      <c r="AA126" s="3">
        <v>71.207</v>
      </c>
      <c r="AB126" s="2">
        <f>Table1[[#This Row], [1992]]*(VLOOKUP(Table1[[#This Row], [ISO]],Table2[],32,0)%)</f>
      </c>
      <c r="AC126" s="3">
        <v>69.344</v>
      </c>
      <c r="AD126" s="2">
        <f>Table1[[#This Row], [1993]]*(VLOOKUP(Table1[[#This Row], [ISO]],Table2[],31,0)%)</f>
      </c>
      <c r="AE126" s="3">
        <v>66.82300000000001</v>
      </c>
      <c r="AF126" s="2">
        <f>Table1[[#This Row], [1994]]*(VLOOKUP(Table1[[#This Row], [ISO]],Table2[],30,0)%)</f>
      </c>
      <c r="AG126" s="3">
        <v>64.004</v>
      </c>
      <c r="AH126" s="2">
        <f>Table1[[#This Row], [1995]]*(VLOOKUP(Table1[[#This Row], [ISO]],Table2[],29,0)%)</f>
      </c>
      <c r="AI126" s="3">
        <v>61.029</v>
      </c>
      <c r="AJ126" s="2">
        <f>Table1[[#This Row], [1996]]*(VLOOKUP(Table1[[#This Row], [ISO]],Table2[],28,0)%)</f>
      </c>
      <c r="AK126" s="3">
        <v>57.809</v>
      </c>
      <c r="AL126" s="2">
        <f>Table1[[#This Row], [1997]]*(VLOOKUP(Table1[[#This Row], [ISO]],Table2[],27,0)%)</f>
      </c>
      <c r="AM126" s="3">
        <v>54.441</v>
      </c>
      <c r="AN126" s="2">
        <f>Table1[[#This Row], [1998]]*(VLOOKUP(Table1[[#This Row], [ISO]],Table2[],26,0)%)</f>
      </c>
      <c r="AO126" s="3">
        <v>50.95700000000001</v>
      </c>
      <c r="AP126" s="2">
        <f>Table1[[#This Row], [1999]]*(VLOOKUP(Table1[[#This Row], [ISO]],Table2[],25,0)%)</f>
      </c>
      <c r="AQ126" s="3">
        <v>47.096</v>
      </c>
      <c r="AR126" s="2">
        <f>Table1[[#This Row], [2000]]*(VLOOKUP(Table1[[#This Row], [ISO]],Table2[],24,0)%)</f>
      </c>
      <c r="AS126" s="3">
        <v>43.141999999999996</v>
      </c>
      <c r="AT126" s="2">
        <f>Table1[[#This Row], [2001]]*(VLOOKUP(Table1[[#This Row], [ISO]],Table2[],23,0)%)</f>
      </c>
      <c r="AU126" s="3">
        <v>40.236</v>
      </c>
      <c r="AV126" s="2">
        <f>Table1[[#This Row], [2002]]*(VLOOKUP(Table1[[#This Row], [ISO]],Table2[],22,0)%)</f>
      </c>
      <c r="AW126" s="3">
        <v>38.67</v>
      </c>
      <c r="AX126" s="2">
        <f>Table1[[#This Row], [2003]]*(VLOOKUP(Table1[[#This Row], [ISO]],Table2[],21,0)%)</f>
      </c>
      <c r="AY126" s="3">
        <v>37.944</v>
      </c>
      <c r="AZ126" s="2">
        <f>Table1[[#This Row], [2004]]*(VLOOKUP(Table1[[#This Row], [ISO]],Table2[],20,0)%)</f>
      </c>
      <c r="BA126" s="3">
        <v>38.013</v>
      </c>
      <c r="BB126" s="2">
        <f>Table1[[#This Row], [2005]]*(VLOOKUP(Table1[[#This Row], [ISO]],Table2[],19,0)%)</f>
      </c>
      <c r="BC126" s="3">
        <v>38.852000000000004</v>
      </c>
      <c r="BD126" s="2">
        <f>Table1[[#This Row], [2006]]*(VLOOKUP(Table1[[#This Row], [ISO]],Table2[],18,0)%)</f>
      </c>
      <c r="BE126" s="3">
        <v>40.158</v>
      </c>
      <c r="BF126" s="2">
        <f>Table1[[#This Row], [2007]]*(VLOOKUP(Table1[[#This Row], [ISO]],Table2[],17,0)%)</f>
      </c>
      <c r="BG126" s="3">
        <v>42.042</v>
      </c>
      <c r="BH126" s="2">
        <f>Table1[[#This Row], [2008]]*(VLOOKUP(Table1[[#This Row], [ISO]],Table2[],16,0)%)</f>
      </c>
      <c r="BI126" s="3">
        <v>44.642</v>
      </c>
      <c r="BJ126" s="2">
        <f>Table1[[#This Row], [2009]]*(VLOOKUP(Table1[[#This Row], [ISO]],Table2[],15,0)%)</f>
      </c>
      <c r="BK126" s="3">
        <v>47.866</v>
      </c>
      <c r="BL126" s="2">
        <f>Table1[[#This Row], [2010]]*(VLOOKUP(Table1[[#This Row], [ISO]],Table2[],14,0)%)</f>
      </c>
      <c r="BM126" s="3">
        <v>51.388</v>
      </c>
      <c r="BN126" s="2">
        <f>Table1[[#This Row], [2011]]*(VLOOKUP(Table1[[#This Row], [ISO]],Table2[],13,0)%)</f>
      </c>
      <c r="BO126" s="3">
        <v>54.753</v>
      </c>
      <c r="BP126" s="2">
        <f>Table1[[#This Row], [2012]]*(VLOOKUP(Table1[[#This Row], [ISO]],Table2[],12,0)%)</f>
      </c>
      <c r="BQ126" s="3">
        <v>57.722</v>
      </c>
      <c r="BR126" s="2">
        <f>Table1[[#This Row], [2013]]*(VLOOKUP(Table1[[#This Row], [ISO]],Table2[],11,0)%)</f>
      </c>
      <c r="BS126" s="3">
        <v>60.34</v>
      </c>
      <c r="BT126" s="2">
        <f>Table1[[#This Row], [2014]]*(VLOOKUP(Table1[[#This Row], [ISO]],Table2[],10,0)%)</f>
      </c>
      <c r="BU126" s="3">
        <v>62.864999999999995</v>
      </c>
      <c r="BV126" s="2">
        <f>Table1[[#This Row], [2015]]*(VLOOKUP(Table1[[#This Row], [ISO]],Table2[],9,0)%)</f>
      </c>
      <c r="BW126" s="3">
        <v>65.655</v>
      </c>
      <c r="BX126" s="2">
        <f>Table1[[#This Row], [2016]]*(VLOOKUP(Table1[[#This Row], [ISO]],Table2[],8,0)%)</f>
      </c>
      <c r="BY126" s="3">
        <v>69.015</v>
      </c>
      <c r="BZ126" s="2">
        <f>Table1[[#This Row], [2017]]*(VLOOKUP(Table1[[#This Row], [ISO]],Table2[],7,0)%)</f>
      </c>
      <c r="CA126" s="3">
        <v>72.843</v>
      </c>
      <c r="CB126" s="2">
        <f>Table1[[#This Row], [2018]]*(VLOOKUP(Table1[[#This Row], [ISO]],Table2[],6,0)%)</f>
      </c>
      <c r="CC126" s="3">
        <v>76.603</v>
      </c>
      <c r="CD126" s="2">
        <f>Table1[[#This Row], [2019]]*(VLOOKUP(Table1[[#This Row], [ISO]],Table2[],5,0)%)</f>
      </c>
      <c r="CE126" s="3">
        <v>79.479</v>
      </c>
      <c r="CF126" s="2">
        <f>Table1[[#This Row], [2020]]*(VLOOKUP(Table1[[#This Row], [ISO]],Table2[],4,0)%)</f>
      </c>
      <c r="CG126" s="3">
        <v>79.883</v>
      </c>
      <c r="CH126" s="2">
        <f>Table1[[#This Row], [2021]]*(VLOOKUP(Table1[[#This Row], [ISO]],Table2[],3,0)%)</f>
      </c>
    </row>
    <row x14ac:dyDescent="0.25" r="127" customHeight="1" ht="17.25">
      <c r="A127" s="1" t="s">
        <v>461</v>
      </c>
      <c r="B127" s="1" t="s">
        <v>462</v>
      </c>
      <c r="C127" s="3">
        <v>1.937</v>
      </c>
      <c r="D127" s="2">
        <f>Table1[[#This Row], [1980]]*(VLOOKUP(Table1[[#This Row], [ISO]],Table2[],44,0)%)</f>
      </c>
      <c r="E127" s="3">
        <v>1.867</v>
      </c>
      <c r="F127" s="2">
        <f>Table1[[#This Row], [1981]]*(VLOOKUP(Table1[[#This Row], [ISO]],Table2[],43,0)%)</f>
      </c>
      <c r="G127" s="3">
        <v>2.001</v>
      </c>
      <c r="H127" s="2">
        <f>Table1[[#This Row], [1982]]*(VLOOKUP(Table1[[#This Row], [ISO]],Table2[],42,0)%)</f>
      </c>
      <c r="I127" s="3">
        <v>2.449</v>
      </c>
      <c r="J127" s="2">
        <f>Table1[[#This Row], [1983]]*(VLOOKUP(Table1[[#This Row], [ISO]],Table2[],41,0)%)</f>
      </c>
      <c r="K127" s="3">
        <v>3.061</v>
      </c>
      <c r="L127" s="2">
        <f>Table1[[#This Row], [1984]]*(VLOOKUP(Table1[[#This Row], [ISO]],Table2[],40,0)%)</f>
      </c>
      <c r="M127" s="3">
        <v>3.76</v>
      </c>
      <c r="N127" s="2">
        <f>Table1[[#This Row], [1985]]*(VLOOKUP(Table1[[#This Row], [ISO]],Table2[],39,0)%)</f>
      </c>
      <c r="O127" s="3">
        <v>4.502</v>
      </c>
      <c r="P127" s="2">
        <f>Table1[[#This Row], [1986]]*(VLOOKUP(Table1[[#This Row], [ISO]],Table2[],38,0)%)</f>
      </c>
      <c r="Q127" s="3">
        <v>5.237</v>
      </c>
      <c r="R127" s="2">
        <f>Table1[[#This Row], [1987]]*(VLOOKUP(Table1[[#This Row], [ISO]],Table2[],37,0)%)</f>
      </c>
      <c r="S127" s="3">
        <v>5.914999999999999</v>
      </c>
      <c r="T127" s="2">
        <f>Table1[[#This Row], [1988]]*(VLOOKUP(Table1[[#This Row], [ISO]],Table2[],36,0)%)</f>
      </c>
      <c r="U127" s="3">
        <v>6.495</v>
      </c>
      <c r="V127" s="2">
        <f>Table1[[#This Row], [1989]]*(VLOOKUP(Table1[[#This Row], [ISO]],Table2[],35,0)%)</f>
      </c>
      <c r="W127" s="3">
        <v>7.002</v>
      </c>
      <c r="X127" s="2">
        <f>Table1[[#This Row], [1990]]*(VLOOKUP(Table1[[#This Row], [ISO]],Table2[],34,0)%)</f>
      </c>
      <c r="Y127" s="3">
        <v>7.405</v>
      </c>
      <c r="Z127" s="2">
        <f>Table1[[#This Row], [1991]]*(VLOOKUP(Table1[[#This Row], [ISO]],Table2[],33,0)%)</f>
      </c>
      <c r="AA127" s="3">
        <v>7.618</v>
      </c>
      <c r="AB127" s="2">
        <f>Table1[[#This Row], [1992]]*(VLOOKUP(Table1[[#This Row], [ISO]],Table2[],32,0)%)</f>
      </c>
      <c r="AC127" s="3">
        <v>7.646</v>
      </c>
      <c r="AD127" s="2">
        <f>Table1[[#This Row], [1993]]*(VLOOKUP(Table1[[#This Row], [ISO]],Table2[],31,0)%)</f>
      </c>
      <c r="AE127" s="3">
        <v>7.515</v>
      </c>
      <c r="AF127" s="2">
        <f>Table1[[#This Row], [1994]]*(VLOOKUP(Table1[[#This Row], [ISO]],Table2[],30,0)%)</f>
      </c>
      <c r="AG127" s="3">
        <v>7.192</v>
      </c>
      <c r="AH127" s="2">
        <f>Table1[[#This Row], [1995]]*(VLOOKUP(Table1[[#This Row], [ISO]],Table2[],29,0)%)</f>
      </c>
      <c r="AI127" s="3">
        <v>6.735</v>
      </c>
      <c r="AJ127" s="2">
        <f>Table1[[#This Row], [1996]]*(VLOOKUP(Table1[[#This Row], [ISO]],Table2[],28,0)%)</f>
      </c>
      <c r="AK127" s="3">
        <v>6.2620000000000005</v>
      </c>
      <c r="AL127" s="2">
        <f>Table1[[#This Row], [1997]]*(VLOOKUP(Table1[[#This Row], [ISO]],Table2[],27,0)%)</f>
      </c>
      <c r="AM127" s="3">
        <v>5.768</v>
      </c>
      <c r="AN127" s="2">
        <f>Table1[[#This Row], [1998]]*(VLOOKUP(Table1[[#This Row], [ISO]],Table2[],26,0)%)</f>
      </c>
      <c r="AO127" s="3">
        <v>5.493</v>
      </c>
      <c r="AP127" s="2">
        <f>Table1[[#This Row], [1999]]*(VLOOKUP(Table1[[#This Row], [ISO]],Table2[],25,0)%)</f>
      </c>
      <c r="AQ127" s="3">
        <v>5.688000000000001</v>
      </c>
      <c r="AR127" s="2">
        <f>Table1[[#This Row], [2000]]*(VLOOKUP(Table1[[#This Row], [ISO]],Table2[],24,0)%)</f>
      </c>
      <c r="AS127" s="3">
        <v>6.109</v>
      </c>
      <c r="AT127" s="2">
        <f>Table1[[#This Row], [2001]]*(VLOOKUP(Table1[[#This Row], [ISO]],Table2[],23,0)%)</f>
      </c>
      <c r="AU127" s="3">
        <v>6.515000000000001</v>
      </c>
      <c r="AV127" s="2">
        <f>Table1[[#This Row], [2002]]*(VLOOKUP(Table1[[#This Row], [ISO]],Table2[],22,0)%)</f>
      </c>
      <c r="AW127" s="3">
        <v>6.893</v>
      </c>
      <c r="AX127" s="2">
        <f>Table1[[#This Row], [2003]]*(VLOOKUP(Table1[[#This Row], [ISO]],Table2[],21,0)%)</f>
      </c>
      <c r="AY127" s="3">
        <v>7.1419999999999995</v>
      </c>
      <c r="AZ127" s="2">
        <f>Table1[[#This Row], [2004]]*(VLOOKUP(Table1[[#This Row], [ISO]],Table2[],20,0)%)</f>
      </c>
      <c r="BA127" s="3">
        <v>7.186</v>
      </c>
      <c r="BB127" s="2">
        <f>Table1[[#This Row], [2005]]*(VLOOKUP(Table1[[#This Row], [ISO]],Table2[],19,0)%)</f>
      </c>
      <c r="BC127" s="3">
        <v>7.107</v>
      </c>
      <c r="BD127" s="2">
        <f>Table1[[#This Row], [2006]]*(VLOOKUP(Table1[[#This Row], [ISO]],Table2[],18,0)%)</f>
      </c>
      <c r="BE127" s="3">
        <v>6.96</v>
      </c>
      <c r="BF127" s="2">
        <f>Table1[[#This Row], [2007]]*(VLOOKUP(Table1[[#This Row], [ISO]],Table2[],17,0)%)</f>
      </c>
      <c r="BG127" s="3">
        <v>6.726</v>
      </c>
      <c r="BH127" s="2">
        <f>Table1[[#This Row], [2008]]*(VLOOKUP(Table1[[#This Row], [ISO]],Table2[],16,0)%)</f>
      </c>
      <c r="BI127" s="3">
        <v>6.382</v>
      </c>
      <c r="BJ127" s="2">
        <f>Table1[[#This Row], [2009]]*(VLOOKUP(Table1[[#This Row], [ISO]],Table2[],15,0)%)</f>
      </c>
      <c r="BK127" s="3">
        <v>6.087000000000001</v>
      </c>
      <c r="BL127" s="2">
        <f>Table1[[#This Row], [2010]]*(VLOOKUP(Table1[[#This Row], [ISO]],Table2[],14,0)%)</f>
      </c>
      <c r="BM127" s="3">
        <v>6.061</v>
      </c>
      <c r="BN127" s="2">
        <f>Table1[[#This Row], [2011]]*(VLOOKUP(Table1[[#This Row], [ISO]],Table2[],13,0)%)</f>
      </c>
      <c r="BO127" s="3">
        <v>6.187</v>
      </c>
      <c r="BP127" s="2">
        <f>Table1[[#This Row], [2012]]*(VLOOKUP(Table1[[#This Row], [ISO]],Table2[],12,0)%)</f>
      </c>
      <c r="BQ127" s="3">
        <v>6.218</v>
      </c>
      <c r="BR127" s="2">
        <f>Table1[[#This Row], [2013]]*(VLOOKUP(Table1[[#This Row], [ISO]],Table2[],11,0)%)</f>
      </c>
      <c r="BS127" s="3">
        <v>6.079999999999999</v>
      </c>
      <c r="BT127" s="2">
        <f>Table1[[#This Row], [2014]]*(VLOOKUP(Table1[[#This Row], [ISO]],Table2[],10,0)%)</f>
      </c>
      <c r="BU127" s="3">
        <v>5.876</v>
      </c>
      <c r="BV127" s="2">
        <f>Table1[[#This Row], [2015]]*(VLOOKUP(Table1[[#This Row], [ISO]],Table2[],9,0)%)</f>
      </c>
      <c r="BW127" s="3">
        <v>5.647</v>
      </c>
      <c r="BX127" s="2">
        <f>Table1[[#This Row], [2016]]*(VLOOKUP(Table1[[#This Row], [ISO]],Table2[],8,0)%)</f>
      </c>
      <c r="BY127" s="3">
        <v>5.335</v>
      </c>
      <c r="BZ127" s="2">
        <f>Table1[[#This Row], [2017]]*(VLOOKUP(Table1[[#This Row], [ISO]],Table2[],7,0)%)</f>
      </c>
      <c r="CA127" s="3">
        <v>5.053</v>
      </c>
      <c r="CB127" s="2">
        <f>Table1[[#This Row], [2018]]*(VLOOKUP(Table1[[#This Row], [ISO]],Table2[],6,0)%)</f>
      </c>
      <c r="CC127" s="3">
        <v>4.897</v>
      </c>
      <c r="CD127" s="2">
        <f>Table1[[#This Row], [2019]]*(VLOOKUP(Table1[[#This Row], [ISO]],Table2[],5,0)%)</f>
      </c>
      <c r="CE127" s="3">
        <v>4.772</v>
      </c>
      <c r="CF127" s="2">
        <f>Table1[[#This Row], [2020]]*(VLOOKUP(Table1[[#This Row], [ISO]],Table2[],4,0)%)</f>
      </c>
      <c r="CG127" s="3">
        <v>4.644</v>
      </c>
      <c r="CH127" s="2">
        <f>Table1[[#This Row], [2021]]*(VLOOKUP(Table1[[#This Row], [ISO]],Table2[],3,0)%)</f>
      </c>
    </row>
    <row x14ac:dyDescent="0.25" r="128" customHeight="1" ht="17.25">
      <c r="A128" s="1" t="s">
        <v>201</v>
      </c>
      <c r="B128" s="1" t="s">
        <v>200</v>
      </c>
      <c r="C128" s="3">
        <v>6602.397000000001</v>
      </c>
      <c r="D128" s="3">
        <f>Table1[[#This Row], [1980]]*(VLOOKUP(Table1[[#This Row], [ISO]],Table2[],44,0)%)</f>
      </c>
      <c r="E128" s="3">
        <v>6727.252</v>
      </c>
      <c r="F128" s="3">
        <f>Table1[[#This Row], [1981]]*(VLOOKUP(Table1[[#This Row], [ISO]],Table2[],43,0)%)</f>
      </c>
      <c r="G128" s="3">
        <v>6862.933999999999</v>
      </c>
      <c r="H128" s="3">
        <f>Table1[[#This Row], [1982]]*(VLOOKUP(Table1[[#This Row], [ISO]],Table2[],42,0)%)</f>
      </c>
      <c r="I128" s="3">
        <v>6990.165</v>
      </c>
      <c r="J128" s="3">
        <f>Table1[[#This Row], [1983]]*(VLOOKUP(Table1[[#This Row], [ISO]],Table2[],41,0)%)</f>
      </c>
      <c r="K128" s="3">
        <v>7088.561</v>
      </c>
      <c r="L128" s="3">
        <f>Table1[[#This Row], [1984]]*(VLOOKUP(Table1[[#This Row], [ISO]],Table2[],40,0)%)</f>
      </c>
      <c r="M128" s="3">
        <v>7148.86</v>
      </c>
      <c r="N128" s="3">
        <f>Table1[[#This Row], [1985]]*(VLOOKUP(Table1[[#This Row], [ISO]],Table2[],39,0)%)</f>
      </c>
      <c r="O128" s="3">
        <v>7165.382</v>
      </c>
      <c r="P128" s="3">
        <f>Table1[[#This Row], [1986]]*(VLOOKUP(Table1[[#This Row], [ISO]],Table2[],38,0)%)</f>
      </c>
      <c r="Q128" s="3">
        <v>7134.804</v>
      </c>
      <c r="R128" s="3">
        <f>Table1[[#This Row], [1987]]*(VLOOKUP(Table1[[#This Row], [ISO]],Table2[],37,0)%)</f>
      </c>
      <c r="S128" s="3">
        <v>7066.7</v>
      </c>
      <c r="T128" s="3">
        <f>Table1[[#This Row], [1988]]*(VLOOKUP(Table1[[#This Row], [ISO]],Table2[],36,0)%)</f>
      </c>
      <c r="U128" s="3">
        <v>6976.894</v>
      </c>
      <c r="V128" s="3">
        <f>Table1[[#This Row], [1989]]*(VLOOKUP(Table1[[#This Row], [ISO]],Table2[],35,0)%)</f>
      </c>
      <c r="W128" s="3">
        <v>6884.235</v>
      </c>
      <c r="X128" s="3">
        <f>Table1[[#This Row], [1990]]*(VLOOKUP(Table1[[#This Row], [ISO]],Table2[],34,0)%)</f>
      </c>
      <c r="Y128" s="3">
        <v>6809.614</v>
      </c>
      <c r="Z128" s="3">
        <f>Table1[[#This Row], [1991]]*(VLOOKUP(Table1[[#This Row], [ISO]],Table2[],33,0)%)</f>
      </c>
      <c r="AA128" s="3">
        <v>6756.271</v>
      </c>
      <c r="AB128" s="3">
        <f>Table1[[#This Row], [1992]]*(VLOOKUP(Table1[[#This Row], [ISO]],Table2[],32,0)%)</f>
      </c>
      <c r="AC128" s="3">
        <v>6710.182</v>
      </c>
      <c r="AD128" s="3">
        <f>Table1[[#This Row], [1993]]*(VLOOKUP(Table1[[#This Row], [ISO]],Table2[],31,0)%)</f>
      </c>
      <c r="AE128" s="3">
        <v>6668.289</v>
      </c>
      <c r="AF128" s="3">
        <f>Table1[[#This Row], [1994]]*(VLOOKUP(Table1[[#This Row], [ISO]],Table2[],30,0)%)</f>
      </c>
      <c r="AG128" s="3">
        <v>6626.193</v>
      </c>
      <c r="AH128" s="3">
        <f>Table1[[#This Row], [1995]]*(VLOOKUP(Table1[[#This Row], [ISO]],Table2[],29,0)%)</f>
      </c>
      <c r="AI128" s="3">
        <v>6562.5869999999995</v>
      </c>
      <c r="AJ128" s="3">
        <f>Table1[[#This Row], [1996]]*(VLOOKUP(Table1[[#This Row], [ISO]],Table2[],28,0)%)</f>
      </c>
      <c r="AK128" s="3">
        <v>6485.483</v>
      </c>
      <c r="AL128" s="3">
        <f>Table1[[#This Row], [1997]]*(VLOOKUP(Table1[[#This Row], [ISO]],Table2[],27,0)%)</f>
      </c>
      <c r="AM128" s="3">
        <v>6420.514</v>
      </c>
      <c r="AN128" s="3">
        <f>Table1[[#This Row], [1998]]*(VLOOKUP(Table1[[#This Row], [ISO]],Table2[],26,0)%)</f>
      </c>
      <c r="AO128" s="3">
        <v>6369.136</v>
      </c>
      <c r="AP128" s="3">
        <f>Table1[[#This Row], [1999]]*(VLOOKUP(Table1[[#This Row], [ISO]],Table2[],25,0)%)</f>
      </c>
      <c r="AQ128" s="3">
        <v>6327.348</v>
      </c>
      <c r="AR128" s="3">
        <f>Table1[[#This Row], [2000]]*(VLOOKUP(Table1[[#This Row], [ISO]],Table2[],24,0)%)</f>
      </c>
      <c r="AS128" s="3">
        <v>6294.758</v>
      </c>
      <c r="AT128" s="3">
        <f>Table1[[#This Row], [2001]]*(VLOOKUP(Table1[[#This Row], [ISO]],Table2[],23,0)%)</f>
      </c>
      <c r="AU128" s="3">
        <v>6259.036</v>
      </c>
      <c r="AV128" s="3">
        <f>Table1[[#This Row], [2002]]*(VLOOKUP(Table1[[#This Row], [ISO]],Table2[],22,0)%)</f>
      </c>
      <c r="AW128" s="3">
        <v>6214.695</v>
      </c>
      <c r="AX128" s="3">
        <f>Table1[[#This Row], [2003]]*(VLOOKUP(Table1[[#This Row], [ISO]],Table2[],21,0)%)</f>
      </c>
      <c r="AY128" s="3">
        <v>6192.370000000001</v>
      </c>
      <c r="AZ128" s="3">
        <f>Table1[[#This Row], [2004]]*(VLOOKUP(Table1[[#This Row], [ISO]],Table2[],20,0)%)</f>
      </c>
      <c r="BA128" s="3">
        <v>6197.929</v>
      </c>
      <c r="BB128" s="3">
        <f>Table1[[#This Row], [2005]]*(VLOOKUP(Table1[[#This Row], [ISO]],Table2[],19,0)%)</f>
      </c>
      <c r="BC128" s="3">
        <v>6215.599</v>
      </c>
      <c r="BD128" s="3">
        <f>Table1[[#This Row], [2006]]*(VLOOKUP(Table1[[#This Row], [ISO]],Table2[],18,0)%)</f>
      </c>
      <c r="BE128" s="3">
        <v>6254.976000000001</v>
      </c>
      <c r="BF128" s="3">
        <f>Table1[[#This Row], [2007]]*(VLOOKUP(Table1[[#This Row], [ISO]],Table2[],17,0)%)</f>
      </c>
      <c r="BG128" s="3">
        <v>6314.694</v>
      </c>
      <c r="BH128" s="3">
        <f>Table1[[#This Row], [2008]]*(VLOOKUP(Table1[[#This Row], [ISO]],Table2[],16,0)%)</f>
      </c>
      <c r="BI128" s="3">
        <v>6392.109</v>
      </c>
      <c r="BJ128" s="3">
        <f>Table1[[#This Row], [2009]]*(VLOOKUP(Table1[[#This Row], [ISO]],Table2[],15,0)%)</f>
      </c>
      <c r="BK128" s="3">
        <v>6484.347</v>
      </c>
      <c r="BL128" s="3">
        <f>Table1[[#This Row], [2010]]*(VLOOKUP(Table1[[#This Row], [ISO]],Table2[],14,0)%)</f>
      </c>
      <c r="BM128" s="3">
        <v>6586.36</v>
      </c>
      <c r="BN128" s="3">
        <f>Table1[[#This Row], [2011]]*(VLOOKUP(Table1[[#This Row], [ISO]],Table2[],13,0)%)</f>
      </c>
      <c r="BO128" s="3">
        <v>6690.443</v>
      </c>
      <c r="BP128" s="3">
        <f>Table1[[#This Row], [2012]]*(VLOOKUP(Table1[[#This Row], [ISO]],Table2[],12,0)%)</f>
      </c>
      <c r="BQ128" s="3">
        <v>6787.533</v>
      </c>
      <c r="BR128" s="3">
        <f>Table1[[#This Row], [2013]]*(VLOOKUP(Table1[[#This Row], [ISO]],Table2[],11,0)%)</f>
      </c>
      <c r="BS128" s="3">
        <v>6858.208</v>
      </c>
      <c r="BT128" s="3">
        <f>Table1[[#This Row], [2014]]*(VLOOKUP(Table1[[#This Row], [ISO]],Table2[],10,0)%)</f>
      </c>
      <c r="BU128" s="3">
        <v>6895.281000000001</v>
      </c>
      <c r="BV128" s="3">
        <f>Table1[[#This Row], [2015]]*(VLOOKUP(Table1[[#This Row], [ISO]],Table2[],9,0)%)</f>
      </c>
      <c r="BW128" s="3">
        <v>6889.728</v>
      </c>
      <c r="BX128" s="3">
        <f>Table1[[#This Row], [2016]]*(VLOOKUP(Table1[[#This Row], [ISO]],Table2[],8,0)%)</f>
      </c>
      <c r="BY128" s="3">
        <v>6850.385</v>
      </c>
      <c r="BZ128" s="3">
        <f>Table1[[#This Row], [2017]]*(VLOOKUP(Table1[[#This Row], [ISO]],Table2[],7,0)%)</f>
      </c>
      <c r="CA128" s="3">
        <v>6794.655</v>
      </c>
      <c r="CB128" s="3">
        <f>Table1[[#This Row], [2018]]*(VLOOKUP(Table1[[#This Row], [ISO]],Table2[],6,0)%)</f>
      </c>
      <c r="CC128" s="3">
        <v>6722.26</v>
      </c>
      <c r="CD128" s="3">
        <f>Table1[[#This Row], [2019]]*(VLOOKUP(Table1[[#This Row], [ISO]],Table2[],5,0)%)</f>
      </c>
      <c r="CE128" s="3">
        <v>6642.442</v>
      </c>
      <c r="CF128" s="3">
        <f>Table1[[#This Row], [2020]]*(VLOOKUP(Table1[[#This Row], [ISO]],Table2[],4,0)%)</f>
      </c>
      <c r="CG128" s="3">
        <v>6570.602000000001</v>
      </c>
      <c r="CH128" s="3">
        <f>Table1[[#This Row], [2021]]*(VLOOKUP(Table1[[#This Row], [ISO]],Table2[],3,0)%)</f>
      </c>
    </row>
    <row x14ac:dyDescent="0.25" r="129" customHeight="1" ht="17.25">
      <c r="A129" s="1" t="s">
        <v>195</v>
      </c>
      <c r="B129" s="1" t="s">
        <v>194</v>
      </c>
      <c r="C129" s="3">
        <v>2.219</v>
      </c>
      <c r="D129" s="3">
        <f>Table1[[#This Row], [1980]]*(VLOOKUP(Table1[[#This Row], [ISO]],Table2[],44,0)%)</f>
      </c>
      <c r="E129" s="3">
        <v>2.018</v>
      </c>
      <c r="F129" s="3">
        <f>Table1[[#This Row], [1981]]*(VLOOKUP(Table1[[#This Row], [ISO]],Table2[],43,0)%)</f>
      </c>
      <c r="G129" s="3">
        <v>2.056</v>
      </c>
      <c r="H129" s="3">
        <f>Table1[[#This Row], [1982]]*(VLOOKUP(Table1[[#This Row], [ISO]],Table2[],42,0)%)</f>
      </c>
      <c r="I129" s="3">
        <v>2.349</v>
      </c>
      <c r="J129" s="3">
        <f>Table1[[#This Row], [1983]]*(VLOOKUP(Table1[[#This Row], [ISO]],Table2[],41,0)%)</f>
      </c>
      <c r="K129" s="3">
        <v>2.607</v>
      </c>
      <c r="L129" s="3">
        <f>Table1[[#This Row], [1984]]*(VLOOKUP(Table1[[#This Row], [ISO]],Table2[],40,0)%)</f>
      </c>
      <c r="M129" s="3">
        <v>2.777</v>
      </c>
      <c r="N129" s="3">
        <f>Table1[[#This Row], [1985]]*(VLOOKUP(Table1[[#This Row], [ISO]],Table2[],39,0)%)</f>
      </c>
      <c r="O129" s="3">
        <v>2.861</v>
      </c>
      <c r="P129" s="3">
        <f>Table1[[#This Row], [1986]]*(VLOOKUP(Table1[[#This Row], [ISO]],Table2[],38,0)%)</f>
      </c>
      <c r="Q129" s="3">
        <v>2.824</v>
      </c>
      <c r="R129" s="3">
        <f>Table1[[#This Row], [1987]]*(VLOOKUP(Table1[[#This Row], [ISO]],Table2[],37,0)%)</f>
      </c>
      <c r="S129" s="3">
        <v>2.694</v>
      </c>
      <c r="T129" s="3">
        <f>Table1[[#This Row], [1988]]*(VLOOKUP(Table1[[#This Row], [ISO]],Table2[],36,0)%)</f>
      </c>
      <c r="U129" s="3">
        <v>2.5460000000000003</v>
      </c>
      <c r="V129" s="3">
        <f>Table1[[#This Row], [1989]]*(VLOOKUP(Table1[[#This Row], [ISO]],Table2[],35,0)%)</f>
      </c>
      <c r="W129" s="3">
        <v>2.484</v>
      </c>
      <c r="X129" s="3">
        <f>Table1[[#This Row], [1990]]*(VLOOKUP(Table1[[#This Row], [ISO]],Table2[],34,0)%)</f>
      </c>
      <c r="Y129" s="3">
        <v>2.616</v>
      </c>
      <c r="Z129" s="3">
        <f>Table1[[#This Row], [1991]]*(VLOOKUP(Table1[[#This Row], [ISO]],Table2[],33,0)%)</f>
      </c>
      <c r="AA129" s="3">
        <v>2.836</v>
      </c>
      <c r="AB129" s="3">
        <f>Table1[[#This Row], [1992]]*(VLOOKUP(Table1[[#This Row], [ISO]],Table2[],32,0)%)</f>
      </c>
      <c r="AC129" s="3">
        <v>3.0140000000000002</v>
      </c>
      <c r="AD129" s="3">
        <f>Table1[[#This Row], [1993]]*(VLOOKUP(Table1[[#This Row], [ISO]],Table2[],31,0)%)</f>
      </c>
      <c r="AE129" s="3">
        <v>3.147</v>
      </c>
      <c r="AF129" s="3">
        <f>Table1[[#This Row], [1994]]*(VLOOKUP(Table1[[#This Row], [ISO]],Table2[],30,0)%)</f>
      </c>
      <c r="AG129" s="3">
        <v>3.207</v>
      </c>
      <c r="AH129" s="3">
        <f>Table1[[#This Row], [1995]]*(VLOOKUP(Table1[[#This Row], [ISO]],Table2[],29,0)%)</f>
      </c>
      <c r="AI129" s="3">
        <v>3.181</v>
      </c>
      <c r="AJ129" s="3">
        <f>Table1[[#This Row], [1996]]*(VLOOKUP(Table1[[#This Row], [ISO]],Table2[],28,0)%)</f>
      </c>
      <c r="AK129" s="3">
        <v>3.142</v>
      </c>
      <c r="AL129" s="3">
        <f>Table1[[#This Row], [1997]]*(VLOOKUP(Table1[[#This Row], [ISO]],Table2[],27,0)%)</f>
      </c>
      <c r="AM129" s="3">
        <v>3.115</v>
      </c>
      <c r="AN129" s="3">
        <f>Table1[[#This Row], [1998]]*(VLOOKUP(Table1[[#This Row], [ISO]],Table2[],26,0)%)</f>
      </c>
      <c r="AO129" s="3">
        <v>2.9879999999999995</v>
      </c>
      <c r="AP129" s="3">
        <f>Table1[[#This Row], [1999]]*(VLOOKUP(Table1[[#This Row], [ISO]],Table2[],25,0)%)</f>
      </c>
      <c r="AQ129" s="3">
        <v>2.832</v>
      </c>
      <c r="AR129" s="3">
        <f>Table1[[#This Row], [2000]]*(VLOOKUP(Table1[[#This Row], [ISO]],Table2[],24,0)%)</f>
      </c>
      <c r="AS129" s="3">
        <v>2.844</v>
      </c>
      <c r="AT129" s="3">
        <f>Table1[[#This Row], [2001]]*(VLOOKUP(Table1[[#This Row], [ISO]],Table2[],23,0)%)</f>
      </c>
      <c r="AU129" s="3">
        <v>2.94</v>
      </c>
      <c r="AV129" s="3">
        <f>Table1[[#This Row], [2002]]*(VLOOKUP(Table1[[#This Row], [ISO]],Table2[],22,0)%)</f>
      </c>
      <c r="AW129" s="3">
        <v>3.003</v>
      </c>
      <c r="AX129" s="3">
        <f>Table1[[#This Row], [2003]]*(VLOOKUP(Table1[[#This Row], [ISO]],Table2[],21,0)%)</f>
      </c>
      <c r="AY129" s="3">
        <v>3.061</v>
      </c>
      <c r="AZ129" s="3">
        <f>Table1[[#This Row], [2004]]*(VLOOKUP(Table1[[#This Row], [ISO]],Table2[],20,0)%)</f>
      </c>
      <c r="BA129" s="3">
        <v>3.049</v>
      </c>
      <c r="BB129" s="3">
        <f>Table1[[#This Row], [2005]]*(VLOOKUP(Table1[[#This Row], [ISO]],Table2[],19,0)%)</f>
      </c>
      <c r="BC129" s="3">
        <v>2.896</v>
      </c>
      <c r="BD129" s="3">
        <f>Table1[[#This Row], [2006]]*(VLOOKUP(Table1[[#This Row], [ISO]],Table2[],18,0)%)</f>
      </c>
      <c r="BE129" s="3">
        <v>2.646</v>
      </c>
      <c r="BF129" s="3">
        <f>Table1[[#This Row], [2007]]*(VLOOKUP(Table1[[#This Row], [ISO]],Table2[],17,0)%)</f>
      </c>
      <c r="BG129" s="3">
        <v>2.489</v>
      </c>
      <c r="BH129" s="3">
        <f>Table1[[#This Row], [2008]]*(VLOOKUP(Table1[[#This Row], [ISO]],Table2[],16,0)%)</f>
      </c>
      <c r="BI129" s="3">
        <v>2.563</v>
      </c>
      <c r="BJ129" s="3">
        <f>Table1[[#This Row], [2009]]*(VLOOKUP(Table1[[#This Row], [ISO]],Table2[],15,0)%)</f>
      </c>
      <c r="BK129" s="3">
        <v>2.737</v>
      </c>
      <c r="BL129" s="3">
        <f>Table1[[#This Row], [2010]]*(VLOOKUP(Table1[[#This Row], [ISO]],Table2[],14,0)%)</f>
      </c>
      <c r="BM129" s="3">
        <v>2.899</v>
      </c>
      <c r="BN129" s="3">
        <f>Table1[[#This Row], [2011]]*(VLOOKUP(Table1[[#This Row], [ISO]],Table2[],13,0)%)</f>
      </c>
      <c r="BO129" s="3">
        <v>3.045</v>
      </c>
      <c r="BP129" s="3">
        <f>Table1[[#This Row], [2012]]*(VLOOKUP(Table1[[#This Row], [ISO]],Table2[],12,0)%)</f>
      </c>
      <c r="BQ129" s="3">
        <v>3.133</v>
      </c>
      <c r="BR129" s="3">
        <f>Table1[[#This Row], [2013]]*(VLOOKUP(Table1[[#This Row], [ISO]],Table2[],11,0)%)</f>
      </c>
      <c r="BS129" s="3">
        <v>3.1579999999999995</v>
      </c>
      <c r="BT129" s="3">
        <f>Table1[[#This Row], [2014]]*(VLOOKUP(Table1[[#This Row], [ISO]],Table2[],10,0)%)</f>
      </c>
      <c r="BU129" s="3">
        <v>3.181</v>
      </c>
      <c r="BV129" s="3">
        <f>Table1[[#This Row], [2015]]*(VLOOKUP(Table1[[#This Row], [ISO]],Table2[],9,0)%)</f>
      </c>
      <c r="BW129" s="3">
        <v>3.241</v>
      </c>
      <c r="BX129" s="3">
        <f>Table1[[#This Row], [2016]]*(VLOOKUP(Table1[[#This Row], [ISO]],Table2[],8,0)%)</f>
      </c>
      <c r="BY129" s="3">
        <v>3.2969999999999997</v>
      </c>
      <c r="BZ129" s="3">
        <f>Table1[[#This Row], [2017]]*(VLOOKUP(Table1[[#This Row], [ISO]],Table2[],7,0)%)</f>
      </c>
      <c r="CA129" s="3">
        <v>3.329</v>
      </c>
      <c r="CB129" s="3">
        <f>Table1[[#This Row], [2018]]*(VLOOKUP(Table1[[#This Row], [ISO]],Table2[],6,0)%)</f>
      </c>
      <c r="CC129" s="3">
        <v>3.3440000000000003</v>
      </c>
      <c r="CD129" s="3">
        <f>Table1[[#This Row], [2019]]*(VLOOKUP(Table1[[#This Row], [ISO]],Table2[],5,0)%)</f>
      </c>
      <c r="CE129" s="3">
        <v>3.327</v>
      </c>
      <c r="CF129" s="3">
        <f>Table1[[#This Row], [2020]]*(VLOOKUP(Table1[[#This Row], [ISO]],Table2[],4,0)%)</f>
      </c>
      <c r="CG129" s="3">
        <v>3.289</v>
      </c>
      <c r="CH129" s="3">
        <f>Table1[[#This Row], [2021]]*(VLOOKUP(Table1[[#This Row], [ISO]],Table2[],3,0)%)</f>
      </c>
    </row>
    <row x14ac:dyDescent="0.25" r="130" customHeight="1" ht="17.25">
      <c r="A130" s="1" t="s">
        <v>243</v>
      </c>
      <c r="B130" s="1" t="s">
        <v>242</v>
      </c>
      <c r="C130" s="3">
        <v>781.971</v>
      </c>
      <c r="D130" s="3">
        <f>Table1[[#This Row], [1980]]*(VLOOKUP(Table1[[#This Row], [ISO]],Table2[],44,0)%)</f>
      </c>
      <c r="E130" s="3">
        <v>788.751</v>
      </c>
      <c r="F130" s="3">
        <f>Table1[[#This Row], [1981]]*(VLOOKUP(Table1[[#This Row], [ISO]],Table2[],43,0)%)</f>
      </c>
      <c r="G130" s="3">
        <v>799.52</v>
      </c>
      <c r="H130" s="3">
        <f>Table1[[#This Row], [1982]]*(VLOOKUP(Table1[[#This Row], [ISO]],Table2[],42,0)%)</f>
      </c>
      <c r="I130" s="3">
        <v>816.65</v>
      </c>
      <c r="J130" s="3">
        <f>Table1[[#This Row], [1983]]*(VLOOKUP(Table1[[#This Row], [ISO]],Table2[],41,0)%)</f>
      </c>
      <c r="K130" s="3">
        <v>838.772</v>
      </c>
      <c r="L130" s="3">
        <f>Table1[[#This Row], [1984]]*(VLOOKUP(Table1[[#This Row], [ISO]],Table2[],40,0)%)</f>
      </c>
      <c r="M130" s="3">
        <v>859.342</v>
      </c>
      <c r="N130" s="3">
        <f>Table1[[#This Row], [1985]]*(VLOOKUP(Table1[[#This Row], [ISO]],Table2[],39,0)%)</f>
      </c>
      <c r="O130" s="3">
        <v>877.1579999999999</v>
      </c>
      <c r="P130" s="3">
        <f>Table1[[#This Row], [1986]]*(VLOOKUP(Table1[[#This Row], [ISO]],Table2[],38,0)%)</f>
      </c>
      <c r="Q130" s="3">
        <v>891.261</v>
      </c>
      <c r="R130" s="3">
        <f>Table1[[#This Row], [1987]]*(VLOOKUP(Table1[[#This Row], [ISO]],Table2[],37,0)%)</f>
      </c>
      <c r="S130" s="3">
        <v>890.626</v>
      </c>
      <c r="T130" s="3">
        <f>Table1[[#This Row], [1988]]*(VLOOKUP(Table1[[#This Row], [ISO]],Table2[],36,0)%)</f>
      </c>
      <c r="U130" s="3">
        <v>868.701</v>
      </c>
      <c r="V130" s="3">
        <f>Table1[[#This Row], [1989]]*(VLOOKUP(Table1[[#This Row], [ISO]],Table2[],35,0)%)</f>
      </c>
      <c r="W130" s="3">
        <v>834.384</v>
      </c>
      <c r="X130" s="3">
        <f>Table1[[#This Row], [1990]]*(VLOOKUP(Table1[[#This Row], [ISO]],Table2[],34,0)%)</f>
      </c>
      <c r="Y130" s="3">
        <v>793.1</v>
      </c>
      <c r="Z130" s="3">
        <f>Table1[[#This Row], [1991]]*(VLOOKUP(Table1[[#This Row], [ISO]],Table2[],33,0)%)</f>
      </c>
      <c r="AA130" s="3">
        <v>746.556</v>
      </c>
      <c r="AB130" s="3">
        <f>Table1[[#This Row], [1992]]*(VLOOKUP(Table1[[#This Row], [ISO]],Table2[],32,0)%)</f>
      </c>
      <c r="AC130" s="3">
        <v>702.653</v>
      </c>
      <c r="AD130" s="3">
        <f>Table1[[#This Row], [1993]]*(VLOOKUP(Table1[[#This Row], [ISO]],Table2[],31,0)%)</f>
      </c>
      <c r="AE130" s="3">
        <v>666.168</v>
      </c>
      <c r="AF130" s="3">
        <f>Table1[[#This Row], [1994]]*(VLOOKUP(Table1[[#This Row], [ISO]],Table2[],30,0)%)</f>
      </c>
      <c r="AG130" s="3">
        <v>632.531</v>
      </c>
      <c r="AH130" s="3">
        <f>Table1[[#This Row], [1995]]*(VLOOKUP(Table1[[#This Row], [ISO]],Table2[],29,0)%)</f>
      </c>
      <c r="AI130" s="3">
        <v>598.385</v>
      </c>
      <c r="AJ130" s="3">
        <f>Table1[[#This Row], [1996]]*(VLOOKUP(Table1[[#This Row], [ISO]],Table2[],28,0)%)</f>
      </c>
      <c r="AK130" s="3">
        <v>568.415</v>
      </c>
      <c r="AL130" s="3">
        <f>Table1[[#This Row], [1997]]*(VLOOKUP(Table1[[#This Row], [ISO]],Table2[],27,0)%)</f>
      </c>
      <c r="AM130" s="3">
        <v>542.04</v>
      </c>
      <c r="AN130" s="3">
        <f>Table1[[#This Row], [1998]]*(VLOOKUP(Table1[[#This Row], [ISO]],Table2[],26,0)%)</f>
      </c>
      <c r="AO130" s="3">
        <v>516.898</v>
      </c>
      <c r="AP130" s="3">
        <f>Table1[[#This Row], [1999]]*(VLOOKUP(Table1[[#This Row], [ISO]],Table2[],25,0)%)</f>
      </c>
      <c r="AQ130" s="3">
        <v>496.01099999999997</v>
      </c>
      <c r="AR130" s="3">
        <f>Table1[[#This Row], [2000]]*(VLOOKUP(Table1[[#This Row], [ISO]],Table2[],24,0)%)</f>
      </c>
      <c r="AS130" s="3">
        <v>479.327</v>
      </c>
      <c r="AT130" s="3">
        <f>Table1[[#This Row], [2001]]*(VLOOKUP(Table1[[#This Row], [ISO]],Table2[],23,0)%)</f>
      </c>
      <c r="AU130" s="3">
        <v>463.429</v>
      </c>
      <c r="AV130" s="3">
        <f>Table1[[#This Row], [2002]]*(VLOOKUP(Table1[[#This Row], [ISO]],Table2[],22,0)%)</f>
      </c>
      <c r="AW130" s="3">
        <v>451.424</v>
      </c>
      <c r="AX130" s="3">
        <f>Table1[[#This Row], [2003]]*(VLOOKUP(Table1[[#This Row], [ISO]],Table2[],21,0)%)</f>
      </c>
      <c r="AY130" s="3">
        <v>450.78</v>
      </c>
      <c r="AZ130" s="3">
        <f>Table1[[#This Row], [2004]]*(VLOOKUP(Table1[[#This Row], [ISO]],Table2[],20,0)%)</f>
      </c>
      <c r="BA130" s="3">
        <v>457.408</v>
      </c>
      <c r="BB130" s="3">
        <f>Table1[[#This Row], [2005]]*(VLOOKUP(Table1[[#This Row], [ISO]],Table2[],19,0)%)</f>
      </c>
      <c r="BC130" s="3">
        <v>464.53499999999997</v>
      </c>
      <c r="BD130" s="3">
        <f>Table1[[#This Row], [2006]]*(VLOOKUP(Table1[[#This Row], [ISO]],Table2[],18,0)%)</f>
      </c>
      <c r="BE130" s="3">
        <v>472.663</v>
      </c>
      <c r="BF130" s="3">
        <f>Table1[[#This Row], [2007]]*(VLOOKUP(Table1[[#This Row], [ISO]],Table2[],17,0)%)</f>
      </c>
      <c r="BG130" s="3">
        <v>481.219</v>
      </c>
      <c r="BH130" s="3">
        <f>Table1[[#This Row], [2008]]*(VLOOKUP(Table1[[#This Row], [ISO]],Table2[],16,0)%)</f>
      </c>
      <c r="BI130" s="3">
        <v>489.041</v>
      </c>
      <c r="BJ130" s="3">
        <f>Table1[[#This Row], [2009]]*(VLOOKUP(Table1[[#This Row], [ISO]],Table2[],15,0)%)</f>
      </c>
      <c r="BK130" s="3">
        <v>486.827</v>
      </c>
      <c r="BL130" s="3">
        <f>Table1[[#This Row], [2010]]*(VLOOKUP(Table1[[#This Row], [ISO]],Table2[],14,0)%)</f>
      </c>
      <c r="BM130" s="3">
        <v>473.337</v>
      </c>
      <c r="BN130" s="3">
        <f>Table1[[#This Row], [2011]]*(VLOOKUP(Table1[[#This Row], [ISO]],Table2[],13,0)%)</f>
      </c>
      <c r="BO130" s="3">
        <v>457.799</v>
      </c>
      <c r="BP130" s="3">
        <f>Table1[[#This Row], [2012]]*(VLOOKUP(Table1[[#This Row], [ISO]],Table2[],12,0)%)</f>
      </c>
      <c r="BQ130" s="3">
        <v>444.39</v>
      </c>
      <c r="BR130" s="3">
        <f>Table1[[#This Row], [2013]]*(VLOOKUP(Table1[[#This Row], [ISO]],Table2[],11,0)%)</f>
      </c>
      <c r="BS130" s="3">
        <v>441.948</v>
      </c>
      <c r="BT130" s="3">
        <f>Table1[[#This Row], [2014]]*(VLOOKUP(Table1[[#This Row], [ISO]],Table2[],10,0)%)</f>
      </c>
      <c r="BU130" s="3">
        <v>448.63</v>
      </c>
      <c r="BV130" s="3">
        <f>Table1[[#This Row], [2015]]*(VLOOKUP(Table1[[#This Row], [ISO]],Table2[],9,0)%)</f>
      </c>
      <c r="BW130" s="3">
        <v>455.21</v>
      </c>
      <c r="BX130" s="3">
        <f>Table1[[#This Row], [2016]]*(VLOOKUP(Table1[[#This Row], [ISO]],Table2[],8,0)%)</f>
      </c>
      <c r="BY130" s="3">
        <v>457.20500000000004</v>
      </c>
      <c r="BZ130" s="3">
        <f>Table1[[#This Row], [2017]]*(VLOOKUP(Table1[[#This Row], [ISO]],Table2[],7,0)%)</f>
      </c>
      <c r="CA130" s="3">
        <v>452.247</v>
      </c>
      <c r="CB130" s="3">
        <f>Table1[[#This Row], [2018]]*(VLOOKUP(Table1[[#This Row], [ISO]],Table2[],6,0)%)</f>
      </c>
      <c r="CC130" s="3">
        <v>439.968</v>
      </c>
      <c r="CD130" s="3">
        <f>Table1[[#This Row], [2019]]*(VLOOKUP(Table1[[#This Row], [ISO]],Table2[],5,0)%)</f>
      </c>
      <c r="CE130" s="3">
        <v>422.625</v>
      </c>
      <c r="CF130" s="3">
        <f>Table1[[#This Row], [2020]]*(VLOOKUP(Table1[[#This Row], [ISO]],Table2[],4,0)%)</f>
      </c>
      <c r="CG130" s="3">
        <v>404.94</v>
      </c>
      <c r="CH130" s="3">
        <f>Table1[[#This Row], [2021]]*(VLOOKUP(Table1[[#This Row], [ISO]],Table2[],3,0)%)</f>
      </c>
    </row>
    <row x14ac:dyDescent="0.25" r="131" customHeight="1" ht="17.25">
      <c r="A131" s="1" t="s">
        <v>173</v>
      </c>
      <c r="B131" s="1" t="s">
        <v>172</v>
      </c>
      <c r="C131" s="3">
        <v>3383.2799999999997</v>
      </c>
      <c r="D131" s="3">
        <f>Table1[[#This Row], [1980]]*(VLOOKUP(Table1[[#This Row], [ISO]],Table2[],44,0)%)</f>
      </c>
      <c r="E131" s="3">
        <v>3447.557</v>
      </c>
      <c r="F131" s="3">
        <f>Table1[[#This Row], [1981]]*(VLOOKUP(Table1[[#This Row], [ISO]],Table2[],43,0)%)</f>
      </c>
      <c r="G131" s="3">
        <v>3509.243</v>
      </c>
      <c r="H131" s="3">
        <f>Table1[[#This Row], [1982]]*(VLOOKUP(Table1[[#This Row], [ISO]],Table2[],42,0)%)</f>
      </c>
      <c r="I131" s="3">
        <v>3571.072</v>
      </c>
      <c r="J131" s="3">
        <f>Table1[[#This Row], [1983]]*(VLOOKUP(Table1[[#This Row], [ISO]],Table2[],41,0)%)</f>
      </c>
      <c r="K131" s="3">
        <v>3635.892</v>
      </c>
      <c r="L131" s="3">
        <f>Table1[[#This Row], [1984]]*(VLOOKUP(Table1[[#This Row], [ISO]],Table2[],40,0)%)</f>
      </c>
      <c r="M131" s="3">
        <v>3710.0949999999993</v>
      </c>
      <c r="N131" s="3">
        <f>Table1[[#This Row], [1985]]*(VLOOKUP(Table1[[#This Row], [ISO]],Table2[],39,0)%)</f>
      </c>
      <c r="O131" s="3">
        <v>3795.503</v>
      </c>
      <c r="P131" s="3">
        <f>Table1[[#This Row], [1986]]*(VLOOKUP(Table1[[#This Row], [ISO]],Table2[],38,0)%)</f>
      </c>
      <c r="Q131" s="3">
        <v>3894.9390000000003</v>
      </c>
      <c r="R131" s="3">
        <f>Table1[[#This Row], [1987]]*(VLOOKUP(Table1[[#This Row], [ISO]],Table2[],37,0)%)</f>
      </c>
      <c r="S131" s="3">
        <v>4010.331</v>
      </c>
      <c r="T131" s="3">
        <f>Table1[[#This Row], [1988]]*(VLOOKUP(Table1[[#This Row], [ISO]],Table2[],36,0)%)</f>
      </c>
      <c r="U131" s="3">
        <v>4138.459</v>
      </c>
      <c r="V131" s="3">
        <f>Table1[[#This Row], [1989]]*(VLOOKUP(Table1[[#This Row], [ISO]],Table2[],35,0)%)</f>
      </c>
      <c r="W131" s="3">
        <v>4279.542</v>
      </c>
      <c r="X131" s="3">
        <f>Table1[[#This Row], [1990]]*(VLOOKUP(Table1[[#This Row], [ISO]],Table2[],34,0)%)</f>
      </c>
      <c r="Y131" s="3">
        <v>4433.257</v>
      </c>
      <c r="Z131" s="3">
        <f>Table1[[#This Row], [1991]]*(VLOOKUP(Table1[[#This Row], [ISO]],Table2[],33,0)%)</f>
      </c>
      <c r="AA131" s="3">
        <v>4592.178</v>
      </c>
      <c r="AB131" s="3">
        <f>Table1[[#This Row], [1992]]*(VLOOKUP(Table1[[#This Row], [ISO]],Table2[],32,0)%)</f>
      </c>
      <c r="AC131" s="3">
        <v>4754.277</v>
      </c>
      <c r="AD131" s="3">
        <f>Table1[[#This Row], [1993]]*(VLOOKUP(Table1[[#This Row], [ISO]],Table2[],31,0)%)</f>
      </c>
      <c r="AE131" s="3">
        <v>4922.283</v>
      </c>
      <c r="AF131" s="3">
        <f>Table1[[#This Row], [1994]]*(VLOOKUP(Table1[[#This Row], [ISO]],Table2[],30,0)%)</f>
      </c>
      <c r="AG131" s="3">
        <v>5092.911</v>
      </c>
      <c r="AH131" s="3">
        <f>Table1[[#This Row], [1995]]*(VLOOKUP(Table1[[#This Row], [ISO]],Table2[],29,0)%)</f>
      </c>
      <c r="AI131" s="3">
        <v>5262.762</v>
      </c>
      <c r="AJ131" s="3">
        <f>Table1[[#This Row], [1996]]*(VLOOKUP(Table1[[#This Row], [ISO]],Table2[],28,0)%)</f>
      </c>
      <c r="AK131" s="3">
        <v>5428.318</v>
      </c>
      <c r="AL131" s="3">
        <f>Table1[[#This Row], [1997]]*(VLOOKUP(Table1[[#This Row], [ISO]],Table2[],27,0)%)</f>
      </c>
      <c r="AM131" s="3">
        <v>5581.544</v>
      </c>
      <c r="AN131" s="3">
        <f>Table1[[#This Row], [1998]]*(VLOOKUP(Table1[[#This Row], [ISO]],Table2[],26,0)%)</f>
      </c>
      <c r="AO131" s="3">
        <v>5716.584000000001</v>
      </c>
      <c r="AP131" s="3">
        <f>Table1[[#This Row], [1999]]*(VLOOKUP(Table1[[#This Row], [ISO]],Table2[],25,0)%)</f>
      </c>
      <c r="AQ131" s="3">
        <v>5829.016</v>
      </c>
      <c r="AR131" s="3">
        <f>Table1[[#This Row], [2000]]*(VLOOKUP(Table1[[#This Row], [ISO]],Table2[],24,0)%)</f>
      </c>
      <c r="AS131" s="3">
        <v>5925.297</v>
      </c>
      <c r="AT131" s="3">
        <f>Table1[[#This Row], [2001]]*(VLOOKUP(Table1[[#This Row], [ISO]],Table2[],23,0)%)</f>
      </c>
      <c r="AU131" s="3">
        <v>6014.9800000000005</v>
      </c>
      <c r="AV131" s="3">
        <f>Table1[[#This Row], [2002]]*(VLOOKUP(Table1[[#This Row], [ISO]],Table2[],22,0)%)</f>
      </c>
      <c r="AW131" s="3">
        <v>6106.039</v>
      </c>
      <c r="AX131" s="3">
        <f>Table1[[#This Row], [2003]]*(VLOOKUP(Table1[[#This Row], [ISO]],Table2[],21,0)%)</f>
      </c>
      <c r="AY131" s="3">
        <v>6207.474</v>
      </c>
      <c r="AZ131" s="3">
        <f>Table1[[#This Row], [2004]]*(VLOOKUP(Table1[[#This Row], [ISO]],Table2[],20,0)%)</f>
      </c>
      <c r="BA131" s="3">
        <v>6325.6720000000005</v>
      </c>
      <c r="BB131" s="3">
        <f>Table1[[#This Row], [2005]]*(VLOOKUP(Table1[[#This Row], [ISO]],Table2[],19,0)%)</f>
      </c>
      <c r="BC131" s="3">
        <v>6461.15</v>
      </c>
      <c r="BD131" s="3">
        <f>Table1[[#This Row], [2006]]*(VLOOKUP(Table1[[#This Row], [ISO]],Table2[],18,0)%)</f>
      </c>
      <c r="BE131" s="3">
        <v>6609.378</v>
      </c>
      <c r="BF131" s="3">
        <f>Table1[[#This Row], [2007]]*(VLOOKUP(Table1[[#This Row], [ISO]],Table2[],17,0)%)</f>
      </c>
      <c r="BG131" s="3">
        <v>6765.885</v>
      </c>
      <c r="BH131" s="3">
        <f>Table1[[#This Row], [2008]]*(VLOOKUP(Table1[[#This Row], [ISO]],Table2[],16,0)%)</f>
      </c>
      <c r="BI131" s="3">
        <v>6925.861</v>
      </c>
      <c r="BJ131" s="3">
        <f>Table1[[#This Row], [2009]]*(VLOOKUP(Table1[[#This Row], [ISO]],Table2[],15,0)%)</f>
      </c>
      <c r="BK131" s="3">
        <v>7079.523000000001</v>
      </c>
      <c r="BL131" s="3">
        <f>Table1[[#This Row], [2010]]*(VLOOKUP(Table1[[#This Row], [ISO]],Table2[],14,0)%)</f>
      </c>
      <c r="BM131" s="3">
        <v>7209.151</v>
      </c>
      <c r="BN131" s="3">
        <f>Table1[[#This Row], [2011]]*(VLOOKUP(Table1[[#This Row], [ISO]],Table2[],13,0)%)</f>
      </c>
      <c r="BO131" s="3">
        <v>7311.748</v>
      </c>
      <c r="BP131" s="3">
        <f>Table1[[#This Row], [2012]]*(VLOOKUP(Table1[[#This Row], [ISO]],Table2[],12,0)%)</f>
      </c>
      <c r="BQ131" s="3">
        <v>7396.682000000001</v>
      </c>
      <c r="BR131" s="3">
        <f>Table1[[#This Row], [2013]]*(VLOOKUP(Table1[[#This Row], [ISO]],Table2[],11,0)%)</f>
      </c>
      <c r="BS131" s="3">
        <v>7466.048000000001</v>
      </c>
      <c r="BT131" s="3">
        <f>Table1[[#This Row], [2014]]*(VLOOKUP(Table1[[#This Row], [ISO]],Table2[],10,0)%)</f>
      </c>
      <c r="BU131" s="3">
        <v>7531.467000000001</v>
      </c>
      <c r="BV131" s="3">
        <f>Table1[[#This Row], [2015]]*(VLOOKUP(Table1[[#This Row], [ISO]],Table2[],9,0)%)</f>
      </c>
      <c r="BW131" s="3">
        <v>7622.28</v>
      </c>
      <c r="BX131" s="3">
        <f>Table1[[#This Row], [2016]]*(VLOOKUP(Table1[[#This Row], [ISO]],Table2[],8,0)%)</f>
      </c>
      <c r="BY131" s="3">
        <v>7743.102</v>
      </c>
      <c r="BZ131" s="3">
        <f>Table1[[#This Row], [2017]]*(VLOOKUP(Table1[[#This Row], [ISO]],Table2[],7,0)%)</f>
      </c>
      <c r="CA131" s="3">
        <v>7877.559</v>
      </c>
      <c r="CB131" s="3">
        <f>Table1[[#This Row], [2018]]*(VLOOKUP(Table1[[#This Row], [ISO]],Table2[],6,0)%)</f>
      </c>
      <c r="CC131" s="3">
        <v>8020.476</v>
      </c>
      <c r="CD131" s="3">
        <f>Table1[[#This Row], [2019]]*(VLOOKUP(Table1[[#This Row], [ISO]],Table2[],5,0)%)</f>
      </c>
      <c r="CE131" s="3">
        <v>8167.1050000000005</v>
      </c>
      <c r="CF131" s="3">
        <f>Table1[[#This Row], [2020]]*(VLOOKUP(Table1[[#This Row], [ISO]],Table2[],4,0)%)</f>
      </c>
      <c r="CG131" s="3">
        <v>8301.917</v>
      </c>
      <c r="CH131" s="3">
        <f>Table1[[#This Row], [2021]]*(VLOOKUP(Table1[[#This Row], [ISO]],Table2[],3,0)%)</f>
      </c>
    </row>
    <row x14ac:dyDescent="0.25" r="132" customHeight="1" ht="17.25">
      <c r="A132" s="1" t="s">
        <v>179</v>
      </c>
      <c r="B132" s="1" t="s">
        <v>178</v>
      </c>
      <c r="C132" s="3">
        <v>60.349</v>
      </c>
      <c r="D132" s="3">
        <f>Table1[[#This Row], [1980]]*(VLOOKUP(Table1[[#This Row], [ISO]],Table2[],44,0)%)</f>
      </c>
      <c r="E132" s="3">
        <v>62.315</v>
      </c>
      <c r="F132" s="3">
        <f>Table1[[#This Row], [1981]]*(VLOOKUP(Table1[[#This Row], [ISO]],Table2[],43,0)%)</f>
      </c>
      <c r="G132" s="3">
        <v>64.367</v>
      </c>
      <c r="H132" s="3">
        <f>Table1[[#This Row], [1982]]*(VLOOKUP(Table1[[#This Row], [ISO]],Table2[],42,0)%)</f>
      </c>
      <c r="I132" s="3">
        <v>66.095</v>
      </c>
      <c r="J132" s="3">
        <f>Table1[[#This Row], [1983]]*(VLOOKUP(Table1[[#This Row], [ISO]],Table2[],41,0)%)</f>
      </c>
      <c r="K132" s="3">
        <v>67.839</v>
      </c>
      <c r="L132" s="3">
        <f>Table1[[#This Row], [1984]]*(VLOOKUP(Table1[[#This Row], [ISO]],Table2[],40,0)%)</f>
      </c>
      <c r="M132" s="3">
        <v>70.866</v>
      </c>
      <c r="N132" s="3">
        <f>Table1[[#This Row], [1985]]*(VLOOKUP(Table1[[#This Row], [ISO]],Table2[],39,0)%)</f>
      </c>
      <c r="O132" s="3">
        <v>74.89</v>
      </c>
      <c r="P132" s="3">
        <f>Table1[[#This Row], [1986]]*(VLOOKUP(Table1[[#This Row], [ISO]],Table2[],38,0)%)</f>
      </c>
      <c r="Q132" s="3">
        <v>78.624</v>
      </c>
      <c r="R132" s="3">
        <f>Table1[[#This Row], [1987]]*(VLOOKUP(Table1[[#This Row], [ISO]],Table2[],37,0)%)</f>
      </c>
      <c r="S132" s="3">
        <v>81.208</v>
      </c>
      <c r="T132" s="3">
        <f>Table1[[#This Row], [1988]]*(VLOOKUP(Table1[[#This Row], [ISO]],Table2[],36,0)%)</f>
      </c>
      <c r="U132" s="3">
        <v>82.209</v>
      </c>
      <c r="V132" s="3">
        <f>Table1[[#This Row], [1989]]*(VLOOKUP(Table1[[#This Row], [ISO]],Table2[],35,0)%)</f>
      </c>
      <c r="W132" s="3">
        <v>82.711</v>
      </c>
      <c r="X132" s="3">
        <f>Table1[[#This Row], [1990]]*(VLOOKUP(Table1[[#This Row], [ISO]],Table2[],34,0)%)</f>
      </c>
      <c r="Y132" s="3">
        <v>83.296</v>
      </c>
      <c r="Z132" s="3">
        <f>Table1[[#This Row], [1991]]*(VLOOKUP(Table1[[#This Row], [ISO]],Table2[],33,0)%)</f>
      </c>
      <c r="AA132" s="3">
        <v>83.366</v>
      </c>
      <c r="AB132" s="3">
        <f>Table1[[#This Row], [1992]]*(VLOOKUP(Table1[[#This Row], [ISO]],Table2[],32,0)%)</f>
      </c>
      <c r="AC132" s="3">
        <v>82.767</v>
      </c>
      <c r="AD132" s="3">
        <f>Table1[[#This Row], [1993]]*(VLOOKUP(Table1[[#This Row], [ISO]],Table2[],31,0)%)</f>
      </c>
      <c r="AE132" s="3">
        <v>81.129</v>
      </c>
      <c r="AF132" s="3">
        <f>Table1[[#This Row], [1994]]*(VLOOKUP(Table1[[#This Row], [ISO]],Table2[],30,0)%)</f>
      </c>
      <c r="AG132" s="3">
        <v>78.88</v>
      </c>
      <c r="AH132" s="3">
        <f>Table1[[#This Row], [1995]]*(VLOOKUP(Table1[[#This Row], [ISO]],Table2[],29,0)%)</f>
      </c>
      <c r="AI132" s="3">
        <v>76.424</v>
      </c>
      <c r="AJ132" s="3">
        <f>Table1[[#This Row], [1996]]*(VLOOKUP(Table1[[#This Row], [ISO]],Table2[],28,0)%)</f>
      </c>
      <c r="AK132" s="3">
        <v>73.6</v>
      </c>
      <c r="AL132" s="3">
        <f>Table1[[#This Row], [1997]]*(VLOOKUP(Table1[[#This Row], [ISO]],Table2[],27,0)%)</f>
      </c>
      <c r="AM132" s="3">
        <v>70.465</v>
      </c>
      <c r="AN132" s="3">
        <f>Table1[[#This Row], [1998]]*(VLOOKUP(Table1[[#This Row], [ISO]],Table2[],26,0)%)</f>
      </c>
      <c r="AO132" s="3">
        <v>66.997</v>
      </c>
      <c r="AP132" s="3">
        <f>Table1[[#This Row], [1999]]*(VLOOKUP(Table1[[#This Row], [ISO]],Table2[],25,0)%)</f>
      </c>
      <c r="AQ132" s="3">
        <v>63.634</v>
      </c>
      <c r="AR132" s="3">
        <f>Table1[[#This Row], [2000]]*(VLOOKUP(Table1[[#This Row], [ISO]],Table2[],24,0)%)</f>
      </c>
      <c r="AS132" s="3">
        <v>60.861</v>
      </c>
      <c r="AT132" s="3">
        <f>Table1[[#This Row], [2001]]*(VLOOKUP(Table1[[#This Row], [ISO]],Table2[],23,0)%)</f>
      </c>
      <c r="AU132" s="3">
        <v>58.721000000000004</v>
      </c>
      <c r="AV132" s="3">
        <f>Table1[[#This Row], [2002]]*(VLOOKUP(Table1[[#This Row], [ISO]],Table2[],22,0)%)</f>
      </c>
      <c r="AW132" s="3">
        <v>57.221</v>
      </c>
      <c r="AX132" s="3">
        <f>Table1[[#This Row], [2003]]*(VLOOKUP(Table1[[#This Row], [ISO]],Table2[],21,0)%)</f>
      </c>
      <c r="AY132" s="3">
        <v>56.302</v>
      </c>
      <c r="AZ132" s="3">
        <f>Table1[[#This Row], [2004]]*(VLOOKUP(Table1[[#This Row], [ISO]],Table2[],20,0)%)</f>
      </c>
      <c r="BA132" s="3">
        <v>55.71</v>
      </c>
      <c r="BB132" s="3">
        <f>Table1[[#This Row], [2005]]*(VLOOKUP(Table1[[#This Row], [ISO]],Table2[],19,0)%)</f>
      </c>
      <c r="BC132" s="3">
        <v>55.807</v>
      </c>
      <c r="BD132" s="3">
        <f>Table1[[#This Row], [2006]]*(VLOOKUP(Table1[[#This Row], [ISO]],Table2[],18,0)%)</f>
      </c>
      <c r="BE132" s="3">
        <v>57.056</v>
      </c>
      <c r="BF132" s="3">
        <f>Table1[[#This Row], [2007]]*(VLOOKUP(Table1[[#This Row], [ISO]],Table2[],17,0)%)</f>
      </c>
      <c r="BG132" s="3">
        <v>59.188</v>
      </c>
      <c r="BH132" s="3">
        <f>Table1[[#This Row], [2008]]*(VLOOKUP(Table1[[#This Row], [ISO]],Table2[],16,0)%)</f>
      </c>
      <c r="BI132" s="3">
        <v>61.862</v>
      </c>
      <c r="BJ132" s="3">
        <f>Table1[[#This Row], [2009]]*(VLOOKUP(Table1[[#This Row], [ISO]],Table2[],15,0)%)</f>
      </c>
      <c r="BK132" s="3">
        <v>64.892</v>
      </c>
      <c r="BL132" s="3">
        <f>Table1[[#This Row], [2010]]*(VLOOKUP(Table1[[#This Row], [ISO]],Table2[],14,0)%)</f>
      </c>
      <c r="BM132" s="3">
        <v>67.975</v>
      </c>
      <c r="BN132" s="3">
        <f>Table1[[#This Row], [2011]]*(VLOOKUP(Table1[[#This Row], [ISO]],Table2[],13,0)%)</f>
      </c>
      <c r="BO132" s="3">
        <v>70.726</v>
      </c>
      <c r="BP132" s="3">
        <f>Table1[[#This Row], [2012]]*(VLOOKUP(Table1[[#This Row], [ISO]],Table2[],12,0)%)</f>
      </c>
      <c r="BQ132" s="3">
        <v>72.766</v>
      </c>
      <c r="BR132" s="3">
        <f>Table1[[#This Row], [2013]]*(VLOOKUP(Table1[[#This Row], [ISO]],Table2[],11,0)%)</f>
      </c>
      <c r="BS132" s="3">
        <v>74.196</v>
      </c>
      <c r="BT132" s="3">
        <f>Table1[[#This Row], [2014]]*(VLOOKUP(Table1[[#This Row], [ISO]],Table2[],10,0)%)</f>
      </c>
      <c r="BU132" s="3">
        <v>75.333</v>
      </c>
      <c r="BV132" s="3">
        <f>Table1[[#This Row], [2015]]*(VLOOKUP(Table1[[#This Row], [ISO]],Table2[],9,0)%)</f>
      </c>
      <c r="BW132" s="3">
        <v>76.201</v>
      </c>
      <c r="BX132" s="3">
        <f>Table1[[#This Row], [2016]]*(VLOOKUP(Table1[[#This Row], [ISO]],Table2[],8,0)%)</f>
      </c>
      <c r="BY132" s="3">
        <v>76.828</v>
      </c>
      <c r="BZ132" s="3">
        <f>Table1[[#This Row], [2017]]*(VLOOKUP(Table1[[#This Row], [ISO]],Table2[],7,0)%)</f>
      </c>
      <c r="CA132" s="3">
        <v>77.272</v>
      </c>
      <c r="CB132" s="3">
        <f>Table1[[#This Row], [2018]]*(VLOOKUP(Table1[[#This Row], [ISO]],Table2[],6,0)%)</f>
      </c>
      <c r="CC132" s="3">
        <v>77.377</v>
      </c>
      <c r="CD132" s="3">
        <f>Table1[[#This Row], [2019]]*(VLOOKUP(Table1[[#This Row], [ISO]],Table2[],5,0)%)</f>
      </c>
      <c r="CE132" s="3">
        <v>76.908</v>
      </c>
      <c r="CF132" s="3">
        <f>Table1[[#This Row], [2020]]*(VLOOKUP(Table1[[#This Row], [ISO]],Table2[],4,0)%)</f>
      </c>
      <c r="CG132" s="3">
        <v>76.027</v>
      </c>
      <c r="CH132" s="3">
        <f>Table1[[#This Row], [2021]]*(VLOOKUP(Table1[[#This Row], [ISO]],Table2[],3,0)%)</f>
      </c>
    </row>
    <row x14ac:dyDescent="0.25" r="133" customHeight="1" ht="17.25">
      <c r="A133" s="1" t="s">
        <v>191</v>
      </c>
      <c r="B133" s="1" t="s">
        <v>190</v>
      </c>
      <c r="C133" s="3">
        <v>22186.02</v>
      </c>
      <c r="D133" s="3">
        <f>Table1[[#This Row], [1980]]*(VLOOKUP(Table1[[#This Row], [ISO]],Table2[],44,0)%)</f>
      </c>
      <c r="E133" s="3">
        <v>22184.406</v>
      </c>
      <c r="F133" s="3">
        <f>Table1[[#This Row], [1981]]*(VLOOKUP(Table1[[#This Row], [ISO]],Table2[],43,0)%)</f>
      </c>
      <c r="G133" s="3">
        <v>22139.823000000004</v>
      </c>
      <c r="H133" s="3">
        <f>Table1[[#This Row], [1982]]*(VLOOKUP(Table1[[#This Row], [ISO]],Table2[],42,0)%)</f>
      </c>
      <c r="I133" s="3">
        <v>22096.513</v>
      </c>
      <c r="J133" s="3">
        <f>Table1[[#This Row], [1983]]*(VLOOKUP(Table1[[#This Row], [ISO]],Table2[],41,0)%)</f>
      </c>
      <c r="K133" s="3">
        <v>22075.137000000002</v>
      </c>
      <c r="L133" s="3">
        <f>Table1[[#This Row], [1984]]*(VLOOKUP(Table1[[#This Row], [ISO]],Table2[],40,0)%)</f>
      </c>
      <c r="M133" s="3">
        <v>22059.259</v>
      </c>
      <c r="N133" s="3">
        <f>Table1[[#This Row], [1985]]*(VLOOKUP(Table1[[#This Row], [ISO]],Table2[],39,0)%)</f>
      </c>
      <c r="O133" s="3">
        <v>22011.625</v>
      </c>
      <c r="P133" s="3">
        <f>Table1[[#This Row], [1986]]*(VLOOKUP(Table1[[#This Row], [ISO]],Table2[],38,0)%)</f>
      </c>
      <c r="Q133" s="3">
        <v>21967.509</v>
      </c>
      <c r="R133" s="3">
        <f>Table1[[#This Row], [1987]]*(VLOOKUP(Table1[[#This Row], [ISO]],Table2[],37,0)%)</f>
      </c>
      <c r="S133" s="3">
        <v>21989.428</v>
      </c>
      <c r="T133" s="3">
        <f>Table1[[#This Row], [1988]]*(VLOOKUP(Table1[[#This Row], [ISO]],Table2[],36,0)%)</f>
      </c>
      <c r="U133" s="3">
        <v>22053.945</v>
      </c>
      <c r="V133" s="3">
        <f>Table1[[#This Row], [1989]]*(VLOOKUP(Table1[[#This Row], [ISO]],Table2[],35,0)%)</f>
      </c>
      <c r="W133" s="3">
        <v>22185.502</v>
      </c>
      <c r="X133" s="3">
        <f>Table1[[#This Row], [1990]]*(VLOOKUP(Table1[[#This Row], [ISO]],Table2[],34,0)%)</f>
      </c>
      <c r="Y133" s="3">
        <v>22375.953999999998</v>
      </c>
      <c r="Z133" s="3">
        <f>Table1[[#This Row], [1991]]*(VLOOKUP(Table1[[#This Row], [ISO]],Table2[],33,0)%)</f>
      </c>
      <c r="AA133" s="3">
        <v>22552.486</v>
      </c>
      <c r="AB133" s="3">
        <f>Table1[[#This Row], [1992]]*(VLOOKUP(Table1[[#This Row], [ISO]],Table2[],32,0)%)</f>
      </c>
      <c r="AC133" s="3">
        <v>22709.309</v>
      </c>
      <c r="AD133" s="3">
        <f>Table1[[#This Row], [1993]]*(VLOOKUP(Table1[[#This Row], [ISO]],Table2[],31,0)%)</f>
      </c>
      <c r="AE133" s="3">
        <v>22846.21</v>
      </c>
      <c r="AF133" s="3">
        <f>Table1[[#This Row], [1994]]*(VLOOKUP(Table1[[#This Row], [ISO]],Table2[],30,0)%)</f>
      </c>
      <c r="AG133" s="3">
        <v>22922.632</v>
      </c>
      <c r="AH133" s="3">
        <f>Table1[[#This Row], [1995]]*(VLOOKUP(Table1[[#This Row], [ISO]],Table2[],29,0)%)</f>
      </c>
      <c r="AI133" s="3">
        <v>22905.596</v>
      </c>
      <c r="AJ133" s="3">
        <f>Table1[[#This Row], [1996]]*(VLOOKUP(Table1[[#This Row], [ISO]],Table2[],28,0)%)</f>
      </c>
      <c r="AK133" s="3">
        <v>22827.215</v>
      </c>
      <c r="AL133" s="3">
        <f>Table1[[#This Row], [1997]]*(VLOOKUP(Table1[[#This Row], [ISO]],Table2[],27,0)%)</f>
      </c>
      <c r="AM133" s="3">
        <v>22727.487</v>
      </c>
      <c r="AN133" s="3">
        <f>Table1[[#This Row], [1998]]*(VLOOKUP(Table1[[#This Row], [ISO]],Table2[],26,0)%)</f>
      </c>
      <c r="AO133" s="3">
        <v>22613.391</v>
      </c>
      <c r="AP133" s="3">
        <f>Table1[[#This Row], [1999]]*(VLOOKUP(Table1[[#This Row], [ISO]],Table2[],25,0)%)</f>
      </c>
      <c r="AQ133" s="3">
        <v>22567.179</v>
      </c>
      <c r="AR133" s="3">
        <f>Table1[[#This Row], [2000]]*(VLOOKUP(Table1[[#This Row], [ISO]],Table2[],24,0)%)</f>
      </c>
      <c r="AS133" s="3">
        <v>22633.746</v>
      </c>
      <c r="AT133" s="3">
        <f>Table1[[#This Row], [2001]]*(VLOOKUP(Table1[[#This Row], [ISO]],Table2[],23,0)%)</f>
      </c>
      <c r="AU133" s="3">
        <v>22740.239999999998</v>
      </c>
      <c r="AV133" s="3">
        <f>Table1[[#This Row], [2002]]*(VLOOKUP(Table1[[#This Row], [ISO]],Table2[],22,0)%)</f>
      </c>
      <c r="AW133" s="3">
        <v>22836.648</v>
      </c>
      <c r="AX133" s="3">
        <f>Table1[[#This Row], [2003]]*(VLOOKUP(Table1[[#This Row], [ISO]],Table2[],21,0)%)</f>
      </c>
      <c r="AY133" s="3">
        <v>22884.599000000002</v>
      </c>
      <c r="AZ133" s="3">
        <f>Table1[[#This Row], [2004]]*(VLOOKUP(Table1[[#This Row], [ISO]],Table2[],20,0)%)</f>
      </c>
      <c r="BA133" s="3">
        <v>22850.514</v>
      </c>
      <c r="BB133" s="3">
        <f>Table1[[#This Row], [2005]]*(VLOOKUP(Table1[[#This Row], [ISO]],Table2[],19,0)%)</f>
      </c>
      <c r="BC133" s="3">
        <v>22753.976</v>
      </c>
      <c r="BD133" s="3">
        <f>Table1[[#This Row], [2006]]*(VLOOKUP(Table1[[#This Row], [ISO]],Table2[],18,0)%)</f>
      </c>
      <c r="BE133" s="3">
        <v>22647.845999999998</v>
      </c>
      <c r="BF133" s="3">
        <f>Table1[[#This Row], [2007]]*(VLOOKUP(Table1[[#This Row], [ISO]],Table2[],17,0)%)</f>
      </c>
      <c r="BG133" s="3">
        <v>22544.08</v>
      </c>
      <c r="BH133" s="3">
        <f>Table1[[#This Row], [2008]]*(VLOOKUP(Table1[[#This Row], [ISO]],Table2[],16,0)%)</f>
      </c>
      <c r="BI133" s="3">
        <v>22450.16</v>
      </c>
      <c r="BJ133" s="3">
        <f>Table1[[#This Row], [2009]]*(VLOOKUP(Table1[[#This Row], [ISO]],Table2[],15,0)%)</f>
      </c>
      <c r="BK133" s="3">
        <v>22377.811</v>
      </c>
      <c r="BL133" s="3">
        <f>Table1[[#This Row], [2010]]*(VLOOKUP(Table1[[#This Row], [ISO]],Table2[],14,0)%)</f>
      </c>
      <c r="BM133" s="3">
        <v>22337.977</v>
      </c>
      <c r="BN133" s="3">
        <f>Table1[[#This Row], [2011]]*(VLOOKUP(Table1[[#This Row], [ISO]],Table2[],13,0)%)</f>
      </c>
      <c r="BO133" s="3">
        <v>22301.9</v>
      </c>
      <c r="BP133" s="3">
        <f>Table1[[#This Row], [2012]]*(VLOOKUP(Table1[[#This Row], [ISO]],Table2[],12,0)%)</f>
      </c>
      <c r="BQ133" s="3">
        <v>22222.052</v>
      </c>
      <c r="BR133" s="3">
        <f>Table1[[#This Row], [2013]]*(VLOOKUP(Table1[[#This Row], [ISO]],Table2[],11,0)%)</f>
      </c>
      <c r="BS133" s="3">
        <v>22083.386999999995</v>
      </c>
      <c r="BT133" s="3">
        <f>Table1[[#This Row], [2014]]*(VLOOKUP(Table1[[#This Row], [ISO]],Table2[],10,0)%)</f>
      </c>
      <c r="BU133" s="3">
        <v>21893.688</v>
      </c>
      <c r="BV133" s="3">
        <f>Table1[[#This Row], [2015]]*(VLOOKUP(Table1[[#This Row], [ISO]],Table2[],9,0)%)</f>
      </c>
      <c r="BW133" s="3">
        <v>21666.68</v>
      </c>
      <c r="BX133" s="3">
        <f>Table1[[#This Row], [2016]]*(VLOOKUP(Table1[[#This Row], [ISO]],Table2[],8,0)%)</f>
      </c>
      <c r="BY133" s="3">
        <v>21402.7</v>
      </c>
      <c r="BZ133" s="3">
        <f>Table1[[#This Row], [2017]]*(VLOOKUP(Table1[[#This Row], [ISO]],Table2[],7,0)%)</f>
      </c>
      <c r="CA133" s="3">
        <v>21066.908</v>
      </c>
      <c r="CB133" s="3">
        <f>Table1[[#This Row], [2018]]*(VLOOKUP(Table1[[#This Row], [ISO]],Table2[],6,0)%)</f>
      </c>
      <c r="CC133" s="3">
        <v>20654.001</v>
      </c>
      <c r="CD133" s="3">
        <f>Table1[[#This Row], [2019]]*(VLOOKUP(Table1[[#This Row], [ISO]],Table2[],5,0)%)</f>
      </c>
      <c r="CE133" s="3">
        <v>20230.619</v>
      </c>
      <c r="CF133" s="3">
        <f>Table1[[#This Row], [2020]]*(VLOOKUP(Table1[[#This Row], [ISO]],Table2[],4,0)%)</f>
      </c>
      <c r="CG133" s="3">
        <v>19785.025</v>
      </c>
      <c r="CH133" s="3">
        <f>Table1[[#This Row], [2021]]*(VLOOKUP(Table1[[#This Row], [ISO]],Table2[],3,0)%)</f>
      </c>
    </row>
    <row x14ac:dyDescent="0.25" r="134" customHeight="1" ht="17.25">
      <c r="A134" s="1" t="s">
        <v>185</v>
      </c>
      <c r="B134" s="1" t="s">
        <v>184</v>
      </c>
      <c r="C134" s="3">
        <v>13.856000000000002</v>
      </c>
      <c r="D134" s="3">
        <f>Table1[[#This Row], [1980]]*(VLOOKUP(Table1[[#This Row], [ISO]],Table2[],44,0)%)</f>
      </c>
      <c r="E134" s="3">
        <v>14.338</v>
      </c>
      <c r="F134" s="3">
        <f>Table1[[#This Row], [1981]]*(VLOOKUP(Table1[[#This Row], [ISO]],Table2[],43,0)%)</f>
      </c>
      <c r="G134" s="3">
        <v>14.913</v>
      </c>
      <c r="H134" s="3">
        <f>Table1[[#This Row], [1982]]*(VLOOKUP(Table1[[#This Row], [ISO]],Table2[],42,0)%)</f>
      </c>
      <c r="I134" s="3">
        <v>15.534</v>
      </c>
      <c r="J134" s="3">
        <f>Table1[[#This Row], [1983]]*(VLOOKUP(Table1[[#This Row], [ISO]],Table2[],41,0)%)</f>
      </c>
      <c r="K134" s="3">
        <v>16.17</v>
      </c>
      <c r="L134" s="3">
        <f>Table1[[#This Row], [1984]]*(VLOOKUP(Table1[[#This Row], [ISO]],Table2[],40,0)%)</f>
      </c>
      <c r="M134" s="3">
        <v>16.784</v>
      </c>
      <c r="N134" s="3">
        <f>Table1[[#This Row], [1985]]*(VLOOKUP(Table1[[#This Row], [ISO]],Table2[],39,0)%)</f>
      </c>
      <c r="O134" s="3">
        <v>17.334</v>
      </c>
      <c r="P134" s="3">
        <f>Table1[[#This Row], [1986]]*(VLOOKUP(Table1[[#This Row], [ISO]],Table2[],38,0)%)</f>
      </c>
      <c r="Q134" s="3">
        <v>17.787</v>
      </c>
      <c r="R134" s="3">
        <f>Table1[[#This Row], [1987]]*(VLOOKUP(Table1[[#This Row], [ISO]],Table2[],37,0)%)</f>
      </c>
      <c r="S134" s="3">
        <v>18.098</v>
      </c>
      <c r="T134" s="3">
        <f>Table1[[#This Row], [1988]]*(VLOOKUP(Table1[[#This Row], [ISO]],Table2[],36,0)%)</f>
      </c>
      <c r="U134" s="3">
        <v>18.207</v>
      </c>
      <c r="V134" s="3">
        <f>Table1[[#This Row], [1989]]*(VLOOKUP(Table1[[#This Row], [ISO]],Table2[],35,0)%)</f>
      </c>
      <c r="W134" s="3">
        <v>18.176</v>
      </c>
      <c r="X134" s="3">
        <f>Table1[[#This Row], [1990]]*(VLOOKUP(Table1[[#This Row], [ISO]],Table2[],34,0)%)</f>
      </c>
      <c r="Y134" s="3">
        <v>18.103</v>
      </c>
      <c r="Z134" s="3">
        <f>Table1[[#This Row], [1991]]*(VLOOKUP(Table1[[#This Row], [ISO]],Table2[],33,0)%)</f>
      </c>
      <c r="AA134" s="3">
        <v>18.032</v>
      </c>
      <c r="AB134" s="3">
        <f>Table1[[#This Row], [1992]]*(VLOOKUP(Table1[[#This Row], [ISO]],Table2[],32,0)%)</f>
      </c>
      <c r="AC134" s="3">
        <v>17.998</v>
      </c>
      <c r="AD134" s="3">
        <f>Table1[[#This Row], [1993]]*(VLOOKUP(Table1[[#This Row], [ISO]],Table2[],31,0)%)</f>
      </c>
      <c r="AE134" s="3">
        <v>17.957</v>
      </c>
      <c r="AF134" s="3">
        <f>Table1[[#This Row], [1994]]*(VLOOKUP(Table1[[#This Row], [ISO]],Table2[],30,0)%)</f>
      </c>
      <c r="AG134" s="3">
        <v>17.889</v>
      </c>
      <c r="AH134" s="3">
        <f>Table1[[#This Row], [1995]]*(VLOOKUP(Table1[[#This Row], [ISO]],Table2[],29,0)%)</f>
      </c>
      <c r="AI134" s="3">
        <v>17.811</v>
      </c>
      <c r="AJ134" s="3">
        <f>Table1[[#This Row], [1996]]*(VLOOKUP(Table1[[#This Row], [ISO]],Table2[],28,0)%)</f>
      </c>
      <c r="AK134" s="3">
        <v>17.733</v>
      </c>
      <c r="AL134" s="3">
        <f>Table1[[#This Row], [1997]]*(VLOOKUP(Table1[[#This Row], [ISO]],Table2[],27,0)%)</f>
      </c>
      <c r="AM134" s="3">
        <v>17.682</v>
      </c>
      <c r="AN134" s="3">
        <f>Table1[[#This Row], [1998]]*(VLOOKUP(Table1[[#This Row], [ISO]],Table2[],26,0)%)</f>
      </c>
      <c r="AO134" s="3">
        <v>17.581</v>
      </c>
      <c r="AP134" s="3">
        <f>Table1[[#This Row], [1999]]*(VLOOKUP(Table1[[#This Row], [ISO]],Table2[],25,0)%)</f>
      </c>
      <c r="AQ134" s="3">
        <v>17.358</v>
      </c>
      <c r="AR134" s="3">
        <f>Table1[[#This Row], [2000]]*(VLOOKUP(Table1[[#This Row], [ISO]],Table2[],24,0)%)</f>
      </c>
      <c r="AS134" s="3">
        <v>17.055</v>
      </c>
      <c r="AT134" s="3">
        <f>Table1[[#This Row], [2001]]*(VLOOKUP(Table1[[#This Row], [ISO]],Table2[],23,0)%)</f>
      </c>
      <c r="AU134" s="3">
        <v>16.704</v>
      </c>
      <c r="AV134" s="3">
        <f>Table1[[#This Row], [2002]]*(VLOOKUP(Table1[[#This Row], [ISO]],Table2[],22,0)%)</f>
      </c>
      <c r="AW134" s="3">
        <v>16.323</v>
      </c>
      <c r="AX134" s="3">
        <f>Table1[[#This Row], [2003]]*(VLOOKUP(Table1[[#This Row], [ISO]],Table2[],21,0)%)</f>
      </c>
      <c r="AY134" s="3">
        <v>15.933</v>
      </c>
      <c r="AZ134" s="3">
        <f>Table1[[#This Row], [2004]]*(VLOOKUP(Table1[[#This Row], [ISO]],Table2[],20,0)%)</f>
      </c>
      <c r="BA134" s="3">
        <v>15.599</v>
      </c>
      <c r="BB134" s="3">
        <f>Table1[[#This Row], [2005]]*(VLOOKUP(Table1[[#This Row], [ISO]],Table2[],19,0)%)</f>
      </c>
      <c r="BC134" s="3">
        <v>15.414</v>
      </c>
      <c r="BD134" s="3">
        <f>Table1[[#This Row], [2006]]*(VLOOKUP(Table1[[#This Row], [ISO]],Table2[],18,0)%)</f>
      </c>
      <c r="BE134" s="3">
        <v>15.358</v>
      </c>
      <c r="BF134" s="3">
        <f>Table1[[#This Row], [2007]]*(VLOOKUP(Table1[[#This Row], [ISO]],Table2[],17,0)%)</f>
      </c>
      <c r="BG134" s="3">
        <v>15.339</v>
      </c>
      <c r="BH134" s="3">
        <f>Table1[[#This Row], [2008]]*(VLOOKUP(Table1[[#This Row], [ISO]],Table2[],16,0)%)</f>
      </c>
      <c r="BI134" s="3">
        <v>15.348</v>
      </c>
      <c r="BJ134" s="3">
        <f>Table1[[#This Row], [2009]]*(VLOOKUP(Table1[[#This Row], [ISO]],Table2[],15,0)%)</f>
      </c>
      <c r="BK134" s="3">
        <v>15.425</v>
      </c>
      <c r="BL134" s="3">
        <f>Table1[[#This Row], [2010]]*(VLOOKUP(Table1[[#This Row], [ISO]],Table2[],14,0)%)</f>
      </c>
      <c r="BM134" s="3">
        <v>15.293</v>
      </c>
      <c r="BN134" s="3">
        <f>Table1[[#This Row], [2011]]*(VLOOKUP(Table1[[#This Row], [ISO]],Table2[],13,0)%)</f>
      </c>
      <c r="BO134" s="3">
        <v>14.902</v>
      </c>
      <c r="BP134" s="3">
        <f>Table1[[#This Row], [2012]]*(VLOOKUP(Table1[[#This Row], [ISO]],Table2[],12,0)%)</f>
      </c>
      <c r="BQ134" s="3">
        <v>14.463</v>
      </c>
      <c r="BR134" s="3">
        <f>Table1[[#This Row], [2013]]*(VLOOKUP(Table1[[#This Row], [ISO]],Table2[],11,0)%)</f>
      </c>
      <c r="BS134" s="3">
        <v>13.875</v>
      </c>
      <c r="BT134" s="3">
        <f>Table1[[#This Row], [2014]]*(VLOOKUP(Table1[[#This Row], [ISO]],Table2[],10,0)%)</f>
      </c>
      <c r="BU134" s="3">
        <v>13.054</v>
      </c>
      <c r="BV134" s="3">
        <f>Table1[[#This Row], [2015]]*(VLOOKUP(Table1[[#This Row], [ISO]],Table2[],9,0)%)</f>
      </c>
      <c r="BW134" s="3">
        <v>12.192</v>
      </c>
      <c r="BX134" s="3">
        <f>Table1[[#This Row], [2016]]*(VLOOKUP(Table1[[#This Row], [ISO]],Table2[],8,0)%)</f>
      </c>
      <c r="BY134" s="3">
        <v>11.434000000000001</v>
      </c>
      <c r="BZ134" s="3">
        <f>Table1[[#This Row], [2017]]*(VLOOKUP(Table1[[#This Row], [ISO]],Table2[],7,0)%)</f>
      </c>
      <c r="CA134" s="3">
        <v>10.724</v>
      </c>
      <c r="CB134" s="3">
        <f>Table1[[#This Row], [2018]]*(VLOOKUP(Table1[[#This Row], [ISO]],Table2[],6,0)%)</f>
      </c>
      <c r="CC134" s="3">
        <v>10.058</v>
      </c>
      <c r="CD134" s="3">
        <f>Table1[[#This Row], [2019]]*(VLOOKUP(Table1[[#This Row], [ISO]],Table2[],5,0)%)</f>
      </c>
      <c r="CE134" s="3">
        <v>9.43</v>
      </c>
      <c r="CF134" s="3">
        <f>Table1[[#This Row], [2020]]*(VLOOKUP(Table1[[#This Row], [ISO]],Table2[],4,0)%)</f>
      </c>
      <c r="CG134" s="3">
        <v>8.834</v>
      </c>
      <c r="CH134" s="3">
        <f>Table1[[#This Row], [2021]]*(VLOOKUP(Table1[[#This Row], [ISO]],Table2[],3,0)%)</f>
      </c>
    </row>
    <row x14ac:dyDescent="0.25" r="135" customHeight="1" ht="17.25">
      <c r="A135" s="1" t="s">
        <v>463</v>
      </c>
      <c r="B135" s="1" t="s">
        <v>244</v>
      </c>
      <c r="C135" s="3">
        <v>373.674</v>
      </c>
      <c r="D135" s="3">
        <f>Table1[[#This Row], [1980]]*(VLOOKUP(Table1[[#This Row], [ISO]],Table2[],44,0)%)</f>
      </c>
      <c r="E135" s="3">
        <v>380.753</v>
      </c>
      <c r="F135" s="3">
        <f>Table1[[#This Row], [1981]]*(VLOOKUP(Table1[[#This Row], [ISO]],Table2[],43,0)%)</f>
      </c>
      <c r="G135" s="3">
        <v>387.67</v>
      </c>
      <c r="H135" s="3">
        <f>Table1[[#This Row], [1982]]*(VLOOKUP(Table1[[#This Row], [ISO]],Table2[],42,0)%)</f>
      </c>
      <c r="I135" s="3">
        <v>392.824</v>
      </c>
      <c r="J135" s="3">
        <f>Table1[[#This Row], [1983]]*(VLOOKUP(Table1[[#This Row], [ISO]],Table2[],41,0)%)</f>
      </c>
      <c r="K135" s="3">
        <v>395.622</v>
      </c>
      <c r="L135" s="3">
        <f>Table1[[#This Row], [1984]]*(VLOOKUP(Table1[[#This Row], [ISO]],Table2[],40,0)%)</f>
      </c>
      <c r="M135" s="3">
        <v>395.611</v>
      </c>
      <c r="N135" s="3">
        <f>Table1[[#This Row], [1985]]*(VLOOKUP(Table1[[#This Row], [ISO]],Table2[],39,0)%)</f>
      </c>
      <c r="O135" s="3">
        <v>392.301</v>
      </c>
      <c r="P135" s="3">
        <f>Table1[[#This Row], [1986]]*(VLOOKUP(Table1[[#This Row], [ISO]],Table2[],38,0)%)</f>
      </c>
      <c r="Q135" s="3">
        <v>385.41400000000004</v>
      </c>
      <c r="R135" s="3">
        <f>Table1[[#This Row], [1987]]*(VLOOKUP(Table1[[#This Row], [ISO]],Table2[],37,0)%)</f>
      </c>
      <c r="S135" s="3">
        <v>375.918</v>
      </c>
      <c r="T135" s="3">
        <f>Table1[[#This Row], [1988]]*(VLOOKUP(Table1[[#This Row], [ISO]],Table2[],36,0)%)</f>
      </c>
      <c r="U135" s="3">
        <v>365.288</v>
      </c>
      <c r="V135" s="3">
        <f>Table1[[#This Row], [1989]]*(VLOOKUP(Table1[[#This Row], [ISO]],Table2[],35,0)%)</f>
      </c>
      <c r="W135" s="3">
        <v>354.132</v>
      </c>
      <c r="X135" s="3">
        <f>Table1[[#This Row], [1990]]*(VLOOKUP(Table1[[#This Row], [ISO]],Table2[],34,0)%)</f>
      </c>
      <c r="Y135" s="3">
        <v>341.433</v>
      </c>
      <c r="Z135" s="3">
        <f>Table1[[#This Row], [1991]]*(VLOOKUP(Table1[[#This Row], [ISO]],Table2[],33,0)%)</f>
      </c>
      <c r="AA135" s="3">
        <v>328.645</v>
      </c>
      <c r="AB135" s="3">
        <f>Table1[[#This Row], [1992]]*(VLOOKUP(Table1[[#This Row], [ISO]],Table2[],32,0)%)</f>
      </c>
      <c r="AC135" s="3">
        <v>317.256</v>
      </c>
      <c r="AD135" s="3">
        <f>Table1[[#This Row], [1993]]*(VLOOKUP(Table1[[#This Row], [ISO]],Table2[],31,0)%)</f>
      </c>
      <c r="AE135" s="3">
        <v>308.905</v>
      </c>
      <c r="AF135" s="3">
        <f>Table1[[#This Row], [1994]]*(VLOOKUP(Table1[[#This Row], [ISO]],Table2[],30,0)%)</f>
      </c>
      <c r="AG135" s="3">
        <v>301.281</v>
      </c>
      <c r="AH135" s="3">
        <f>Table1[[#This Row], [1995]]*(VLOOKUP(Table1[[#This Row], [ISO]],Table2[],29,0)%)</f>
      </c>
      <c r="AI135" s="3">
        <v>292.716</v>
      </c>
      <c r="AJ135" s="3">
        <f>Table1[[#This Row], [1996]]*(VLOOKUP(Table1[[#This Row], [ISO]],Table2[],28,0)%)</f>
      </c>
      <c r="AK135" s="3">
        <v>285.768</v>
      </c>
      <c r="AL135" s="3">
        <f>Table1[[#This Row], [1997]]*(VLOOKUP(Table1[[#This Row], [ISO]],Table2[],27,0)%)</f>
      </c>
      <c r="AM135" s="3">
        <v>279.599</v>
      </c>
      <c r="AN135" s="3">
        <f>Table1[[#This Row], [1998]]*(VLOOKUP(Table1[[#This Row], [ISO]],Table2[],26,0)%)</f>
      </c>
      <c r="AO135" s="3">
        <v>275.375</v>
      </c>
      <c r="AP135" s="3">
        <f>Table1[[#This Row], [1999]]*(VLOOKUP(Table1[[#This Row], [ISO]],Table2[],25,0)%)</f>
      </c>
      <c r="AQ135" s="3">
        <v>274.417</v>
      </c>
      <c r="AR135" s="3">
        <f>Table1[[#This Row], [2000]]*(VLOOKUP(Table1[[#This Row], [ISO]],Table2[],24,0)%)</f>
      </c>
      <c r="AS135" s="3">
        <v>275.925</v>
      </c>
      <c r="AT135" s="3">
        <f>Table1[[#This Row], [2001]]*(VLOOKUP(Table1[[#This Row], [ISO]],Table2[],23,0)%)</f>
      </c>
      <c r="AU135" s="3">
        <v>275.311</v>
      </c>
      <c r="AV135" s="3">
        <f>Table1[[#This Row], [2002]]*(VLOOKUP(Table1[[#This Row], [ISO]],Table2[],22,0)%)</f>
      </c>
      <c r="AW135" s="3">
        <v>272.087</v>
      </c>
      <c r="AX135" s="3">
        <f>Table1[[#This Row], [2003]]*(VLOOKUP(Table1[[#This Row], [ISO]],Table2[],21,0)%)</f>
      </c>
      <c r="AY135" s="3">
        <v>266.897</v>
      </c>
      <c r="AZ135" s="3">
        <f>Table1[[#This Row], [2004]]*(VLOOKUP(Table1[[#This Row], [ISO]],Table2[],20,0)%)</f>
      </c>
      <c r="BA135" s="3">
        <v>258.623</v>
      </c>
      <c r="BB135" s="3">
        <f>Table1[[#This Row], [2005]]*(VLOOKUP(Table1[[#This Row], [ISO]],Table2[],19,0)%)</f>
      </c>
      <c r="BC135" s="3">
        <v>249.436</v>
      </c>
      <c r="BD135" s="3">
        <f>Table1[[#This Row], [2006]]*(VLOOKUP(Table1[[#This Row], [ISO]],Table2[],18,0)%)</f>
      </c>
      <c r="BE135" s="3">
        <v>240.354</v>
      </c>
      <c r="BF135" s="3">
        <f>Table1[[#This Row], [2007]]*(VLOOKUP(Table1[[#This Row], [ISO]],Table2[],17,0)%)</f>
      </c>
      <c r="BG135" s="3">
        <v>232.344</v>
      </c>
      <c r="BH135" s="3">
        <f>Table1[[#This Row], [2008]]*(VLOOKUP(Table1[[#This Row], [ISO]],Table2[],16,0)%)</f>
      </c>
      <c r="BI135" s="3">
        <v>229.081</v>
      </c>
      <c r="BJ135" s="3">
        <f>Table1[[#This Row], [2009]]*(VLOOKUP(Table1[[#This Row], [ISO]],Table2[],15,0)%)</f>
      </c>
      <c r="BK135" s="3">
        <v>231.197</v>
      </c>
      <c r="BL135" s="3">
        <f>Table1[[#This Row], [2010]]*(VLOOKUP(Table1[[#This Row], [ISO]],Table2[],14,0)%)</f>
      </c>
      <c r="BM135" s="3">
        <v>233.457</v>
      </c>
      <c r="BN135" s="3">
        <f>Table1[[#This Row], [2011]]*(VLOOKUP(Table1[[#This Row], [ISO]],Table2[],13,0)%)</f>
      </c>
      <c r="BO135" s="3">
        <v>234.738</v>
      </c>
      <c r="BP135" s="3">
        <f>Table1[[#This Row], [2012]]*(VLOOKUP(Table1[[#This Row], [ISO]],Table2[],12,0)%)</f>
      </c>
      <c r="BQ135" s="3">
        <v>235.799</v>
      </c>
      <c r="BR135" s="3">
        <f>Table1[[#This Row], [2013]]*(VLOOKUP(Table1[[#This Row], [ISO]],Table2[],11,0)%)</f>
      </c>
      <c r="BS135" s="3">
        <v>235.885</v>
      </c>
      <c r="BT135" s="3">
        <f>Table1[[#This Row], [2014]]*(VLOOKUP(Table1[[#This Row], [ISO]],Table2[],10,0)%)</f>
      </c>
      <c r="BU135" s="3">
        <v>234.647</v>
      </c>
      <c r="BV135" s="3">
        <f>Table1[[#This Row], [2015]]*(VLOOKUP(Table1[[#This Row], [ISO]],Table2[],9,0)%)</f>
      </c>
      <c r="BW135" s="3">
        <v>233.515</v>
      </c>
      <c r="BX135" s="3">
        <f>Table1[[#This Row], [2016]]*(VLOOKUP(Table1[[#This Row], [ISO]],Table2[],8,0)%)</f>
      </c>
      <c r="BY135" s="3">
        <v>231.85</v>
      </c>
      <c r="BZ135" s="3">
        <f>Table1[[#This Row], [2017]]*(VLOOKUP(Table1[[#This Row], [ISO]],Table2[],7,0)%)</f>
      </c>
      <c r="CA135" s="3">
        <v>228.484</v>
      </c>
      <c r="CB135" s="3">
        <f>Table1[[#This Row], [2018]]*(VLOOKUP(Table1[[#This Row], [ISO]],Table2[],6,0)%)</f>
      </c>
      <c r="CC135" s="3">
        <v>223.409</v>
      </c>
      <c r="CD135" s="3">
        <f>Table1[[#This Row], [2019]]*(VLOOKUP(Table1[[#This Row], [ISO]],Table2[],5,0)%)</f>
      </c>
      <c r="CE135" s="3">
        <v>217.02100000000002</v>
      </c>
      <c r="CF135" s="3">
        <f>Table1[[#This Row], [2020]]*(VLOOKUP(Table1[[#This Row], [ISO]],Table2[],4,0)%)</f>
      </c>
      <c r="CG135" s="3">
        <v>210.942</v>
      </c>
      <c r="CH135" s="3">
        <f>Table1[[#This Row], [2021]]*(VLOOKUP(Table1[[#This Row], [ISO]],Table2[],3,0)%)</f>
      </c>
    </row>
    <row x14ac:dyDescent="0.25" r="136" customHeight="1" ht="17.25">
      <c r="A136" s="1" t="s">
        <v>181</v>
      </c>
      <c r="B136" s="1" t="s">
        <v>180</v>
      </c>
      <c r="C136" s="3">
        <v>2711.67</v>
      </c>
      <c r="D136" s="3">
        <f>Table1[[#This Row], [1980]]*(VLOOKUP(Table1[[#This Row], [ISO]],Table2[],44,0)%)</f>
      </c>
      <c r="E136" s="3">
        <v>2784.971</v>
      </c>
      <c r="F136" s="3">
        <f>Table1[[#This Row], [1981]]*(VLOOKUP(Table1[[#This Row], [ISO]],Table2[],43,0)%)</f>
      </c>
      <c r="G136" s="3">
        <v>2857.3109999999997</v>
      </c>
      <c r="H136" s="3">
        <f>Table1[[#This Row], [1982]]*(VLOOKUP(Table1[[#This Row], [ISO]],Table2[],42,0)%)</f>
      </c>
      <c r="I136" s="3">
        <v>2927.311</v>
      </c>
      <c r="J136" s="3">
        <f>Table1[[#This Row], [1983]]*(VLOOKUP(Table1[[#This Row], [ISO]],Table2[],41,0)%)</f>
      </c>
      <c r="K136" s="3">
        <v>2994.787</v>
      </c>
      <c r="L136" s="3">
        <f>Table1[[#This Row], [1984]]*(VLOOKUP(Table1[[#This Row], [ISO]],Table2[],40,0)%)</f>
      </c>
      <c r="M136" s="3">
        <v>3058.412</v>
      </c>
      <c r="N136" s="3">
        <f>Table1[[#This Row], [1985]]*(VLOOKUP(Table1[[#This Row], [ISO]],Table2[],39,0)%)</f>
      </c>
      <c r="O136" s="3">
        <v>3118.568</v>
      </c>
      <c r="P136" s="3">
        <f>Table1[[#This Row], [1986]]*(VLOOKUP(Table1[[#This Row], [ISO]],Table2[],38,0)%)</f>
      </c>
      <c r="Q136" s="3">
        <v>3175.693</v>
      </c>
      <c r="R136" s="3">
        <f>Table1[[#This Row], [1987]]*(VLOOKUP(Table1[[#This Row], [ISO]],Table2[],37,0)%)</f>
      </c>
      <c r="S136" s="3">
        <v>3232.245</v>
      </c>
      <c r="T136" s="3">
        <f>Table1[[#This Row], [1988]]*(VLOOKUP(Table1[[#This Row], [ISO]],Table2[],36,0)%)</f>
      </c>
      <c r="U136" s="3">
        <v>3288.449</v>
      </c>
      <c r="V136" s="3">
        <f>Table1[[#This Row], [1989]]*(VLOOKUP(Table1[[#This Row], [ISO]],Table2[],35,0)%)</f>
      </c>
      <c r="W136" s="3">
        <v>3340.957</v>
      </c>
      <c r="X136" s="3">
        <f>Table1[[#This Row], [1990]]*(VLOOKUP(Table1[[#This Row], [ISO]],Table2[],34,0)%)</f>
      </c>
      <c r="Y136" s="3">
        <v>3395.92</v>
      </c>
      <c r="Z136" s="3">
        <f>Table1[[#This Row], [1991]]*(VLOOKUP(Table1[[#This Row], [ISO]],Table2[],33,0)%)</f>
      </c>
      <c r="AA136" s="3">
        <v>3457.373</v>
      </c>
      <c r="AB136" s="3">
        <f>Table1[[#This Row], [1992]]*(VLOOKUP(Table1[[#This Row], [ISO]],Table2[],32,0)%)</f>
      </c>
      <c r="AC136" s="3">
        <v>3520.971</v>
      </c>
      <c r="AD136" s="3">
        <f>Table1[[#This Row], [1993]]*(VLOOKUP(Table1[[#This Row], [ISO]],Table2[],31,0)%)</f>
      </c>
      <c r="AE136" s="3">
        <v>3589.3329999999996</v>
      </c>
      <c r="AF136" s="3">
        <f>Table1[[#This Row], [1994]]*(VLOOKUP(Table1[[#This Row], [ISO]],Table2[],30,0)%)</f>
      </c>
      <c r="AG136" s="3">
        <v>3661.4719999999998</v>
      </c>
      <c r="AH136" s="3">
        <f>Table1[[#This Row], [1995]]*(VLOOKUP(Table1[[#This Row], [ISO]],Table2[],29,0)%)</f>
      </c>
      <c r="AI136" s="3">
        <v>3731.844</v>
      </c>
      <c r="AJ136" s="3">
        <f>Table1[[#This Row], [1996]]*(VLOOKUP(Table1[[#This Row], [ISO]],Table2[],28,0)%)</f>
      </c>
      <c r="AK136" s="3">
        <v>3808.7789999999995</v>
      </c>
      <c r="AL136" s="3">
        <f>Table1[[#This Row], [1997]]*(VLOOKUP(Table1[[#This Row], [ISO]],Table2[],27,0)%)</f>
      </c>
      <c r="AM136" s="3">
        <v>3902.123</v>
      </c>
      <c r="AN136" s="3">
        <f>Table1[[#This Row], [1998]]*(VLOOKUP(Table1[[#This Row], [ISO]],Table2[],26,0)%)</f>
      </c>
      <c r="AO136" s="3">
        <v>4016.507</v>
      </c>
      <c r="AP136" s="3">
        <f>Table1[[#This Row], [1999]]*(VLOOKUP(Table1[[#This Row], [ISO]],Table2[],25,0)%)</f>
      </c>
      <c r="AQ136" s="3">
        <v>4155.21</v>
      </c>
      <c r="AR136" s="3">
        <f>Table1[[#This Row], [2000]]*(VLOOKUP(Table1[[#This Row], [ISO]],Table2[],24,0)%)</f>
      </c>
      <c r="AS136" s="3">
        <v>4314.938</v>
      </c>
      <c r="AT136" s="3">
        <f>Table1[[#This Row], [2001]]*(VLOOKUP(Table1[[#This Row], [ISO]],Table2[],23,0)%)</f>
      </c>
      <c r="AU136" s="3">
        <v>4489.681</v>
      </c>
      <c r="AV136" s="3">
        <f>Table1[[#This Row], [2002]]*(VLOOKUP(Table1[[#This Row], [ISO]],Table2[],22,0)%)</f>
      </c>
      <c r="AW136" s="3">
        <v>4675.443</v>
      </c>
      <c r="AX136" s="3">
        <f>Table1[[#This Row], [2003]]*(VLOOKUP(Table1[[#This Row], [ISO]],Table2[],21,0)%)</f>
      </c>
      <c r="AY136" s="3">
        <v>4868.536</v>
      </c>
      <c r="AZ136" s="3">
        <f>Table1[[#This Row], [2004]]*(VLOOKUP(Table1[[#This Row], [ISO]],Table2[],20,0)%)</f>
      </c>
      <c r="BA136" s="3">
        <v>5068.744</v>
      </c>
      <c r="BB136" s="3">
        <f>Table1[[#This Row], [2005]]*(VLOOKUP(Table1[[#This Row], [ISO]],Table2[],19,0)%)</f>
      </c>
      <c r="BC136" s="3">
        <v>5271.336</v>
      </c>
      <c r="BD136" s="3">
        <f>Table1[[#This Row], [2006]]*(VLOOKUP(Table1[[#This Row], [ISO]],Table2[],18,0)%)</f>
      </c>
      <c r="BE136" s="3">
        <v>5469.875999999999</v>
      </c>
      <c r="BF136" s="3">
        <f>Table1[[#This Row], [2007]]*(VLOOKUP(Table1[[#This Row], [ISO]],Table2[],17,0)%)</f>
      </c>
      <c r="BG136" s="3">
        <v>5665.067</v>
      </c>
      <c r="BH136" s="3">
        <f>Table1[[#This Row], [2008]]*(VLOOKUP(Table1[[#This Row], [ISO]],Table2[],16,0)%)</f>
      </c>
      <c r="BI136" s="3">
        <v>5856.433</v>
      </c>
      <c r="BJ136" s="3">
        <f>Table1[[#This Row], [2009]]*(VLOOKUP(Table1[[#This Row], [ISO]],Table2[],15,0)%)</f>
      </c>
      <c r="BK136" s="3">
        <v>6044.194</v>
      </c>
      <c r="BL136" s="3">
        <f>Table1[[#This Row], [2010]]*(VLOOKUP(Table1[[#This Row], [ISO]],Table2[],14,0)%)</f>
      </c>
      <c r="BM136" s="3">
        <v>6232.3550000000005</v>
      </c>
      <c r="BN136" s="3">
        <f>Table1[[#This Row], [2011]]*(VLOOKUP(Table1[[#This Row], [ISO]],Table2[],13,0)%)</f>
      </c>
      <c r="BO136" s="3">
        <v>6418.608</v>
      </c>
      <c r="BP136" s="3">
        <f>Table1[[#This Row], [2012]]*(VLOOKUP(Table1[[#This Row], [ISO]],Table2[],12,0)%)</f>
      </c>
      <c r="BQ136" s="3">
        <v>6600.106</v>
      </c>
      <c r="BR136" s="3">
        <f>Table1[[#This Row], [2013]]*(VLOOKUP(Table1[[#This Row], [ISO]],Table2[],11,0)%)</f>
      </c>
      <c r="BS136" s="3">
        <v>6777.435</v>
      </c>
      <c r="BT136" s="3">
        <f>Table1[[#This Row], [2014]]*(VLOOKUP(Table1[[#This Row], [ISO]],Table2[],10,0)%)</f>
      </c>
      <c r="BU136" s="3">
        <v>6949.757</v>
      </c>
      <c r="BV136" s="3">
        <f>Table1[[#This Row], [2015]]*(VLOOKUP(Table1[[#This Row], [ISO]],Table2[],9,0)%)</f>
      </c>
      <c r="BW136" s="3">
        <v>7119.349</v>
      </c>
      <c r="BX136" s="3">
        <f>Table1[[#This Row], [2016]]*(VLOOKUP(Table1[[#This Row], [ISO]],Table2[],8,0)%)</f>
      </c>
      <c r="BY136" s="3">
        <v>7287.523</v>
      </c>
      <c r="BZ136" s="3">
        <f>Table1[[#This Row], [2017]]*(VLOOKUP(Table1[[#This Row], [ISO]],Table2[],7,0)%)</f>
      </c>
      <c r="CA136" s="3">
        <v>7460.497</v>
      </c>
      <c r="CB136" s="3">
        <f>Table1[[#This Row], [2018]]*(VLOOKUP(Table1[[#This Row], [ISO]],Table2[],6,0)%)</f>
      </c>
      <c r="CC136" s="3">
        <v>7638.344999999999</v>
      </c>
      <c r="CD136" s="3">
        <f>Table1[[#This Row], [2019]]*(VLOOKUP(Table1[[#This Row], [ISO]],Table2[],5,0)%)</f>
      </c>
      <c r="CE136" s="3">
        <v>7819.339</v>
      </c>
      <c r="CF136" s="3">
        <f>Table1[[#This Row], [2020]]*(VLOOKUP(Table1[[#This Row], [ISO]],Table2[],4,0)%)</f>
      </c>
      <c r="CG136" s="3">
        <v>8008.344999999999</v>
      </c>
      <c r="CH136" s="3">
        <f>Table1[[#This Row], [2021]]*(VLOOKUP(Table1[[#This Row], [ISO]],Table2[],3,0)%)</f>
      </c>
    </row>
    <row x14ac:dyDescent="0.25" r="137" customHeight="1" ht="17.25">
      <c r="A137" s="1" t="s">
        <v>183</v>
      </c>
      <c r="B137" s="1" t="s">
        <v>182</v>
      </c>
      <c r="C137" s="3">
        <v>57.245999999999995</v>
      </c>
      <c r="D137" s="3">
        <f>Table1[[#This Row], [1980]]*(VLOOKUP(Table1[[#This Row], [ISO]],Table2[],44,0)%)</f>
      </c>
      <c r="E137" s="3">
        <v>56.697</v>
      </c>
      <c r="F137" s="3">
        <f>Table1[[#This Row], [1981]]*(VLOOKUP(Table1[[#This Row], [ISO]],Table2[],43,0)%)</f>
      </c>
      <c r="G137" s="3">
        <v>56.479</v>
      </c>
      <c r="H137" s="3">
        <f>Table1[[#This Row], [1982]]*(VLOOKUP(Table1[[#This Row], [ISO]],Table2[],42,0)%)</f>
      </c>
      <c r="I137" s="3">
        <v>56.684</v>
      </c>
      <c r="J137" s="3">
        <f>Table1[[#This Row], [1983]]*(VLOOKUP(Table1[[#This Row], [ISO]],Table2[],41,0)%)</f>
      </c>
      <c r="K137" s="3">
        <v>56.474</v>
      </c>
      <c r="L137" s="3">
        <f>Table1[[#This Row], [1984]]*(VLOOKUP(Table1[[#This Row], [ISO]],Table2[],40,0)%)</f>
      </c>
      <c r="M137" s="3">
        <v>56.036</v>
      </c>
      <c r="N137" s="3">
        <f>Table1[[#This Row], [1985]]*(VLOOKUP(Table1[[#This Row], [ISO]],Table2[],39,0)%)</f>
      </c>
      <c r="O137" s="3">
        <v>55.805</v>
      </c>
      <c r="P137" s="3">
        <f>Table1[[#This Row], [1986]]*(VLOOKUP(Table1[[#This Row], [ISO]],Table2[],38,0)%)</f>
      </c>
      <c r="Q137" s="3">
        <v>55.324</v>
      </c>
      <c r="R137" s="3">
        <f>Table1[[#This Row], [1987]]*(VLOOKUP(Table1[[#This Row], [ISO]],Table2[],37,0)%)</f>
      </c>
      <c r="S137" s="3">
        <v>54.896</v>
      </c>
      <c r="T137" s="3">
        <f>Table1[[#This Row], [1988]]*(VLOOKUP(Table1[[#This Row], [ISO]],Table2[],36,0)%)</f>
      </c>
      <c r="U137" s="3">
        <v>55.08</v>
      </c>
      <c r="V137" s="3">
        <f>Table1[[#This Row], [1989]]*(VLOOKUP(Table1[[#This Row], [ISO]],Table2[],35,0)%)</f>
      </c>
      <c r="W137" s="3">
        <v>55.311</v>
      </c>
      <c r="X137" s="3">
        <f>Table1[[#This Row], [1990]]*(VLOOKUP(Table1[[#This Row], [ISO]],Table2[],34,0)%)</f>
      </c>
      <c r="Y137" s="3">
        <v>55.28399999999999</v>
      </c>
      <c r="Z137" s="3">
        <f>Table1[[#This Row], [1991]]*(VLOOKUP(Table1[[#This Row], [ISO]],Table2[],33,0)%)</f>
      </c>
      <c r="AA137" s="3">
        <v>55.136</v>
      </c>
      <c r="AB137" s="3">
        <f>Table1[[#This Row], [1992]]*(VLOOKUP(Table1[[#This Row], [ISO]],Table2[],32,0)%)</f>
      </c>
      <c r="AC137" s="3">
        <v>54.466</v>
      </c>
      <c r="AD137" s="3">
        <f>Table1[[#This Row], [1993]]*(VLOOKUP(Table1[[#This Row], [ISO]],Table2[],31,0)%)</f>
      </c>
      <c r="AE137" s="3">
        <v>52.959</v>
      </c>
      <c r="AF137" s="3">
        <f>Table1[[#This Row], [1994]]*(VLOOKUP(Table1[[#This Row], [ISO]],Table2[],30,0)%)</f>
      </c>
      <c r="AG137" s="3">
        <v>51.135</v>
      </c>
      <c r="AH137" s="3">
        <f>Table1[[#This Row], [1995]]*(VLOOKUP(Table1[[#This Row], [ISO]],Table2[],29,0)%)</f>
      </c>
      <c r="AI137" s="3">
        <v>49.911</v>
      </c>
      <c r="AJ137" s="3">
        <f>Table1[[#This Row], [1996]]*(VLOOKUP(Table1[[#This Row], [ISO]],Table2[],28,0)%)</f>
      </c>
      <c r="AK137" s="3">
        <v>49.095</v>
      </c>
      <c r="AL137" s="3">
        <f>Table1[[#This Row], [1997]]*(VLOOKUP(Table1[[#This Row], [ISO]],Table2[],27,0)%)</f>
      </c>
      <c r="AM137" s="3">
        <v>48.158</v>
      </c>
      <c r="AN137" s="3">
        <f>Table1[[#This Row], [1998]]*(VLOOKUP(Table1[[#This Row], [ISO]],Table2[],26,0)%)</f>
      </c>
      <c r="AO137" s="3">
        <v>47.306</v>
      </c>
      <c r="AP137" s="3">
        <f>Table1[[#This Row], [1999]]*(VLOOKUP(Table1[[#This Row], [ISO]],Table2[],25,0)%)</f>
      </c>
      <c r="AQ137" s="3">
        <v>46.536</v>
      </c>
      <c r="AR137" s="3">
        <f>Table1[[#This Row], [2000]]*(VLOOKUP(Table1[[#This Row], [ISO]],Table2[],24,0)%)</f>
      </c>
      <c r="AS137" s="3">
        <v>45.066</v>
      </c>
      <c r="AT137" s="3">
        <f>Table1[[#This Row], [2001]]*(VLOOKUP(Table1[[#This Row], [ISO]],Table2[],23,0)%)</f>
      </c>
      <c r="AU137" s="3">
        <v>42.944</v>
      </c>
      <c r="AV137" s="3">
        <f>Table1[[#This Row], [2002]]*(VLOOKUP(Table1[[#This Row], [ISO]],Table2[],22,0)%)</f>
      </c>
      <c r="AW137" s="3">
        <v>41.316</v>
      </c>
      <c r="AX137" s="3">
        <f>Table1[[#This Row], [2003]]*(VLOOKUP(Table1[[#This Row], [ISO]],Table2[],21,0)%)</f>
      </c>
      <c r="AY137" s="3">
        <v>40.14</v>
      </c>
      <c r="AZ137" s="3">
        <f>Table1[[#This Row], [2004]]*(VLOOKUP(Table1[[#This Row], [ISO]],Table2[],20,0)%)</f>
      </c>
      <c r="BA137" s="3">
        <v>39.169</v>
      </c>
      <c r="BB137" s="3">
        <f>Table1[[#This Row], [2005]]*(VLOOKUP(Table1[[#This Row], [ISO]],Table2[],19,0)%)</f>
      </c>
      <c r="BC137" s="3">
        <v>38.708</v>
      </c>
      <c r="BD137" s="3">
        <f>Table1[[#This Row], [2006]]*(VLOOKUP(Table1[[#This Row], [ISO]],Table2[],18,0)%)</f>
      </c>
      <c r="BE137" s="3">
        <v>38.668000000000006</v>
      </c>
      <c r="BF137" s="3">
        <f>Table1[[#This Row], [2007]]*(VLOOKUP(Table1[[#This Row], [ISO]],Table2[],17,0)%)</f>
      </c>
      <c r="BG137" s="3">
        <v>38.795</v>
      </c>
      <c r="BH137" s="3">
        <f>Table1[[#This Row], [2008]]*(VLOOKUP(Table1[[#This Row], [ISO]],Table2[],16,0)%)</f>
      </c>
      <c r="BI137" s="3">
        <v>39.166</v>
      </c>
      <c r="BJ137" s="3">
        <f>Table1[[#This Row], [2009]]*(VLOOKUP(Table1[[#This Row], [ISO]],Table2[],15,0)%)</f>
      </c>
      <c r="BK137" s="3">
        <v>39.64</v>
      </c>
      <c r="BL137" s="3">
        <f>Table1[[#This Row], [2010]]*(VLOOKUP(Table1[[#This Row], [ISO]],Table2[],14,0)%)</f>
      </c>
      <c r="BM137" s="3">
        <v>40.375</v>
      </c>
      <c r="BN137" s="3">
        <f>Table1[[#This Row], [2011]]*(VLOOKUP(Table1[[#This Row], [ISO]],Table2[],13,0)%)</f>
      </c>
      <c r="BO137" s="3">
        <v>41.415</v>
      </c>
      <c r="BP137" s="3">
        <f>Table1[[#This Row], [2012]]*(VLOOKUP(Table1[[#This Row], [ISO]],Table2[],12,0)%)</f>
      </c>
      <c r="BQ137" s="3">
        <v>42.182</v>
      </c>
      <c r="BR137" s="3">
        <f>Table1[[#This Row], [2013]]*(VLOOKUP(Table1[[#This Row], [ISO]],Table2[],11,0)%)</f>
      </c>
      <c r="BS137" s="3">
        <v>42.81399999999999</v>
      </c>
      <c r="BT137" s="3">
        <f>Table1[[#This Row], [2014]]*(VLOOKUP(Table1[[#This Row], [ISO]],Table2[],10,0)%)</f>
      </c>
      <c r="BU137" s="3">
        <v>43.851</v>
      </c>
      <c r="BV137" s="3">
        <f>Table1[[#This Row], [2015]]*(VLOOKUP(Table1[[#This Row], [ISO]],Table2[],9,0)%)</f>
      </c>
      <c r="BW137" s="3">
        <v>44.976</v>
      </c>
      <c r="BX137" s="3">
        <f>Table1[[#This Row], [2016]]*(VLOOKUP(Table1[[#This Row], [ISO]],Table2[],8,0)%)</f>
      </c>
      <c r="BY137" s="3">
        <v>45.714</v>
      </c>
      <c r="BZ137" s="3">
        <f>Table1[[#This Row], [2017]]*(VLOOKUP(Table1[[#This Row], [ISO]],Table2[],7,0)%)</f>
      </c>
      <c r="CA137" s="3">
        <v>46.354</v>
      </c>
      <c r="CB137" s="3">
        <f>Table1[[#This Row], [2018]]*(VLOOKUP(Table1[[#This Row], [ISO]],Table2[],6,0)%)</f>
      </c>
      <c r="CC137" s="3">
        <v>46.79899999999999</v>
      </c>
      <c r="CD137" s="3">
        <f>Table1[[#This Row], [2019]]*(VLOOKUP(Table1[[#This Row], [ISO]],Table2[],5,0)%)</f>
      </c>
      <c r="CE137" s="3">
        <v>46.943</v>
      </c>
      <c r="CF137" s="3">
        <f>Table1[[#This Row], [2020]]*(VLOOKUP(Table1[[#This Row], [ISO]],Table2[],4,0)%)</f>
      </c>
      <c r="CG137" s="3">
        <v>47.086</v>
      </c>
      <c r="CH137" s="3">
        <f>Table1[[#This Row], [2021]]*(VLOOKUP(Table1[[#This Row], [ISO]],Table2[],3,0)%)</f>
      </c>
    </row>
    <row x14ac:dyDescent="0.25" r="138" customHeight="1" ht="17.25">
      <c r="A138" s="1" t="s">
        <v>205</v>
      </c>
      <c r="B138" s="1" t="s">
        <v>204</v>
      </c>
      <c r="C138" s="3">
        <v>9695.214</v>
      </c>
      <c r="D138" s="3">
        <f>Table1[[#This Row], [1980]]*(VLOOKUP(Table1[[#This Row], [ISO]],Table2[],44,0)%)</f>
      </c>
      <c r="E138" s="3">
        <v>9797.689</v>
      </c>
      <c r="F138" s="3">
        <f>Table1[[#This Row], [1981]]*(VLOOKUP(Table1[[#This Row], [ISO]],Table2[],43,0)%)</f>
      </c>
      <c r="G138" s="3">
        <v>9901.312</v>
      </c>
      <c r="H138" s="3">
        <f>Table1[[#This Row], [1982]]*(VLOOKUP(Table1[[#This Row], [ISO]],Table2[],42,0)%)</f>
      </c>
      <c r="I138" s="3">
        <v>10023.057</v>
      </c>
      <c r="J138" s="3">
        <f>Table1[[#This Row], [1983]]*(VLOOKUP(Table1[[#This Row], [ISO]],Table2[],41,0)%)</f>
      </c>
      <c r="K138" s="3">
        <v>10151.591</v>
      </c>
      <c r="L138" s="3">
        <f>Table1[[#This Row], [1984]]*(VLOOKUP(Table1[[#This Row], [ISO]],Table2[],40,0)%)</f>
      </c>
      <c r="M138" s="3">
        <v>10252.706999999999</v>
      </c>
      <c r="N138" s="3">
        <f>Table1[[#This Row], [1985]]*(VLOOKUP(Table1[[#This Row], [ISO]],Table2[],39,0)%)</f>
      </c>
      <c r="O138" s="3">
        <v>10306.553</v>
      </c>
      <c r="P138" s="3">
        <f>Table1[[#This Row], [1986]]*(VLOOKUP(Table1[[#This Row], [ISO]],Table2[],38,0)%)</f>
      </c>
      <c r="Q138" s="3">
        <v>10300.115</v>
      </c>
      <c r="R138" s="3">
        <f>Table1[[#This Row], [1987]]*(VLOOKUP(Table1[[#This Row], [ISO]],Table2[],37,0)%)</f>
      </c>
      <c r="S138" s="3">
        <v>10227.349</v>
      </c>
      <c r="T138" s="3">
        <f>Table1[[#This Row], [1988]]*(VLOOKUP(Table1[[#This Row], [ISO]],Table2[],36,0)%)</f>
      </c>
      <c r="U138" s="3">
        <v>10124.42</v>
      </c>
      <c r="V138" s="3">
        <f>Table1[[#This Row], [1989]]*(VLOOKUP(Table1[[#This Row], [ISO]],Table2[],35,0)%)</f>
      </c>
      <c r="W138" s="3">
        <v>10038.06</v>
      </c>
      <c r="X138" s="3">
        <f>Table1[[#This Row], [1990]]*(VLOOKUP(Table1[[#This Row], [ISO]],Table2[],34,0)%)</f>
      </c>
      <c r="Y138" s="3">
        <v>9980.854</v>
      </c>
      <c r="Z138" s="3">
        <f>Table1[[#This Row], [1991]]*(VLOOKUP(Table1[[#This Row], [ISO]],Table2[],33,0)%)</f>
      </c>
      <c r="AA138" s="3">
        <v>9952.955</v>
      </c>
      <c r="AB138" s="3">
        <f>Table1[[#This Row], [1992]]*(VLOOKUP(Table1[[#This Row], [ISO]],Table2[],32,0)%)</f>
      </c>
      <c r="AC138" s="3">
        <v>9952.925</v>
      </c>
      <c r="AD138" s="3">
        <f>Table1[[#This Row], [1993]]*(VLOOKUP(Table1[[#This Row], [ISO]],Table2[],31,0)%)</f>
      </c>
      <c r="AE138" s="3">
        <v>9951.476999999999</v>
      </c>
      <c r="AF138" s="3">
        <f>Table1[[#This Row], [1994]]*(VLOOKUP(Table1[[#This Row], [ISO]],Table2[],30,0)%)</f>
      </c>
      <c r="AG138" s="3">
        <v>9926.398</v>
      </c>
      <c r="AH138" s="3">
        <f>Table1[[#This Row], [1995]]*(VLOOKUP(Table1[[#This Row], [ISO]],Table2[],29,0)%)</f>
      </c>
      <c r="AI138" s="3">
        <v>9891.225</v>
      </c>
      <c r="AJ138" s="3">
        <f>Table1[[#This Row], [1996]]*(VLOOKUP(Table1[[#This Row], [ISO]],Table2[],28,0)%)</f>
      </c>
      <c r="AK138" s="3">
        <v>9851.027</v>
      </c>
      <c r="AL138" s="3">
        <f>Table1[[#This Row], [1997]]*(VLOOKUP(Table1[[#This Row], [ISO]],Table2[],27,0)%)</f>
      </c>
      <c r="AM138" s="3">
        <v>9802.381000000001</v>
      </c>
      <c r="AN138" s="3">
        <f>Table1[[#This Row], [1998]]*(VLOOKUP(Table1[[#This Row], [ISO]],Table2[],26,0)%)</f>
      </c>
      <c r="AO138" s="3">
        <v>9752.035</v>
      </c>
      <c r="AP138" s="3">
        <f>Table1[[#This Row], [1999]]*(VLOOKUP(Table1[[#This Row], [ISO]],Table2[],25,0)%)</f>
      </c>
      <c r="AQ138" s="3">
        <v>9711.753</v>
      </c>
      <c r="AR138" s="3">
        <f>Table1[[#This Row], [2000]]*(VLOOKUP(Table1[[#This Row], [ISO]],Table2[],24,0)%)</f>
      </c>
      <c r="AS138" s="3">
        <v>9693.739</v>
      </c>
      <c r="AT138" s="3">
        <f>Table1[[#This Row], [2001]]*(VLOOKUP(Table1[[#This Row], [ISO]],Table2[],23,0)%)</f>
      </c>
      <c r="AU138" s="3">
        <v>9709.795</v>
      </c>
      <c r="AV138" s="3">
        <f>Table1[[#This Row], [2002]]*(VLOOKUP(Table1[[#This Row], [ISO]],Table2[],22,0)%)</f>
      </c>
      <c r="AW138" s="3">
        <v>9735.456</v>
      </c>
      <c r="AX138" s="3">
        <f>Table1[[#This Row], [2003]]*(VLOOKUP(Table1[[#This Row], [ISO]],Table2[],21,0)%)</f>
      </c>
      <c r="AY138" s="3">
        <v>9737.851</v>
      </c>
      <c r="AZ138" s="3">
        <f>Table1[[#This Row], [2004]]*(VLOOKUP(Table1[[#This Row], [ISO]],Table2[],20,0)%)</f>
      </c>
      <c r="BA138" s="3">
        <v>9711.173</v>
      </c>
      <c r="BB138" s="3">
        <f>Table1[[#This Row], [2005]]*(VLOOKUP(Table1[[#This Row], [ISO]],Table2[],19,0)%)</f>
      </c>
      <c r="BC138" s="3">
        <v>9647.030999999999</v>
      </c>
      <c r="BD138" s="3">
        <f>Table1[[#This Row], [2006]]*(VLOOKUP(Table1[[#This Row], [ISO]],Table2[],18,0)%)</f>
      </c>
      <c r="BE138" s="3">
        <v>9546.567</v>
      </c>
      <c r="BF138" s="3">
        <f>Table1[[#This Row], [2007]]*(VLOOKUP(Table1[[#This Row], [ISO]],Table2[],17,0)%)</f>
      </c>
      <c r="BG138" s="3">
        <v>9404.705</v>
      </c>
      <c r="BH138" s="3">
        <f>Table1[[#This Row], [2008]]*(VLOOKUP(Table1[[#This Row], [ISO]],Table2[],16,0)%)</f>
      </c>
      <c r="BI138" s="3">
        <v>9280.18</v>
      </c>
      <c r="BJ138" s="3">
        <f>Table1[[#This Row], [2009]]*(VLOOKUP(Table1[[#This Row], [ISO]],Table2[],15,0)%)</f>
      </c>
      <c r="BK138" s="3">
        <v>9206.036</v>
      </c>
      <c r="BL138" s="3">
        <f>Table1[[#This Row], [2010]]*(VLOOKUP(Table1[[#This Row], [ISO]],Table2[],14,0)%)</f>
      </c>
      <c r="BM138" s="3">
        <v>9144.694</v>
      </c>
      <c r="BN138" s="3">
        <f>Table1[[#This Row], [2011]]*(VLOOKUP(Table1[[#This Row], [ISO]],Table2[],13,0)%)</f>
      </c>
      <c r="BO138" s="3">
        <v>9086.903</v>
      </c>
      <c r="BP138" s="3">
        <f>Table1[[#This Row], [2012]]*(VLOOKUP(Table1[[#This Row], [ISO]],Table2[],12,0)%)</f>
      </c>
      <c r="BQ138" s="3">
        <v>9036.143</v>
      </c>
      <c r="BR138" s="3">
        <f>Table1[[#This Row], [2013]]*(VLOOKUP(Table1[[#This Row], [ISO]],Table2[],11,0)%)</f>
      </c>
      <c r="BS138" s="3">
        <v>8996.369</v>
      </c>
      <c r="BT138" s="3">
        <f>Table1[[#This Row], [2014]]*(VLOOKUP(Table1[[#This Row], [ISO]],Table2[],10,0)%)</f>
      </c>
      <c r="BU138" s="3">
        <v>8973.94</v>
      </c>
      <c r="BV138" s="3">
        <f>Table1[[#This Row], [2015]]*(VLOOKUP(Table1[[#This Row], [ISO]],Table2[],9,0)%)</f>
      </c>
      <c r="BW138" s="3">
        <v>8978.247</v>
      </c>
      <c r="BX138" s="3">
        <f>Table1[[#This Row], [2016]]*(VLOOKUP(Table1[[#This Row], [ISO]],Table2[],8,0)%)</f>
      </c>
      <c r="BY138" s="3">
        <v>8996.844</v>
      </c>
      <c r="BZ138" s="3">
        <f>Table1[[#This Row], [2017]]*(VLOOKUP(Table1[[#This Row], [ISO]],Table2[],7,0)%)</f>
      </c>
      <c r="CA138" s="3">
        <v>9013.993</v>
      </c>
      <c r="CB138" s="3">
        <f>Table1[[#This Row], [2018]]*(VLOOKUP(Table1[[#This Row], [ISO]],Table2[],6,0)%)</f>
      </c>
      <c r="CC138" s="3">
        <v>9023.036</v>
      </c>
      <c r="CD138" s="3">
        <f>Table1[[#This Row], [2019]]*(VLOOKUP(Table1[[#This Row], [ISO]],Table2[],5,0)%)</f>
      </c>
      <c r="CE138" s="3">
        <v>9015.121</v>
      </c>
      <c r="CF138" s="3">
        <f>Table1[[#This Row], [2020]]*(VLOOKUP(Table1[[#This Row], [ISO]],Table2[],4,0)%)</f>
      </c>
      <c r="CG138" s="3">
        <v>8982.791</v>
      </c>
      <c r="CH138" s="3">
        <f>Table1[[#This Row], [2021]]*(VLOOKUP(Table1[[#This Row], [ISO]],Table2[],3,0)%)</f>
      </c>
    </row>
    <row x14ac:dyDescent="0.25" r="139" customHeight="1" ht="17.25">
      <c r="A139" s="1" t="s">
        <v>199</v>
      </c>
      <c r="B139" s="1" t="s">
        <v>198</v>
      </c>
      <c r="C139" s="3">
        <v>110.565</v>
      </c>
      <c r="D139" s="3">
        <f>Table1[[#This Row], [1980]]*(VLOOKUP(Table1[[#This Row], [ISO]],Table2[],44,0)%)</f>
      </c>
      <c r="E139" s="3">
        <v>111.003</v>
      </c>
      <c r="F139" s="3">
        <f>Table1[[#This Row], [1981]]*(VLOOKUP(Table1[[#This Row], [ISO]],Table2[],43,0)%)</f>
      </c>
      <c r="G139" s="3">
        <v>109.903</v>
      </c>
      <c r="H139" s="3">
        <f>Table1[[#This Row], [1982]]*(VLOOKUP(Table1[[#This Row], [ISO]],Table2[],42,0)%)</f>
      </c>
      <c r="I139" s="3">
        <v>108.369</v>
      </c>
      <c r="J139" s="3">
        <f>Table1[[#This Row], [1983]]*(VLOOKUP(Table1[[#This Row], [ISO]],Table2[],41,0)%)</f>
      </c>
      <c r="K139" s="3">
        <v>106.857</v>
      </c>
      <c r="L139" s="3">
        <f>Table1[[#This Row], [1984]]*(VLOOKUP(Table1[[#This Row], [ISO]],Table2[],40,0)%)</f>
      </c>
      <c r="M139" s="3">
        <v>105.508</v>
      </c>
      <c r="N139" s="3">
        <f>Table1[[#This Row], [1985]]*(VLOOKUP(Table1[[#This Row], [ISO]],Table2[],39,0)%)</f>
      </c>
      <c r="O139" s="3">
        <v>104.78899999999999</v>
      </c>
      <c r="P139" s="3">
        <f>Table1[[#This Row], [1986]]*(VLOOKUP(Table1[[#This Row], [ISO]],Table2[],38,0)%)</f>
      </c>
      <c r="Q139" s="3">
        <v>104.721</v>
      </c>
      <c r="R139" s="3">
        <f>Table1[[#This Row], [1987]]*(VLOOKUP(Table1[[#This Row], [ISO]],Table2[],37,0)%)</f>
      </c>
      <c r="S139" s="3">
        <v>104.821</v>
      </c>
      <c r="T139" s="3">
        <f>Table1[[#This Row], [1988]]*(VLOOKUP(Table1[[#This Row], [ISO]],Table2[],36,0)%)</f>
      </c>
      <c r="U139" s="3">
        <v>104.922</v>
      </c>
      <c r="V139" s="3">
        <f>Table1[[#This Row], [1989]]*(VLOOKUP(Table1[[#This Row], [ISO]],Table2[],35,0)%)</f>
      </c>
      <c r="W139" s="3">
        <v>104.96100000000001</v>
      </c>
      <c r="X139" s="3">
        <f>Table1[[#This Row], [1990]]*(VLOOKUP(Table1[[#This Row], [ISO]],Table2[],34,0)%)</f>
      </c>
      <c r="Y139" s="3">
        <v>104.64999999999999</v>
      </c>
      <c r="Z139" s="3">
        <f>Table1[[#This Row], [1991]]*(VLOOKUP(Table1[[#This Row], [ISO]],Table2[],33,0)%)</f>
      </c>
      <c r="AA139" s="3">
        <v>102.905</v>
      </c>
      <c r="AB139" s="3">
        <f>Table1[[#This Row], [1992]]*(VLOOKUP(Table1[[#This Row], [ISO]],Table2[],32,0)%)</f>
      </c>
      <c r="AC139" s="3">
        <v>100.075</v>
      </c>
      <c r="AD139" s="3">
        <f>Table1[[#This Row], [1993]]*(VLOOKUP(Table1[[#This Row], [ISO]],Table2[],31,0)%)</f>
      </c>
      <c r="AE139" s="3">
        <v>97.421</v>
      </c>
      <c r="AF139" s="3">
        <f>Table1[[#This Row], [1994]]*(VLOOKUP(Table1[[#This Row], [ISO]],Table2[],30,0)%)</f>
      </c>
      <c r="AG139" s="3">
        <v>95.044</v>
      </c>
      <c r="AH139" s="3">
        <f>Table1[[#This Row], [1995]]*(VLOOKUP(Table1[[#This Row], [ISO]],Table2[],29,0)%)</f>
      </c>
      <c r="AI139" s="3">
        <v>92.966</v>
      </c>
      <c r="AJ139" s="3">
        <f>Table1[[#This Row], [1996]]*(VLOOKUP(Table1[[#This Row], [ISO]],Table2[],28,0)%)</f>
      </c>
      <c r="AK139" s="3">
        <v>91.339</v>
      </c>
      <c r="AL139" s="3">
        <f>Table1[[#This Row], [1997]]*(VLOOKUP(Table1[[#This Row], [ISO]],Table2[],27,0)%)</f>
      </c>
      <c r="AM139" s="3">
        <v>89.993</v>
      </c>
      <c r="AN139" s="3">
        <f>Table1[[#This Row], [1998]]*(VLOOKUP(Table1[[#This Row], [ISO]],Table2[],26,0)%)</f>
      </c>
      <c r="AO139" s="3">
        <v>88.538</v>
      </c>
      <c r="AP139" s="3">
        <f>Table1[[#This Row], [1999]]*(VLOOKUP(Table1[[#This Row], [ISO]],Table2[],25,0)%)</f>
      </c>
      <c r="AQ139" s="3">
        <v>86.959</v>
      </c>
      <c r="AR139" s="3">
        <f>Table1[[#This Row], [2000]]*(VLOOKUP(Table1[[#This Row], [ISO]],Table2[],24,0)%)</f>
      </c>
      <c r="AS139" s="3">
        <v>85.51100000000001</v>
      </c>
      <c r="AT139" s="3">
        <f>Table1[[#This Row], [2001]]*(VLOOKUP(Table1[[#This Row], [ISO]],Table2[],23,0)%)</f>
      </c>
      <c r="AU139" s="3">
        <v>84.485</v>
      </c>
      <c r="AV139" s="3">
        <f>Table1[[#This Row], [2002]]*(VLOOKUP(Table1[[#This Row], [ISO]],Table2[],22,0)%)</f>
      </c>
      <c r="AW139" s="3">
        <v>84.018</v>
      </c>
      <c r="AX139" s="3">
        <f>Table1[[#This Row], [2003]]*(VLOOKUP(Table1[[#This Row], [ISO]],Table2[],21,0)%)</f>
      </c>
      <c r="AY139" s="3">
        <v>83.94200000000001</v>
      </c>
      <c r="AZ139" s="3">
        <f>Table1[[#This Row], [2004]]*(VLOOKUP(Table1[[#This Row], [ISO]],Table2[],20,0)%)</f>
      </c>
      <c r="BA139" s="3">
        <v>83.464</v>
      </c>
      <c r="BB139" s="3">
        <f>Table1[[#This Row], [2005]]*(VLOOKUP(Table1[[#This Row], [ISO]],Table2[],19,0)%)</f>
      </c>
      <c r="BC139" s="3">
        <v>82.05</v>
      </c>
      <c r="BD139" s="3">
        <f>Table1[[#This Row], [2006]]*(VLOOKUP(Table1[[#This Row], [ISO]],Table2[],18,0)%)</f>
      </c>
      <c r="BE139" s="3">
        <v>80.175</v>
      </c>
      <c r="BF139" s="3">
        <f>Table1[[#This Row], [2007]]*(VLOOKUP(Table1[[#This Row], [ISO]],Table2[],17,0)%)</f>
      </c>
      <c r="BG139" s="3">
        <v>78.672</v>
      </c>
      <c r="BH139" s="3">
        <f>Table1[[#This Row], [2008]]*(VLOOKUP(Table1[[#This Row], [ISO]],Table2[],16,0)%)</f>
      </c>
      <c r="BI139" s="3">
        <v>78.174</v>
      </c>
      <c r="BJ139" s="3">
        <f>Table1[[#This Row], [2009]]*(VLOOKUP(Table1[[#This Row], [ISO]],Table2[],15,0)%)</f>
      </c>
      <c r="BK139" s="3">
        <v>78.816</v>
      </c>
      <c r="BL139" s="3">
        <f>Table1[[#This Row], [2010]]*(VLOOKUP(Table1[[#This Row], [ISO]],Table2[],14,0)%)</f>
      </c>
      <c r="BM139" s="3">
        <v>79.492</v>
      </c>
      <c r="BN139" s="3">
        <f>Table1[[#This Row], [2011]]*(VLOOKUP(Table1[[#This Row], [ISO]],Table2[],13,0)%)</f>
      </c>
      <c r="BO139" s="3">
        <v>79.442</v>
      </c>
      <c r="BP139" s="3">
        <f>Table1[[#This Row], [2012]]*(VLOOKUP(Table1[[#This Row], [ISO]],Table2[],12,0)%)</f>
      </c>
      <c r="BQ139" s="3">
        <v>78.922</v>
      </c>
      <c r="BR139" s="3">
        <f>Table1[[#This Row], [2013]]*(VLOOKUP(Table1[[#This Row], [ISO]],Table2[],11,0)%)</f>
      </c>
      <c r="BS139" s="3">
        <v>78.069</v>
      </c>
      <c r="BT139" s="3">
        <f>Table1[[#This Row], [2014]]*(VLOOKUP(Table1[[#This Row], [ISO]],Table2[],10,0)%)</f>
      </c>
      <c r="BU139" s="3">
        <v>77.086</v>
      </c>
      <c r="BV139" s="3">
        <f>Table1[[#This Row], [2015]]*(VLOOKUP(Table1[[#This Row], [ISO]],Table2[],9,0)%)</f>
      </c>
      <c r="BW139" s="3">
        <v>76.821</v>
      </c>
      <c r="BX139" s="3">
        <f>Table1[[#This Row], [2016]]*(VLOOKUP(Table1[[#This Row], [ISO]],Table2[],8,0)%)</f>
      </c>
      <c r="BY139" s="3">
        <v>76.968</v>
      </c>
      <c r="BZ139" s="3">
        <f>Table1[[#This Row], [2017]]*(VLOOKUP(Table1[[#This Row], [ISO]],Table2[],7,0)%)</f>
      </c>
      <c r="CA139" s="3">
        <v>76.583</v>
      </c>
      <c r="CB139" s="3">
        <f>Table1[[#This Row], [2018]]*(VLOOKUP(Table1[[#This Row], [ISO]],Table2[],6,0)%)</f>
      </c>
      <c r="CC139" s="3">
        <v>75.894</v>
      </c>
      <c r="CD139" s="3">
        <f>Table1[[#This Row], [2019]]*(VLOOKUP(Table1[[#This Row], [ISO]],Table2[],5,0)%)</f>
      </c>
      <c r="CE139" s="3">
        <v>74.93</v>
      </c>
      <c r="CF139" s="3">
        <f>Table1[[#This Row], [2020]]*(VLOOKUP(Table1[[#This Row], [ISO]],Table2[],4,0)%)</f>
      </c>
      <c r="CG139" s="3">
        <v>73.61</v>
      </c>
      <c r="CH139" s="3">
        <f>Table1[[#This Row], [2021]]*(VLOOKUP(Table1[[#This Row], [ISO]],Table2[],3,0)%)</f>
      </c>
    </row>
    <row x14ac:dyDescent="0.25" r="140" customHeight="1" ht="17.25">
      <c r="A140" s="1" t="s">
        <v>197</v>
      </c>
      <c r="B140" s="1" t="s">
        <v>196</v>
      </c>
      <c r="C140" s="3">
        <v>552.336</v>
      </c>
      <c r="D140" s="3">
        <f>Table1[[#This Row], [1980]]*(VLOOKUP(Table1[[#This Row], [ISO]],Table2[],44,0)%)</f>
      </c>
      <c r="E140" s="3">
        <v>559.137</v>
      </c>
      <c r="F140" s="3">
        <f>Table1[[#This Row], [1981]]*(VLOOKUP(Table1[[#This Row], [ISO]],Table2[],43,0)%)</f>
      </c>
      <c r="G140" s="3">
        <v>568.723</v>
      </c>
      <c r="H140" s="3">
        <f>Table1[[#This Row], [1982]]*(VLOOKUP(Table1[[#This Row], [ISO]],Table2[],42,0)%)</f>
      </c>
      <c r="I140" s="3">
        <v>580.46</v>
      </c>
      <c r="J140" s="3">
        <f>Table1[[#This Row], [1983]]*(VLOOKUP(Table1[[#This Row], [ISO]],Table2[],41,0)%)</f>
      </c>
      <c r="K140" s="3">
        <v>594.041</v>
      </c>
      <c r="L140" s="3">
        <f>Table1[[#This Row], [1984]]*(VLOOKUP(Table1[[#This Row], [ISO]],Table2[],40,0)%)</f>
      </c>
      <c r="M140" s="3">
        <v>609.762</v>
      </c>
      <c r="N140" s="3">
        <f>Table1[[#This Row], [1985]]*(VLOOKUP(Table1[[#This Row], [ISO]],Table2[],39,0)%)</f>
      </c>
      <c r="O140" s="3">
        <v>627.8679999999999</v>
      </c>
      <c r="P140" s="3">
        <f>Table1[[#This Row], [1986]]*(VLOOKUP(Table1[[#This Row], [ISO]],Table2[],38,0)%)</f>
      </c>
      <c r="Q140" s="3">
        <v>646.7850000000001</v>
      </c>
      <c r="R140" s="3">
        <f>Table1[[#This Row], [1987]]*(VLOOKUP(Table1[[#This Row], [ISO]],Table2[],37,0)%)</f>
      </c>
      <c r="S140" s="3">
        <v>663.679</v>
      </c>
      <c r="T140" s="3">
        <f>Table1[[#This Row], [1988]]*(VLOOKUP(Table1[[#This Row], [ISO]],Table2[],36,0)%)</f>
      </c>
      <c r="U140" s="3">
        <v>673.921</v>
      </c>
      <c r="V140" s="3">
        <f>Table1[[#This Row], [1989]]*(VLOOKUP(Table1[[#This Row], [ISO]],Table2[],35,0)%)</f>
      </c>
      <c r="W140" s="3">
        <v>675.5730000000001</v>
      </c>
      <c r="X140" s="3">
        <f>Table1[[#This Row], [1990]]*(VLOOKUP(Table1[[#This Row], [ISO]],Table2[],34,0)%)</f>
      </c>
      <c r="Y140" s="3">
        <v>670.39</v>
      </c>
      <c r="Z140" s="3">
        <f>Table1[[#This Row], [1991]]*(VLOOKUP(Table1[[#This Row], [ISO]],Table2[],33,0)%)</f>
      </c>
      <c r="AA140" s="3">
        <v>659.067</v>
      </c>
      <c r="AB140" s="3">
        <f>Table1[[#This Row], [1992]]*(VLOOKUP(Table1[[#This Row], [ISO]],Table2[],32,0)%)</f>
      </c>
      <c r="AC140" s="3">
        <v>641.908</v>
      </c>
      <c r="AD140" s="3">
        <f>Table1[[#This Row], [1993]]*(VLOOKUP(Table1[[#This Row], [ISO]],Table2[],31,0)%)</f>
      </c>
      <c r="AE140" s="3">
        <v>619.538</v>
      </c>
      <c r="AF140" s="3">
        <f>Table1[[#This Row], [1994]]*(VLOOKUP(Table1[[#This Row], [ISO]],Table2[],30,0)%)</f>
      </c>
      <c r="AG140" s="3">
        <v>594.024</v>
      </c>
      <c r="AH140" s="3">
        <f>Table1[[#This Row], [1995]]*(VLOOKUP(Table1[[#This Row], [ISO]],Table2[],29,0)%)</f>
      </c>
      <c r="AI140" s="3">
        <v>568.699</v>
      </c>
      <c r="AJ140" s="3">
        <f>Table1[[#This Row], [1996]]*(VLOOKUP(Table1[[#This Row], [ISO]],Table2[],28,0)%)</f>
      </c>
      <c r="AK140" s="3">
        <v>546.703</v>
      </c>
      <c r="AL140" s="3">
        <f>Table1[[#This Row], [1997]]*(VLOOKUP(Table1[[#This Row], [ISO]],Table2[],27,0)%)</f>
      </c>
      <c r="AM140" s="3">
        <v>528.943</v>
      </c>
      <c r="AN140" s="3">
        <f>Table1[[#This Row], [1998]]*(VLOOKUP(Table1[[#This Row], [ISO]],Table2[],26,0)%)</f>
      </c>
      <c r="AO140" s="3">
        <v>516.33</v>
      </c>
      <c r="AP140" s="3">
        <f>Table1[[#This Row], [1999]]*(VLOOKUP(Table1[[#This Row], [ISO]],Table2[],25,0)%)</f>
      </c>
      <c r="AQ140" s="3">
        <v>505.735</v>
      </c>
      <c r="AR140" s="3">
        <f>Table1[[#This Row], [2000]]*(VLOOKUP(Table1[[#This Row], [ISO]],Table2[],24,0)%)</f>
      </c>
      <c r="AS140" s="3">
        <v>495.949</v>
      </c>
      <c r="AT140" s="3">
        <f>Table1[[#This Row], [2001]]*(VLOOKUP(Table1[[#This Row], [ISO]],Table2[],23,0)%)</f>
      </c>
      <c r="AU140" s="3">
        <v>489.721</v>
      </c>
      <c r="AV140" s="3">
        <f>Table1[[#This Row], [2002]]*(VLOOKUP(Table1[[#This Row], [ISO]],Table2[],22,0)%)</f>
      </c>
      <c r="AW140" s="3">
        <v>485.89200000000005</v>
      </c>
      <c r="AX140" s="3">
        <f>Table1[[#This Row], [2003]]*(VLOOKUP(Table1[[#This Row], [ISO]],Table2[],21,0)%)</f>
      </c>
      <c r="AY140" s="3">
        <v>482.634</v>
      </c>
      <c r="AZ140" s="3">
        <f>Table1[[#This Row], [2004]]*(VLOOKUP(Table1[[#This Row], [ISO]],Table2[],20,0)%)</f>
      </c>
      <c r="BA140" s="3">
        <v>481.304</v>
      </c>
      <c r="BB140" s="3">
        <f>Table1[[#This Row], [2005]]*(VLOOKUP(Table1[[#This Row], [ISO]],Table2[],19,0)%)</f>
      </c>
      <c r="BC140" s="3">
        <v>484.03</v>
      </c>
      <c r="BD140" s="3">
        <f>Table1[[#This Row], [2006]]*(VLOOKUP(Table1[[#This Row], [ISO]],Table2[],18,0)%)</f>
      </c>
      <c r="BE140" s="3">
        <v>493.087</v>
      </c>
      <c r="BF140" s="3">
        <f>Table1[[#This Row], [2007]]*(VLOOKUP(Table1[[#This Row], [ISO]],Table2[],17,0)%)</f>
      </c>
      <c r="BG140" s="3">
        <v>512.407</v>
      </c>
      <c r="BH140" s="3">
        <f>Table1[[#This Row], [2008]]*(VLOOKUP(Table1[[#This Row], [ISO]],Table2[],16,0)%)</f>
      </c>
      <c r="BI140" s="3">
        <v>543.475</v>
      </c>
      <c r="BJ140" s="3">
        <f>Table1[[#This Row], [2009]]*(VLOOKUP(Table1[[#This Row], [ISO]],Table2[],15,0)%)</f>
      </c>
      <c r="BK140" s="3">
        <v>579.65</v>
      </c>
      <c r="BL140" s="3">
        <f>Table1[[#This Row], [2010]]*(VLOOKUP(Table1[[#This Row], [ISO]],Table2[],14,0)%)</f>
      </c>
      <c r="BM140" s="3">
        <v>611.354</v>
      </c>
      <c r="BN140" s="3">
        <f>Table1[[#This Row], [2011]]*(VLOOKUP(Table1[[#This Row], [ISO]],Table2[],13,0)%)</f>
      </c>
      <c r="BO140" s="3">
        <v>637.9000000000001</v>
      </c>
      <c r="BP140" s="3">
        <f>Table1[[#This Row], [2012]]*(VLOOKUP(Table1[[#This Row], [ISO]],Table2[],12,0)%)</f>
      </c>
      <c r="BQ140" s="3">
        <v>661.77</v>
      </c>
      <c r="BR140" s="3">
        <f>Table1[[#This Row], [2013]]*(VLOOKUP(Table1[[#This Row], [ISO]],Table2[],11,0)%)</f>
      </c>
      <c r="BS140" s="3">
        <v>684.6429999999999</v>
      </c>
      <c r="BT140" s="3">
        <f>Table1[[#This Row], [2014]]*(VLOOKUP(Table1[[#This Row], [ISO]],Table2[],10,0)%)</f>
      </c>
      <c r="BU140" s="3">
        <v>711.279</v>
      </c>
      <c r="BV140" s="3">
        <f>Table1[[#This Row], [2015]]*(VLOOKUP(Table1[[#This Row], [ISO]],Table2[],9,0)%)</f>
      </c>
      <c r="BW140" s="3">
        <v>741.282</v>
      </c>
      <c r="BX140" s="3">
        <f>Table1[[#This Row], [2016]]*(VLOOKUP(Table1[[#This Row], [ISO]],Table2[],8,0)%)</f>
      </c>
      <c r="BY140" s="3">
        <v>766.67</v>
      </c>
      <c r="BZ140" s="3">
        <f>Table1[[#This Row], [2017]]*(VLOOKUP(Table1[[#This Row], [ISO]],Table2[],7,0)%)</f>
      </c>
      <c r="CA140" s="3">
        <v>782.8199999999999</v>
      </c>
      <c r="CB140" s="3">
        <f>Table1[[#This Row], [2018]]*(VLOOKUP(Table1[[#This Row], [ISO]],Table2[],6,0)%)</f>
      </c>
      <c r="CC140" s="3">
        <v>787.7369999999999</v>
      </c>
      <c r="CD140" s="3">
        <f>Table1[[#This Row], [2019]]*(VLOOKUP(Table1[[#This Row], [ISO]],Table2[],5,0)%)</f>
      </c>
      <c r="CE140" s="3">
        <v>778.039</v>
      </c>
      <c r="CF140" s="3">
        <f>Table1[[#This Row], [2020]]*(VLOOKUP(Table1[[#This Row], [ISO]],Table2[],4,0)%)</f>
      </c>
      <c r="CG140" s="3">
        <v>759.979</v>
      </c>
      <c r="CH140" s="3">
        <f>Table1[[#This Row], [2021]]*(VLOOKUP(Table1[[#This Row], [ISO]],Table2[],3,0)%)</f>
      </c>
    </row>
    <row x14ac:dyDescent="0.25" r="141" customHeight="1" ht="17.25">
      <c r="A141" s="1" t="s">
        <v>464</v>
      </c>
      <c r="B141" s="1" t="s">
        <v>465</v>
      </c>
      <c r="C141" s="3">
        <v>5.019</v>
      </c>
      <c r="D141" s="2">
        <f>Table1[[#This Row], [1980]]*(VLOOKUP(Table1[[#This Row], [ISO]],Table2[],44,0)%)</f>
      </c>
      <c r="E141" s="3">
        <v>5.462</v>
      </c>
      <c r="F141" s="2">
        <f>Table1[[#This Row], [1981]]*(VLOOKUP(Table1[[#This Row], [ISO]],Table2[],43,0)%)</f>
      </c>
      <c r="G141" s="3">
        <v>6.256</v>
      </c>
      <c r="H141" s="2">
        <f>Table1[[#This Row], [1982]]*(VLOOKUP(Table1[[#This Row], [ISO]],Table2[],42,0)%)</f>
      </c>
      <c r="I141" s="3">
        <v>7.362</v>
      </c>
      <c r="J141" s="2">
        <f>Table1[[#This Row], [1983]]*(VLOOKUP(Table1[[#This Row], [ISO]],Table2[],41,0)%)</f>
      </c>
      <c r="K141" s="3">
        <v>8.672</v>
      </c>
      <c r="L141" s="2">
        <f>Table1[[#This Row], [1984]]*(VLOOKUP(Table1[[#This Row], [ISO]],Table2[],40,0)%)</f>
      </c>
      <c r="M141" s="3">
        <v>10.021</v>
      </c>
      <c r="N141" s="2">
        <f>Table1[[#This Row], [1985]]*(VLOOKUP(Table1[[#This Row], [ISO]],Table2[],39,0)%)</f>
      </c>
      <c r="O141" s="3">
        <v>11.187999999999999</v>
      </c>
      <c r="P141" s="2">
        <f>Table1[[#This Row], [1986]]*(VLOOKUP(Table1[[#This Row], [ISO]],Table2[],38,0)%)</f>
      </c>
      <c r="Q141" s="3">
        <v>11.965</v>
      </c>
      <c r="R141" s="2">
        <f>Table1[[#This Row], [1987]]*(VLOOKUP(Table1[[#This Row], [ISO]],Table2[],37,0)%)</f>
      </c>
      <c r="S141" s="3">
        <v>12.271</v>
      </c>
      <c r="T141" s="2">
        <f>Table1[[#This Row], [1988]]*(VLOOKUP(Table1[[#This Row], [ISO]],Table2[],36,0)%)</f>
      </c>
      <c r="U141" s="3">
        <v>12.243</v>
      </c>
      <c r="V141" s="2">
        <f>Table1[[#This Row], [1989]]*(VLOOKUP(Table1[[#This Row], [ISO]],Table2[],35,0)%)</f>
      </c>
      <c r="W141" s="3">
        <v>11.867999999999999</v>
      </c>
      <c r="X141" s="2">
        <f>Table1[[#This Row], [1990]]*(VLOOKUP(Table1[[#This Row], [ISO]],Table2[],34,0)%)</f>
      </c>
      <c r="Y141" s="3">
        <v>11.376</v>
      </c>
      <c r="Z141" s="2">
        <f>Table1[[#This Row], [1991]]*(VLOOKUP(Table1[[#This Row], [ISO]],Table2[],33,0)%)</f>
      </c>
      <c r="AA141" s="3">
        <v>11.215</v>
      </c>
      <c r="AB141" s="2">
        <f>Table1[[#This Row], [1992]]*(VLOOKUP(Table1[[#This Row], [ISO]],Table2[],32,0)%)</f>
      </c>
      <c r="AC141" s="3">
        <v>11.358</v>
      </c>
      <c r="AD141" s="2">
        <f>Table1[[#This Row], [1993]]*(VLOOKUP(Table1[[#This Row], [ISO]],Table2[],31,0)%)</f>
      </c>
      <c r="AE141" s="3">
        <v>11.648</v>
      </c>
      <c r="AF141" s="2">
        <f>Table1[[#This Row], [1994]]*(VLOOKUP(Table1[[#This Row], [ISO]],Table2[],30,0)%)</f>
      </c>
      <c r="AG141" s="3">
        <v>12.546</v>
      </c>
      <c r="AH141" s="2">
        <f>Table1[[#This Row], [1995]]*(VLOOKUP(Table1[[#This Row], [ISO]],Table2[],29,0)%)</f>
      </c>
      <c r="AI141" s="3">
        <v>15.223</v>
      </c>
      <c r="AJ141" s="2">
        <f>Table1[[#This Row], [1996]]*(VLOOKUP(Table1[[#This Row], [ISO]],Table2[],28,0)%)</f>
      </c>
      <c r="AK141" s="3">
        <v>18.746</v>
      </c>
      <c r="AL141" s="2">
        <f>Table1[[#This Row], [1997]]*(VLOOKUP(Table1[[#This Row], [ISO]],Table2[],27,0)%)</f>
      </c>
      <c r="AM141" s="3">
        <v>21.212999999999997</v>
      </c>
      <c r="AN141" s="2">
        <f>Table1[[#This Row], [1998]]*(VLOOKUP(Table1[[#This Row], [ISO]],Table2[],26,0)%)</f>
      </c>
      <c r="AO141" s="3">
        <v>22.252</v>
      </c>
      <c r="AP141" s="2">
        <f>Table1[[#This Row], [1999]]*(VLOOKUP(Table1[[#This Row], [ISO]],Table2[],25,0)%)</f>
      </c>
      <c r="AQ141" s="3">
        <v>21.262999999999998</v>
      </c>
      <c r="AR141" s="2">
        <f>Table1[[#This Row], [2000]]*(VLOOKUP(Table1[[#This Row], [ISO]],Table2[],24,0)%)</f>
      </c>
      <c r="AS141" s="3">
        <v>18.906</v>
      </c>
      <c r="AT141" s="2">
        <f>Table1[[#This Row], [2001]]*(VLOOKUP(Table1[[#This Row], [ISO]],Table2[],23,0)%)</f>
      </c>
      <c r="AU141" s="3">
        <v>16.761</v>
      </c>
      <c r="AV141" s="2">
        <f>Table1[[#This Row], [2002]]*(VLOOKUP(Table1[[#This Row], [ISO]],Table2[],22,0)%)</f>
      </c>
      <c r="AW141" s="3">
        <v>15.133</v>
      </c>
      <c r="AX141" s="2">
        <f>Table1[[#This Row], [2003]]*(VLOOKUP(Table1[[#This Row], [ISO]],Table2[],21,0)%)</f>
      </c>
      <c r="AY141" s="3">
        <v>13.832</v>
      </c>
      <c r="AZ141" s="2">
        <f>Table1[[#This Row], [2004]]*(VLOOKUP(Table1[[#This Row], [ISO]],Table2[],20,0)%)</f>
      </c>
      <c r="BA141" s="3">
        <v>12.704</v>
      </c>
      <c r="BB141" s="2">
        <f>Table1[[#This Row], [2005]]*(VLOOKUP(Table1[[#This Row], [ISO]],Table2[],19,0)%)</f>
      </c>
      <c r="BC141" s="3">
        <v>11.808</v>
      </c>
      <c r="BD141" s="2">
        <f>Table1[[#This Row], [2006]]*(VLOOKUP(Table1[[#This Row], [ISO]],Table2[],18,0)%)</f>
      </c>
      <c r="BE141" s="3">
        <v>11.239</v>
      </c>
      <c r="BF141" s="2">
        <f>Table1[[#This Row], [2007]]*(VLOOKUP(Table1[[#This Row], [ISO]],Table2[],17,0)%)</f>
      </c>
      <c r="BG141" s="3">
        <v>11.016000000000002</v>
      </c>
      <c r="BH141" s="2">
        <f>Table1[[#This Row], [2008]]*(VLOOKUP(Table1[[#This Row], [ISO]],Table2[],16,0)%)</f>
      </c>
      <c r="BI141" s="3">
        <v>11.159</v>
      </c>
      <c r="BJ141" s="2">
        <f>Table1[[#This Row], [2009]]*(VLOOKUP(Table1[[#This Row], [ISO]],Table2[],15,0)%)</f>
      </c>
      <c r="BK141" s="3">
        <v>11.125</v>
      </c>
      <c r="BL141" s="2">
        <f>Table1[[#This Row], [2010]]*(VLOOKUP(Table1[[#This Row], [ISO]],Table2[],14,0)%)</f>
      </c>
      <c r="BM141" s="3">
        <v>10.82</v>
      </c>
      <c r="BN141" s="2">
        <f>Table1[[#This Row], [2011]]*(VLOOKUP(Table1[[#This Row], [ISO]],Table2[],13,0)%)</f>
      </c>
      <c r="BO141" s="3">
        <v>10.520999999999999</v>
      </c>
      <c r="BP141" s="2">
        <f>Table1[[#This Row], [2012]]*(VLOOKUP(Table1[[#This Row], [ISO]],Table2[],12,0)%)</f>
      </c>
      <c r="BQ141" s="3">
        <v>10.001</v>
      </c>
      <c r="BR141" s="2">
        <f>Table1[[#This Row], [2013]]*(VLOOKUP(Table1[[#This Row], [ISO]],Table2[],11,0)%)</f>
      </c>
      <c r="BS141" s="3">
        <v>9.204</v>
      </c>
      <c r="BT141" s="2">
        <f>Table1[[#This Row], [2014]]*(VLOOKUP(Table1[[#This Row], [ISO]],Table2[],10,0)%)</f>
      </c>
      <c r="BU141" s="3">
        <v>8.384</v>
      </c>
      <c r="BV141" s="2">
        <f>Table1[[#This Row], [2015]]*(VLOOKUP(Table1[[#This Row], [ISO]],Table2[],9,0)%)</f>
      </c>
      <c r="BW141" s="3">
        <v>7.774</v>
      </c>
      <c r="BX141" s="2">
        <f>Table1[[#This Row], [2016]]*(VLOOKUP(Table1[[#This Row], [ISO]],Table2[],8,0)%)</f>
      </c>
      <c r="BY141" s="3">
        <v>7.260000000000001</v>
      </c>
      <c r="BZ141" s="2">
        <f>Table1[[#This Row], [2017]]*(VLOOKUP(Table1[[#This Row], [ISO]],Table2[],7,0)%)</f>
      </c>
      <c r="CA141" s="3">
        <v>6.805</v>
      </c>
      <c r="CB141" s="2">
        <f>Table1[[#This Row], [2018]]*(VLOOKUP(Table1[[#This Row], [ISO]],Table2[],6,0)%)</f>
      </c>
      <c r="CC141" s="3">
        <v>6.459</v>
      </c>
      <c r="CD141" s="2">
        <f>Table1[[#This Row], [2019]]*(VLOOKUP(Table1[[#This Row], [ISO]],Table2[],5,0)%)</f>
      </c>
      <c r="CE141" s="3">
        <v>6.232</v>
      </c>
      <c r="CF141" s="2">
        <f>Table1[[#This Row], [2020]]*(VLOOKUP(Table1[[#This Row], [ISO]],Table2[],4,0)%)</f>
      </c>
      <c r="CG141" s="3">
        <v>6.093999999999999</v>
      </c>
      <c r="CH141" s="2">
        <f>Table1[[#This Row], [2021]]*(VLOOKUP(Table1[[#This Row], [ISO]],Table2[],3,0)%)</f>
      </c>
    </row>
    <row x14ac:dyDescent="0.25" r="142" customHeight="1" ht="17.25">
      <c r="A142" s="1" t="s">
        <v>203</v>
      </c>
      <c r="B142" s="1" t="s">
        <v>202</v>
      </c>
      <c r="C142" s="3">
        <v>4171.54</v>
      </c>
      <c r="D142" s="3">
        <f>Table1[[#This Row], [1980]]*(VLOOKUP(Table1[[#This Row], [ISO]],Table2[],44,0)%)</f>
      </c>
      <c r="E142" s="3">
        <v>4210.909</v>
      </c>
      <c r="F142" s="3">
        <f>Table1[[#This Row], [1981]]*(VLOOKUP(Table1[[#This Row], [ISO]],Table2[],43,0)%)</f>
      </c>
      <c r="G142" s="3">
        <v>4258.0869999999995</v>
      </c>
      <c r="H142" s="3">
        <f>Table1[[#This Row], [1982]]*(VLOOKUP(Table1[[#This Row], [ISO]],Table2[],42,0)%)</f>
      </c>
      <c r="I142" s="3">
        <v>4315.786</v>
      </c>
      <c r="J142" s="3">
        <f>Table1[[#This Row], [1983]]*(VLOOKUP(Table1[[#This Row], [ISO]],Table2[],41,0)%)</f>
      </c>
      <c r="K142" s="3">
        <v>4389.697</v>
      </c>
      <c r="L142" s="3">
        <f>Table1[[#This Row], [1984]]*(VLOOKUP(Table1[[#This Row], [ISO]],Table2[],40,0)%)</f>
      </c>
      <c r="M142" s="3">
        <v>4466.518</v>
      </c>
      <c r="N142" s="3">
        <f>Table1[[#This Row], [1985]]*(VLOOKUP(Table1[[#This Row], [ISO]],Table2[],39,0)%)</f>
      </c>
      <c r="O142" s="3">
        <v>4545.6939999999995</v>
      </c>
      <c r="P142" s="3">
        <f>Table1[[#This Row], [1986]]*(VLOOKUP(Table1[[#This Row], [ISO]],Table2[],38,0)%)</f>
      </c>
      <c r="Q142" s="3">
        <v>4580.238</v>
      </c>
      <c r="R142" s="3">
        <f>Table1[[#This Row], [1987]]*(VLOOKUP(Table1[[#This Row], [ISO]],Table2[],37,0)%)</f>
      </c>
      <c r="S142" s="3">
        <v>4589.432</v>
      </c>
      <c r="T142" s="3">
        <f>Table1[[#This Row], [1988]]*(VLOOKUP(Table1[[#This Row], [ISO]],Table2[],36,0)%)</f>
      </c>
      <c r="U142" s="3">
        <v>4638.984</v>
      </c>
      <c r="V142" s="3">
        <f>Table1[[#This Row], [1989]]*(VLOOKUP(Table1[[#This Row], [ISO]],Table2[],35,0)%)</f>
      </c>
      <c r="W142" s="3">
        <v>4712.666</v>
      </c>
      <c r="X142" s="3">
        <f>Table1[[#This Row], [1990]]*(VLOOKUP(Table1[[#This Row], [ISO]],Table2[],34,0)%)</f>
      </c>
      <c r="Y142" s="3">
        <v>4792.891</v>
      </c>
      <c r="Z142" s="3">
        <f>Table1[[#This Row], [1991]]*(VLOOKUP(Table1[[#This Row], [ISO]],Table2[],33,0)%)</f>
      </c>
      <c r="AA142" s="3">
        <v>4866.014</v>
      </c>
      <c r="AB142" s="3">
        <f>Table1[[#This Row], [1992]]*(VLOOKUP(Table1[[#This Row], [ISO]],Table2[],32,0)%)</f>
      </c>
      <c r="AC142" s="3">
        <v>4985.201</v>
      </c>
      <c r="AD142" s="3">
        <f>Table1[[#This Row], [1993]]*(VLOOKUP(Table1[[#This Row], [ISO]],Table2[],31,0)%)</f>
      </c>
      <c r="AE142" s="3">
        <v>5215.214</v>
      </c>
      <c r="AF142" s="3">
        <f>Table1[[#This Row], [1994]]*(VLOOKUP(Table1[[#This Row], [ISO]],Table2[],30,0)%)</f>
      </c>
      <c r="AG142" s="3">
        <v>5436.355</v>
      </c>
      <c r="AH142" s="3">
        <f>Table1[[#This Row], [1995]]*(VLOOKUP(Table1[[#This Row], [ISO]],Table2[],29,0)%)</f>
      </c>
      <c r="AI142" s="3">
        <v>5593.06</v>
      </c>
      <c r="AJ142" s="3">
        <f>Table1[[#This Row], [1996]]*(VLOOKUP(Table1[[#This Row], [ISO]],Table2[],28,0)%)</f>
      </c>
      <c r="AK142" s="3">
        <v>5754.58</v>
      </c>
      <c r="AL142" s="3">
        <f>Table1[[#This Row], [1997]]*(VLOOKUP(Table1[[#This Row], [ISO]],Table2[],27,0)%)</f>
      </c>
      <c r="AM142" s="3">
        <v>5918.348</v>
      </c>
      <c r="AN142" s="3">
        <f>Table1[[#This Row], [1998]]*(VLOOKUP(Table1[[#This Row], [ISO]],Table2[],26,0)%)</f>
      </c>
      <c r="AO142" s="3">
        <v>6090.699</v>
      </c>
      <c r="AP142" s="3">
        <f>Table1[[#This Row], [1999]]*(VLOOKUP(Table1[[#This Row], [ISO]],Table2[],25,0)%)</f>
      </c>
      <c r="AQ142" s="3">
        <v>6272.717</v>
      </c>
      <c r="AR142" s="3">
        <f>Table1[[#This Row], [2000]]*(VLOOKUP(Table1[[#This Row], [ISO]],Table2[],24,0)%)</f>
      </c>
      <c r="AS142" s="3">
        <v>6460.332</v>
      </c>
      <c r="AT142" s="3">
        <f>Table1[[#This Row], [2001]]*(VLOOKUP(Table1[[#This Row], [ISO]],Table2[],23,0)%)</f>
      </c>
      <c r="AU142" s="3">
        <v>6643.501</v>
      </c>
      <c r="AV142" s="3">
        <f>Table1[[#This Row], [2002]]*(VLOOKUP(Table1[[#This Row], [ISO]],Table2[],22,0)%)</f>
      </c>
      <c r="AW142" s="3">
        <v>6824.451999999999</v>
      </c>
      <c r="AX142" s="3">
        <f>Table1[[#This Row], [2003]]*(VLOOKUP(Table1[[#This Row], [ISO]],Table2[],21,0)%)</f>
      </c>
      <c r="AY142" s="3">
        <v>7003.224</v>
      </c>
      <c r="AZ142" s="3">
        <f>Table1[[#This Row], [2004]]*(VLOOKUP(Table1[[#This Row], [ISO]],Table2[],20,0)%)</f>
      </c>
      <c r="BA142" s="3">
        <v>7173.215</v>
      </c>
      <c r="BB142" s="3">
        <f>Table1[[#This Row], [2005]]*(VLOOKUP(Table1[[#This Row], [ISO]],Table2[],19,0)%)</f>
      </c>
      <c r="BC142" s="3">
        <v>7338.037</v>
      </c>
      <c r="BD142" s="3">
        <f>Table1[[#This Row], [2006]]*(VLOOKUP(Table1[[#This Row], [ISO]],Table2[],18,0)%)</f>
      </c>
      <c r="BE142" s="3">
        <v>7503.519</v>
      </c>
      <c r="BF142" s="3">
        <f>Table1[[#This Row], [2007]]*(VLOOKUP(Table1[[#This Row], [ISO]],Table2[],17,0)%)</f>
      </c>
      <c r="BG142" s="3">
        <v>7686.358</v>
      </c>
      <c r="BH142" s="3">
        <f>Table1[[#This Row], [2008]]*(VLOOKUP(Table1[[#This Row], [ISO]],Table2[],16,0)%)</f>
      </c>
      <c r="BI142" s="3">
        <v>7903.355</v>
      </c>
      <c r="BJ142" s="3">
        <f>Table1[[#This Row], [2009]]*(VLOOKUP(Table1[[#This Row], [ISO]],Table2[],15,0)%)</f>
      </c>
      <c r="BK142" s="3">
        <v>8152.181</v>
      </c>
      <c r="BL142" s="3">
        <f>Table1[[#This Row], [2010]]*(VLOOKUP(Table1[[#This Row], [ISO]],Table2[],14,0)%)</f>
      </c>
      <c r="BM142" s="3">
        <v>8418.34</v>
      </c>
      <c r="BN142" s="3">
        <f>Table1[[#This Row], [2011]]*(VLOOKUP(Table1[[#This Row], [ISO]],Table2[],13,0)%)</f>
      </c>
      <c r="BO142" s="3">
        <v>8690.081</v>
      </c>
      <c r="BP142" s="3">
        <f>Table1[[#This Row], [2012]]*(VLOOKUP(Table1[[#This Row], [ISO]],Table2[],12,0)%)</f>
      </c>
      <c r="BQ142" s="3">
        <v>8946.968</v>
      </c>
      <c r="BR142" s="3">
        <f>Table1[[#This Row], [2013]]*(VLOOKUP(Table1[[#This Row], [ISO]],Table2[],11,0)%)</f>
      </c>
      <c r="BS142" s="3">
        <v>9156.965</v>
      </c>
      <c r="BT142" s="3">
        <f>Table1[[#This Row], [2014]]*(VLOOKUP(Table1[[#This Row], [ISO]],Table2[],10,0)%)</f>
      </c>
      <c r="BU142" s="3">
        <v>9328.673999999999</v>
      </c>
      <c r="BV142" s="3">
        <f>Table1[[#This Row], [2015]]*(VLOOKUP(Table1[[#This Row], [ISO]],Table2[],9,0)%)</f>
      </c>
      <c r="BW142" s="3">
        <v>9498.502</v>
      </c>
      <c r="BX142" s="3">
        <f>Table1[[#This Row], [2016]]*(VLOOKUP(Table1[[#This Row], [ISO]],Table2[],8,0)%)</f>
      </c>
      <c r="BY142" s="3">
        <v>9677.157</v>
      </c>
      <c r="BZ142" s="3">
        <f>Table1[[#This Row], [2017]]*(VLOOKUP(Table1[[#This Row], [ISO]],Table2[],7,0)%)</f>
      </c>
      <c r="CA142" s="3">
        <v>9861.146</v>
      </c>
      <c r="CB142" s="3">
        <f>Table1[[#This Row], [2018]]*(VLOOKUP(Table1[[#This Row], [ISO]],Table2[],6,0)%)</f>
      </c>
      <c r="CC142" s="3">
        <v>10066.107</v>
      </c>
      <c r="CD142" s="3">
        <f>Table1[[#This Row], [2019]]*(VLOOKUP(Table1[[#This Row], [ISO]],Table2[],5,0)%)</f>
      </c>
      <c r="CE142" s="3">
        <v>10293.026</v>
      </c>
      <c r="CF142" s="3">
        <f>Table1[[#This Row], [2020]]*(VLOOKUP(Table1[[#This Row], [ISO]],Table2[],4,0)%)</f>
      </c>
      <c r="CG142" s="3">
        <v>10520.703</v>
      </c>
      <c r="CH142" s="3">
        <f>Table1[[#This Row], [2021]]*(VLOOKUP(Table1[[#This Row], [ISO]],Table2[],3,0)%)</f>
      </c>
    </row>
    <row x14ac:dyDescent="0.25" r="143" customHeight="1" ht="17.25">
      <c r="A143" s="1" t="s">
        <v>187</v>
      </c>
      <c r="B143" s="1" t="s">
        <v>186</v>
      </c>
      <c r="C143" s="3">
        <v>546.626</v>
      </c>
      <c r="D143" s="3">
        <f>Table1[[#This Row], [1980]]*(VLOOKUP(Table1[[#This Row], [ISO]],Table2[],44,0)%)</f>
      </c>
      <c r="E143" s="3">
        <v>562.03</v>
      </c>
      <c r="F143" s="3">
        <f>Table1[[#This Row], [1981]]*(VLOOKUP(Table1[[#This Row], [ISO]],Table2[],43,0)%)</f>
      </c>
      <c r="G143" s="3">
        <v>577.775</v>
      </c>
      <c r="H143" s="3">
        <f>Table1[[#This Row], [1982]]*(VLOOKUP(Table1[[#This Row], [ISO]],Table2[],42,0)%)</f>
      </c>
      <c r="I143" s="3">
        <v>593.425</v>
      </c>
      <c r="J143" s="3">
        <f>Table1[[#This Row], [1983]]*(VLOOKUP(Table1[[#This Row], [ISO]],Table2[],41,0)%)</f>
      </c>
      <c r="K143" s="3">
        <v>609.345</v>
      </c>
      <c r="L143" s="3">
        <f>Table1[[#This Row], [1984]]*(VLOOKUP(Table1[[#This Row], [ISO]],Table2[],40,0)%)</f>
      </c>
      <c r="M143" s="3">
        <v>625.177</v>
      </c>
      <c r="N143" s="3">
        <f>Table1[[#This Row], [1985]]*(VLOOKUP(Table1[[#This Row], [ISO]],Table2[],39,0)%)</f>
      </c>
      <c r="O143" s="3">
        <v>640.084</v>
      </c>
      <c r="P143" s="3">
        <f>Table1[[#This Row], [1986]]*(VLOOKUP(Table1[[#This Row], [ISO]],Table2[],38,0)%)</f>
      </c>
      <c r="Q143" s="3">
        <v>654.531</v>
      </c>
      <c r="R143" s="3">
        <f>Table1[[#This Row], [1987]]*(VLOOKUP(Table1[[#This Row], [ISO]],Table2[],37,0)%)</f>
      </c>
      <c r="S143" s="3">
        <v>669.4</v>
      </c>
      <c r="T143" s="3">
        <f>Table1[[#This Row], [1988]]*(VLOOKUP(Table1[[#This Row], [ISO]],Table2[],36,0)%)</f>
      </c>
      <c r="U143" s="3">
        <v>684.559</v>
      </c>
      <c r="V143" s="3">
        <f>Table1[[#This Row], [1989]]*(VLOOKUP(Table1[[#This Row], [ISO]],Table2[],35,0)%)</f>
      </c>
      <c r="W143" s="3">
        <v>700.835</v>
      </c>
      <c r="X143" s="3">
        <f>Table1[[#This Row], [1990]]*(VLOOKUP(Table1[[#This Row], [ISO]],Table2[],34,0)%)</f>
      </c>
      <c r="Y143" s="3">
        <v>719.3050000000001</v>
      </c>
      <c r="Z143" s="3">
        <f>Table1[[#This Row], [1991]]*(VLOOKUP(Table1[[#This Row], [ISO]],Table2[],33,0)%)</f>
      </c>
      <c r="AA143" s="3">
        <v>741.934</v>
      </c>
      <c r="AB143" s="3">
        <f>Table1[[#This Row], [1992]]*(VLOOKUP(Table1[[#This Row], [ISO]],Table2[],32,0)%)</f>
      </c>
      <c r="AC143" s="3">
        <v>769.553</v>
      </c>
      <c r="AD143" s="3">
        <f>Table1[[#This Row], [1993]]*(VLOOKUP(Table1[[#This Row], [ISO]],Table2[],31,0)%)</f>
      </c>
      <c r="AE143" s="3">
        <v>798.337</v>
      </c>
      <c r="AF143" s="3">
        <f>Table1[[#This Row], [1994]]*(VLOOKUP(Table1[[#This Row], [ISO]],Table2[],30,0)%)</f>
      </c>
      <c r="AG143" s="3">
        <v>825.363</v>
      </c>
      <c r="AH143" s="3">
        <f>Table1[[#This Row], [1995]]*(VLOOKUP(Table1[[#This Row], [ISO]],Table2[],29,0)%)</f>
      </c>
      <c r="AI143" s="3">
        <v>848.0419999999999</v>
      </c>
      <c r="AJ143" s="3">
        <f>Table1[[#This Row], [1996]]*(VLOOKUP(Table1[[#This Row], [ISO]],Table2[],28,0)%)</f>
      </c>
      <c r="AK143" s="3">
        <v>866.5700000000002</v>
      </c>
      <c r="AL143" s="3">
        <f>Table1[[#This Row], [1997]]*(VLOOKUP(Table1[[#This Row], [ISO]],Table2[],27,0)%)</f>
      </c>
      <c r="AM143" s="3">
        <v>880.4949999999999</v>
      </c>
      <c r="AN143" s="3">
        <f>Table1[[#This Row], [1998]]*(VLOOKUP(Table1[[#This Row], [ISO]],Table2[],26,0)%)</f>
      </c>
      <c r="AO143" s="3">
        <v>891.315</v>
      </c>
      <c r="AP143" s="3">
        <f>Table1[[#This Row], [1999]]*(VLOOKUP(Table1[[#This Row], [ISO]],Table2[],25,0)%)</f>
      </c>
      <c r="AQ143" s="3">
        <v>902.071</v>
      </c>
      <c r="AR143" s="3">
        <f>Table1[[#This Row], [2000]]*(VLOOKUP(Table1[[#This Row], [ISO]],Table2[],24,0)%)</f>
      </c>
      <c r="AS143" s="3">
        <v>913.629</v>
      </c>
      <c r="AT143" s="3">
        <f>Table1[[#This Row], [2001]]*(VLOOKUP(Table1[[#This Row], [ISO]],Table2[],23,0)%)</f>
      </c>
      <c r="AU143" s="3">
        <v>927.011</v>
      </c>
      <c r="AV143" s="3">
        <f>Table1[[#This Row], [2002]]*(VLOOKUP(Table1[[#This Row], [ISO]],Table2[],22,0)%)</f>
      </c>
      <c r="AW143" s="3">
        <v>941.048</v>
      </c>
      <c r="AX143" s="3">
        <f>Table1[[#This Row], [2003]]*(VLOOKUP(Table1[[#This Row], [ISO]],Table2[],21,0)%)</f>
      </c>
      <c r="AY143" s="3">
        <v>956.047</v>
      </c>
      <c r="AZ143" s="3">
        <f>Table1[[#This Row], [2004]]*(VLOOKUP(Table1[[#This Row], [ISO]],Table2[],20,0)%)</f>
      </c>
      <c r="BA143" s="3">
        <v>973.0039999999999</v>
      </c>
      <c r="BB143" s="3">
        <f>Table1[[#This Row], [2005]]*(VLOOKUP(Table1[[#This Row], [ISO]],Table2[],19,0)%)</f>
      </c>
      <c r="BC143" s="3">
        <v>992.63</v>
      </c>
      <c r="BD143" s="3">
        <f>Table1[[#This Row], [2006]]*(VLOOKUP(Table1[[#This Row], [ISO]],Table2[],18,0)%)</f>
      </c>
      <c r="BE143" s="3">
        <v>1015.321</v>
      </c>
      <c r="BF143" s="3">
        <f>Table1[[#This Row], [2007]]*(VLOOKUP(Table1[[#This Row], [ISO]],Table2[],17,0)%)</f>
      </c>
      <c r="BG143" s="3">
        <v>1050.194</v>
      </c>
      <c r="BH143" s="3">
        <f>Table1[[#This Row], [2008]]*(VLOOKUP(Table1[[#This Row], [ISO]],Table2[],16,0)%)</f>
      </c>
      <c r="BI143" s="3">
        <v>1097.914</v>
      </c>
      <c r="BJ143" s="3">
        <f>Table1[[#This Row], [2009]]*(VLOOKUP(Table1[[#This Row], [ISO]],Table2[],15,0)%)</f>
      </c>
      <c r="BK143" s="3">
        <v>1150.1779999999999</v>
      </c>
      <c r="BL143" s="3">
        <f>Table1[[#This Row], [2010]]*(VLOOKUP(Table1[[#This Row], [ISO]],Table2[],14,0)%)</f>
      </c>
      <c r="BM143" s="3">
        <v>1206.093</v>
      </c>
      <c r="BN143" s="3">
        <f>Table1[[#This Row], [2011]]*(VLOOKUP(Table1[[#This Row], [ISO]],Table2[],13,0)%)</f>
      </c>
      <c r="BO143" s="3">
        <v>1262.653</v>
      </c>
      <c r="BP143" s="3">
        <f>Table1[[#This Row], [2012]]*(VLOOKUP(Table1[[#This Row], [ISO]],Table2[],12,0)%)</f>
      </c>
      <c r="BQ143" s="3">
        <v>1293.7869999999998</v>
      </c>
      <c r="BR143" s="3">
        <f>Table1[[#This Row], [2013]]*(VLOOKUP(Table1[[#This Row], [ISO]],Table2[],11,0)%)</f>
      </c>
      <c r="BS143" s="3">
        <v>1299.477</v>
      </c>
      <c r="BT143" s="3">
        <f>Table1[[#This Row], [2014]]*(VLOOKUP(Table1[[#This Row], [ISO]],Table2[],10,0)%)</f>
      </c>
      <c r="BU143" s="3">
        <v>1303.095</v>
      </c>
      <c r="BV143" s="3">
        <f>Table1[[#This Row], [2015]]*(VLOOKUP(Table1[[#This Row], [ISO]],Table2[],9,0)%)</f>
      </c>
      <c r="BW143" s="3">
        <v>1304.495</v>
      </c>
      <c r="BX143" s="3">
        <f>Table1[[#This Row], [2016]]*(VLOOKUP(Table1[[#This Row], [ISO]],Table2[],8,0)%)</f>
      </c>
      <c r="BY143" s="3">
        <v>1304.512</v>
      </c>
      <c r="BZ143" s="3">
        <f>Table1[[#This Row], [2017]]*(VLOOKUP(Table1[[#This Row], [ISO]],Table2[],7,0)%)</f>
      </c>
      <c r="CA143" s="3">
        <v>1316.741</v>
      </c>
      <c r="CB143" s="3">
        <f>Table1[[#This Row], [2018]]*(VLOOKUP(Table1[[#This Row], [ISO]],Table2[],6,0)%)</f>
      </c>
      <c r="CC143" s="3">
        <v>1340.869</v>
      </c>
      <c r="CD143" s="3">
        <f>Table1[[#This Row], [2019]]*(VLOOKUP(Table1[[#This Row], [ISO]],Table2[],5,0)%)</f>
      </c>
      <c r="CE143" s="3">
        <v>1364.693</v>
      </c>
      <c r="CF143" s="3">
        <f>Table1[[#This Row], [2020]]*(VLOOKUP(Table1[[#This Row], [ISO]],Table2[],4,0)%)</f>
      </c>
      <c r="CG143" s="3">
        <v>1389.36</v>
      </c>
      <c r="CH143" s="3">
        <f>Table1[[#This Row], [2021]]*(VLOOKUP(Table1[[#This Row], [ISO]],Table2[],3,0)%)</f>
      </c>
    </row>
    <row x14ac:dyDescent="0.25" r="144" customHeight="1" ht="17.25">
      <c r="A144" s="1" t="s">
        <v>466</v>
      </c>
      <c r="B144" s="1" t="s">
        <v>467</v>
      </c>
      <c r="C144" s="3">
        <v>2.016</v>
      </c>
      <c r="D144" s="2">
        <f>Table1[[#This Row], [1980]]*(VLOOKUP(Table1[[#This Row], [ISO]],Table2[],44,0)%)</f>
      </c>
      <c r="E144" s="3">
        <v>1.936</v>
      </c>
      <c r="F144" s="2">
        <f>Table1[[#This Row], [1981]]*(VLOOKUP(Table1[[#This Row], [ISO]],Table2[],43,0)%)</f>
      </c>
      <c r="G144" s="3">
        <v>1.915</v>
      </c>
      <c r="H144" s="2">
        <f>Table1[[#This Row], [1982]]*(VLOOKUP(Table1[[#This Row], [ISO]],Table2[],42,0)%)</f>
      </c>
      <c r="I144" s="3">
        <v>1.93</v>
      </c>
      <c r="J144" s="2">
        <f>Table1[[#This Row], [1983]]*(VLOOKUP(Table1[[#This Row], [ISO]],Table2[],41,0)%)</f>
      </c>
      <c r="K144" s="3">
        <v>1.986</v>
      </c>
      <c r="L144" s="2">
        <f>Table1[[#This Row], [1984]]*(VLOOKUP(Table1[[#This Row], [ISO]],Table2[],40,0)%)</f>
      </c>
      <c r="M144" s="3">
        <v>2.062</v>
      </c>
      <c r="N144" s="2">
        <f>Table1[[#This Row], [1985]]*(VLOOKUP(Table1[[#This Row], [ISO]],Table2[],39,0)%)</f>
      </c>
      <c r="O144" s="3">
        <v>2.116</v>
      </c>
      <c r="P144" s="2">
        <f>Table1[[#This Row], [1986]]*(VLOOKUP(Table1[[#This Row], [ISO]],Table2[],38,0)%)</f>
      </c>
      <c r="Q144" s="3">
        <v>2.141</v>
      </c>
      <c r="R144" s="2">
        <f>Table1[[#This Row], [1987]]*(VLOOKUP(Table1[[#This Row], [ISO]],Table2[],37,0)%)</f>
      </c>
      <c r="S144" s="3">
        <v>2.134</v>
      </c>
      <c r="T144" s="2">
        <f>Table1[[#This Row], [1988]]*(VLOOKUP(Table1[[#This Row], [ISO]],Table2[],36,0)%)</f>
      </c>
      <c r="U144" s="3">
        <v>2.083</v>
      </c>
      <c r="V144" s="2">
        <f>Table1[[#This Row], [1989]]*(VLOOKUP(Table1[[#This Row], [ISO]],Table2[],35,0)%)</f>
      </c>
      <c r="W144" s="3">
        <v>1.973</v>
      </c>
      <c r="X144" s="2">
        <f>Table1[[#This Row], [1990]]*(VLOOKUP(Table1[[#This Row], [ISO]],Table2[],34,0)%)</f>
      </c>
      <c r="Y144" s="3">
        <v>1.8039999999999998</v>
      </c>
      <c r="Z144" s="2">
        <f>Table1[[#This Row], [1991]]*(VLOOKUP(Table1[[#This Row], [ISO]],Table2[],33,0)%)</f>
      </c>
      <c r="AA144" s="3">
        <v>1.597</v>
      </c>
      <c r="AB144" s="2">
        <f>Table1[[#This Row], [1992]]*(VLOOKUP(Table1[[#This Row], [ISO]],Table2[],32,0)%)</f>
      </c>
      <c r="AC144" s="3">
        <v>1.3889999999999998</v>
      </c>
      <c r="AD144" s="2">
        <f>Table1[[#This Row], [1993]]*(VLOOKUP(Table1[[#This Row], [ISO]],Table2[],31,0)%)</f>
      </c>
      <c r="AE144" s="3">
        <v>1.204</v>
      </c>
      <c r="AF144" s="2">
        <f>Table1[[#This Row], [1994]]*(VLOOKUP(Table1[[#This Row], [ISO]],Table2[],30,0)%)</f>
      </c>
      <c r="AG144" s="3">
        <v>1.049</v>
      </c>
      <c r="AH144" s="2">
        <f>Table1[[#This Row], [1995]]*(VLOOKUP(Table1[[#This Row], [ISO]],Table2[],29,0)%)</f>
      </c>
      <c r="AI144" s="3">
        <v>0.909</v>
      </c>
      <c r="AJ144" s="2">
        <f>Table1[[#This Row], [1996]]*(VLOOKUP(Table1[[#This Row], [ISO]],Table2[],28,0)%)</f>
      </c>
      <c r="AK144" s="3">
        <v>0.786</v>
      </c>
      <c r="AL144" s="2">
        <f>Table1[[#This Row], [1997]]*(VLOOKUP(Table1[[#This Row], [ISO]],Table2[],27,0)%)</f>
      </c>
      <c r="AM144" s="3">
        <v>0.702</v>
      </c>
      <c r="AN144" s="2">
        <f>Table1[[#This Row], [1998]]*(VLOOKUP(Table1[[#This Row], [ISO]],Table2[],26,0)%)</f>
      </c>
      <c r="AO144" s="3">
        <v>0.655</v>
      </c>
      <c r="AP144" s="2">
        <f>Table1[[#This Row], [1999]]*(VLOOKUP(Table1[[#This Row], [ISO]],Table2[],25,0)%)</f>
      </c>
      <c r="AQ144" s="3">
        <v>0.637</v>
      </c>
      <c r="AR144" s="2">
        <f>Table1[[#This Row], [2000]]*(VLOOKUP(Table1[[#This Row], [ISO]],Table2[],24,0)%)</f>
      </c>
      <c r="AS144" s="3">
        <v>0.625</v>
      </c>
      <c r="AT144" s="2">
        <f>Table1[[#This Row], [2001]]*(VLOOKUP(Table1[[#This Row], [ISO]],Table2[],23,0)%)</f>
      </c>
      <c r="AU144" s="3">
        <v>0.608</v>
      </c>
      <c r="AV144" s="2">
        <f>Table1[[#This Row], [2002]]*(VLOOKUP(Table1[[#This Row], [ISO]],Table2[],22,0)%)</f>
      </c>
      <c r="AW144" s="3">
        <v>0.59</v>
      </c>
      <c r="AX144" s="2">
        <f>Table1[[#This Row], [2003]]*(VLOOKUP(Table1[[#This Row], [ISO]],Table2[],21,0)%)</f>
      </c>
      <c r="AY144" s="3">
        <v>0.569</v>
      </c>
      <c r="AZ144" s="2">
        <f>Table1[[#This Row], [2004]]*(VLOOKUP(Table1[[#This Row], [ISO]],Table2[],20,0)%)</f>
      </c>
      <c r="BA144" s="3">
        <v>0.552</v>
      </c>
      <c r="BB144" s="2">
        <f>Table1[[#This Row], [2005]]*(VLOOKUP(Table1[[#This Row], [ISO]],Table2[],19,0)%)</f>
      </c>
      <c r="BC144" s="3">
        <v>0.544</v>
      </c>
      <c r="BD144" s="2">
        <f>Table1[[#This Row], [2006]]*(VLOOKUP(Table1[[#This Row], [ISO]],Table2[],18,0)%)</f>
      </c>
      <c r="BE144" s="3">
        <v>0.551</v>
      </c>
      <c r="BF144" s="2">
        <f>Table1[[#This Row], [2007]]*(VLOOKUP(Table1[[#This Row], [ISO]],Table2[],17,0)%)</f>
      </c>
      <c r="BG144" s="3">
        <v>0.57</v>
      </c>
      <c r="BH144" s="2">
        <f>Table1[[#This Row], [2008]]*(VLOOKUP(Table1[[#This Row], [ISO]],Table2[],16,0)%)</f>
      </c>
      <c r="BI144" s="3">
        <v>0.59</v>
      </c>
      <c r="BJ144" s="2">
        <f>Table1[[#This Row], [2009]]*(VLOOKUP(Table1[[#This Row], [ISO]],Table2[],15,0)%)</f>
      </c>
      <c r="BK144" s="3">
        <v>0.61</v>
      </c>
      <c r="BL144" s="2">
        <f>Table1[[#This Row], [2010]]*(VLOOKUP(Table1[[#This Row], [ISO]],Table2[],14,0)%)</f>
      </c>
      <c r="BM144" s="3">
        <v>0.601</v>
      </c>
      <c r="BN144" s="2">
        <f>Table1[[#This Row], [2011]]*(VLOOKUP(Table1[[#This Row], [ISO]],Table2[],13,0)%)</f>
      </c>
      <c r="BO144" s="3">
        <v>0.575</v>
      </c>
      <c r="BP144" s="2">
        <f>Table1[[#This Row], [2012]]*(VLOOKUP(Table1[[#This Row], [ISO]],Table2[],12,0)%)</f>
      </c>
      <c r="BQ144" s="3">
        <v>0.559</v>
      </c>
      <c r="BR144" s="2">
        <f>Table1[[#This Row], [2013]]*(VLOOKUP(Table1[[#This Row], [ISO]],Table2[],11,0)%)</f>
      </c>
      <c r="BS144" s="3">
        <v>0.542</v>
      </c>
      <c r="BT144" s="2">
        <f>Table1[[#This Row], [2014]]*(VLOOKUP(Table1[[#This Row], [ISO]],Table2[],10,0)%)</f>
      </c>
      <c r="BU144" s="3">
        <v>0.506</v>
      </c>
      <c r="BV144" s="2">
        <f>Table1[[#This Row], [2015]]*(VLOOKUP(Table1[[#This Row], [ISO]],Table2[],9,0)%)</f>
      </c>
      <c r="BW144" s="3">
        <v>0.495</v>
      </c>
      <c r="BX144" s="2">
        <f>Table1[[#This Row], [2016]]*(VLOOKUP(Table1[[#This Row], [ISO]],Table2[],8,0)%)</f>
      </c>
      <c r="BY144" s="3">
        <v>0.379</v>
      </c>
      <c r="BZ144" s="2">
        <f>Table1[[#This Row], [2017]]*(VLOOKUP(Table1[[#This Row], [ISO]],Table2[],7,0)%)</f>
      </c>
      <c r="CA144" s="3">
        <v>0.285</v>
      </c>
      <c r="CB144" s="2">
        <f>Table1[[#This Row], [2018]]*(VLOOKUP(Table1[[#This Row], [ISO]],Table2[],6,0)%)</f>
      </c>
      <c r="CC144" s="3">
        <v>0.35700000000000004</v>
      </c>
      <c r="CD144" s="2">
        <f>Table1[[#This Row], [2019]]*(VLOOKUP(Table1[[#This Row], [ISO]],Table2[],5,0)%)</f>
      </c>
      <c r="CE144" s="3">
        <v>0.383</v>
      </c>
      <c r="CF144" s="2">
        <f>Table1[[#This Row], [2020]]*(VLOOKUP(Table1[[#This Row], [ISO]],Table2[],4,0)%)</f>
      </c>
      <c r="CG144" s="3">
        <v>0.389</v>
      </c>
      <c r="CH144" s="2">
        <f>Table1[[#This Row], [2021]]*(VLOOKUP(Table1[[#This Row], [ISO]],Table2[],3,0)%)</f>
      </c>
    </row>
    <row x14ac:dyDescent="0.25" r="145" customHeight="1" ht="17.25">
      <c r="A145" s="1" t="s">
        <v>468</v>
      </c>
      <c r="B145" s="1" t="s">
        <v>469</v>
      </c>
      <c r="C145" s="3">
        <v>56.2</v>
      </c>
      <c r="D145" s="2">
        <f>Table1[[#This Row], [1980]]*(VLOOKUP(Table1[[#This Row], [ISO]],Table2[],44,0)%)</f>
      </c>
      <c r="E145" s="3">
        <v>54.41199999999999</v>
      </c>
      <c r="F145" s="2">
        <f>Table1[[#This Row], [1981]]*(VLOOKUP(Table1[[#This Row], [ISO]],Table2[],43,0)%)</f>
      </c>
      <c r="G145" s="3">
        <v>54.076</v>
      </c>
      <c r="H145" s="2">
        <f>Table1[[#This Row], [1982]]*(VLOOKUP(Table1[[#This Row], [ISO]],Table2[],42,0)%)</f>
      </c>
      <c r="I145" s="3">
        <v>54.838</v>
      </c>
      <c r="J145" s="2">
        <f>Table1[[#This Row], [1983]]*(VLOOKUP(Table1[[#This Row], [ISO]],Table2[],41,0)%)</f>
      </c>
      <c r="K145" s="3">
        <v>56.294999999999995</v>
      </c>
      <c r="L145" s="2">
        <f>Table1[[#This Row], [1984]]*(VLOOKUP(Table1[[#This Row], [ISO]],Table2[],40,0)%)</f>
      </c>
      <c r="M145" s="3">
        <v>58.093</v>
      </c>
      <c r="N145" s="2">
        <f>Table1[[#This Row], [1985]]*(VLOOKUP(Table1[[#This Row], [ISO]],Table2[],39,0)%)</f>
      </c>
      <c r="O145" s="3">
        <v>59.93</v>
      </c>
      <c r="P145" s="2">
        <f>Table1[[#This Row], [1986]]*(VLOOKUP(Table1[[#This Row], [ISO]],Table2[],38,0)%)</f>
      </c>
      <c r="Q145" s="3">
        <v>61.756</v>
      </c>
      <c r="R145" s="2">
        <f>Table1[[#This Row], [1987]]*(VLOOKUP(Table1[[#This Row], [ISO]],Table2[],37,0)%)</f>
      </c>
      <c r="S145" s="3">
        <v>63.656000000000006</v>
      </c>
      <c r="T145" s="2">
        <f>Table1[[#This Row], [1988]]*(VLOOKUP(Table1[[#This Row], [ISO]],Table2[],36,0)%)</f>
      </c>
      <c r="U145" s="3">
        <v>65.66900000000001</v>
      </c>
      <c r="V145" s="2">
        <f>Table1[[#This Row], [1989]]*(VLOOKUP(Table1[[#This Row], [ISO]],Table2[],35,0)%)</f>
      </c>
      <c r="W145" s="3">
        <v>67.761</v>
      </c>
      <c r="X145" s="2">
        <f>Table1[[#This Row], [1990]]*(VLOOKUP(Table1[[#This Row], [ISO]],Table2[],34,0)%)</f>
      </c>
      <c r="Y145" s="3">
        <v>69.39</v>
      </c>
      <c r="Z145" s="2">
        <f>Table1[[#This Row], [1991]]*(VLOOKUP(Table1[[#This Row], [ISO]],Table2[],33,0)%)</f>
      </c>
      <c r="AA145" s="3">
        <v>70.478</v>
      </c>
      <c r="AB145" s="2">
        <f>Table1[[#This Row], [1992]]*(VLOOKUP(Table1[[#This Row], [ISO]],Table2[],32,0)%)</f>
      </c>
      <c r="AC145" s="3">
        <v>71.183</v>
      </c>
      <c r="AD145" s="2">
        <f>Table1[[#This Row], [1993]]*(VLOOKUP(Table1[[#This Row], [ISO]],Table2[],31,0)%)</f>
      </c>
      <c r="AE145" s="3">
        <v>71.306</v>
      </c>
      <c r="AF145" s="2">
        <f>Table1[[#This Row], [1994]]*(VLOOKUP(Table1[[#This Row], [ISO]],Table2[],30,0)%)</f>
      </c>
      <c r="AG145" s="3">
        <v>70.97800000000001</v>
      </c>
      <c r="AH145" s="2">
        <f>Table1[[#This Row], [1995]]*(VLOOKUP(Table1[[#This Row], [ISO]],Table2[],29,0)%)</f>
      </c>
      <c r="AI145" s="3">
        <v>70.46799999999999</v>
      </c>
      <c r="AJ145" s="2">
        <f>Table1[[#This Row], [1996]]*(VLOOKUP(Table1[[#This Row], [ISO]],Table2[],28,0)%)</f>
      </c>
      <c r="AK145" s="3">
        <v>69.852</v>
      </c>
      <c r="AL145" s="2">
        <f>Table1[[#This Row], [1997]]*(VLOOKUP(Table1[[#This Row], [ISO]],Table2[],27,0)%)</f>
      </c>
      <c r="AM145" s="3">
        <v>69.175</v>
      </c>
      <c r="AN145" s="2">
        <f>Table1[[#This Row], [1998]]*(VLOOKUP(Table1[[#This Row], [ISO]],Table2[],26,0)%)</f>
      </c>
      <c r="AO145" s="3">
        <v>68.364</v>
      </c>
      <c r="AP145" s="2">
        <f>Table1[[#This Row], [1999]]*(VLOOKUP(Table1[[#This Row], [ISO]],Table2[],25,0)%)</f>
      </c>
      <c r="AQ145" s="3">
        <v>67.279</v>
      </c>
      <c r="AR145" s="2">
        <f>Table1[[#This Row], [2000]]*(VLOOKUP(Table1[[#This Row], [ISO]],Table2[],24,0)%)</f>
      </c>
      <c r="AS145" s="3">
        <v>65.972</v>
      </c>
      <c r="AT145" s="2">
        <f>Table1[[#This Row], [2001]]*(VLOOKUP(Table1[[#This Row], [ISO]],Table2[],23,0)%)</f>
      </c>
      <c r="AU145" s="3">
        <v>64.429</v>
      </c>
      <c r="AV145" s="2">
        <f>Table1[[#This Row], [2002]]*(VLOOKUP(Table1[[#This Row], [ISO]],Table2[],22,0)%)</f>
      </c>
      <c r="AW145" s="3">
        <v>61.699999999999996</v>
      </c>
      <c r="AX145" s="2">
        <f>Table1[[#This Row], [2003]]*(VLOOKUP(Table1[[#This Row], [ISO]],Table2[],21,0)%)</f>
      </c>
      <c r="AY145" s="3">
        <v>57.627</v>
      </c>
      <c r="AZ145" s="2">
        <f>Table1[[#This Row], [2004]]*(VLOOKUP(Table1[[#This Row], [ISO]],Table2[],20,0)%)</f>
      </c>
      <c r="BA145" s="3">
        <v>53.14</v>
      </c>
      <c r="BB145" s="2">
        <f>Table1[[#This Row], [2005]]*(VLOOKUP(Table1[[#This Row], [ISO]],Table2[],19,0)%)</f>
      </c>
      <c r="BC145" s="3">
        <v>50.794</v>
      </c>
      <c r="BD145" s="2">
        <f>Table1[[#This Row], [2006]]*(VLOOKUP(Table1[[#This Row], [ISO]],Table2[],18,0)%)</f>
      </c>
      <c r="BE145" s="3">
        <v>50.189</v>
      </c>
      <c r="BF145" s="2">
        <f>Table1[[#This Row], [2007]]*(VLOOKUP(Table1[[#This Row], [ISO]],Table2[],17,0)%)</f>
      </c>
      <c r="BG145" s="3">
        <v>49.19</v>
      </c>
      <c r="BH145" s="2">
        <f>Table1[[#This Row], [2008]]*(VLOOKUP(Table1[[#This Row], [ISO]],Table2[],16,0)%)</f>
      </c>
      <c r="BI145" s="3">
        <v>48.35</v>
      </c>
      <c r="BJ145" s="2">
        <f>Table1[[#This Row], [2009]]*(VLOOKUP(Table1[[#This Row], [ISO]],Table2[],15,0)%)</f>
      </c>
      <c r="BK145" s="3">
        <v>47.333</v>
      </c>
      <c r="BL145" s="2">
        <f>Table1[[#This Row], [2010]]*(VLOOKUP(Table1[[#This Row], [ISO]],Table2[],14,0)%)</f>
      </c>
      <c r="BM145" s="3">
        <v>46.047</v>
      </c>
      <c r="BN145" s="2">
        <f>Table1[[#This Row], [2011]]*(VLOOKUP(Table1[[#This Row], [ISO]],Table2[],13,0)%)</f>
      </c>
      <c r="BO145" s="3">
        <v>44.629999999999995</v>
      </c>
      <c r="BP145" s="2">
        <f>Table1[[#This Row], [2012]]*(VLOOKUP(Table1[[#This Row], [ISO]],Table2[],12,0)%)</f>
      </c>
      <c r="BQ145" s="3">
        <v>43.009</v>
      </c>
      <c r="BR145" s="2">
        <f>Table1[[#This Row], [2013]]*(VLOOKUP(Table1[[#This Row], [ISO]],Table2[],11,0)%)</f>
      </c>
      <c r="BS145" s="3">
        <v>41.94</v>
      </c>
      <c r="BT145" s="2">
        <f>Table1[[#This Row], [2014]]*(VLOOKUP(Table1[[#This Row], [ISO]],Table2[],10,0)%)</f>
      </c>
      <c r="BU145" s="3">
        <v>41.325</v>
      </c>
      <c r="BV145" s="2">
        <f>Table1[[#This Row], [2015]]*(VLOOKUP(Table1[[#This Row], [ISO]],Table2[],9,0)%)</f>
      </c>
      <c r="BW145" s="3">
        <v>40.549</v>
      </c>
      <c r="BX145" s="2">
        <f>Table1[[#This Row], [2016]]*(VLOOKUP(Table1[[#This Row], [ISO]],Table2[],8,0)%)</f>
      </c>
      <c r="BY145" s="3">
        <v>39.789</v>
      </c>
      <c r="BZ145" s="2">
        <f>Table1[[#This Row], [2017]]*(VLOOKUP(Table1[[#This Row], [ISO]],Table2[],7,0)%)</f>
      </c>
      <c r="CA145" s="3">
        <v>38.983999999999995</v>
      </c>
      <c r="CB145" s="2">
        <f>Table1[[#This Row], [2018]]*(VLOOKUP(Table1[[#This Row], [ISO]],Table2[],6,0)%)</f>
      </c>
      <c r="CC145" s="3">
        <v>37.887</v>
      </c>
      <c r="CD145" s="2">
        <f>Table1[[#This Row], [2019]]*(VLOOKUP(Table1[[#This Row], [ISO]],Table2[],5,0)%)</f>
      </c>
      <c r="CE145" s="3">
        <v>36.659</v>
      </c>
      <c r="CF145" s="2">
        <f>Table1[[#This Row], [2020]]*(VLOOKUP(Table1[[#This Row], [ISO]],Table2[],4,0)%)</f>
      </c>
      <c r="CG145" s="3">
        <v>35.722</v>
      </c>
      <c r="CH145" s="2">
        <f>Table1[[#This Row], [2021]]*(VLOOKUP(Table1[[#This Row], [ISO]],Table2[],3,0)%)</f>
      </c>
    </row>
    <row x14ac:dyDescent="0.25" r="146" customHeight="1" ht="17.25">
      <c r="A146" s="1" t="s">
        <v>189</v>
      </c>
      <c r="B146" s="1" t="s">
        <v>188</v>
      </c>
      <c r="C146" s="3">
        <v>223.627</v>
      </c>
      <c r="D146" s="3">
        <f>Table1[[#This Row], [1980]]*(VLOOKUP(Table1[[#This Row], [ISO]],Table2[],44,0)%)</f>
      </c>
      <c r="E146" s="3">
        <v>227.881</v>
      </c>
      <c r="F146" s="3">
        <f>Table1[[#This Row], [1981]]*(VLOOKUP(Table1[[#This Row], [ISO]],Table2[],43,0)%)</f>
      </c>
      <c r="G146" s="3">
        <v>229.379</v>
      </c>
      <c r="H146" s="3">
        <f>Table1[[#This Row], [1982]]*(VLOOKUP(Table1[[#This Row], [ISO]],Table2[],42,0)%)</f>
      </c>
      <c r="I146" s="3">
        <v>227.315</v>
      </c>
      <c r="J146" s="3">
        <f>Table1[[#This Row], [1983]]*(VLOOKUP(Table1[[#This Row], [ISO]],Table2[],41,0)%)</f>
      </c>
      <c r="K146" s="3">
        <v>223.01600000000002</v>
      </c>
      <c r="L146" s="3">
        <f>Table1[[#This Row], [1984]]*(VLOOKUP(Table1[[#This Row], [ISO]],Table2[],40,0)%)</f>
      </c>
      <c r="M146" s="3">
        <v>217.961</v>
      </c>
      <c r="N146" s="3">
        <f>Table1[[#This Row], [1985]]*(VLOOKUP(Table1[[#This Row], [ISO]],Table2[],39,0)%)</f>
      </c>
      <c r="O146" s="3">
        <v>212.89000000000001</v>
      </c>
      <c r="P146" s="3">
        <f>Table1[[#This Row], [1986]]*(VLOOKUP(Table1[[#This Row], [ISO]],Table2[],38,0)%)</f>
      </c>
      <c r="Q146" s="3">
        <v>208.611</v>
      </c>
      <c r="R146" s="3">
        <f>Table1[[#This Row], [1987]]*(VLOOKUP(Table1[[#This Row], [ISO]],Table2[],37,0)%)</f>
      </c>
      <c r="S146" s="3">
        <v>205.52</v>
      </c>
      <c r="T146" s="3">
        <f>Table1[[#This Row], [1988]]*(VLOOKUP(Table1[[#This Row], [ISO]],Table2[],36,0)%)</f>
      </c>
      <c r="U146" s="3">
        <v>204.502</v>
      </c>
      <c r="V146" s="3">
        <f>Table1[[#This Row], [1989]]*(VLOOKUP(Table1[[#This Row], [ISO]],Table2[],35,0)%)</f>
      </c>
      <c r="W146" s="3">
        <v>206.31099999999998</v>
      </c>
      <c r="X146" s="3">
        <f>Table1[[#This Row], [1990]]*(VLOOKUP(Table1[[#This Row], [ISO]],Table2[],34,0)%)</f>
      </c>
      <c r="Y146" s="3">
        <v>210.021</v>
      </c>
      <c r="Z146" s="3">
        <f>Table1[[#This Row], [1991]]*(VLOOKUP(Table1[[#This Row], [ISO]],Table2[],33,0)%)</f>
      </c>
      <c r="AA146" s="3">
        <v>214.91899999999998</v>
      </c>
      <c r="AB146" s="3">
        <f>Table1[[#This Row], [1992]]*(VLOOKUP(Table1[[#This Row], [ISO]],Table2[],32,0)%)</f>
      </c>
      <c r="AC146" s="3">
        <v>219.51999999999998</v>
      </c>
      <c r="AD146" s="3">
        <f>Table1[[#This Row], [1993]]*(VLOOKUP(Table1[[#This Row], [ISO]],Table2[],31,0)%)</f>
      </c>
      <c r="AE146" s="3">
        <v>222.09199999999998</v>
      </c>
      <c r="AF146" s="3">
        <f>Table1[[#This Row], [1994]]*(VLOOKUP(Table1[[#This Row], [ISO]],Table2[],30,0)%)</f>
      </c>
      <c r="AG146" s="3">
        <v>221.55400000000003</v>
      </c>
      <c r="AH146" s="3">
        <f>Table1[[#This Row], [1995]]*(VLOOKUP(Table1[[#This Row], [ISO]],Table2[],29,0)%)</f>
      </c>
      <c r="AI146" s="3">
        <v>219.00100000000003</v>
      </c>
      <c r="AJ146" s="3">
        <f>Table1[[#This Row], [1996]]*(VLOOKUP(Table1[[#This Row], [ISO]],Table2[],28,0)%)</f>
      </c>
      <c r="AK146" s="3">
        <v>215.034</v>
      </c>
      <c r="AL146" s="3">
        <f>Table1[[#This Row], [1997]]*(VLOOKUP(Table1[[#This Row], [ISO]],Table2[],27,0)%)</f>
      </c>
      <c r="AM146" s="3">
        <v>208.982</v>
      </c>
      <c r="AN146" s="3">
        <f>Table1[[#This Row], [1998]]*(VLOOKUP(Table1[[#This Row], [ISO]],Table2[],26,0)%)</f>
      </c>
      <c r="AO146" s="3">
        <v>204.185</v>
      </c>
      <c r="AP146" s="3">
        <f>Table1[[#This Row], [1999]]*(VLOOKUP(Table1[[#This Row], [ISO]],Table2[],25,0)%)</f>
      </c>
      <c r="AQ146" s="3">
        <v>201.785</v>
      </c>
      <c r="AR146" s="3">
        <f>Table1[[#This Row], [2000]]*(VLOOKUP(Table1[[#This Row], [ISO]],Table2[],24,0)%)</f>
      </c>
      <c r="AS146" s="3">
        <v>199.846</v>
      </c>
      <c r="AT146" s="3">
        <f>Table1[[#This Row], [2001]]*(VLOOKUP(Table1[[#This Row], [ISO]],Table2[],23,0)%)</f>
      </c>
      <c r="AU146" s="3">
        <v>198.84199999999998</v>
      </c>
      <c r="AV146" s="3">
        <f>Table1[[#This Row], [2002]]*(VLOOKUP(Table1[[#This Row], [ISO]],Table2[],22,0)%)</f>
      </c>
      <c r="AW146" s="3">
        <v>199.329</v>
      </c>
      <c r="AX146" s="3">
        <f>Table1[[#This Row], [2003]]*(VLOOKUP(Table1[[#This Row], [ISO]],Table2[],21,0)%)</f>
      </c>
      <c r="AY146" s="3">
        <v>198.89</v>
      </c>
      <c r="AZ146" s="3">
        <f>Table1[[#This Row], [2004]]*(VLOOKUP(Table1[[#This Row], [ISO]],Table2[],20,0)%)</f>
      </c>
      <c r="BA146" s="3">
        <v>196.74599999999998</v>
      </c>
      <c r="BB146" s="3">
        <f>Table1[[#This Row], [2005]]*(VLOOKUP(Table1[[#This Row], [ISO]],Table2[],19,0)%)</f>
      </c>
      <c r="BC146" s="3">
        <v>193.582</v>
      </c>
      <c r="BD146" s="3">
        <f>Table1[[#This Row], [2006]]*(VLOOKUP(Table1[[#This Row], [ISO]],Table2[],18,0)%)</f>
      </c>
      <c r="BE146" s="3">
        <v>188.879</v>
      </c>
      <c r="BF146" s="3">
        <f>Table1[[#This Row], [2007]]*(VLOOKUP(Table1[[#This Row], [ISO]],Table2[],17,0)%)</f>
      </c>
      <c r="BG146" s="3">
        <v>183.10500000000002</v>
      </c>
      <c r="BH146" s="3">
        <f>Table1[[#This Row], [2008]]*(VLOOKUP(Table1[[#This Row], [ISO]],Table2[],16,0)%)</f>
      </c>
      <c r="BI146" s="3">
        <v>176.204</v>
      </c>
      <c r="BJ146" s="3">
        <f>Table1[[#This Row], [2009]]*(VLOOKUP(Table1[[#This Row], [ISO]],Table2[],15,0)%)</f>
      </c>
      <c r="BK146" s="3">
        <v>168.646</v>
      </c>
      <c r="BL146" s="3">
        <f>Table1[[#This Row], [2010]]*(VLOOKUP(Table1[[#This Row], [ISO]],Table2[],14,0)%)</f>
      </c>
      <c r="BM146" s="3">
        <v>162.24</v>
      </c>
      <c r="BN146" s="3">
        <f>Table1[[#This Row], [2011]]*(VLOOKUP(Table1[[#This Row], [ISO]],Table2[],13,0)%)</f>
      </c>
      <c r="BO146" s="3">
        <v>157.119</v>
      </c>
      <c r="BP146" s="3">
        <f>Table1[[#This Row], [2012]]*(VLOOKUP(Table1[[#This Row], [ISO]],Table2[],12,0)%)</f>
      </c>
      <c r="BQ146" s="3">
        <v>151.942</v>
      </c>
      <c r="BR146" s="3">
        <f>Table1[[#This Row], [2013]]*(VLOOKUP(Table1[[#This Row], [ISO]],Table2[],11,0)%)</f>
      </c>
      <c r="BS146" s="3">
        <v>147.206</v>
      </c>
      <c r="BT146" s="3">
        <f>Table1[[#This Row], [2014]]*(VLOOKUP(Table1[[#This Row], [ISO]],Table2[],10,0)%)</f>
      </c>
      <c r="BU146" s="3">
        <v>143.075</v>
      </c>
      <c r="BV146" s="3">
        <f>Table1[[#This Row], [2015]]*(VLOOKUP(Table1[[#This Row], [ISO]],Table2[],9,0)%)</f>
      </c>
      <c r="BW146" s="3">
        <v>139.139</v>
      </c>
      <c r="BX146" s="3">
        <f>Table1[[#This Row], [2016]]*(VLOOKUP(Table1[[#This Row], [ISO]],Table2[],8,0)%)</f>
      </c>
      <c r="BY146" s="3">
        <v>136.047</v>
      </c>
      <c r="BZ146" s="3">
        <f>Table1[[#This Row], [2017]]*(VLOOKUP(Table1[[#This Row], [ISO]],Table2[],7,0)%)</f>
      </c>
      <c r="CA146" s="3">
        <v>134.219</v>
      </c>
      <c r="CB146" s="3">
        <f>Table1[[#This Row], [2018]]*(VLOOKUP(Table1[[#This Row], [ISO]],Table2[],6,0)%)</f>
      </c>
      <c r="CC146" s="3">
        <v>133.102</v>
      </c>
      <c r="CD146" s="3">
        <f>Table1[[#This Row], [2019]]*(VLOOKUP(Table1[[#This Row], [ISO]],Table2[],5,0)%)</f>
      </c>
      <c r="CE146" s="3">
        <v>132.669</v>
      </c>
      <c r="CF146" s="3">
        <f>Table1[[#This Row], [2020]]*(VLOOKUP(Table1[[#This Row], [ISO]],Table2[],4,0)%)</f>
      </c>
      <c r="CG146" s="3">
        <v>132.793</v>
      </c>
      <c r="CH146" s="3">
        <f>Table1[[#This Row], [2021]]*(VLOOKUP(Table1[[#This Row], [ISO]],Table2[],3,0)%)</f>
      </c>
    </row>
    <row x14ac:dyDescent="0.25" r="147" customHeight="1" ht="17.25">
      <c r="A147" s="1" t="s">
        <v>175</v>
      </c>
      <c r="B147" s="1" t="s">
        <v>174</v>
      </c>
      <c r="C147" s="3">
        <v>2423.602</v>
      </c>
      <c r="D147" s="3">
        <f>Table1[[#This Row], [1980]]*(VLOOKUP(Table1[[#This Row], [ISO]],Table2[],44,0)%)</f>
      </c>
      <c r="E147" s="3">
        <v>2533.185</v>
      </c>
      <c r="F147" s="3">
        <f>Table1[[#This Row], [1981]]*(VLOOKUP(Table1[[#This Row], [ISO]],Table2[],43,0)%)</f>
      </c>
      <c r="G147" s="3">
        <v>2643.228</v>
      </c>
      <c r="H147" s="3">
        <f>Table1[[#This Row], [1982]]*(VLOOKUP(Table1[[#This Row], [ISO]],Table2[],42,0)%)</f>
      </c>
      <c r="I147" s="3">
        <v>2750.482</v>
      </c>
      <c r="J147" s="3">
        <f>Table1[[#This Row], [1983]]*(VLOOKUP(Table1[[#This Row], [ISO]],Table2[],41,0)%)</f>
      </c>
      <c r="K147" s="3">
        <v>2850.549</v>
      </c>
      <c r="L147" s="3">
        <f>Table1[[#This Row], [1984]]*(VLOOKUP(Table1[[#This Row], [ISO]],Table2[],40,0)%)</f>
      </c>
      <c r="M147" s="3">
        <v>2941.87</v>
      </c>
      <c r="N147" s="3">
        <f>Table1[[#This Row], [1985]]*(VLOOKUP(Table1[[#This Row], [ISO]],Table2[],39,0)%)</f>
      </c>
      <c r="O147" s="3">
        <v>3025.245</v>
      </c>
      <c r="P147" s="3">
        <f>Table1[[#This Row], [1986]]*(VLOOKUP(Table1[[#This Row], [ISO]],Table2[],38,0)%)</f>
      </c>
      <c r="Q147" s="3">
        <v>3136.749</v>
      </c>
      <c r="R147" s="3">
        <f>Table1[[#This Row], [1987]]*(VLOOKUP(Table1[[#This Row], [ISO]],Table2[],37,0)%)</f>
      </c>
      <c r="S147" s="3">
        <v>3276.968</v>
      </c>
      <c r="T147" s="3">
        <f>Table1[[#This Row], [1988]]*(VLOOKUP(Table1[[#This Row], [ISO]],Table2[],36,0)%)</f>
      </c>
      <c r="U147" s="3">
        <v>3411.738</v>
      </c>
      <c r="V147" s="3">
        <f>Table1[[#This Row], [1989]]*(VLOOKUP(Table1[[#This Row], [ISO]],Table2[],35,0)%)</f>
      </c>
      <c r="W147" s="3">
        <v>3526.837</v>
      </c>
      <c r="X147" s="3">
        <f>Table1[[#This Row], [1990]]*(VLOOKUP(Table1[[#This Row], [ISO]],Table2[],34,0)%)</f>
      </c>
      <c r="Y147" s="3">
        <v>3620.548</v>
      </c>
      <c r="Z147" s="3">
        <f>Table1[[#This Row], [1991]]*(VLOOKUP(Table1[[#This Row], [ISO]],Table2[],33,0)%)</f>
      </c>
      <c r="AA147" s="3">
        <v>3722.626</v>
      </c>
      <c r="AB147" s="3">
        <f>Table1[[#This Row], [1992]]*(VLOOKUP(Table1[[#This Row], [ISO]],Table2[],32,0)%)</f>
      </c>
      <c r="AC147" s="3">
        <v>3773.405</v>
      </c>
      <c r="AD147" s="3">
        <f>Table1[[#This Row], [1993]]*(VLOOKUP(Table1[[#This Row], [ISO]],Table2[],31,0)%)</f>
      </c>
      <c r="AE147" s="3">
        <v>3722.593</v>
      </c>
      <c r="AF147" s="3">
        <f>Table1[[#This Row], [1994]]*(VLOOKUP(Table1[[#This Row], [ISO]],Table2[],30,0)%)</f>
      </c>
      <c r="AG147" s="3">
        <v>3709.06</v>
      </c>
      <c r="AH147" s="3">
        <f>Table1[[#This Row], [1995]]*(VLOOKUP(Table1[[#This Row], [ISO]],Table2[],29,0)%)</f>
      </c>
      <c r="AI147" s="3">
        <v>3771.802</v>
      </c>
      <c r="AJ147" s="3">
        <f>Table1[[#This Row], [1996]]*(VLOOKUP(Table1[[#This Row], [ISO]],Table2[],28,0)%)</f>
      </c>
      <c r="AK147" s="3">
        <v>3840.978</v>
      </c>
      <c r="AL147" s="3">
        <f>Table1[[#This Row], [1997]]*(VLOOKUP(Table1[[#This Row], [ISO]],Table2[],27,0)%)</f>
      </c>
      <c r="AM147" s="3">
        <v>3927.921</v>
      </c>
      <c r="AN147" s="3">
        <f>Table1[[#This Row], [1998]]*(VLOOKUP(Table1[[#This Row], [ISO]],Table2[],26,0)%)</f>
      </c>
      <c r="AO147" s="3">
        <v>4026.184</v>
      </c>
      <c r="AP147" s="3">
        <f>Table1[[#This Row], [1999]]*(VLOOKUP(Table1[[#This Row], [ISO]],Table2[],25,0)%)</f>
      </c>
      <c r="AQ147" s="3">
        <v>4124.1849999999995</v>
      </c>
      <c r="AR147" s="3">
        <f>Table1[[#This Row], [2000]]*(VLOOKUP(Table1[[#This Row], [ISO]],Table2[],24,0)%)</f>
      </c>
      <c r="AS147" s="3">
        <v>4230.237</v>
      </c>
      <c r="AT147" s="3">
        <f>Table1[[#This Row], [2001]]*(VLOOKUP(Table1[[#This Row], [ISO]],Table2[],23,0)%)</f>
      </c>
      <c r="AU147" s="3">
        <v>4347.804</v>
      </c>
      <c r="AV147" s="3">
        <f>Table1[[#This Row], [2002]]*(VLOOKUP(Table1[[#This Row], [ISO]],Table2[],22,0)%)</f>
      </c>
      <c r="AW147" s="3">
        <v>4475.897</v>
      </c>
      <c r="AX147" s="3">
        <f>Table1[[#This Row], [2003]]*(VLOOKUP(Table1[[#This Row], [ISO]],Table2[],21,0)%)</f>
      </c>
      <c r="AY147" s="3">
        <v>4615.255</v>
      </c>
      <c r="AZ147" s="3">
        <f>Table1[[#This Row], [2004]]*(VLOOKUP(Table1[[#This Row], [ISO]],Table2[],20,0)%)</f>
      </c>
      <c r="BA147" s="3">
        <v>4767.834</v>
      </c>
      <c r="BB147" s="3">
        <f>Table1[[#This Row], [2005]]*(VLOOKUP(Table1[[#This Row], [ISO]],Table2[],19,0)%)</f>
      </c>
      <c r="BC147" s="3">
        <v>4926.028</v>
      </c>
      <c r="BD147" s="3">
        <f>Table1[[#This Row], [2006]]*(VLOOKUP(Table1[[#This Row], [ISO]],Table2[],18,0)%)</f>
      </c>
      <c r="BE147" s="3">
        <v>5075.609</v>
      </c>
      <c r="BF147" s="3">
        <f>Table1[[#This Row], [2007]]*(VLOOKUP(Table1[[#This Row], [ISO]],Table2[],17,0)%)</f>
      </c>
      <c r="BG147" s="3">
        <v>5216.653</v>
      </c>
      <c r="BH147" s="3">
        <f>Table1[[#This Row], [2008]]*(VLOOKUP(Table1[[#This Row], [ISO]],Table2[],16,0)%)</f>
      </c>
      <c r="BI147" s="3">
        <v>5342.741</v>
      </c>
      <c r="BJ147" s="3">
        <f>Table1[[#This Row], [2009]]*(VLOOKUP(Table1[[#This Row], [ISO]],Table2[],15,0)%)</f>
      </c>
      <c r="BK147" s="3">
        <v>5442.027</v>
      </c>
      <c r="BL147" s="3">
        <f>Table1[[#This Row], [2010]]*(VLOOKUP(Table1[[#This Row], [ISO]],Table2[],14,0)%)</f>
      </c>
      <c r="BM147" s="3">
        <v>5519.071</v>
      </c>
      <c r="BN147" s="3">
        <f>Table1[[#This Row], [2011]]*(VLOOKUP(Table1[[#This Row], [ISO]],Table2[],13,0)%)</f>
      </c>
      <c r="BO147" s="3">
        <v>5581.273999999999</v>
      </c>
      <c r="BP147" s="3">
        <f>Table1[[#This Row], [2012]]*(VLOOKUP(Table1[[#This Row], [ISO]],Table2[],12,0)%)</f>
      </c>
      <c r="BQ147" s="3">
        <v>5635.620000000001</v>
      </c>
      <c r="BR147" s="3">
        <f>Table1[[#This Row], [2013]]*(VLOOKUP(Table1[[#This Row], [ISO]],Table2[],11,0)%)</f>
      </c>
      <c r="BS147" s="3">
        <v>5684.9</v>
      </c>
      <c r="BT147" s="3">
        <f>Table1[[#This Row], [2014]]*(VLOOKUP(Table1[[#This Row], [ISO]],Table2[],10,0)%)</f>
      </c>
      <c r="BU147" s="3">
        <v>5725.8150000000005</v>
      </c>
      <c r="BV147" s="3">
        <f>Table1[[#This Row], [2015]]*(VLOOKUP(Table1[[#This Row], [ISO]],Table2[],9,0)%)</f>
      </c>
      <c r="BW147" s="3">
        <v>5758.44</v>
      </c>
      <c r="BX147" s="3">
        <f>Table1[[#This Row], [2016]]*(VLOOKUP(Table1[[#This Row], [ISO]],Table2[],8,0)%)</f>
      </c>
      <c r="BY147" s="3">
        <v>5792.607999999999</v>
      </c>
      <c r="BZ147" s="3">
        <f>Table1[[#This Row], [2017]]*(VLOOKUP(Table1[[#This Row], [ISO]],Table2[],7,0)%)</f>
      </c>
      <c r="CA147" s="3">
        <v>5837.456</v>
      </c>
      <c r="CB147" s="3">
        <f>Table1[[#This Row], [2018]]*(VLOOKUP(Table1[[#This Row], [ISO]],Table2[],6,0)%)</f>
      </c>
      <c r="CC147" s="3">
        <v>5896.518</v>
      </c>
      <c r="CD147" s="3">
        <f>Table1[[#This Row], [2019]]*(VLOOKUP(Table1[[#This Row], [ISO]],Table2[],5,0)%)</f>
      </c>
      <c r="CE147" s="3">
        <v>5973.872</v>
      </c>
      <c r="CF147" s="3">
        <f>Table1[[#This Row], [2020]]*(VLOOKUP(Table1[[#This Row], [ISO]],Table2[],4,0)%)</f>
      </c>
      <c r="CG147" s="3">
        <v>6068.208</v>
      </c>
      <c r="CH147" s="3">
        <f>Table1[[#This Row], [2021]]*(VLOOKUP(Table1[[#This Row], [ISO]],Table2[],3,0)%)</f>
      </c>
    </row>
    <row x14ac:dyDescent="0.25" r="148" customHeight="1" ht="17.25">
      <c r="A148" s="1" t="s">
        <v>177</v>
      </c>
      <c r="B148" s="1" t="s">
        <v>176</v>
      </c>
      <c r="C148" s="3">
        <v>3782.0299999999997</v>
      </c>
      <c r="D148" s="3">
        <f>Table1[[#This Row], [1980]]*(VLOOKUP(Table1[[#This Row], [ISO]],Table2[],44,0)%)</f>
      </c>
      <c r="E148" s="3">
        <v>3866.584</v>
      </c>
      <c r="F148" s="3">
        <f>Table1[[#This Row], [1981]]*(VLOOKUP(Table1[[#This Row], [ISO]],Table2[],43,0)%)</f>
      </c>
      <c r="G148" s="3">
        <v>3961.4489999999996</v>
      </c>
      <c r="H148" s="3">
        <f>Table1[[#This Row], [1982]]*(VLOOKUP(Table1[[#This Row], [ISO]],Table2[],42,0)%)</f>
      </c>
      <c r="I148" s="3">
        <v>4065.01</v>
      </c>
      <c r="J148" s="3">
        <f>Table1[[#This Row], [1983]]*(VLOOKUP(Table1[[#This Row], [ISO]],Table2[],41,0)%)</f>
      </c>
      <c r="K148" s="3">
        <v>4174.951</v>
      </c>
      <c r="L148" s="3">
        <f>Table1[[#This Row], [1984]]*(VLOOKUP(Table1[[#This Row], [ISO]],Table2[],40,0)%)</f>
      </c>
      <c r="M148" s="3">
        <v>4283.934</v>
      </c>
      <c r="N148" s="3">
        <f>Table1[[#This Row], [1985]]*(VLOOKUP(Table1[[#This Row], [ISO]],Table2[],39,0)%)</f>
      </c>
      <c r="O148" s="3">
        <v>4385.567</v>
      </c>
      <c r="P148" s="3">
        <f>Table1[[#This Row], [1986]]*(VLOOKUP(Table1[[#This Row], [ISO]],Table2[],38,0)%)</f>
      </c>
      <c r="Q148" s="3">
        <v>4475.36</v>
      </c>
      <c r="R148" s="3">
        <f>Table1[[#This Row], [1987]]*(VLOOKUP(Table1[[#This Row], [ISO]],Table2[],37,0)%)</f>
      </c>
      <c r="S148" s="3">
        <v>4552.178</v>
      </c>
      <c r="T148" s="3">
        <f>Table1[[#This Row], [1988]]*(VLOOKUP(Table1[[#This Row], [ISO]],Table2[],36,0)%)</f>
      </c>
      <c r="U148" s="3">
        <v>4613.202</v>
      </c>
      <c r="V148" s="3">
        <f>Table1[[#This Row], [1989]]*(VLOOKUP(Table1[[#This Row], [ISO]],Table2[],35,0)%)</f>
      </c>
      <c r="W148" s="3">
        <v>4669.341</v>
      </c>
      <c r="X148" s="3">
        <f>Table1[[#This Row], [1990]]*(VLOOKUP(Table1[[#This Row], [ISO]],Table2[],34,0)%)</f>
      </c>
      <c r="Y148" s="3">
        <v>4737.826</v>
      </c>
      <c r="Z148" s="3">
        <f>Table1[[#This Row], [1991]]*(VLOOKUP(Table1[[#This Row], [ISO]],Table2[],33,0)%)</f>
      </c>
      <c r="AA148" s="3">
        <v>4824.022</v>
      </c>
      <c r="AB148" s="3">
        <f>Table1[[#This Row], [1992]]*(VLOOKUP(Table1[[#This Row], [ISO]],Table2[],32,0)%)</f>
      </c>
      <c r="AC148" s="3">
        <v>4926.324</v>
      </c>
      <c r="AD148" s="3">
        <f>Table1[[#This Row], [1993]]*(VLOOKUP(Table1[[#This Row], [ISO]],Table2[],31,0)%)</f>
      </c>
      <c r="AE148" s="3">
        <v>5043.901</v>
      </c>
      <c r="AF148" s="3">
        <f>Table1[[#This Row], [1994]]*(VLOOKUP(Table1[[#This Row], [ISO]],Table2[],30,0)%)</f>
      </c>
      <c r="AG148" s="3">
        <v>5164.875</v>
      </c>
      <c r="AH148" s="3">
        <f>Table1[[#This Row], [1995]]*(VLOOKUP(Table1[[#This Row], [ISO]],Table2[],29,0)%)</f>
      </c>
      <c r="AI148" s="3">
        <v>5269.615</v>
      </c>
      <c r="AJ148" s="3">
        <f>Table1[[#This Row], [1996]]*(VLOOKUP(Table1[[#This Row], [ISO]],Table2[],28,0)%)</f>
      </c>
      <c r="AK148" s="3">
        <v>5351.24</v>
      </c>
      <c r="AL148" s="3">
        <f>Table1[[#This Row], [1997]]*(VLOOKUP(Table1[[#This Row], [ISO]],Table2[],27,0)%)</f>
      </c>
      <c r="AM148" s="3">
        <v>5402.765</v>
      </c>
      <c r="AN148" s="3">
        <f>Table1[[#This Row], [1998]]*(VLOOKUP(Table1[[#This Row], [ISO]],Table2[],26,0)%)</f>
      </c>
      <c r="AO148" s="3">
        <v>5423.753</v>
      </c>
      <c r="AP148" s="3">
        <f>Table1[[#This Row], [1999]]*(VLOOKUP(Table1[[#This Row], [ISO]],Table2[],25,0)%)</f>
      </c>
      <c r="AQ148" s="3">
        <v>5410.361</v>
      </c>
      <c r="AR148" s="3">
        <f>Table1[[#This Row], [2000]]*(VLOOKUP(Table1[[#This Row], [ISO]],Table2[],24,0)%)</f>
      </c>
      <c r="AS148" s="3">
        <v>5375.223</v>
      </c>
      <c r="AT148" s="3">
        <f>Table1[[#This Row], [2001]]*(VLOOKUP(Table1[[#This Row], [ISO]],Table2[],23,0)%)</f>
      </c>
      <c r="AU148" s="3">
        <v>5342.854</v>
      </c>
      <c r="AV148" s="3">
        <f>Table1[[#This Row], [2002]]*(VLOOKUP(Table1[[#This Row], [ISO]],Table2[],22,0)%)</f>
      </c>
      <c r="AW148" s="3">
        <v>5315.761</v>
      </c>
      <c r="AX148" s="3">
        <f>Table1[[#This Row], [2003]]*(VLOOKUP(Table1[[#This Row], [ISO]],Table2[],21,0)%)</f>
      </c>
      <c r="AY148" s="3">
        <v>5291.682</v>
      </c>
      <c r="AZ148" s="3">
        <f>Table1[[#This Row], [2004]]*(VLOOKUP(Table1[[#This Row], [ISO]],Table2[],20,0)%)</f>
      </c>
      <c r="BA148" s="3">
        <v>5272.822</v>
      </c>
      <c r="BB148" s="3">
        <f>Table1[[#This Row], [2005]]*(VLOOKUP(Table1[[#This Row], [ISO]],Table2[],19,0)%)</f>
      </c>
      <c r="BC148" s="3">
        <v>5255.47</v>
      </c>
      <c r="BD148" s="3">
        <f>Table1[[#This Row], [2006]]*(VLOOKUP(Table1[[#This Row], [ISO]],Table2[],18,0)%)</f>
      </c>
      <c r="BE148" s="3">
        <v>5233.424</v>
      </c>
      <c r="BF148" s="3">
        <f>Table1[[#This Row], [2007]]*(VLOOKUP(Table1[[#This Row], [ISO]],Table2[],17,0)%)</f>
      </c>
      <c r="BG148" s="3">
        <v>5200.987</v>
      </c>
      <c r="BH148" s="3">
        <f>Table1[[#This Row], [2008]]*(VLOOKUP(Table1[[#This Row], [ISO]],Table2[],16,0)%)</f>
      </c>
      <c r="BI148" s="3">
        <v>5143.513</v>
      </c>
      <c r="BJ148" s="3">
        <f>Table1[[#This Row], [2009]]*(VLOOKUP(Table1[[#This Row], [ISO]],Table2[],15,0)%)</f>
      </c>
      <c r="BK148" s="3">
        <v>5067.496</v>
      </c>
      <c r="BL148" s="3">
        <f>Table1[[#This Row], [2010]]*(VLOOKUP(Table1[[#This Row], [ISO]],Table2[],14,0)%)</f>
      </c>
      <c r="BM148" s="3">
        <v>5009.115</v>
      </c>
      <c r="BN148" s="3">
        <f>Table1[[#This Row], [2011]]*(VLOOKUP(Table1[[#This Row], [ISO]],Table2[],13,0)%)</f>
      </c>
      <c r="BO148" s="3">
        <v>4983.599</v>
      </c>
      <c r="BP148" s="3">
        <f>Table1[[#This Row], [2012]]*(VLOOKUP(Table1[[#This Row], [ISO]],Table2[],12,0)%)</f>
      </c>
      <c r="BQ148" s="3">
        <v>4996.241</v>
      </c>
      <c r="BR148" s="3">
        <f>Table1[[#This Row], [2013]]*(VLOOKUP(Table1[[#This Row], [ISO]],Table2[],11,0)%)</f>
      </c>
      <c r="BS148" s="3">
        <v>5056.8</v>
      </c>
      <c r="BT148" s="3">
        <f>Table1[[#This Row], [2014]]*(VLOOKUP(Table1[[#This Row], [ISO]],Table2[],10,0)%)</f>
      </c>
      <c r="BU148" s="3">
        <v>5140.317</v>
      </c>
      <c r="BV148" s="3">
        <f>Table1[[#This Row], [2015]]*(VLOOKUP(Table1[[#This Row], [ISO]],Table2[],9,0)%)</f>
      </c>
      <c r="BW148" s="3">
        <v>5203.271</v>
      </c>
      <c r="BX148" s="3">
        <f>Table1[[#This Row], [2016]]*(VLOOKUP(Table1[[#This Row], [ISO]],Table2[],8,0)%)</f>
      </c>
      <c r="BY148" s="3">
        <v>5236.281</v>
      </c>
      <c r="BZ148" s="3">
        <f>Table1[[#This Row], [2017]]*(VLOOKUP(Table1[[#This Row], [ISO]],Table2[],7,0)%)</f>
      </c>
      <c r="CA148" s="3">
        <v>5244.352</v>
      </c>
      <c r="CB148" s="3">
        <f>Table1[[#This Row], [2018]]*(VLOOKUP(Table1[[#This Row], [ISO]],Table2[],6,0)%)</f>
      </c>
      <c r="CC148" s="3">
        <v>5220.977</v>
      </c>
      <c r="CD148" s="3">
        <f>Table1[[#This Row], [2019]]*(VLOOKUP(Table1[[#This Row], [ISO]],Table2[],5,0)%)</f>
      </c>
      <c r="CE148" s="3">
        <v>5180.2880000000005</v>
      </c>
      <c r="CF148" s="3">
        <f>Table1[[#This Row], [2020]]*(VLOOKUP(Table1[[#This Row], [ISO]],Table2[],4,0)%)</f>
      </c>
      <c r="CG148" s="3">
        <v>5144.122</v>
      </c>
      <c r="CH148" s="3">
        <f>Table1[[#This Row], [2021]]*(VLOOKUP(Table1[[#This Row], [ISO]],Table2[],3,0)%)</f>
      </c>
    </row>
    <row x14ac:dyDescent="0.25" r="149" customHeight="1" ht="17.25">
      <c r="A149" s="1" t="s">
        <v>470</v>
      </c>
      <c r="B149" s="1" t="s">
        <v>471</v>
      </c>
      <c r="C149" s="3">
        <v>21.539</v>
      </c>
      <c r="D149" s="2">
        <f>Table1[[#This Row], [1980]]*(VLOOKUP(Table1[[#This Row], [ISO]],Table2[],44,0)%)</f>
      </c>
      <c r="E149" s="3">
        <v>22.567999999999998</v>
      </c>
      <c r="F149" s="2">
        <f>Table1[[#This Row], [1981]]*(VLOOKUP(Table1[[#This Row], [ISO]],Table2[],43,0)%)</f>
      </c>
      <c r="G149" s="3">
        <v>23.722</v>
      </c>
      <c r="H149" s="2">
        <f>Table1[[#This Row], [1982]]*(VLOOKUP(Table1[[#This Row], [ISO]],Table2[],42,0)%)</f>
      </c>
      <c r="I149" s="3">
        <v>24.988</v>
      </c>
      <c r="J149" s="2">
        <f>Table1[[#This Row], [1983]]*(VLOOKUP(Table1[[#This Row], [ISO]],Table2[],41,0)%)</f>
      </c>
      <c r="K149" s="3">
        <v>26.351</v>
      </c>
      <c r="L149" s="2">
        <f>Table1[[#This Row], [1984]]*(VLOOKUP(Table1[[#This Row], [ISO]],Table2[],40,0)%)</f>
      </c>
      <c r="M149" s="3">
        <v>27.798</v>
      </c>
      <c r="N149" s="2">
        <f>Table1[[#This Row], [1985]]*(VLOOKUP(Table1[[#This Row], [ISO]],Table2[],39,0)%)</f>
      </c>
      <c r="O149" s="3">
        <v>29.33</v>
      </c>
      <c r="P149" s="2">
        <f>Table1[[#This Row], [1986]]*(VLOOKUP(Table1[[#This Row], [ISO]],Table2[],38,0)%)</f>
      </c>
      <c r="Q149" s="3">
        <v>30.966</v>
      </c>
      <c r="R149" s="2">
        <f>Table1[[#This Row], [1987]]*(VLOOKUP(Table1[[#This Row], [ISO]],Table2[],37,0)%)</f>
      </c>
      <c r="S149" s="3">
        <v>32.719</v>
      </c>
      <c r="T149" s="2">
        <f>Table1[[#This Row], [1988]]*(VLOOKUP(Table1[[#This Row], [ISO]],Table2[],36,0)%)</f>
      </c>
      <c r="U149" s="3">
        <v>34.585</v>
      </c>
      <c r="V149" s="2">
        <f>Table1[[#This Row], [1989]]*(VLOOKUP(Table1[[#This Row], [ISO]],Table2[],35,0)%)</f>
      </c>
      <c r="W149" s="3">
        <v>36.561</v>
      </c>
      <c r="X149" s="2">
        <f>Table1[[#This Row], [1990]]*(VLOOKUP(Table1[[#This Row], [ISO]],Table2[],34,0)%)</f>
      </c>
      <c r="Y149" s="3">
        <v>38.639</v>
      </c>
      <c r="Z149" s="2">
        <f>Table1[[#This Row], [1991]]*(VLOOKUP(Table1[[#This Row], [ISO]],Table2[],33,0)%)</f>
      </c>
      <c r="AA149" s="3">
        <v>40.77</v>
      </c>
      <c r="AB149" s="2">
        <f>Table1[[#This Row], [1992]]*(VLOOKUP(Table1[[#This Row], [ISO]],Table2[],32,0)%)</f>
      </c>
      <c r="AC149" s="3">
        <v>42.926</v>
      </c>
      <c r="AD149" s="2">
        <f>Table1[[#This Row], [1993]]*(VLOOKUP(Table1[[#This Row], [ISO]],Table2[],31,0)%)</f>
      </c>
      <c r="AE149" s="3">
        <v>45.108999999999995</v>
      </c>
      <c r="AF149" s="2">
        <f>Table1[[#This Row], [1994]]*(VLOOKUP(Table1[[#This Row], [ISO]],Table2[],30,0)%)</f>
      </c>
      <c r="AG149" s="3">
        <v>47.301</v>
      </c>
      <c r="AH149" s="2">
        <f>Table1[[#This Row], [1995]]*(VLOOKUP(Table1[[#This Row], [ISO]],Table2[],29,0)%)</f>
      </c>
      <c r="AI149" s="3">
        <v>49.469</v>
      </c>
      <c r="AJ149" s="2">
        <f>Table1[[#This Row], [1996]]*(VLOOKUP(Table1[[#This Row], [ISO]],Table2[],28,0)%)</f>
      </c>
      <c r="AK149" s="3">
        <v>51.551</v>
      </c>
      <c r="AL149" s="2">
        <f>Table1[[#This Row], [1997]]*(VLOOKUP(Table1[[#This Row], [ISO]],Table2[],27,0)%)</f>
      </c>
      <c r="AM149" s="3">
        <v>53.443</v>
      </c>
      <c r="AN149" s="2">
        <f>Table1[[#This Row], [1998]]*(VLOOKUP(Table1[[#This Row], [ISO]],Table2[],26,0)%)</f>
      </c>
      <c r="AO149" s="3">
        <v>55.072</v>
      </c>
      <c r="AP149" s="2">
        <f>Table1[[#This Row], [1999]]*(VLOOKUP(Table1[[#This Row], [ISO]],Table2[],25,0)%)</f>
      </c>
      <c r="AQ149" s="3">
        <v>56.413</v>
      </c>
      <c r="AR149" s="2">
        <f>Table1[[#This Row], [2000]]*(VLOOKUP(Table1[[#This Row], [ISO]],Table2[],24,0)%)</f>
      </c>
      <c r="AS149" s="3">
        <v>57.498</v>
      </c>
      <c r="AT149" s="2">
        <f>Table1[[#This Row], [2001]]*(VLOOKUP(Table1[[#This Row], [ISO]],Table2[],23,0)%)</f>
      </c>
      <c r="AU149" s="3">
        <v>58.459</v>
      </c>
      <c r="AV149" s="2">
        <f>Table1[[#This Row], [2002]]*(VLOOKUP(Table1[[#This Row], [ISO]],Table2[],22,0)%)</f>
      </c>
      <c r="AW149" s="3">
        <v>59.425</v>
      </c>
      <c r="AX149" s="2">
        <f>Table1[[#This Row], [2003]]*(VLOOKUP(Table1[[#This Row], [ISO]],Table2[],21,0)%)</f>
      </c>
      <c r="AY149" s="3">
        <v>60.884</v>
      </c>
      <c r="AZ149" s="2">
        <f>Table1[[#This Row], [2004]]*(VLOOKUP(Table1[[#This Row], [ISO]],Table2[],20,0)%)</f>
      </c>
      <c r="BA149" s="3">
        <v>63.074</v>
      </c>
      <c r="BB149" s="2">
        <f>Table1[[#This Row], [2005]]*(VLOOKUP(Table1[[#This Row], [ISO]],Table2[],19,0)%)</f>
      </c>
      <c r="BC149" s="3">
        <v>65.526</v>
      </c>
      <c r="BD149" s="2">
        <f>Table1[[#This Row], [2006]]*(VLOOKUP(Table1[[#This Row], [ISO]],Table2[],18,0)%)</f>
      </c>
      <c r="BE149" s="3">
        <v>67.414</v>
      </c>
      <c r="BF149" s="2">
        <f>Table1[[#This Row], [2007]]*(VLOOKUP(Table1[[#This Row], [ISO]],Table2[],17,0)%)</f>
      </c>
      <c r="BG149" s="3">
        <v>68.6</v>
      </c>
      <c r="BH149" s="2">
        <f>Table1[[#This Row], [2008]]*(VLOOKUP(Table1[[#This Row], [ISO]],Table2[],16,0)%)</f>
      </c>
      <c r="BI149" s="3">
        <v>69.576</v>
      </c>
      <c r="BJ149" s="2">
        <f>Table1[[#This Row], [2009]]*(VLOOKUP(Table1[[#This Row], [ISO]],Table2[],15,0)%)</f>
      </c>
      <c r="BK149" s="3">
        <v>70.377</v>
      </c>
      <c r="BL149" s="2">
        <f>Table1[[#This Row], [2010]]*(VLOOKUP(Table1[[#This Row], [ISO]],Table2[],14,0)%)</f>
      </c>
      <c r="BM149" s="3">
        <v>71.009</v>
      </c>
      <c r="BN149" s="2">
        <f>Table1[[#This Row], [2011]]*(VLOOKUP(Table1[[#This Row], [ISO]],Table2[],13,0)%)</f>
      </c>
      <c r="BO149" s="3">
        <v>71.594</v>
      </c>
      <c r="BP149" s="2">
        <f>Table1[[#This Row], [2012]]*(VLOOKUP(Table1[[#This Row], [ISO]],Table2[],12,0)%)</f>
      </c>
      <c r="BQ149" s="3">
        <v>72.991</v>
      </c>
      <c r="BR149" s="2">
        <f>Table1[[#This Row], [2013]]*(VLOOKUP(Table1[[#This Row], [ISO]],Table2[],11,0)%)</f>
      </c>
      <c r="BS149" s="3">
        <v>75.913</v>
      </c>
      <c r="BT149" s="2">
        <f>Table1[[#This Row], [2014]]*(VLOOKUP(Table1[[#This Row], [ISO]],Table2[],10,0)%)</f>
      </c>
      <c r="BU149" s="3">
        <v>80.271</v>
      </c>
      <c r="BV149" s="2">
        <f>Table1[[#This Row], [2015]]*(VLOOKUP(Table1[[#This Row], [ISO]],Table2[],9,0)%)</f>
      </c>
      <c r="BW149" s="3">
        <v>85.744</v>
      </c>
      <c r="BX149" s="2">
        <f>Table1[[#This Row], [2016]]*(VLOOKUP(Table1[[#This Row], [ISO]],Table2[],8,0)%)</f>
      </c>
      <c r="BY149" s="3">
        <v>91.826</v>
      </c>
      <c r="BZ149" s="2">
        <f>Table1[[#This Row], [2017]]*(VLOOKUP(Table1[[#This Row], [ISO]],Table2[],7,0)%)</f>
      </c>
      <c r="CA149" s="3">
        <v>97.65799999999999</v>
      </c>
      <c r="CB149" s="2">
        <f>Table1[[#This Row], [2018]]*(VLOOKUP(Table1[[#This Row], [ISO]],Table2[],6,0)%)</f>
      </c>
      <c r="CC149" s="3">
        <v>102.816</v>
      </c>
      <c r="CD149" s="2">
        <f>Table1[[#This Row], [2019]]*(VLOOKUP(Table1[[#This Row], [ISO]],Table2[],5,0)%)</f>
      </c>
      <c r="CE149" s="3">
        <v>106.188</v>
      </c>
      <c r="CF149" s="2">
        <f>Table1[[#This Row], [2020]]*(VLOOKUP(Table1[[#This Row], [ISO]],Table2[],4,0)%)</f>
      </c>
      <c r="CG149" s="3">
        <v>107.478</v>
      </c>
      <c r="CH149" s="2">
        <f>Table1[[#This Row], [2021]]*(VLOOKUP(Table1[[#This Row], [ISO]],Table2[],3,0)%)</f>
      </c>
    </row>
    <row x14ac:dyDescent="0.25" r="150" customHeight="1" ht="17.25">
      <c r="A150" s="1" t="s">
        <v>207</v>
      </c>
      <c r="B150" s="1" t="s">
        <v>206</v>
      </c>
      <c r="C150" s="3">
        <v>357.85400000000004</v>
      </c>
      <c r="D150" s="3">
        <f>Table1[[#This Row], [1980]]*(VLOOKUP(Table1[[#This Row], [ISO]],Table2[],44,0)%)</f>
      </c>
      <c r="E150" s="3">
        <v>359.056</v>
      </c>
      <c r="F150" s="3">
        <f>Table1[[#This Row], [1981]]*(VLOOKUP(Table1[[#This Row], [ISO]],Table2[],43,0)%)</f>
      </c>
      <c r="G150" s="3">
        <v>359.23400000000004</v>
      </c>
      <c r="H150" s="3">
        <f>Table1[[#This Row], [1982]]*(VLOOKUP(Table1[[#This Row], [ISO]],Table2[],42,0)%)</f>
      </c>
      <c r="I150" s="3">
        <v>360.13200000000006</v>
      </c>
      <c r="J150" s="3">
        <f>Table1[[#This Row], [1983]]*(VLOOKUP(Table1[[#This Row], [ISO]],Table2[],41,0)%)</f>
      </c>
      <c r="K150" s="3">
        <v>363.323</v>
      </c>
      <c r="L150" s="3">
        <f>Table1[[#This Row], [1984]]*(VLOOKUP(Table1[[#This Row], [ISO]],Table2[],40,0)%)</f>
      </c>
      <c r="M150" s="3">
        <v>368.92499999999995</v>
      </c>
      <c r="N150" s="3">
        <f>Table1[[#This Row], [1985]]*(VLOOKUP(Table1[[#This Row], [ISO]],Table2[],39,0)%)</f>
      </c>
      <c r="O150" s="3">
        <v>376.745</v>
      </c>
      <c r="P150" s="3">
        <f>Table1[[#This Row], [1986]]*(VLOOKUP(Table1[[#This Row], [ISO]],Table2[],38,0)%)</f>
      </c>
      <c r="Q150" s="3">
        <v>388.024</v>
      </c>
      <c r="R150" s="3">
        <f>Table1[[#This Row], [1987]]*(VLOOKUP(Table1[[#This Row], [ISO]],Table2[],37,0)%)</f>
      </c>
      <c r="S150" s="3">
        <v>402.332</v>
      </c>
      <c r="T150" s="3">
        <f>Table1[[#This Row], [1988]]*(VLOOKUP(Table1[[#This Row], [ISO]],Table2[],36,0)%)</f>
      </c>
      <c r="U150" s="3">
        <v>422.727</v>
      </c>
      <c r="V150" s="3">
        <f>Table1[[#This Row], [1989]]*(VLOOKUP(Table1[[#This Row], [ISO]],Table2[],35,0)%)</f>
      </c>
      <c r="W150" s="3">
        <v>448.028</v>
      </c>
      <c r="X150" s="3">
        <f>Table1[[#This Row], [1990]]*(VLOOKUP(Table1[[#This Row], [ISO]],Table2[],34,0)%)</f>
      </c>
      <c r="Y150" s="3">
        <v>472.569</v>
      </c>
      <c r="Z150" s="3">
        <f>Table1[[#This Row], [1991]]*(VLOOKUP(Table1[[#This Row], [ISO]],Table2[],33,0)%)</f>
      </c>
      <c r="AA150" s="3">
        <v>495.092</v>
      </c>
      <c r="AB150" s="3">
        <f>Table1[[#This Row], [1992]]*(VLOOKUP(Table1[[#This Row], [ISO]],Table2[],32,0)%)</f>
      </c>
      <c r="AC150" s="3">
        <v>514.388</v>
      </c>
      <c r="AD150" s="3">
        <f>Table1[[#This Row], [1993]]*(VLOOKUP(Table1[[#This Row], [ISO]],Table2[],31,0)%)</f>
      </c>
      <c r="AE150" s="3">
        <v>528.862</v>
      </c>
      <c r="AF150" s="3">
        <f>Table1[[#This Row], [1994]]*(VLOOKUP(Table1[[#This Row], [ISO]],Table2[],30,0)%)</f>
      </c>
      <c r="AG150" s="3">
        <v>534.473</v>
      </c>
      <c r="AH150" s="3">
        <f>Table1[[#This Row], [1995]]*(VLOOKUP(Table1[[#This Row], [ISO]],Table2[],29,0)%)</f>
      </c>
      <c r="AI150" s="3">
        <v>532.017</v>
      </c>
      <c r="AJ150" s="3">
        <f>Table1[[#This Row], [1996]]*(VLOOKUP(Table1[[#This Row], [ISO]],Table2[],28,0)%)</f>
      </c>
      <c r="AK150" s="3">
        <v>527.705</v>
      </c>
      <c r="AL150" s="3">
        <f>Table1[[#This Row], [1997]]*(VLOOKUP(Table1[[#This Row], [ISO]],Table2[],27,0)%)</f>
      </c>
      <c r="AM150" s="3">
        <v>524.953</v>
      </c>
      <c r="AN150" s="3">
        <f>Table1[[#This Row], [1998]]*(VLOOKUP(Table1[[#This Row], [ISO]],Table2[],26,0)%)</f>
      </c>
      <c r="AO150" s="3">
        <v>524.751</v>
      </c>
      <c r="AP150" s="3">
        <f>Table1[[#This Row], [1999]]*(VLOOKUP(Table1[[#This Row], [ISO]],Table2[],25,0)%)</f>
      </c>
      <c r="AQ150" s="3">
        <v>526.61</v>
      </c>
      <c r="AR150" s="3">
        <f>Table1[[#This Row], [2000]]*(VLOOKUP(Table1[[#This Row], [ISO]],Table2[],24,0)%)</f>
      </c>
      <c r="AS150" s="3">
        <v>529.443</v>
      </c>
      <c r="AT150" s="3">
        <f>Table1[[#This Row], [2001]]*(VLOOKUP(Table1[[#This Row], [ISO]],Table2[],23,0)%)</f>
      </c>
      <c r="AU150" s="3">
        <v>531.222</v>
      </c>
      <c r="AV150" s="3">
        <f>Table1[[#This Row], [2002]]*(VLOOKUP(Table1[[#This Row], [ISO]],Table2[],22,0)%)</f>
      </c>
      <c r="AW150" s="3">
        <v>529.736</v>
      </c>
      <c r="AX150" s="3">
        <f>Table1[[#This Row], [2003]]*(VLOOKUP(Table1[[#This Row], [ISO]],Table2[],21,0)%)</f>
      </c>
      <c r="AY150" s="3">
        <v>525.987</v>
      </c>
      <c r="AZ150" s="3">
        <f>Table1[[#This Row], [2004]]*(VLOOKUP(Table1[[#This Row], [ISO]],Table2[],20,0)%)</f>
      </c>
      <c r="BA150" s="3">
        <v>523.226</v>
      </c>
      <c r="BB150" s="3">
        <f>Table1[[#This Row], [2005]]*(VLOOKUP(Table1[[#This Row], [ISO]],Table2[],19,0)%)</f>
      </c>
      <c r="BC150" s="3">
        <v>523.577</v>
      </c>
      <c r="BD150" s="3">
        <f>Table1[[#This Row], [2006]]*(VLOOKUP(Table1[[#This Row], [ISO]],Table2[],18,0)%)</f>
      </c>
      <c r="BE150" s="3">
        <v>527.906</v>
      </c>
      <c r="BF150" s="3">
        <f>Table1[[#This Row], [2007]]*(VLOOKUP(Table1[[#This Row], [ISO]],Table2[],17,0)%)</f>
      </c>
      <c r="BG150" s="3">
        <v>536.478</v>
      </c>
      <c r="BH150" s="3">
        <f>Table1[[#This Row], [2008]]*(VLOOKUP(Table1[[#This Row], [ISO]],Table2[],16,0)%)</f>
      </c>
      <c r="BI150" s="3">
        <v>548.571</v>
      </c>
      <c r="BJ150" s="3">
        <f>Table1[[#This Row], [2009]]*(VLOOKUP(Table1[[#This Row], [ISO]],Table2[],15,0)%)</f>
      </c>
      <c r="BK150" s="3">
        <v>562.929</v>
      </c>
      <c r="BL150" s="3">
        <f>Table1[[#This Row], [2010]]*(VLOOKUP(Table1[[#This Row], [ISO]],Table2[],14,0)%)</f>
      </c>
      <c r="BM150" s="3">
        <v>578.858</v>
      </c>
      <c r="BN150" s="3">
        <f>Table1[[#This Row], [2011]]*(VLOOKUP(Table1[[#This Row], [ISO]],Table2[],13,0)%)</f>
      </c>
      <c r="BO150" s="3">
        <v>595.597</v>
      </c>
      <c r="BP150" s="3">
        <f>Table1[[#This Row], [2012]]*(VLOOKUP(Table1[[#This Row], [ISO]],Table2[],12,0)%)</f>
      </c>
      <c r="BQ150" s="3">
        <v>611.428</v>
      </c>
      <c r="BR150" s="3">
        <f>Table1[[#This Row], [2013]]*(VLOOKUP(Table1[[#This Row], [ISO]],Table2[],11,0)%)</f>
      </c>
      <c r="BS150" s="3">
        <v>625.366</v>
      </c>
      <c r="BT150" s="3">
        <f>Table1[[#This Row], [2014]]*(VLOOKUP(Table1[[#This Row], [ISO]],Table2[],10,0)%)</f>
      </c>
      <c r="BU150" s="3">
        <v>637.295</v>
      </c>
      <c r="BV150" s="3">
        <f>Table1[[#This Row], [2015]]*(VLOOKUP(Table1[[#This Row], [ISO]],Table2[],9,0)%)</f>
      </c>
      <c r="BW150" s="3">
        <v>646.906</v>
      </c>
      <c r="BX150" s="3">
        <f>Table1[[#This Row], [2016]]*(VLOOKUP(Table1[[#This Row], [ISO]],Table2[],8,0)%)</f>
      </c>
      <c r="BY150" s="3">
        <v>653.735</v>
      </c>
      <c r="BZ150" s="3">
        <f>Table1[[#This Row], [2017]]*(VLOOKUP(Table1[[#This Row], [ISO]],Table2[],7,0)%)</f>
      </c>
      <c r="CA150" s="3">
        <v>658.233</v>
      </c>
      <c r="CB150" s="3">
        <f>Table1[[#This Row], [2018]]*(VLOOKUP(Table1[[#This Row], [ISO]],Table2[],6,0)%)</f>
      </c>
      <c r="CC150" s="3">
        <v>661.038</v>
      </c>
      <c r="CD150" s="3">
        <f>Table1[[#This Row], [2019]]*(VLOOKUP(Table1[[#This Row], [ISO]],Table2[],5,0)%)</f>
      </c>
      <c r="CE150" s="3">
        <v>663.216</v>
      </c>
      <c r="CF150" s="3">
        <f>Table1[[#This Row], [2020]]*(VLOOKUP(Table1[[#This Row], [ISO]],Table2[],4,0)%)</f>
      </c>
      <c r="CG150" s="3">
        <v>665.149</v>
      </c>
      <c r="CH150" s="3">
        <f>Table1[[#This Row], [2021]]*(VLOOKUP(Table1[[#This Row], [ISO]],Table2[],3,0)%)</f>
      </c>
    </row>
    <row x14ac:dyDescent="0.25" r="151" customHeight="1" ht="17.25">
      <c r="A151" s="1" t="s">
        <v>472</v>
      </c>
      <c r="B151" s="1" t="s">
        <v>473</v>
      </c>
      <c r="C151" s="3">
        <v>39.349</v>
      </c>
      <c r="D151" s="2">
        <f>Table1[[#This Row], [1980]]*(VLOOKUP(Table1[[#This Row], [ISO]],Table2[],44,0)%)</f>
      </c>
      <c r="E151" s="3">
        <v>38.877</v>
      </c>
      <c r="F151" s="2">
        <f>Table1[[#This Row], [1981]]*(VLOOKUP(Table1[[#This Row], [ISO]],Table2[],43,0)%)</f>
      </c>
      <c r="G151" s="3">
        <v>38.514</v>
      </c>
      <c r="H151" s="2">
        <f>Table1[[#This Row], [1982]]*(VLOOKUP(Table1[[#This Row], [ISO]],Table2[],42,0)%)</f>
      </c>
      <c r="I151" s="3">
        <v>38.28</v>
      </c>
      <c r="J151" s="2">
        <f>Table1[[#This Row], [1983]]*(VLOOKUP(Table1[[#This Row], [ISO]],Table2[],41,0)%)</f>
      </c>
      <c r="K151" s="3">
        <v>38.094</v>
      </c>
      <c r="L151" s="2">
        <f>Table1[[#This Row], [1984]]*(VLOOKUP(Table1[[#This Row], [ISO]],Table2[],40,0)%)</f>
      </c>
      <c r="M151" s="3">
        <v>37.946</v>
      </c>
      <c r="N151" s="2">
        <f>Table1[[#This Row], [1985]]*(VLOOKUP(Table1[[#This Row], [ISO]],Table2[],39,0)%)</f>
      </c>
      <c r="O151" s="3">
        <v>38.041</v>
      </c>
      <c r="P151" s="2">
        <f>Table1[[#This Row], [1986]]*(VLOOKUP(Table1[[#This Row], [ISO]],Table2[],38,0)%)</f>
      </c>
      <c r="Q151" s="3">
        <v>38.471000000000004</v>
      </c>
      <c r="R151" s="2">
        <f>Table1[[#This Row], [1987]]*(VLOOKUP(Table1[[#This Row], [ISO]],Table2[],37,0)%)</f>
      </c>
      <c r="S151" s="3">
        <v>39.168</v>
      </c>
      <c r="T151" s="2">
        <f>Table1[[#This Row], [1988]]*(VLOOKUP(Table1[[#This Row], [ISO]],Table2[],36,0)%)</f>
      </c>
      <c r="U151" s="3">
        <v>40.163</v>
      </c>
      <c r="V151" s="2">
        <f>Table1[[#This Row], [1989]]*(VLOOKUP(Table1[[#This Row], [ISO]],Table2[],35,0)%)</f>
      </c>
      <c r="W151" s="3">
        <v>41.288</v>
      </c>
      <c r="X151" s="2">
        <f>Table1[[#This Row], [1990]]*(VLOOKUP(Table1[[#This Row], [ISO]],Table2[],34,0)%)</f>
      </c>
      <c r="Y151" s="3">
        <v>42.348</v>
      </c>
      <c r="Z151" s="2">
        <f>Table1[[#This Row], [1991]]*(VLOOKUP(Table1[[#This Row], [ISO]],Table2[],33,0)%)</f>
      </c>
      <c r="AA151" s="3">
        <v>43.257999999999996</v>
      </c>
      <c r="AB151" s="2">
        <f>Table1[[#This Row], [1992]]*(VLOOKUP(Table1[[#This Row], [ISO]],Table2[],32,0)%)</f>
      </c>
      <c r="AC151" s="3">
        <v>43.965999999999994</v>
      </c>
      <c r="AD151" s="2">
        <f>Table1[[#This Row], [1993]]*(VLOOKUP(Table1[[#This Row], [ISO]],Table2[],31,0)%)</f>
      </c>
      <c r="AE151" s="3">
        <v>44.601</v>
      </c>
      <c r="AF151" s="2">
        <f>Table1[[#This Row], [1994]]*(VLOOKUP(Table1[[#This Row], [ISO]],Table2[],30,0)%)</f>
      </c>
      <c r="AG151" s="3">
        <v>44.977</v>
      </c>
      <c r="AH151" s="2">
        <f>Table1[[#This Row], [1995]]*(VLOOKUP(Table1[[#This Row], [ISO]],Table2[],29,0)%)</f>
      </c>
      <c r="AI151" s="3">
        <v>44.979</v>
      </c>
      <c r="AJ151" s="2">
        <f>Table1[[#This Row], [1996]]*(VLOOKUP(Table1[[#This Row], [ISO]],Table2[],28,0)%)</f>
      </c>
      <c r="AK151" s="3">
        <v>44.94799999999999</v>
      </c>
      <c r="AL151" s="2">
        <f>Table1[[#This Row], [1997]]*(VLOOKUP(Table1[[#This Row], [ISO]],Table2[],27,0)%)</f>
      </c>
      <c r="AM151" s="3">
        <v>44.971</v>
      </c>
      <c r="AN151" s="2">
        <f>Table1[[#This Row], [1998]]*(VLOOKUP(Table1[[#This Row], [ISO]],Table2[],26,0)%)</f>
      </c>
      <c r="AO151" s="3">
        <v>44.962</v>
      </c>
      <c r="AP151" s="2">
        <f>Table1[[#This Row], [1999]]*(VLOOKUP(Table1[[#This Row], [ISO]],Table2[],25,0)%)</f>
      </c>
      <c r="AQ151" s="3">
        <v>45.013999999999996</v>
      </c>
      <c r="AR151" s="2">
        <f>Table1[[#This Row], [2000]]*(VLOOKUP(Table1[[#This Row], [ISO]],Table2[],24,0)%)</f>
      </c>
      <c r="AS151" s="3">
        <v>45</v>
      </c>
      <c r="AT151" s="2">
        <f>Table1[[#This Row], [2001]]*(VLOOKUP(Table1[[#This Row], [ISO]],Table2[],23,0)%)</f>
      </c>
      <c r="AU151" s="3">
        <v>44.754999999999995</v>
      </c>
      <c r="AV151" s="2">
        <f>Table1[[#This Row], [2002]]*(VLOOKUP(Table1[[#This Row], [ISO]],Table2[],22,0)%)</f>
      </c>
      <c r="AW151" s="3">
        <v>44.369</v>
      </c>
      <c r="AX151" s="2">
        <f>Table1[[#This Row], [2003]]*(VLOOKUP(Table1[[#This Row], [ISO]],Table2[],21,0)%)</f>
      </c>
      <c r="AY151" s="3">
        <v>43.905</v>
      </c>
      <c r="AZ151" s="2">
        <f>Table1[[#This Row], [2004]]*(VLOOKUP(Table1[[#This Row], [ISO]],Table2[],20,0)%)</f>
      </c>
      <c r="BA151" s="3">
        <v>43.538</v>
      </c>
      <c r="BB151" s="2">
        <f>Table1[[#This Row], [2005]]*(VLOOKUP(Table1[[#This Row], [ISO]],Table2[],19,0)%)</f>
      </c>
      <c r="BC151" s="3">
        <v>43.283</v>
      </c>
      <c r="BD151" s="2">
        <f>Table1[[#This Row], [2006]]*(VLOOKUP(Table1[[#This Row], [ISO]],Table2[],18,0)%)</f>
      </c>
      <c r="BE151" s="3">
        <v>43.06099999999999</v>
      </c>
      <c r="BF151" s="2">
        <f>Table1[[#This Row], [2007]]*(VLOOKUP(Table1[[#This Row], [ISO]],Table2[],17,0)%)</f>
      </c>
      <c r="BG151" s="3">
        <v>42.93</v>
      </c>
      <c r="BH151" s="2">
        <f>Table1[[#This Row], [2008]]*(VLOOKUP(Table1[[#This Row], [ISO]],Table2[],16,0)%)</f>
      </c>
      <c r="BI151" s="3">
        <v>42.898</v>
      </c>
      <c r="BJ151" s="2">
        <f>Table1[[#This Row], [2009]]*(VLOOKUP(Table1[[#This Row], [ISO]],Table2[],15,0)%)</f>
      </c>
      <c r="BK151" s="3">
        <v>43.18300000000001</v>
      </c>
      <c r="BL151" s="2">
        <f>Table1[[#This Row], [2010]]*(VLOOKUP(Table1[[#This Row], [ISO]],Table2[],14,0)%)</f>
      </c>
      <c r="BM151" s="3">
        <v>43.795</v>
      </c>
      <c r="BN151" s="2">
        <f>Table1[[#This Row], [2011]]*(VLOOKUP(Table1[[#This Row], [ISO]],Table2[],13,0)%)</f>
      </c>
      <c r="BO151" s="3">
        <v>44.514</v>
      </c>
      <c r="BP151" s="2">
        <f>Table1[[#This Row], [2012]]*(VLOOKUP(Table1[[#This Row], [ISO]],Table2[],12,0)%)</f>
      </c>
      <c r="BQ151" s="3">
        <v>45.225</v>
      </c>
      <c r="BR151" s="2">
        <f>Table1[[#This Row], [2013]]*(VLOOKUP(Table1[[#This Row], [ISO]],Table2[],11,0)%)</f>
      </c>
      <c r="BS151" s="3">
        <v>45.69199999999999</v>
      </c>
      <c r="BT151" s="2">
        <f>Table1[[#This Row], [2014]]*(VLOOKUP(Table1[[#This Row], [ISO]],Table2[],10,0)%)</f>
      </c>
      <c r="BU151" s="3">
        <v>45.61</v>
      </c>
      <c r="BV151" s="2">
        <f>Table1[[#This Row], [2015]]*(VLOOKUP(Table1[[#This Row], [ISO]],Table2[],9,0)%)</f>
      </c>
      <c r="BW151" s="3">
        <v>45.113</v>
      </c>
      <c r="BX151" s="2">
        <f>Table1[[#This Row], [2016]]*(VLOOKUP(Table1[[#This Row], [ISO]],Table2[],8,0)%)</f>
      </c>
      <c r="BY151" s="3">
        <v>44.459</v>
      </c>
      <c r="BZ151" s="2">
        <f>Table1[[#This Row], [2017]]*(VLOOKUP(Table1[[#This Row], [ISO]],Table2[],7,0)%)</f>
      </c>
      <c r="CA151" s="3">
        <v>43.711</v>
      </c>
      <c r="CB151" s="2">
        <f>Table1[[#This Row], [2018]]*(VLOOKUP(Table1[[#This Row], [ISO]],Table2[],6,0)%)</f>
      </c>
      <c r="CC151" s="3">
        <v>43.013</v>
      </c>
      <c r="CD151" s="2">
        <f>Table1[[#This Row], [2019]]*(VLOOKUP(Table1[[#This Row], [ISO]],Table2[],5,0)%)</f>
      </c>
      <c r="CE151" s="3">
        <v>42.441</v>
      </c>
      <c r="CF151" s="2">
        <f>Table1[[#This Row], [2020]]*(VLOOKUP(Table1[[#This Row], [ISO]],Table2[],4,0)%)</f>
      </c>
      <c r="CG151" s="3">
        <v>41.968</v>
      </c>
      <c r="CH151" s="2">
        <f>Table1[[#This Row], [2021]]*(VLOOKUP(Table1[[#This Row], [ISO]],Table2[],3,0)%)</f>
      </c>
    </row>
    <row x14ac:dyDescent="0.25" r="152" customHeight="1" ht="17.25">
      <c r="A152" s="1" t="s">
        <v>215</v>
      </c>
      <c r="B152" s="1" t="s">
        <v>214</v>
      </c>
      <c r="C152" s="3">
        <v>2484.17</v>
      </c>
      <c r="D152" s="3">
        <f>Table1[[#This Row], [1980]]*(VLOOKUP(Table1[[#This Row], [ISO]],Table2[],44,0)%)</f>
      </c>
      <c r="E152" s="3">
        <v>2577.679</v>
      </c>
      <c r="F152" s="3">
        <f>Table1[[#This Row], [1981]]*(VLOOKUP(Table1[[#This Row], [ISO]],Table2[],43,0)%)</f>
      </c>
      <c r="G152" s="3">
        <v>2670.813</v>
      </c>
      <c r="H152" s="3">
        <f>Table1[[#This Row], [1982]]*(VLOOKUP(Table1[[#This Row], [ISO]],Table2[],42,0)%)</f>
      </c>
      <c r="I152" s="3">
        <v>2758.374</v>
      </c>
      <c r="J152" s="3">
        <f>Table1[[#This Row], [1983]]*(VLOOKUP(Table1[[#This Row], [ISO]],Table2[],41,0)%)</f>
      </c>
      <c r="K152" s="3">
        <v>2841.142</v>
      </c>
      <c r="L152" s="3">
        <f>Table1[[#This Row], [1984]]*(VLOOKUP(Table1[[#This Row], [ISO]],Table2[],40,0)%)</f>
      </c>
      <c r="M152" s="3">
        <v>2919.783</v>
      </c>
      <c r="N152" s="3">
        <f>Table1[[#This Row], [1985]]*(VLOOKUP(Table1[[#This Row], [ISO]],Table2[],39,0)%)</f>
      </c>
      <c r="O152" s="3">
        <v>2992.018</v>
      </c>
      <c r="P152" s="3">
        <f>Table1[[#This Row], [1986]]*(VLOOKUP(Table1[[#This Row], [ISO]],Table2[],38,0)%)</f>
      </c>
      <c r="Q152" s="3">
        <v>3063.3509999999997</v>
      </c>
      <c r="R152" s="3">
        <f>Table1[[#This Row], [1987]]*(VLOOKUP(Table1[[#This Row], [ISO]],Table2[],37,0)%)</f>
      </c>
      <c r="S152" s="3">
        <v>3137.177</v>
      </c>
      <c r="T152" s="3">
        <f>Table1[[#This Row], [1988]]*(VLOOKUP(Table1[[#This Row], [ISO]],Table2[],36,0)%)</f>
      </c>
      <c r="U152" s="3">
        <v>3212.1150000000002</v>
      </c>
      <c r="V152" s="3">
        <f>Table1[[#This Row], [1989]]*(VLOOKUP(Table1[[#This Row], [ISO]],Table2[],35,0)%)</f>
      </c>
      <c r="W152" s="3">
        <v>3294.2999999999997</v>
      </c>
      <c r="X152" s="3">
        <f>Table1[[#This Row], [1990]]*(VLOOKUP(Table1[[#This Row], [ISO]],Table2[],34,0)%)</f>
      </c>
      <c r="Y152" s="3">
        <v>3387.4669999999996</v>
      </c>
      <c r="Z152" s="3">
        <f>Table1[[#This Row], [1991]]*(VLOOKUP(Table1[[#This Row], [ISO]],Table2[],33,0)%)</f>
      </c>
      <c r="AA152" s="3">
        <v>3489.2520000000004</v>
      </c>
      <c r="AB152" s="3">
        <f>Table1[[#This Row], [1992]]*(VLOOKUP(Table1[[#This Row], [ISO]],Table2[],32,0)%)</f>
      </c>
      <c r="AC152" s="3">
        <v>3602.0809999999997</v>
      </c>
      <c r="AD152" s="3">
        <f>Table1[[#This Row], [1993]]*(VLOOKUP(Table1[[#This Row], [ISO]],Table2[],31,0)%)</f>
      </c>
      <c r="AE152" s="3">
        <v>3728.139</v>
      </c>
      <c r="AF152" s="3">
        <f>Table1[[#This Row], [1994]]*(VLOOKUP(Table1[[#This Row], [ISO]],Table2[],30,0)%)</f>
      </c>
      <c r="AG152" s="3">
        <v>3868.9139999999998</v>
      </c>
      <c r="AH152" s="3">
        <f>Table1[[#This Row], [1995]]*(VLOOKUP(Table1[[#This Row], [ISO]],Table2[],29,0)%)</f>
      </c>
      <c r="AI152" s="3">
        <v>4024.655</v>
      </c>
      <c r="AJ152" s="3">
        <f>Table1[[#This Row], [1996]]*(VLOOKUP(Table1[[#This Row], [ISO]],Table2[],28,0)%)</f>
      </c>
      <c r="AK152" s="3">
        <v>4190.873</v>
      </c>
      <c r="AL152" s="3">
        <f>Table1[[#This Row], [1997]]*(VLOOKUP(Table1[[#This Row], [ISO]],Table2[],27,0)%)</f>
      </c>
      <c r="AM152" s="3">
        <v>4364.21</v>
      </c>
      <c r="AN152" s="3">
        <f>Table1[[#This Row], [1998]]*(VLOOKUP(Table1[[#This Row], [ISO]],Table2[],26,0)%)</f>
      </c>
      <c r="AO152" s="3">
        <v>4541.233</v>
      </c>
      <c r="AP152" s="3">
        <f>Table1[[#This Row], [1999]]*(VLOOKUP(Table1[[#This Row], [ISO]],Table2[],25,0)%)</f>
      </c>
      <c r="AQ152" s="3">
        <v>4718.39</v>
      </c>
      <c r="AR152" s="3">
        <f>Table1[[#This Row], [2000]]*(VLOOKUP(Table1[[#This Row], [ISO]],Table2[],24,0)%)</f>
      </c>
      <c r="AS152" s="3">
        <v>4895.031</v>
      </c>
      <c r="AT152" s="3">
        <f>Table1[[#This Row], [2001]]*(VLOOKUP(Table1[[#This Row], [ISO]],Table2[],23,0)%)</f>
      </c>
      <c r="AU152" s="3">
        <v>5074.524</v>
      </c>
      <c r="AV152" s="3">
        <f>Table1[[#This Row], [2002]]*(VLOOKUP(Table1[[#This Row], [ISO]],Table2[],22,0)%)</f>
      </c>
      <c r="AW152" s="3">
        <v>5260.541</v>
      </c>
      <c r="AX152" s="3">
        <f>Table1[[#This Row], [2003]]*(VLOOKUP(Table1[[#This Row], [ISO]],Table2[],21,0)%)</f>
      </c>
      <c r="AY152" s="3">
        <v>5455.073</v>
      </c>
      <c r="AZ152" s="3">
        <f>Table1[[#This Row], [2004]]*(VLOOKUP(Table1[[#This Row], [ISO]],Table2[],20,0)%)</f>
      </c>
      <c r="BA152" s="3">
        <v>5657.322</v>
      </c>
      <c r="BB152" s="3">
        <f>Table1[[#This Row], [2005]]*(VLOOKUP(Table1[[#This Row], [ISO]],Table2[],19,0)%)</f>
      </c>
      <c r="BC152" s="3">
        <v>5865.038</v>
      </c>
      <c r="BD152" s="3">
        <f>Table1[[#This Row], [2006]]*(VLOOKUP(Table1[[#This Row], [ISO]],Table2[],18,0)%)</f>
      </c>
      <c r="BE152" s="3">
        <v>6078.98</v>
      </c>
      <c r="BF152" s="3">
        <f>Table1[[#This Row], [2007]]*(VLOOKUP(Table1[[#This Row], [ISO]],Table2[],17,0)%)</f>
      </c>
      <c r="BG152" s="3">
        <v>6300.1089999999995</v>
      </c>
      <c r="BH152" s="3">
        <f>Table1[[#This Row], [2008]]*(VLOOKUP(Table1[[#This Row], [ISO]],Table2[],16,0)%)</f>
      </c>
      <c r="BI152" s="3">
        <v>6527.817</v>
      </c>
      <c r="BJ152" s="3">
        <f>Table1[[#This Row], [2009]]*(VLOOKUP(Table1[[#This Row], [ISO]],Table2[],15,0)%)</f>
      </c>
      <c r="BK152" s="3">
        <v>6762.591</v>
      </c>
      <c r="BL152" s="3">
        <f>Table1[[#This Row], [2010]]*(VLOOKUP(Table1[[#This Row], [ISO]],Table2[],14,0)%)</f>
      </c>
      <c r="BM152" s="3">
        <v>7003.876</v>
      </c>
      <c r="BN152" s="3">
        <f>Table1[[#This Row], [2011]]*(VLOOKUP(Table1[[#This Row], [ISO]],Table2[],13,0)%)</f>
      </c>
      <c r="BO152" s="3">
        <v>7248.022999999999</v>
      </c>
      <c r="BP152" s="3">
        <f>Table1[[#This Row], [2012]]*(VLOOKUP(Table1[[#This Row], [ISO]],Table2[],12,0)%)</f>
      </c>
      <c r="BQ152" s="3">
        <v>7496.564</v>
      </c>
      <c r="BR152" s="3">
        <f>Table1[[#This Row], [2013]]*(VLOOKUP(Table1[[#This Row], [ISO]],Table2[],11,0)%)</f>
      </c>
      <c r="BS152" s="3">
        <v>7751.97</v>
      </c>
      <c r="BT152" s="3">
        <f>Table1[[#This Row], [2014]]*(VLOOKUP(Table1[[#This Row], [ISO]],Table2[],10,0)%)</f>
      </c>
      <c r="BU152" s="3">
        <v>8016.782999999999</v>
      </c>
      <c r="BV152" s="3">
        <f>Table1[[#This Row], [2015]]*(VLOOKUP(Table1[[#This Row], [ISO]],Table2[],9,0)%)</f>
      </c>
      <c r="BW152" s="3">
        <v>8300.35</v>
      </c>
      <c r="BX152" s="3">
        <f>Table1[[#This Row], [2016]]*(VLOOKUP(Table1[[#This Row], [ISO]],Table2[],8,0)%)</f>
      </c>
      <c r="BY152" s="3">
        <v>8606.512</v>
      </c>
      <c r="BZ152" s="3">
        <f>Table1[[#This Row], [2017]]*(VLOOKUP(Table1[[#This Row], [ISO]],Table2[],7,0)%)</f>
      </c>
      <c r="CA152" s="3">
        <v>8927.796</v>
      </c>
      <c r="CB152" s="3">
        <f>Table1[[#This Row], [2018]]*(VLOOKUP(Table1[[#This Row], [ISO]],Table2[],6,0)%)</f>
      </c>
      <c r="CC152" s="3">
        <v>9259.787</v>
      </c>
      <c r="CD152" s="3">
        <f>Table1[[#This Row], [2019]]*(VLOOKUP(Table1[[#This Row], [ISO]],Table2[],5,0)%)</f>
      </c>
      <c r="CE152" s="3">
        <v>9601.146</v>
      </c>
      <c r="CF152" s="3">
        <f>Table1[[#This Row], [2020]]*(VLOOKUP(Table1[[#This Row], [ISO]],Table2[],4,0)%)</f>
      </c>
      <c r="CG152" s="3">
        <v>9944.353</v>
      </c>
      <c r="CH152" s="3">
        <f>Table1[[#This Row], [2021]]*(VLOOKUP(Table1[[#This Row], [ISO]],Table2[],3,0)%)</f>
      </c>
    </row>
    <row x14ac:dyDescent="0.25" r="153" customHeight="1" ht="17.25">
      <c r="A153" s="1" t="s">
        <v>217</v>
      </c>
      <c r="B153" s="1" t="s">
        <v>216</v>
      </c>
      <c r="C153" s="3">
        <v>27172.094</v>
      </c>
      <c r="D153" s="3">
        <f>Table1[[#This Row], [1980]]*(VLOOKUP(Table1[[#This Row], [ISO]],Table2[],44,0)%)</f>
      </c>
      <c r="E153" s="3">
        <v>28021.046000000002</v>
      </c>
      <c r="F153" s="3">
        <f>Table1[[#This Row], [1981]]*(VLOOKUP(Table1[[#This Row], [ISO]],Table2[],43,0)%)</f>
      </c>
      <c r="G153" s="3">
        <v>28821.641</v>
      </c>
      <c r="H153" s="3">
        <f>Table1[[#This Row], [1982]]*(VLOOKUP(Table1[[#This Row], [ISO]],Table2[],42,0)%)</f>
      </c>
      <c r="I153" s="3">
        <v>29474.033</v>
      </c>
      <c r="J153" s="3">
        <f>Table1[[#This Row], [1983]]*(VLOOKUP(Table1[[#This Row], [ISO]],Table2[],41,0)%)</f>
      </c>
      <c r="K153" s="3">
        <v>30059.732</v>
      </c>
      <c r="L153" s="3">
        <f>Table1[[#This Row], [1984]]*(VLOOKUP(Table1[[#This Row], [ISO]],Table2[],40,0)%)</f>
      </c>
      <c r="M153" s="3">
        <v>30665.862</v>
      </c>
      <c r="N153" s="3">
        <f>Table1[[#This Row], [1985]]*(VLOOKUP(Table1[[#This Row], [ISO]],Table2[],39,0)%)</f>
      </c>
      <c r="O153" s="3">
        <v>31207.643</v>
      </c>
      <c r="P153" s="3">
        <f>Table1[[#This Row], [1986]]*(VLOOKUP(Table1[[#This Row], [ISO]],Table2[],38,0)%)</f>
      </c>
      <c r="Q153" s="3">
        <v>31702.354</v>
      </c>
      <c r="R153" s="3">
        <f>Table1[[#This Row], [1987]]*(VLOOKUP(Table1[[#This Row], [ISO]],Table2[],37,0)%)</f>
      </c>
      <c r="S153" s="3">
        <v>32176.505</v>
      </c>
      <c r="T153" s="3">
        <f>Table1[[#This Row], [1988]]*(VLOOKUP(Table1[[#This Row], [ISO]],Table2[],36,0)%)</f>
      </c>
      <c r="U153" s="3">
        <v>32707.83</v>
      </c>
      <c r="V153" s="3">
        <f>Table1[[#This Row], [1989]]*(VLOOKUP(Table1[[#This Row], [ISO]],Table2[],35,0)%)</f>
      </c>
      <c r="W153" s="3">
        <v>33336.152</v>
      </c>
      <c r="X153" s="3">
        <f>Table1[[#This Row], [1990]]*(VLOOKUP(Table1[[#This Row], [ISO]],Table2[],34,0)%)</f>
      </c>
      <c r="Y153" s="3">
        <v>34039.658</v>
      </c>
      <c r="Z153" s="3">
        <f>Table1[[#This Row], [1991]]*(VLOOKUP(Table1[[#This Row], [ISO]],Table2[],33,0)%)</f>
      </c>
      <c r="AA153" s="3">
        <v>34832.613</v>
      </c>
      <c r="AB153" s="3">
        <f>Table1[[#This Row], [1992]]*(VLOOKUP(Table1[[#This Row], [ISO]],Table2[],32,0)%)</f>
      </c>
      <c r="AC153" s="3">
        <v>35715.45</v>
      </c>
      <c r="AD153" s="3">
        <f>Table1[[#This Row], [1993]]*(VLOOKUP(Table1[[#This Row], [ISO]],Table2[],31,0)%)</f>
      </c>
      <c r="AE153" s="3">
        <v>36656.468</v>
      </c>
      <c r="AF153" s="3">
        <f>Table1[[#This Row], [1994]]*(VLOOKUP(Table1[[#This Row], [ISO]],Table2[],30,0)%)</f>
      </c>
      <c r="AG153" s="3">
        <v>37638.445</v>
      </c>
      <c r="AH153" s="3">
        <f>Table1[[#This Row], [1995]]*(VLOOKUP(Table1[[#This Row], [ISO]],Table2[],29,0)%)</f>
      </c>
      <c r="AI153" s="3">
        <v>38650.601</v>
      </c>
      <c r="AJ153" s="3">
        <f>Table1[[#This Row], [1996]]*(VLOOKUP(Table1[[#This Row], [ISO]],Table2[],28,0)%)</f>
      </c>
      <c r="AK153" s="3">
        <v>39657.437</v>
      </c>
      <c r="AL153" s="3">
        <f>Table1[[#This Row], [1997]]*(VLOOKUP(Table1[[#This Row], [ISO]],Table2[],27,0)%)</f>
      </c>
      <c r="AM153" s="3">
        <v>40642.21</v>
      </c>
      <c r="AN153" s="3">
        <f>Table1[[#This Row], [1998]]*(VLOOKUP(Table1[[#This Row], [ISO]],Table2[],26,0)%)</f>
      </c>
      <c r="AO153" s="3">
        <v>41680.548</v>
      </c>
      <c r="AP153" s="3">
        <f>Table1[[#This Row], [1999]]*(VLOOKUP(Table1[[#This Row], [ISO]],Table2[],25,0)%)</f>
      </c>
      <c r="AQ153" s="3">
        <v>42846.121</v>
      </c>
      <c r="AR153" s="3">
        <f>Table1[[#This Row], [2000]]*(VLOOKUP(Table1[[#This Row], [ISO]],Table2[],24,0)%)</f>
      </c>
      <c r="AS153" s="3">
        <v>44133.091</v>
      </c>
      <c r="AT153" s="3">
        <f>Table1[[#This Row], [2001]]*(VLOOKUP(Table1[[#This Row], [ISO]],Table2[],23,0)%)</f>
      </c>
      <c r="AU153" s="3">
        <v>45544.627</v>
      </c>
      <c r="AV153" s="3">
        <f>Table1[[#This Row], [2002]]*(VLOOKUP(Table1[[#This Row], [ISO]],Table2[],22,0)%)</f>
      </c>
      <c r="AW153" s="3">
        <v>47061.02</v>
      </c>
      <c r="AX153" s="3">
        <f>Table1[[#This Row], [2003]]*(VLOOKUP(Table1[[#This Row], [ISO]],Table2[],21,0)%)</f>
      </c>
      <c r="AY153" s="3">
        <v>48577.875</v>
      </c>
      <c r="AZ153" s="3">
        <f>Table1[[#This Row], [2004]]*(VLOOKUP(Table1[[#This Row], [ISO]],Table2[],20,0)%)</f>
      </c>
      <c r="BA153" s="3">
        <v>50048.231</v>
      </c>
      <c r="BB153" s="3">
        <f>Table1[[#This Row], [2005]]*(VLOOKUP(Table1[[#This Row], [ISO]],Table2[],19,0)%)</f>
      </c>
      <c r="BC153" s="3">
        <v>51501.130999999994</v>
      </c>
      <c r="BD153" s="3">
        <f>Table1[[#This Row], [2006]]*(VLOOKUP(Table1[[#This Row], [ISO]],Table2[],18,0)%)</f>
      </c>
      <c r="BE153" s="3">
        <v>52940.186</v>
      </c>
      <c r="BF153" s="3">
        <f>Table1[[#This Row], [2007]]*(VLOOKUP(Table1[[#This Row], [ISO]],Table2[],17,0)%)</f>
      </c>
      <c r="BG153" s="3">
        <v>54402.753</v>
      </c>
      <c r="BH153" s="3">
        <f>Table1[[#This Row], [2008]]*(VLOOKUP(Table1[[#This Row], [ISO]],Table2[],16,0)%)</f>
      </c>
      <c r="BI153" s="3">
        <v>55899.687999999995</v>
      </c>
      <c r="BJ153" s="3">
        <f>Table1[[#This Row], [2009]]*(VLOOKUP(Table1[[#This Row], [ISO]],Table2[],15,0)%)</f>
      </c>
      <c r="BK153" s="3">
        <v>57379.422</v>
      </c>
      <c r="BL153" s="3">
        <f>Table1[[#This Row], [2010]]*(VLOOKUP(Table1[[#This Row], [ISO]],Table2[],14,0)%)</f>
      </c>
      <c r="BM153" s="3">
        <v>58829.265</v>
      </c>
      <c r="BN153" s="3">
        <f>Table1[[#This Row], [2011]]*(VLOOKUP(Table1[[#This Row], [ISO]],Table2[],13,0)%)</f>
      </c>
      <c r="BO153" s="3">
        <v>60219.648</v>
      </c>
      <c r="BP153" s="3">
        <f>Table1[[#This Row], [2012]]*(VLOOKUP(Table1[[#This Row], [ISO]],Table2[],12,0)%)</f>
      </c>
      <c r="BQ153" s="3">
        <v>61467.185</v>
      </c>
      <c r="BR153" s="3">
        <f>Table1[[#This Row], [2013]]*(VLOOKUP(Table1[[#This Row], [ISO]],Table2[],11,0)%)</f>
      </c>
      <c r="BS153" s="3">
        <v>62574.948</v>
      </c>
      <c r="BT153" s="3">
        <f>Table1[[#This Row], [2014]]*(VLOOKUP(Table1[[#This Row], [ISO]],Table2[],10,0)%)</f>
      </c>
      <c r="BU153" s="3">
        <v>63580.892</v>
      </c>
      <c r="BV153" s="3">
        <f>Table1[[#This Row], [2015]]*(VLOOKUP(Table1[[#This Row], [ISO]],Table2[],9,0)%)</f>
      </c>
      <c r="BW153" s="3">
        <v>64519.81</v>
      </c>
      <c r="BX153" s="3">
        <f>Table1[[#This Row], [2016]]*(VLOOKUP(Table1[[#This Row], [ISO]],Table2[],8,0)%)</f>
      </c>
      <c r="BY153" s="3">
        <v>65457.673</v>
      </c>
      <c r="BZ153" s="3">
        <f>Table1[[#This Row], [2017]]*(VLOOKUP(Table1[[#This Row], [ISO]],Table2[],7,0)%)</f>
      </c>
      <c r="CA153" s="3">
        <v>66433.573</v>
      </c>
      <c r="CB153" s="3">
        <f>Table1[[#This Row], [2018]]*(VLOOKUP(Table1[[#This Row], [ISO]],Table2[],6,0)%)</f>
      </c>
      <c r="CC153" s="3">
        <v>67456.237</v>
      </c>
      <c r="CD153" s="3">
        <f>Table1[[#This Row], [2019]]*(VLOOKUP(Table1[[#This Row], [ISO]],Table2[],5,0)%)</f>
      </c>
      <c r="CE153" s="3">
        <v>68538.078</v>
      </c>
      <c r="CF153" s="3">
        <f>Table1[[#This Row], [2020]]*(VLOOKUP(Table1[[#This Row], [ISO]],Table2[],4,0)%)</f>
      </c>
      <c r="CG153" s="3">
        <v>69661.597</v>
      </c>
      <c r="CH153" s="3">
        <f>Table1[[#This Row], [2021]]*(VLOOKUP(Table1[[#This Row], [ISO]],Table2[],3,0)%)</f>
      </c>
    </row>
    <row x14ac:dyDescent="0.25" r="154" customHeight="1" ht="17.25">
      <c r="A154" s="1" t="s">
        <v>213</v>
      </c>
      <c r="B154" s="1" t="s">
        <v>212</v>
      </c>
      <c r="C154" s="3">
        <v>1228.513</v>
      </c>
      <c r="D154" s="3">
        <f>Table1[[#This Row], [1980]]*(VLOOKUP(Table1[[#This Row], [ISO]],Table2[],44,0)%)</f>
      </c>
      <c r="E154" s="3">
        <v>1252.734</v>
      </c>
      <c r="F154" s="3">
        <f>Table1[[#This Row], [1981]]*(VLOOKUP(Table1[[#This Row], [ISO]],Table2[],43,0)%)</f>
      </c>
      <c r="G154" s="3">
        <v>1276.402</v>
      </c>
      <c r="H154" s="3">
        <f>Table1[[#This Row], [1982]]*(VLOOKUP(Table1[[#This Row], [ISO]],Table2[],42,0)%)</f>
      </c>
      <c r="I154" s="3">
        <v>1299.182</v>
      </c>
      <c r="J154" s="3">
        <f>Table1[[#This Row], [1983]]*(VLOOKUP(Table1[[#This Row], [ISO]],Table2[],41,0)%)</f>
      </c>
      <c r="K154" s="3">
        <v>1320.088</v>
      </c>
      <c r="L154" s="3">
        <f>Table1[[#This Row], [1984]]*(VLOOKUP(Table1[[#This Row], [ISO]],Table2[],40,0)%)</f>
      </c>
      <c r="M154" s="3">
        <v>1339.088</v>
      </c>
      <c r="N154" s="3">
        <f>Table1[[#This Row], [1985]]*(VLOOKUP(Table1[[#This Row], [ISO]],Table2[],39,0)%)</f>
      </c>
      <c r="O154" s="3">
        <v>1356.158</v>
      </c>
      <c r="P154" s="3">
        <f>Table1[[#This Row], [1986]]*(VLOOKUP(Table1[[#This Row], [ISO]],Table2[],38,0)%)</f>
      </c>
      <c r="Q154" s="3">
        <v>1370.977</v>
      </c>
      <c r="R154" s="3">
        <f>Table1[[#This Row], [1987]]*(VLOOKUP(Table1[[#This Row], [ISO]],Table2[],37,0)%)</f>
      </c>
      <c r="S154" s="3">
        <v>1384.658</v>
      </c>
      <c r="T154" s="3">
        <f>Table1[[#This Row], [1988]]*(VLOOKUP(Table1[[#This Row], [ISO]],Table2[],36,0)%)</f>
      </c>
      <c r="U154" s="3">
        <v>1397.74</v>
      </c>
      <c r="V154" s="3">
        <f>Table1[[#This Row], [1989]]*(VLOOKUP(Table1[[#This Row], [ISO]],Table2[],35,0)%)</f>
      </c>
      <c r="W154" s="3">
        <v>1409.599</v>
      </c>
      <c r="X154" s="3">
        <f>Table1[[#This Row], [1990]]*(VLOOKUP(Table1[[#This Row], [ISO]],Table2[],34,0)%)</f>
      </c>
      <c r="Y154" s="3">
        <v>1420.357</v>
      </c>
      <c r="Z154" s="3">
        <f>Table1[[#This Row], [1991]]*(VLOOKUP(Table1[[#This Row], [ISO]],Table2[],33,0)%)</f>
      </c>
      <c r="AA154" s="3">
        <v>1429.4</v>
      </c>
      <c r="AB154" s="3">
        <f>Table1[[#This Row], [1992]]*(VLOOKUP(Table1[[#This Row], [ISO]],Table2[],32,0)%)</f>
      </c>
      <c r="AC154" s="3">
        <v>1435.681</v>
      </c>
      <c r="AD154" s="3">
        <f>Table1[[#This Row], [1993]]*(VLOOKUP(Table1[[#This Row], [ISO]],Table2[],31,0)%)</f>
      </c>
      <c r="AE154" s="3">
        <v>1438.741</v>
      </c>
      <c r="AF154" s="3">
        <f>Table1[[#This Row], [1994]]*(VLOOKUP(Table1[[#This Row], [ISO]],Table2[],30,0)%)</f>
      </c>
      <c r="AG154" s="3">
        <v>1438.444</v>
      </c>
      <c r="AH154" s="3">
        <f>Table1[[#This Row], [1995]]*(VLOOKUP(Table1[[#This Row], [ISO]],Table2[],29,0)%)</f>
      </c>
      <c r="AI154" s="3">
        <v>1435.187</v>
      </c>
      <c r="AJ154" s="3">
        <f>Table1[[#This Row], [1996]]*(VLOOKUP(Table1[[#This Row], [ISO]],Table2[],28,0)%)</f>
      </c>
      <c r="AK154" s="3">
        <v>1428.779</v>
      </c>
      <c r="AL154" s="3">
        <f>Table1[[#This Row], [1997]]*(VLOOKUP(Table1[[#This Row], [ISO]],Table2[],27,0)%)</f>
      </c>
      <c r="AM154" s="3">
        <v>1418.173</v>
      </c>
      <c r="AN154" s="3">
        <f>Table1[[#This Row], [1998]]*(VLOOKUP(Table1[[#This Row], [ISO]],Table2[],26,0)%)</f>
      </c>
      <c r="AO154" s="3">
        <v>1406.002</v>
      </c>
      <c r="AP154" s="3">
        <f>Table1[[#This Row], [1999]]*(VLOOKUP(Table1[[#This Row], [ISO]],Table2[],25,0)%)</f>
      </c>
      <c r="AQ154" s="3">
        <v>1394.2</v>
      </c>
      <c r="AR154" s="3">
        <f>Table1[[#This Row], [2000]]*(VLOOKUP(Table1[[#This Row], [ISO]],Table2[],24,0)%)</f>
      </c>
      <c r="AS154" s="3">
        <v>1381.792</v>
      </c>
      <c r="AT154" s="3">
        <f>Table1[[#This Row], [2001]]*(VLOOKUP(Table1[[#This Row], [ISO]],Table2[],23,0)%)</f>
      </c>
      <c r="AU154" s="3">
        <v>1370.2340000000002</v>
      </c>
      <c r="AV154" s="3">
        <f>Table1[[#This Row], [2002]]*(VLOOKUP(Table1[[#This Row], [ISO]],Table2[],22,0)%)</f>
      </c>
      <c r="AW154" s="3">
        <v>1360.516</v>
      </c>
      <c r="AX154" s="3">
        <f>Table1[[#This Row], [2003]]*(VLOOKUP(Table1[[#This Row], [ISO]],Table2[],21,0)%)</f>
      </c>
      <c r="AY154" s="3">
        <v>1352.125</v>
      </c>
      <c r="AZ154" s="3">
        <f>Table1[[#This Row], [2004]]*(VLOOKUP(Table1[[#This Row], [ISO]],Table2[],20,0)%)</f>
      </c>
      <c r="BA154" s="3">
        <v>1344.761</v>
      </c>
      <c r="BB154" s="3">
        <f>Table1[[#This Row], [2005]]*(VLOOKUP(Table1[[#This Row], [ISO]],Table2[],19,0)%)</f>
      </c>
      <c r="BC154" s="3">
        <v>1339.444</v>
      </c>
      <c r="BD154" s="3">
        <f>Table1[[#This Row], [2006]]*(VLOOKUP(Table1[[#This Row], [ISO]],Table2[],18,0)%)</f>
      </c>
      <c r="BE154" s="3">
        <v>1337.227</v>
      </c>
      <c r="BF154" s="3">
        <f>Table1[[#This Row], [2007]]*(VLOOKUP(Table1[[#This Row], [ISO]],Table2[],17,0)%)</f>
      </c>
      <c r="BG154" s="3">
        <v>1338.131</v>
      </c>
      <c r="BH154" s="3">
        <f>Table1[[#This Row], [2008]]*(VLOOKUP(Table1[[#This Row], [ISO]],Table2[],16,0)%)</f>
      </c>
      <c r="BI154" s="3">
        <v>1342.299</v>
      </c>
      <c r="BJ154" s="3">
        <f>Table1[[#This Row], [2009]]*(VLOOKUP(Table1[[#This Row], [ISO]],Table2[],15,0)%)</f>
      </c>
      <c r="BK154" s="3">
        <v>1349.556</v>
      </c>
      <c r="BL154" s="3">
        <f>Table1[[#This Row], [2010]]*(VLOOKUP(Table1[[#This Row], [ISO]],Table2[],14,0)%)</f>
      </c>
      <c r="BM154" s="3">
        <v>1358.54</v>
      </c>
      <c r="BN154" s="3">
        <f>Table1[[#This Row], [2011]]*(VLOOKUP(Table1[[#This Row], [ISO]],Table2[],13,0)%)</f>
      </c>
      <c r="BO154" s="3">
        <v>1367.843</v>
      </c>
      <c r="BP154" s="3">
        <f>Table1[[#This Row], [2012]]*(VLOOKUP(Table1[[#This Row], [ISO]],Table2[],12,0)%)</f>
      </c>
      <c r="BQ154" s="3">
        <v>1376.86</v>
      </c>
      <c r="BR154" s="3">
        <f>Table1[[#This Row], [2013]]*(VLOOKUP(Table1[[#This Row], [ISO]],Table2[],11,0)%)</f>
      </c>
      <c r="BS154" s="3">
        <v>1385.016</v>
      </c>
      <c r="BT154" s="3">
        <f>Table1[[#This Row], [2014]]*(VLOOKUP(Table1[[#This Row], [ISO]],Table2[],10,0)%)</f>
      </c>
      <c r="BU154" s="3">
        <v>1391.904</v>
      </c>
      <c r="BV154" s="3">
        <f>Table1[[#This Row], [2015]]*(VLOOKUP(Table1[[#This Row], [ISO]],Table2[],9,0)%)</f>
      </c>
      <c r="BW154" s="3">
        <v>1397.218</v>
      </c>
      <c r="BX154" s="3">
        <f>Table1[[#This Row], [2016]]*(VLOOKUP(Table1[[#This Row], [ISO]],Table2[],8,0)%)</f>
      </c>
      <c r="BY154" s="3">
        <v>1400.64</v>
      </c>
      <c r="BZ154" s="3">
        <f>Table1[[#This Row], [2017]]*(VLOOKUP(Table1[[#This Row], [ISO]],Table2[],7,0)%)</f>
      </c>
      <c r="CA154" s="3">
        <v>1402.016</v>
      </c>
      <c r="CB154" s="3">
        <f>Table1[[#This Row], [2018]]*(VLOOKUP(Table1[[#This Row], [ISO]],Table2[],6,0)%)</f>
      </c>
      <c r="CC154" s="3">
        <v>1401.336</v>
      </c>
      <c r="CD154" s="3">
        <f>Table1[[#This Row], [2019]]*(VLOOKUP(Table1[[#This Row], [ISO]],Table2[],5,0)%)</f>
      </c>
      <c r="CE154" s="3">
        <v>1399.107</v>
      </c>
      <c r="CF154" s="3">
        <f>Table1[[#This Row], [2020]]*(VLOOKUP(Table1[[#This Row], [ISO]],Table2[],4,0)%)</f>
      </c>
      <c r="CG154" s="3">
        <v>1395.609</v>
      </c>
      <c r="CH154" s="3">
        <f>Table1[[#This Row], [2021]]*(VLOOKUP(Table1[[#This Row], [ISO]],Table2[],3,0)%)</f>
      </c>
    </row>
    <row x14ac:dyDescent="0.25" r="155" customHeight="1" ht="17.25">
      <c r="A155" s="1" t="s">
        <v>219</v>
      </c>
      <c r="B155" s="1" t="s">
        <v>218</v>
      </c>
      <c r="C155" s="3">
        <v>1.017</v>
      </c>
      <c r="D155" s="3">
        <f>Table1[[#This Row], [1980]]*(VLOOKUP(Table1[[#This Row], [ISO]],Table2[],44,0)%)</f>
      </c>
      <c r="E155" s="3">
        <v>0.986</v>
      </c>
      <c r="F155" s="3">
        <f>Table1[[#This Row], [1981]]*(VLOOKUP(Table1[[#This Row], [ISO]],Table2[],43,0)%)</f>
      </c>
      <c r="G155" s="3">
        <v>0.944</v>
      </c>
      <c r="H155" s="3">
        <f>Table1[[#This Row], [1982]]*(VLOOKUP(Table1[[#This Row], [ISO]],Table2[],42,0)%)</f>
      </c>
      <c r="I155" s="3">
        <v>0.888</v>
      </c>
      <c r="J155" s="3">
        <f>Table1[[#This Row], [1983]]*(VLOOKUP(Table1[[#This Row], [ISO]],Table2[],41,0)%)</f>
      </c>
      <c r="K155" s="3">
        <v>0.834</v>
      </c>
      <c r="L155" s="3">
        <f>Table1[[#This Row], [1984]]*(VLOOKUP(Table1[[#This Row], [ISO]],Table2[],40,0)%)</f>
      </c>
      <c r="M155" s="3">
        <v>0.784</v>
      </c>
      <c r="N155" s="3">
        <f>Table1[[#This Row], [1985]]*(VLOOKUP(Table1[[#This Row], [ISO]],Table2[],39,0)%)</f>
      </c>
      <c r="O155" s="3">
        <v>0.74</v>
      </c>
      <c r="P155" s="3">
        <f>Table1[[#This Row], [1986]]*(VLOOKUP(Table1[[#This Row], [ISO]],Table2[],38,0)%)</f>
      </c>
      <c r="Q155" s="3">
        <v>0.6950000000000001</v>
      </c>
      <c r="R155" s="3">
        <f>Table1[[#This Row], [1987]]*(VLOOKUP(Table1[[#This Row], [ISO]],Table2[],37,0)%)</f>
      </c>
      <c r="S155" s="3">
        <v>0.645</v>
      </c>
      <c r="T155" s="3">
        <f>Table1[[#This Row], [1988]]*(VLOOKUP(Table1[[#This Row], [ISO]],Table2[],36,0)%)</f>
      </c>
      <c r="U155" s="3">
        <v>0.596</v>
      </c>
      <c r="V155" s="3">
        <f>Table1[[#This Row], [1989]]*(VLOOKUP(Table1[[#This Row], [ISO]],Table2[],35,0)%)</f>
      </c>
      <c r="W155" s="3">
        <v>0.5489999999999999</v>
      </c>
      <c r="X155" s="3">
        <f>Table1[[#This Row], [1990]]*(VLOOKUP(Table1[[#This Row], [ISO]],Table2[],34,0)%)</f>
      </c>
      <c r="Y155" s="3">
        <v>0.51</v>
      </c>
      <c r="Z155" s="3">
        <f>Table1[[#This Row], [1991]]*(VLOOKUP(Table1[[#This Row], [ISO]],Table2[],33,0)%)</f>
      </c>
      <c r="AA155" s="3">
        <v>0.483</v>
      </c>
      <c r="AB155" s="3">
        <f>Table1[[#This Row], [1992]]*(VLOOKUP(Table1[[#This Row], [ISO]],Table2[],32,0)%)</f>
      </c>
      <c r="AC155" s="3">
        <v>0.466</v>
      </c>
      <c r="AD155" s="3">
        <f>Table1[[#This Row], [1993]]*(VLOOKUP(Table1[[#This Row], [ISO]],Table2[],31,0)%)</f>
      </c>
      <c r="AE155" s="3">
        <v>0.456</v>
      </c>
      <c r="AF155" s="3">
        <f>Table1[[#This Row], [1994]]*(VLOOKUP(Table1[[#This Row], [ISO]],Table2[],30,0)%)</f>
      </c>
      <c r="AG155" s="3">
        <v>0.451</v>
      </c>
      <c r="AH155" s="3">
        <f>Table1[[#This Row], [1995]]*(VLOOKUP(Table1[[#This Row], [ISO]],Table2[],29,0)%)</f>
      </c>
      <c r="AI155" s="3">
        <v>0.44899999999999995</v>
      </c>
      <c r="AJ155" s="3">
        <f>Table1[[#This Row], [1996]]*(VLOOKUP(Table1[[#This Row], [ISO]],Table2[],28,0)%)</f>
      </c>
      <c r="AK155" s="3">
        <v>0.445</v>
      </c>
      <c r="AL155" s="3">
        <f>Table1[[#This Row], [1997]]*(VLOOKUP(Table1[[#This Row], [ISO]],Table2[],27,0)%)</f>
      </c>
      <c r="AM155" s="3">
        <v>0.425</v>
      </c>
      <c r="AN155" s="3">
        <f>Table1[[#This Row], [1998]]*(VLOOKUP(Table1[[#This Row], [ISO]],Table2[],26,0)%)</f>
      </c>
      <c r="AO155" s="3">
        <v>0.396</v>
      </c>
      <c r="AP155" s="3">
        <f>Table1[[#This Row], [1999]]*(VLOOKUP(Table1[[#This Row], [ISO]],Table2[],25,0)%)</f>
      </c>
      <c r="AQ155" s="3">
        <v>0.375</v>
      </c>
      <c r="AR155" s="3">
        <f>Table1[[#This Row], [2000]]*(VLOOKUP(Table1[[#This Row], [ISO]],Table2[],24,0)%)</f>
      </c>
      <c r="AS155" s="3">
        <v>0.361</v>
      </c>
      <c r="AT155" s="3">
        <f>Table1[[#This Row], [2001]]*(VLOOKUP(Table1[[#This Row], [ISO]],Table2[],23,0)%)</f>
      </c>
      <c r="AU155" s="3">
        <v>0.348</v>
      </c>
      <c r="AV155" s="3">
        <f>Table1[[#This Row], [2002]]*(VLOOKUP(Table1[[#This Row], [ISO]],Table2[],22,0)%)</f>
      </c>
      <c r="AW155" s="3">
        <v>0.33299999999999996</v>
      </c>
      <c r="AX155" s="3">
        <f>Table1[[#This Row], [2003]]*(VLOOKUP(Table1[[#This Row], [ISO]],Table2[],21,0)%)</f>
      </c>
      <c r="AY155" s="3">
        <v>0.32499999999999996</v>
      </c>
      <c r="AZ155" s="3">
        <f>Table1[[#This Row], [2004]]*(VLOOKUP(Table1[[#This Row], [ISO]],Table2[],20,0)%)</f>
      </c>
      <c r="BA155" s="3">
        <v>0.32899999999999996</v>
      </c>
      <c r="BB155" s="3">
        <f>Table1[[#This Row], [2005]]*(VLOOKUP(Table1[[#This Row], [ISO]],Table2[],19,0)%)</f>
      </c>
      <c r="BC155" s="3">
        <v>0.33899999999999997</v>
      </c>
      <c r="BD155" s="3">
        <f>Table1[[#This Row], [2006]]*(VLOOKUP(Table1[[#This Row], [ISO]],Table2[],18,0)%)</f>
      </c>
      <c r="BE155" s="3">
        <v>0.352</v>
      </c>
      <c r="BF155" s="3">
        <f>Table1[[#This Row], [2007]]*(VLOOKUP(Table1[[#This Row], [ISO]],Table2[],17,0)%)</f>
      </c>
      <c r="BG155" s="3">
        <v>0.36</v>
      </c>
      <c r="BH155" s="3">
        <f>Table1[[#This Row], [2008]]*(VLOOKUP(Table1[[#This Row], [ISO]],Table2[],16,0)%)</f>
      </c>
      <c r="BI155" s="3">
        <v>0.36</v>
      </c>
      <c r="BJ155" s="3">
        <f>Table1[[#This Row], [2009]]*(VLOOKUP(Table1[[#This Row], [ISO]],Table2[],15,0)%)</f>
      </c>
      <c r="BK155" s="3">
        <v>0.357</v>
      </c>
      <c r="BL155" s="3">
        <f>Table1[[#This Row], [2010]]*(VLOOKUP(Table1[[#This Row], [ISO]],Table2[],14,0)%)</f>
      </c>
      <c r="BM155" s="3">
        <v>0.348</v>
      </c>
      <c r="BN155" s="3">
        <f>Table1[[#This Row], [2011]]*(VLOOKUP(Table1[[#This Row], [ISO]],Table2[],13,0)%)</f>
      </c>
      <c r="BO155" s="3">
        <v>0.339</v>
      </c>
      <c r="BP155" s="3">
        <f>Table1[[#This Row], [2012]]*(VLOOKUP(Table1[[#This Row], [ISO]],Table2[],12,0)%)</f>
      </c>
      <c r="BQ155" s="3">
        <v>0.335</v>
      </c>
      <c r="BR155" s="3">
        <f>Table1[[#This Row], [2013]]*(VLOOKUP(Table1[[#This Row], [ISO]],Table2[],11,0)%)</f>
      </c>
      <c r="BS155" s="3">
        <v>0.331</v>
      </c>
      <c r="BT155" s="3">
        <f>Table1[[#This Row], [2014]]*(VLOOKUP(Table1[[#This Row], [ISO]],Table2[],10,0)%)</f>
      </c>
      <c r="BU155" s="3">
        <v>0.325</v>
      </c>
      <c r="BV155" s="3">
        <f>Table1[[#This Row], [2015]]*(VLOOKUP(Table1[[#This Row], [ISO]],Table2[],9,0)%)</f>
      </c>
      <c r="BW155" s="3">
        <v>0.313</v>
      </c>
      <c r="BX155" s="3">
        <f>Table1[[#This Row], [2016]]*(VLOOKUP(Table1[[#This Row], [ISO]],Table2[],8,0)%)</f>
      </c>
      <c r="BY155" s="3">
        <v>0.296</v>
      </c>
      <c r="BZ155" s="3">
        <f>Table1[[#This Row], [2017]]*(VLOOKUP(Table1[[#This Row], [ISO]],Table2[],7,0)%)</f>
      </c>
      <c r="CA155" s="3">
        <v>0.29</v>
      </c>
      <c r="CB155" s="3">
        <f>Table1[[#This Row], [2018]]*(VLOOKUP(Table1[[#This Row], [ISO]],Table2[],6,0)%)</f>
      </c>
      <c r="CC155" s="3">
        <v>0.296</v>
      </c>
      <c r="CD155" s="3">
        <f>Table1[[#This Row], [2019]]*(VLOOKUP(Table1[[#This Row], [ISO]],Table2[],5,0)%)</f>
      </c>
      <c r="CE155" s="3">
        <v>0.296</v>
      </c>
      <c r="CF155" s="3">
        <f>Table1[[#This Row], [2020]]*(VLOOKUP(Table1[[#This Row], [ISO]],Table2[],4,0)%)</f>
      </c>
      <c r="CG155" s="3">
        <v>0.288</v>
      </c>
      <c r="CH155" s="3">
        <f>Table1[[#This Row], [2021]]*(VLOOKUP(Table1[[#This Row], [ISO]],Table2[],3,0)%)</f>
      </c>
    </row>
    <row x14ac:dyDescent="0.25" r="156" customHeight="1" ht="17.25">
      <c r="A156" s="1" t="s">
        <v>474</v>
      </c>
      <c r="B156" s="1" t="s">
        <v>475</v>
      </c>
      <c r="C156" s="3">
        <v>1764.7579999999998</v>
      </c>
      <c r="D156" s="2">
        <f>Table1[[#This Row], [1980]]*(VLOOKUP(Table1[[#This Row], [ISO]],Table2[],44,0)%)</f>
      </c>
      <c r="E156" s="3">
        <v>1766.98</v>
      </c>
      <c r="F156" s="2">
        <f>Table1[[#This Row], [1981]]*(VLOOKUP(Table1[[#This Row], [ISO]],Table2[],43,0)%)</f>
      </c>
      <c r="G156" s="3">
        <v>1764.977</v>
      </c>
      <c r="H156" s="2">
        <f>Table1[[#This Row], [1982]]*(VLOOKUP(Table1[[#This Row], [ISO]],Table2[],42,0)%)</f>
      </c>
      <c r="I156" s="3">
        <v>1756.5140000000001</v>
      </c>
      <c r="J156" s="2">
        <f>Table1[[#This Row], [1983]]*(VLOOKUP(Table1[[#This Row], [ISO]],Table2[],41,0)%)</f>
      </c>
      <c r="K156" s="3">
        <v>1749.8410000000001</v>
      </c>
      <c r="L156" s="2">
        <f>Table1[[#This Row], [1984]]*(VLOOKUP(Table1[[#This Row], [ISO]],Table2[],40,0)%)</f>
      </c>
      <c r="M156" s="3">
        <v>1747.4389999999999</v>
      </c>
      <c r="N156" s="2">
        <f>Table1[[#This Row], [1985]]*(VLOOKUP(Table1[[#This Row], [ISO]],Table2[],39,0)%)</f>
      </c>
      <c r="O156" s="3">
        <v>1753.111</v>
      </c>
      <c r="P156" s="2">
        <f>Table1[[#This Row], [1986]]*(VLOOKUP(Table1[[#This Row], [ISO]],Table2[],38,0)%)</f>
      </c>
      <c r="Q156" s="3">
        <v>1775.395</v>
      </c>
      <c r="R156" s="2">
        <f>Table1[[#This Row], [1987]]*(VLOOKUP(Table1[[#This Row], [ISO]],Table2[],37,0)%)</f>
      </c>
      <c r="S156" s="3">
        <v>1807.905</v>
      </c>
      <c r="T156" s="2">
        <f>Table1[[#This Row], [1988]]*(VLOOKUP(Table1[[#This Row], [ISO]],Table2[],36,0)%)</f>
      </c>
      <c r="U156" s="3">
        <v>1840.769</v>
      </c>
      <c r="V156" s="2">
        <f>Table1[[#This Row], [1989]]*(VLOOKUP(Table1[[#This Row], [ISO]],Table2[],35,0)%)</f>
      </c>
      <c r="W156" s="3">
        <v>1875.598</v>
      </c>
      <c r="X156" s="2">
        <f>Table1[[#This Row], [1990]]*(VLOOKUP(Table1[[#This Row], [ISO]],Table2[],34,0)%)</f>
      </c>
      <c r="Y156" s="3">
        <v>1909.469</v>
      </c>
      <c r="Z156" s="2">
        <f>Table1[[#This Row], [1991]]*(VLOOKUP(Table1[[#This Row], [ISO]],Table2[],33,0)%)</f>
      </c>
      <c r="AA156" s="3">
        <v>1934.864</v>
      </c>
      <c r="AB156" s="2">
        <f>Table1[[#This Row], [1992]]*(VLOOKUP(Table1[[#This Row], [ISO]],Table2[],32,0)%)</f>
      </c>
      <c r="AC156" s="3">
        <v>1954.323</v>
      </c>
      <c r="AD156" s="2">
        <f>Table1[[#This Row], [1993]]*(VLOOKUP(Table1[[#This Row], [ISO]],Table2[],31,0)%)</f>
      </c>
      <c r="AE156" s="3">
        <v>1968.905</v>
      </c>
      <c r="AF156" s="2">
        <f>Table1[[#This Row], [1994]]*(VLOOKUP(Table1[[#This Row], [ISO]],Table2[],30,0)%)</f>
      </c>
      <c r="AG156" s="3">
        <v>1969.036</v>
      </c>
      <c r="AH156" s="2">
        <f>Table1[[#This Row], [1995]]*(VLOOKUP(Table1[[#This Row], [ISO]],Table2[],29,0)%)</f>
      </c>
      <c r="AI156" s="3">
        <v>1955.993</v>
      </c>
      <c r="AJ156" s="2">
        <f>Table1[[#This Row], [1996]]*(VLOOKUP(Table1[[#This Row], [ISO]],Table2[],28,0)%)</f>
      </c>
      <c r="AK156" s="3">
        <v>1946.261</v>
      </c>
      <c r="AL156" s="2">
        <f>Table1[[#This Row], [1997]]*(VLOOKUP(Table1[[#This Row], [ISO]],Table2[],27,0)%)</f>
      </c>
      <c r="AM156" s="3">
        <v>1947.924</v>
      </c>
      <c r="AN156" s="2">
        <f>Table1[[#This Row], [1998]]*(VLOOKUP(Table1[[#This Row], [ISO]],Table2[],26,0)%)</f>
      </c>
      <c r="AO156" s="3">
        <v>1957.68</v>
      </c>
      <c r="AP156" s="2">
        <f>Table1[[#This Row], [1999]]*(VLOOKUP(Table1[[#This Row], [ISO]],Table2[],25,0)%)</f>
      </c>
      <c r="AQ156" s="3">
        <v>1977.085</v>
      </c>
      <c r="AR156" s="2">
        <f>Table1[[#This Row], [2000]]*(VLOOKUP(Table1[[#This Row], [ISO]],Table2[],24,0)%)</f>
      </c>
      <c r="AS156" s="3">
        <v>2000.821</v>
      </c>
      <c r="AT156" s="2">
        <f>Table1[[#This Row], [2001]]*(VLOOKUP(Table1[[#This Row], [ISO]],Table2[],23,0)%)</f>
      </c>
      <c r="AU156" s="3">
        <v>2016.045</v>
      </c>
      <c r="AV156" s="2">
        <f>Table1[[#This Row], [2002]]*(VLOOKUP(Table1[[#This Row], [ISO]],Table2[],22,0)%)</f>
      </c>
      <c r="AW156" s="3">
        <v>2019.2169999999999</v>
      </c>
      <c r="AX156" s="2">
        <f>Table1[[#This Row], [2003]]*(VLOOKUP(Table1[[#This Row], [ISO]],Table2[],21,0)%)</f>
      </c>
      <c r="AY156" s="3">
        <v>2007.566</v>
      </c>
      <c r="AZ156" s="2">
        <f>Table1[[#This Row], [2004]]*(VLOOKUP(Table1[[#This Row], [ISO]],Table2[],20,0)%)</f>
      </c>
      <c r="BA156" s="3">
        <v>1978.6729999999998</v>
      </c>
      <c r="BB156" s="2">
        <f>Table1[[#This Row], [2005]]*(VLOOKUP(Table1[[#This Row], [ISO]],Table2[],19,0)%)</f>
      </c>
      <c r="BC156" s="3">
        <v>1941.878</v>
      </c>
      <c r="BD156" s="2">
        <f>Table1[[#This Row], [2006]]*(VLOOKUP(Table1[[#This Row], [ISO]],Table2[],18,0)%)</f>
      </c>
      <c r="BE156" s="3">
        <v>1906.4389999999999</v>
      </c>
      <c r="BF156" s="2">
        <f>Table1[[#This Row], [2007]]*(VLOOKUP(Table1[[#This Row], [ISO]],Table2[],17,0)%)</f>
      </c>
      <c r="BG156" s="3">
        <v>1875.415</v>
      </c>
      <c r="BH156" s="2">
        <f>Table1[[#This Row], [2008]]*(VLOOKUP(Table1[[#This Row], [ISO]],Table2[],16,0)%)</f>
      </c>
      <c r="BI156" s="3">
        <v>1855.828</v>
      </c>
      <c r="BJ156" s="2">
        <f>Table1[[#This Row], [2009]]*(VLOOKUP(Table1[[#This Row], [ISO]],Table2[],15,0)%)</f>
      </c>
      <c r="BK156" s="3">
        <v>1847.2939999999999</v>
      </c>
      <c r="BL156" s="2">
        <f>Table1[[#This Row], [2010]]*(VLOOKUP(Table1[[#This Row], [ISO]],Table2[],14,0)%)</f>
      </c>
      <c r="BM156" s="3">
        <v>1841.894</v>
      </c>
      <c r="BN156" s="2">
        <f>Table1[[#This Row], [2011]]*(VLOOKUP(Table1[[#This Row], [ISO]],Table2[],13,0)%)</f>
      </c>
      <c r="BO156" s="3">
        <v>1833.43</v>
      </c>
      <c r="BP156" s="2">
        <f>Table1[[#This Row], [2012]]*(VLOOKUP(Table1[[#This Row], [ISO]],Table2[],12,0)%)</f>
      </c>
      <c r="BQ156" s="3">
        <v>1816.576</v>
      </c>
      <c r="BR156" s="2">
        <f>Table1[[#This Row], [2013]]*(VLOOKUP(Table1[[#This Row], [ISO]],Table2[],11,0)%)</f>
      </c>
      <c r="BS156" s="3">
        <v>1796.134</v>
      </c>
      <c r="BT156" s="2">
        <f>Table1[[#This Row], [2014]]*(VLOOKUP(Table1[[#This Row], [ISO]],Table2[],10,0)%)</f>
      </c>
      <c r="BU156" s="3">
        <v>1776.269</v>
      </c>
      <c r="BV156" s="2">
        <f>Table1[[#This Row], [2015]]*(VLOOKUP(Table1[[#This Row], [ISO]],Table2[],9,0)%)</f>
      </c>
      <c r="BW156" s="3">
        <v>1758.763</v>
      </c>
      <c r="BX156" s="2">
        <f>Table1[[#This Row], [2016]]*(VLOOKUP(Table1[[#This Row], [ISO]],Table2[],8,0)%)</f>
      </c>
      <c r="BY156" s="3">
        <v>1747.53</v>
      </c>
      <c r="BZ156" s="2">
        <f>Table1[[#This Row], [2017]]*(VLOOKUP(Table1[[#This Row], [ISO]],Table2[],7,0)%)</f>
      </c>
      <c r="CA156" s="3">
        <v>1739.4879999999998</v>
      </c>
      <c r="CB156" s="2">
        <f>Table1[[#This Row], [2018]]*(VLOOKUP(Table1[[#This Row], [ISO]],Table2[],6,0)%)</f>
      </c>
      <c r="CC156" s="3">
        <v>1730.329</v>
      </c>
      <c r="CD156" s="2">
        <f>Table1[[#This Row], [2019]]*(VLOOKUP(Table1[[#This Row], [ISO]],Table2[],5,0)%)</f>
      </c>
      <c r="CE156" s="3">
        <v>1724.531</v>
      </c>
      <c r="CF156" s="2">
        <f>Table1[[#This Row], [2020]]*(VLOOKUP(Table1[[#This Row], [ISO]],Table2[],4,0)%)</f>
      </c>
      <c r="CG156" s="3">
        <v>1731.385</v>
      </c>
      <c r="CH156" s="2">
        <f>Table1[[#This Row], [2021]]*(VLOOKUP(Table1[[#This Row], [ISO]],Table2[],3,0)%)</f>
      </c>
    </row>
    <row x14ac:dyDescent="0.25" r="157" customHeight="1" ht="17.25">
      <c r="A157" s="1" t="s">
        <v>476</v>
      </c>
      <c r="B157" s="1" t="s">
        <v>477</v>
      </c>
      <c r="C157" s="3">
        <v>522.104</v>
      </c>
      <c r="D157" s="2">
        <f>Table1[[#This Row], [1980]]*(VLOOKUP(Table1[[#This Row], [ISO]],Table2[],44,0)%)</f>
      </c>
      <c r="E157" s="3">
        <v>514.739</v>
      </c>
      <c r="F157" s="2">
        <f>Table1[[#This Row], [1981]]*(VLOOKUP(Table1[[#This Row], [ISO]],Table2[],43,0)%)</f>
      </c>
      <c r="G157" s="3">
        <v>512.918</v>
      </c>
      <c r="H157" s="2">
        <f>Table1[[#This Row], [1982]]*(VLOOKUP(Table1[[#This Row], [ISO]],Table2[],42,0)%)</f>
      </c>
      <c r="I157" s="3">
        <v>511.702</v>
      </c>
      <c r="J157" s="2">
        <f>Table1[[#This Row], [1983]]*(VLOOKUP(Table1[[#This Row], [ISO]],Table2[],41,0)%)</f>
      </c>
      <c r="K157" s="3">
        <v>508.842</v>
      </c>
      <c r="L157" s="2">
        <f>Table1[[#This Row], [1984]]*(VLOOKUP(Table1[[#This Row], [ISO]],Table2[],40,0)%)</f>
      </c>
      <c r="M157" s="3">
        <v>508.075</v>
      </c>
      <c r="N157" s="2">
        <f>Table1[[#This Row], [1985]]*(VLOOKUP(Table1[[#This Row], [ISO]],Table2[],39,0)%)</f>
      </c>
      <c r="O157" s="3">
        <v>510.021</v>
      </c>
      <c r="P157" s="2">
        <f>Table1[[#This Row], [1986]]*(VLOOKUP(Table1[[#This Row], [ISO]],Table2[],38,0)%)</f>
      </c>
      <c r="Q157" s="3">
        <v>515.005</v>
      </c>
      <c r="R157" s="2">
        <f>Table1[[#This Row], [1987]]*(VLOOKUP(Table1[[#This Row], [ISO]],Table2[],37,0)%)</f>
      </c>
      <c r="S157" s="3">
        <v>526.168</v>
      </c>
      <c r="T157" s="2">
        <f>Table1[[#This Row], [1988]]*(VLOOKUP(Table1[[#This Row], [ISO]],Table2[],36,0)%)</f>
      </c>
      <c r="U157" s="3">
        <v>542.442</v>
      </c>
      <c r="V157" s="2">
        <f>Table1[[#This Row], [1989]]*(VLOOKUP(Table1[[#This Row], [ISO]],Table2[],35,0)%)</f>
      </c>
      <c r="W157" s="3">
        <v>560.339</v>
      </c>
      <c r="X157" s="2">
        <f>Table1[[#This Row], [1990]]*(VLOOKUP(Table1[[#This Row], [ISO]],Table2[],34,0)%)</f>
      </c>
      <c r="Y157" s="3">
        <v>578.0409999999999</v>
      </c>
      <c r="Z157" s="2">
        <f>Table1[[#This Row], [1991]]*(VLOOKUP(Table1[[#This Row], [ISO]],Table2[],33,0)%)</f>
      </c>
      <c r="AA157" s="3">
        <v>593.02</v>
      </c>
      <c r="AB157" s="2">
        <f>Table1[[#This Row], [1992]]*(VLOOKUP(Table1[[#This Row], [ISO]],Table2[],32,0)%)</f>
      </c>
      <c r="AC157" s="3">
        <v>602.979</v>
      </c>
      <c r="AD157" s="2">
        <f>Table1[[#This Row], [1993]]*(VLOOKUP(Table1[[#This Row], [ISO]],Table2[],31,0)%)</f>
      </c>
      <c r="AE157" s="3">
        <v>607.074</v>
      </c>
      <c r="AF157" s="2">
        <f>Table1[[#This Row], [1994]]*(VLOOKUP(Table1[[#This Row], [ISO]],Table2[],30,0)%)</f>
      </c>
      <c r="AG157" s="3">
        <v>607.267</v>
      </c>
      <c r="AH157" s="2">
        <f>Table1[[#This Row], [1995]]*(VLOOKUP(Table1[[#This Row], [ISO]],Table2[],29,0)%)</f>
      </c>
      <c r="AI157" s="3">
        <v>606.392</v>
      </c>
      <c r="AJ157" s="2">
        <f>Table1[[#This Row], [1996]]*(VLOOKUP(Table1[[#This Row], [ISO]],Table2[],28,0)%)</f>
      </c>
      <c r="AK157" s="3">
        <v>605.901</v>
      </c>
      <c r="AL157" s="2">
        <f>Table1[[#This Row], [1997]]*(VLOOKUP(Table1[[#This Row], [ISO]],Table2[],27,0)%)</f>
      </c>
      <c r="AM157" s="3">
        <v>604.8199999999999</v>
      </c>
      <c r="AN157" s="2">
        <f>Table1[[#This Row], [1998]]*(VLOOKUP(Table1[[#This Row], [ISO]],Table2[],26,0)%)</f>
      </c>
      <c r="AO157" s="3">
        <v>604.415</v>
      </c>
      <c r="AP157" s="2">
        <f>Table1[[#This Row], [1999]]*(VLOOKUP(Table1[[#This Row], [ISO]],Table2[],25,0)%)</f>
      </c>
      <c r="AQ157" s="3">
        <v>603.411</v>
      </c>
      <c r="AR157" s="2">
        <f>Table1[[#This Row], [2000]]*(VLOOKUP(Table1[[#This Row], [ISO]],Table2[],24,0)%)</f>
      </c>
      <c r="AS157" s="3">
        <v>597.388</v>
      </c>
      <c r="AT157" s="2">
        <f>Table1[[#This Row], [2001]]*(VLOOKUP(Table1[[#This Row], [ISO]],Table2[],23,0)%)</f>
      </c>
      <c r="AU157" s="3">
        <v>589.027</v>
      </c>
      <c r="AV157" s="2">
        <f>Table1[[#This Row], [2002]]*(VLOOKUP(Table1[[#This Row], [ISO]],Table2[],22,0)%)</f>
      </c>
      <c r="AW157" s="3">
        <v>583.557</v>
      </c>
      <c r="AX157" s="2">
        <f>Table1[[#This Row], [2003]]*(VLOOKUP(Table1[[#This Row], [ISO]],Table2[],21,0)%)</f>
      </c>
      <c r="AY157" s="3">
        <v>580.116</v>
      </c>
      <c r="AZ157" s="2">
        <f>Table1[[#This Row], [2004]]*(VLOOKUP(Table1[[#This Row], [ISO]],Table2[],20,0)%)</f>
      </c>
      <c r="BA157" s="3">
        <v>576.614</v>
      </c>
      <c r="BB157" s="2">
        <f>Table1[[#This Row], [2005]]*(VLOOKUP(Table1[[#This Row], [ISO]],Table2[],19,0)%)</f>
      </c>
      <c r="BC157" s="3">
        <v>577.255</v>
      </c>
      <c r="BD157" s="2">
        <f>Table1[[#This Row], [2006]]*(VLOOKUP(Table1[[#This Row], [ISO]],Table2[],18,0)%)</f>
      </c>
      <c r="BE157" s="3">
        <v>583.6759999999999</v>
      </c>
      <c r="BF157" s="2">
        <f>Table1[[#This Row], [2007]]*(VLOOKUP(Table1[[#This Row], [ISO]],Table2[],17,0)%)</f>
      </c>
      <c r="BG157" s="3">
        <v>592.35</v>
      </c>
      <c r="BH157" s="2">
        <f>Table1[[#This Row], [2008]]*(VLOOKUP(Table1[[#This Row], [ISO]],Table2[],16,0)%)</f>
      </c>
      <c r="BI157" s="3">
        <v>602.473</v>
      </c>
      <c r="BJ157" s="2">
        <f>Table1[[#This Row], [2009]]*(VLOOKUP(Table1[[#This Row], [ISO]],Table2[],15,0)%)</f>
      </c>
      <c r="BK157" s="3">
        <v>612.832</v>
      </c>
      <c r="BL157" s="2">
        <f>Table1[[#This Row], [2010]]*(VLOOKUP(Table1[[#This Row], [ISO]],Table2[],14,0)%)</f>
      </c>
      <c r="BM157" s="3">
        <v>619.663</v>
      </c>
      <c r="BN157" s="2">
        <f>Table1[[#This Row], [2011]]*(VLOOKUP(Table1[[#This Row], [ISO]],Table2[],13,0)%)</f>
      </c>
      <c r="BO157" s="3">
        <v>624.046</v>
      </c>
      <c r="BP157" s="2">
        <f>Table1[[#This Row], [2012]]*(VLOOKUP(Table1[[#This Row], [ISO]],Table2[],12,0)%)</f>
      </c>
      <c r="BQ157" s="3">
        <v>625.185</v>
      </c>
      <c r="BR157" s="2">
        <f>Table1[[#This Row], [2013]]*(VLOOKUP(Table1[[#This Row], [ISO]],Table2[],11,0)%)</f>
      </c>
      <c r="BS157" s="3">
        <v>620.563</v>
      </c>
      <c r="BT157" s="2">
        <f>Table1[[#This Row], [2014]]*(VLOOKUP(Table1[[#This Row], [ISO]],Table2[],10,0)%)</f>
      </c>
      <c r="BU157" s="3">
        <v>614.039</v>
      </c>
      <c r="BV157" s="2">
        <f>Table1[[#This Row], [2015]]*(VLOOKUP(Table1[[#This Row], [ISO]],Table2[],9,0)%)</f>
      </c>
      <c r="BW157" s="3">
        <v>608.931</v>
      </c>
      <c r="BX157" s="2">
        <f>Table1[[#This Row], [2016]]*(VLOOKUP(Table1[[#This Row], [ISO]],Table2[],8,0)%)</f>
      </c>
      <c r="BY157" s="3">
        <v>603.115</v>
      </c>
      <c r="BZ157" s="2">
        <f>Table1[[#This Row], [2017]]*(VLOOKUP(Table1[[#This Row], [ISO]],Table2[],7,0)%)</f>
      </c>
      <c r="CA157" s="3">
        <v>594.486</v>
      </c>
      <c r="CB157" s="2">
        <f>Table1[[#This Row], [2018]]*(VLOOKUP(Table1[[#This Row], [ISO]],Table2[],6,0)%)</f>
      </c>
      <c r="CC157" s="3">
        <v>584.973</v>
      </c>
      <c r="CD157" s="2">
        <f>Table1[[#This Row], [2019]]*(VLOOKUP(Table1[[#This Row], [ISO]],Table2[],5,0)%)</f>
      </c>
      <c r="CE157" s="3">
        <v>573.071</v>
      </c>
      <c r="CF157" s="2">
        <f>Table1[[#This Row], [2020]]*(VLOOKUP(Table1[[#This Row], [ISO]],Table2[],4,0)%)</f>
      </c>
      <c r="CG157" s="3">
        <v>559.807</v>
      </c>
      <c r="CH157" s="2">
        <f>Table1[[#This Row], [2021]]*(VLOOKUP(Table1[[#This Row], [ISO]],Table2[],3,0)%)</f>
      </c>
    </row>
    <row x14ac:dyDescent="0.25" r="158" customHeight="1" ht="17.25">
      <c r="A158" s="1" t="s">
        <v>211</v>
      </c>
      <c r="B158" s="1" t="s">
        <v>210</v>
      </c>
      <c r="C158" s="3">
        <v>5015.223</v>
      </c>
      <c r="D158" s="3">
        <f>Table1[[#This Row], [1980]]*(VLOOKUP(Table1[[#This Row], [ISO]],Table2[],44,0)%)</f>
      </c>
      <c r="E158" s="3">
        <v>5132.425</v>
      </c>
      <c r="F158" s="3">
        <f>Table1[[#This Row], [1981]]*(VLOOKUP(Table1[[#This Row], [ISO]],Table2[],43,0)%)</f>
      </c>
      <c r="G158" s="3">
        <v>5254.261</v>
      </c>
      <c r="H158" s="3">
        <f>Table1[[#This Row], [1982]]*(VLOOKUP(Table1[[#This Row], [ISO]],Table2[],42,0)%)</f>
      </c>
      <c r="I158" s="3">
        <v>5382.83</v>
      </c>
      <c r="J158" s="3">
        <f>Table1[[#This Row], [1983]]*(VLOOKUP(Table1[[#This Row], [ISO]],Table2[],41,0)%)</f>
      </c>
      <c r="K158" s="3">
        <v>5516.536</v>
      </c>
      <c r="L158" s="3">
        <f>Table1[[#This Row], [1984]]*(VLOOKUP(Table1[[#This Row], [ISO]],Table2[],40,0)%)</f>
      </c>
      <c r="M158" s="3">
        <v>5654.584999999999</v>
      </c>
      <c r="N158" s="3">
        <f>Table1[[#This Row], [1985]]*(VLOOKUP(Table1[[#This Row], [ISO]],Table2[],39,0)%)</f>
      </c>
      <c r="O158" s="3">
        <v>5792.546</v>
      </c>
      <c r="P158" s="3">
        <f>Table1[[#This Row], [1986]]*(VLOOKUP(Table1[[#This Row], [ISO]],Table2[],38,0)%)</f>
      </c>
      <c r="Q158" s="3">
        <v>5927.279</v>
      </c>
      <c r="R158" s="3">
        <f>Table1[[#This Row], [1987]]*(VLOOKUP(Table1[[#This Row], [ISO]],Table2[],37,0)%)</f>
      </c>
      <c r="S158" s="3">
        <v>6058.539000000001</v>
      </c>
      <c r="T158" s="3">
        <f>Table1[[#This Row], [1988]]*(VLOOKUP(Table1[[#This Row], [ISO]],Table2[],36,0)%)</f>
      </c>
      <c r="U158" s="3">
        <v>6185.227000000001</v>
      </c>
      <c r="V158" s="3">
        <f>Table1[[#This Row], [1989]]*(VLOOKUP(Table1[[#This Row], [ISO]],Table2[],35,0)%)</f>
      </c>
      <c r="W158" s="3">
        <v>6315.043</v>
      </c>
      <c r="X158" s="3">
        <f>Table1[[#This Row], [1990]]*(VLOOKUP(Table1[[#This Row], [ISO]],Table2[],34,0)%)</f>
      </c>
      <c r="Y158" s="3">
        <v>6451.114</v>
      </c>
      <c r="Z158" s="3">
        <f>Table1[[#This Row], [1991]]*(VLOOKUP(Table1[[#This Row], [ISO]],Table2[],33,0)%)</f>
      </c>
      <c r="AA158" s="3">
        <v>6591.581</v>
      </c>
      <c r="AB158" s="3">
        <f>Table1[[#This Row], [1992]]*(VLOOKUP(Table1[[#This Row], [ISO]],Table2[],32,0)%)</f>
      </c>
      <c r="AC158" s="3">
        <v>6739.946</v>
      </c>
      <c r="AD158" s="3">
        <f>Table1[[#This Row], [1993]]*(VLOOKUP(Table1[[#This Row], [ISO]],Table2[],31,0)%)</f>
      </c>
      <c r="AE158" s="3">
        <v>6887.553</v>
      </c>
      <c r="AF158" s="3">
        <f>Table1[[#This Row], [1994]]*(VLOOKUP(Table1[[#This Row], [ISO]],Table2[],30,0)%)</f>
      </c>
      <c r="AG158" s="3">
        <v>7017.121</v>
      </c>
      <c r="AH158" s="3">
        <f>Table1[[#This Row], [1995]]*(VLOOKUP(Table1[[#This Row], [ISO]],Table2[],29,0)%)</f>
      </c>
      <c r="AI158" s="3">
        <v>7114.905</v>
      </c>
      <c r="AJ158" s="3">
        <f>Table1[[#This Row], [1996]]*(VLOOKUP(Table1[[#This Row], [ISO]],Table2[],28,0)%)</f>
      </c>
      <c r="AK158" s="3">
        <v>7172.544</v>
      </c>
      <c r="AL158" s="3">
        <f>Table1[[#This Row], [1997]]*(VLOOKUP(Table1[[#This Row], [ISO]],Table2[],27,0)%)</f>
      </c>
      <c r="AM158" s="3">
        <v>7184.254</v>
      </c>
      <c r="AN158" s="3">
        <f>Table1[[#This Row], [1998]]*(VLOOKUP(Table1[[#This Row], [ISO]],Table2[],26,0)%)</f>
      </c>
      <c r="AO158" s="3">
        <v>7160.107</v>
      </c>
      <c r="AP158" s="3">
        <f>Table1[[#This Row], [1999]]*(VLOOKUP(Table1[[#This Row], [ISO]],Table2[],25,0)%)</f>
      </c>
      <c r="AQ158" s="3">
        <v>7116.4349999999995</v>
      </c>
      <c r="AR158" s="3">
        <f>Table1[[#This Row], [2000]]*(VLOOKUP(Table1[[#This Row], [ISO]],Table2[],24,0)%)</f>
      </c>
      <c r="AS158" s="3">
        <v>7059.367</v>
      </c>
      <c r="AT158" s="3">
        <f>Table1[[#This Row], [2001]]*(VLOOKUP(Table1[[#This Row], [ISO]],Table2[],23,0)%)</f>
      </c>
      <c r="AU158" s="3">
        <v>6997.134</v>
      </c>
      <c r="AV158" s="3">
        <f>Table1[[#This Row], [2002]]*(VLOOKUP(Table1[[#This Row], [ISO]],Table2[],22,0)%)</f>
      </c>
      <c r="AW158" s="3">
        <v>6933.943</v>
      </c>
      <c r="AX158" s="3">
        <f>Table1[[#This Row], [2003]]*(VLOOKUP(Table1[[#This Row], [ISO]],Table2[],21,0)%)</f>
      </c>
      <c r="AY158" s="3">
        <v>6864.143</v>
      </c>
      <c r="AZ158" s="3">
        <f>Table1[[#This Row], [2004]]*(VLOOKUP(Table1[[#This Row], [ISO]],Table2[],20,0)%)</f>
      </c>
      <c r="BA158" s="3">
        <v>6774.411</v>
      </c>
      <c r="BB158" s="3">
        <f>Table1[[#This Row], [2005]]*(VLOOKUP(Table1[[#This Row], [ISO]],Table2[],19,0)%)</f>
      </c>
      <c r="BC158" s="3">
        <v>6661.654</v>
      </c>
      <c r="BD158" s="3">
        <f>Table1[[#This Row], [2006]]*(VLOOKUP(Table1[[#This Row], [ISO]],Table2[],18,0)%)</f>
      </c>
      <c r="BE158" s="3">
        <v>6538.008</v>
      </c>
      <c r="BF158" s="3">
        <f>Table1[[#This Row], [2007]]*(VLOOKUP(Table1[[#This Row], [ISO]],Table2[],17,0)%)</f>
      </c>
      <c r="BG158" s="3">
        <v>6403.707</v>
      </c>
      <c r="BH158" s="3">
        <f>Table1[[#This Row], [2008]]*(VLOOKUP(Table1[[#This Row], [ISO]],Table2[],16,0)%)</f>
      </c>
      <c r="BI158" s="3">
        <v>6261.1759999999995</v>
      </c>
      <c r="BJ158" s="3">
        <f>Table1[[#This Row], [2009]]*(VLOOKUP(Table1[[#This Row], [ISO]],Table2[],15,0)%)</f>
      </c>
      <c r="BK158" s="3">
        <v>6129.19</v>
      </c>
      <c r="BL158" s="3">
        <f>Table1[[#This Row], [2010]]*(VLOOKUP(Table1[[#This Row], [ISO]],Table2[],14,0)%)</f>
      </c>
      <c r="BM158" s="3">
        <v>6024.354</v>
      </c>
      <c r="BN158" s="3">
        <f>Table1[[#This Row], [2011]]*(VLOOKUP(Table1[[#This Row], [ISO]],Table2[],13,0)%)</f>
      </c>
      <c r="BO158" s="3">
        <v>5951.291</v>
      </c>
      <c r="BP158" s="3">
        <f>Table1[[#This Row], [2012]]*(VLOOKUP(Table1[[#This Row], [ISO]],Table2[],12,0)%)</f>
      </c>
      <c r="BQ158" s="3">
        <v>5904.715</v>
      </c>
      <c r="BR158" s="3">
        <f>Table1[[#This Row], [2013]]*(VLOOKUP(Table1[[#This Row], [ISO]],Table2[],11,0)%)</f>
      </c>
      <c r="BS158" s="3">
        <v>5881.92</v>
      </c>
      <c r="BT158" s="3">
        <f>Table1[[#This Row], [2014]]*(VLOOKUP(Table1[[#This Row], [ISO]],Table2[],10,0)%)</f>
      </c>
      <c r="BU158" s="3">
        <v>5878.187</v>
      </c>
      <c r="BV158" s="3">
        <f>Table1[[#This Row], [2015]]*(VLOOKUP(Table1[[#This Row], [ISO]],Table2[],9,0)%)</f>
      </c>
      <c r="BW158" s="3">
        <v>5883.558</v>
      </c>
      <c r="BX158" s="3">
        <f>Table1[[#This Row], [2016]]*(VLOOKUP(Table1[[#This Row], [ISO]],Table2[],8,0)%)</f>
      </c>
      <c r="BY158" s="3">
        <v>5886.116999999999</v>
      </c>
      <c r="BZ158" s="3">
        <f>Table1[[#This Row], [2017]]*(VLOOKUP(Table1[[#This Row], [ISO]],Table2[],7,0)%)</f>
      </c>
      <c r="CA158" s="3">
        <v>5879.803</v>
      </c>
      <c r="CB158" s="3">
        <f>Table1[[#This Row], [2018]]*(VLOOKUP(Table1[[#This Row], [ISO]],Table2[],6,0)%)</f>
      </c>
      <c r="CC158" s="3">
        <v>5870.404</v>
      </c>
      <c r="CD158" s="3">
        <f>Table1[[#This Row], [2019]]*(VLOOKUP(Table1[[#This Row], [ISO]],Table2[],5,0)%)</f>
      </c>
      <c r="CE158" s="3">
        <v>5876.063</v>
      </c>
      <c r="CF158" s="3">
        <f>Table1[[#This Row], [2020]]*(VLOOKUP(Table1[[#This Row], [ISO]],Table2[],4,0)%)</f>
      </c>
      <c r="CG158" s="3">
        <v>5903.459</v>
      </c>
      <c r="CH158" s="3">
        <f>Table1[[#This Row], [2021]]*(VLOOKUP(Table1[[#This Row], [ISO]],Table2[],3,0)%)</f>
      </c>
    </row>
    <row x14ac:dyDescent="0.25" r="159" customHeight="1" ht="17.25">
      <c r="A159" s="1" t="s">
        <v>209</v>
      </c>
      <c r="B159" s="1" t="s">
        <v>208</v>
      </c>
      <c r="C159" s="3">
        <v>1.629</v>
      </c>
      <c r="D159" s="3">
        <f>Table1[[#This Row], [1980]]*(VLOOKUP(Table1[[#This Row], [ISO]],Table2[],44,0)%)</f>
      </c>
      <c r="E159" s="3">
        <v>1.667</v>
      </c>
      <c r="F159" s="3">
        <f>Table1[[#This Row], [1981]]*(VLOOKUP(Table1[[#This Row], [ISO]],Table2[],43,0)%)</f>
      </c>
      <c r="G159" s="3">
        <v>1.672</v>
      </c>
      <c r="H159" s="3">
        <f>Table1[[#This Row], [1982]]*(VLOOKUP(Table1[[#This Row], [ISO]],Table2[],42,0)%)</f>
      </c>
      <c r="I159" s="3">
        <v>1.784</v>
      </c>
      <c r="J159" s="3">
        <f>Table1[[#This Row], [1983]]*(VLOOKUP(Table1[[#This Row], [ISO]],Table2[],41,0)%)</f>
      </c>
      <c r="K159" s="3">
        <v>2.009</v>
      </c>
      <c r="L159" s="3">
        <f>Table1[[#This Row], [1984]]*(VLOOKUP(Table1[[#This Row], [ISO]],Table2[],40,0)%)</f>
      </c>
      <c r="M159" s="3">
        <v>2.204</v>
      </c>
      <c r="N159" s="3">
        <f>Table1[[#This Row], [1985]]*(VLOOKUP(Table1[[#This Row], [ISO]],Table2[],39,0)%)</f>
      </c>
      <c r="O159" s="3">
        <v>2.401</v>
      </c>
      <c r="P159" s="3">
        <f>Table1[[#This Row], [1986]]*(VLOOKUP(Table1[[#This Row], [ISO]],Table2[],38,0)%)</f>
      </c>
      <c r="Q159" s="3">
        <v>2.588</v>
      </c>
      <c r="R159" s="3">
        <f>Table1[[#This Row], [1987]]*(VLOOKUP(Table1[[#This Row], [ISO]],Table2[],37,0)%)</f>
      </c>
      <c r="S159" s="3">
        <v>2.782</v>
      </c>
      <c r="T159" s="3">
        <f>Table1[[#This Row], [1988]]*(VLOOKUP(Table1[[#This Row], [ISO]],Table2[],36,0)%)</f>
      </c>
      <c r="U159" s="3">
        <v>2.965</v>
      </c>
      <c r="V159" s="3">
        <f>Table1[[#This Row], [1989]]*(VLOOKUP(Table1[[#This Row], [ISO]],Table2[],35,0)%)</f>
      </c>
      <c r="W159" s="3">
        <v>3.104</v>
      </c>
      <c r="X159" s="3">
        <f>Table1[[#This Row], [1990]]*(VLOOKUP(Table1[[#This Row], [ISO]],Table2[],34,0)%)</f>
      </c>
      <c r="Y159" s="3">
        <v>3.201</v>
      </c>
      <c r="Z159" s="3">
        <f>Table1[[#This Row], [1991]]*(VLOOKUP(Table1[[#This Row], [ISO]],Table2[],33,0)%)</f>
      </c>
      <c r="AA159" s="3">
        <v>3.213</v>
      </c>
      <c r="AB159" s="3">
        <f>Table1[[#This Row], [1992]]*(VLOOKUP(Table1[[#This Row], [ISO]],Table2[],32,0)%)</f>
      </c>
      <c r="AC159" s="3">
        <v>3.149</v>
      </c>
      <c r="AD159" s="3">
        <f>Table1[[#This Row], [1993]]*(VLOOKUP(Table1[[#This Row], [ISO]],Table2[],31,0)%)</f>
      </c>
      <c r="AE159" s="3">
        <v>3.077</v>
      </c>
      <c r="AF159" s="3">
        <f>Table1[[#This Row], [1994]]*(VLOOKUP(Table1[[#This Row], [ISO]],Table2[],30,0)%)</f>
      </c>
      <c r="AG159" s="3">
        <v>3.021</v>
      </c>
      <c r="AH159" s="3">
        <f>Table1[[#This Row], [1995]]*(VLOOKUP(Table1[[#This Row], [ISO]],Table2[],29,0)%)</f>
      </c>
      <c r="AI159" s="3">
        <v>2.979</v>
      </c>
      <c r="AJ159" s="3">
        <f>Table1[[#This Row], [1996]]*(VLOOKUP(Table1[[#This Row], [ISO]],Table2[],28,0)%)</f>
      </c>
      <c r="AK159" s="3">
        <v>2.944</v>
      </c>
      <c r="AL159" s="3">
        <f>Table1[[#This Row], [1997]]*(VLOOKUP(Table1[[#This Row], [ISO]],Table2[],27,0)%)</f>
      </c>
      <c r="AM159" s="3">
        <v>2.916</v>
      </c>
      <c r="AN159" s="3">
        <f>Table1[[#This Row], [1998]]*(VLOOKUP(Table1[[#This Row], [ISO]],Table2[],26,0)%)</f>
      </c>
      <c r="AO159" s="3">
        <v>2.894</v>
      </c>
      <c r="AP159" s="3">
        <f>Table1[[#This Row], [1999]]*(VLOOKUP(Table1[[#This Row], [ISO]],Table2[],25,0)%)</f>
      </c>
      <c r="AQ159" s="3">
        <v>2.869</v>
      </c>
      <c r="AR159" s="3">
        <f>Table1[[#This Row], [2000]]*(VLOOKUP(Table1[[#This Row], [ISO]],Table2[],24,0)%)</f>
      </c>
      <c r="AS159" s="3">
        <v>2.843</v>
      </c>
      <c r="AT159" s="3">
        <f>Table1[[#This Row], [2001]]*(VLOOKUP(Table1[[#This Row], [ISO]],Table2[],23,0)%)</f>
      </c>
      <c r="AU159" s="3">
        <v>2.82</v>
      </c>
      <c r="AV159" s="3">
        <f>Table1[[#This Row], [2002]]*(VLOOKUP(Table1[[#This Row], [ISO]],Table2[],22,0)%)</f>
      </c>
      <c r="AW159" s="3">
        <v>2.785</v>
      </c>
      <c r="AX159" s="3">
        <f>Table1[[#This Row], [2003]]*(VLOOKUP(Table1[[#This Row], [ISO]],Table2[],21,0)%)</f>
      </c>
      <c r="AY159" s="3">
        <v>2.7430000000000003</v>
      </c>
      <c r="AZ159" s="3">
        <f>Table1[[#This Row], [2004]]*(VLOOKUP(Table1[[#This Row], [ISO]],Table2[],20,0)%)</f>
      </c>
      <c r="BA159" s="3">
        <v>2.716</v>
      </c>
      <c r="BB159" s="3">
        <f>Table1[[#This Row], [2005]]*(VLOOKUP(Table1[[#This Row], [ISO]],Table2[],19,0)%)</f>
      </c>
      <c r="BC159" s="3">
        <v>2.71</v>
      </c>
      <c r="BD159" s="3">
        <f>Table1[[#This Row], [2006]]*(VLOOKUP(Table1[[#This Row], [ISO]],Table2[],18,0)%)</f>
      </c>
      <c r="BE159" s="3">
        <v>2.732</v>
      </c>
      <c r="BF159" s="3">
        <f>Table1[[#This Row], [2007]]*(VLOOKUP(Table1[[#This Row], [ISO]],Table2[],17,0)%)</f>
      </c>
      <c r="BG159" s="3">
        <v>2.7829999999999995</v>
      </c>
      <c r="BH159" s="3">
        <f>Table1[[#This Row], [2008]]*(VLOOKUP(Table1[[#This Row], [ISO]],Table2[],16,0)%)</f>
      </c>
      <c r="BI159" s="3">
        <v>2.87</v>
      </c>
      <c r="BJ159" s="3">
        <f>Table1[[#This Row], [2009]]*(VLOOKUP(Table1[[#This Row], [ISO]],Table2[],15,0)%)</f>
      </c>
      <c r="BK159" s="3">
        <v>3.007</v>
      </c>
      <c r="BL159" s="3">
        <f>Table1[[#This Row], [2010]]*(VLOOKUP(Table1[[#This Row], [ISO]],Table2[],14,0)%)</f>
      </c>
      <c r="BM159" s="3">
        <v>3.1850000000000005</v>
      </c>
      <c r="BN159" s="3">
        <f>Table1[[#This Row], [2011]]*(VLOOKUP(Table1[[#This Row], [ISO]],Table2[],13,0)%)</f>
      </c>
      <c r="BO159" s="3">
        <v>3.3369999999999997</v>
      </c>
      <c r="BP159" s="3">
        <f>Table1[[#This Row], [2012]]*(VLOOKUP(Table1[[#This Row], [ISO]],Table2[],12,0)%)</f>
      </c>
      <c r="BQ159" s="3">
        <v>3.428</v>
      </c>
      <c r="BR159" s="3">
        <f>Table1[[#This Row], [2013]]*(VLOOKUP(Table1[[#This Row], [ISO]],Table2[],11,0)%)</f>
      </c>
      <c r="BS159" s="3">
        <v>3.484</v>
      </c>
      <c r="BT159" s="3">
        <f>Table1[[#This Row], [2014]]*(VLOOKUP(Table1[[#This Row], [ISO]],Table2[],10,0)%)</f>
      </c>
      <c r="BU159" s="3">
        <v>3.512</v>
      </c>
      <c r="BV159" s="3">
        <f>Table1[[#This Row], [2015]]*(VLOOKUP(Table1[[#This Row], [ISO]],Table2[],9,0)%)</f>
      </c>
      <c r="BW159" s="3">
        <v>3.522</v>
      </c>
      <c r="BX159" s="3">
        <f>Table1[[#This Row], [2016]]*(VLOOKUP(Table1[[#This Row], [ISO]],Table2[],8,0)%)</f>
      </c>
      <c r="BY159" s="3">
        <v>3.526</v>
      </c>
      <c r="BZ159" s="3">
        <f>Table1[[#This Row], [2017]]*(VLOOKUP(Table1[[#This Row], [ISO]],Table2[],7,0)%)</f>
      </c>
      <c r="CA159" s="3">
        <v>3.524</v>
      </c>
      <c r="CB159" s="3">
        <f>Table1[[#This Row], [2018]]*(VLOOKUP(Table1[[#This Row], [ISO]],Table2[],6,0)%)</f>
      </c>
      <c r="CC159" s="3">
        <v>3.495</v>
      </c>
      <c r="CD159" s="3">
        <f>Table1[[#This Row], [2019]]*(VLOOKUP(Table1[[#This Row], [ISO]],Table2[],5,0)%)</f>
      </c>
      <c r="CE159" s="3">
        <v>3.4530000000000003</v>
      </c>
      <c r="CF159" s="3">
        <f>Table1[[#This Row], [2020]]*(VLOOKUP(Table1[[#This Row], [ISO]],Table2[],4,0)%)</f>
      </c>
      <c r="CG159" s="3">
        <v>3.42</v>
      </c>
      <c r="CH159" s="3">
        <f>Table1[[#This Row], [2021]]*(VLOOKUP(Table1[[#This Row], [ISO]],Table2[],3,0)%)</f>
      </c>
    </row>
    <row x14ac:dyDescent="0.25" r="160" customHeight="1" ht="17.25">
      <c r="A160" s="1" t="s">
        <v>478</v>
      </c>
      <c r="B160" s="1" t="s">
        <v>479</v>
      </c>
      <c r="C160" s="3">
        <v>513.354</v>
      </c>
      <c r="D160" s="2">
        <f>Table1[[#This Row], [1980]]*(VLOOKUP(Table1[[#This Row], [ISO]],Table2[],44,0)%)</f>
      </c>
      <c r="E160" s="3">
        <v>503.911</v>
      </c>
      <c r="F160" s="2">
        <f>Table1[[#This Row], [1981]]*(VLOOKUP(Table1[[#This Row], [ISO]],Table2[],43,0)%)</f>
      </c>
      <c r="G160" s="3">
        <v>499.495</v>
      </c>
      <c r="H160" s="2">
        <f>Table1[[#This Row], [1982]]*(VLOOKUP(Table1[[#This Row], [ISO]],Table2[],42,0)%)</f>
      </c>
      <c r="I160" s="3">
        <v>500.301</v>
      </c>
      <c r="J160" s="2">
        <f>Table1[[#This Row], [1983]]*(VLOOKUP(Table1[[#This Row], [ISO]],Table2[],41,0)%)</f>
      </c>
      <c r="K160" s="3">
        <v>502.52799999999996</v>
      </c>
      <c r="L160" s="2">
        <f>Table1[[#This Row], [1984]]*(VLOOKUP(Table1[[#This Row], [ISO]],Table2[],40,0)%)</f>
      </c>
      <c r="M160" s="3">
        <v>503.351</v>
      </c>
      <c r="N160" s="2">
        <f>Table1[[#This Row], [1985]]*(VLOOKUP(Table1[[#This Row], [ISO]],Table2[],39,0)%)</f>
      </c>
      <c r="O160" s="3">
        <v>505.644</v>
      </c>
      <c r="P160" s="2">
        <f>Table1[[#This Row], [1986]]*(VLOOKUP(Table1[[#This Row], [ISO]],Table2[],38,0)%)</f>
      </c>
      <c r="Q160" s="3">
        <v>513.418</v>
      </c>
      <c r="R160" s="2">
        <f>Table1[[#This Row], [1987]]*(VLOOKUP(Table1[[#This Row], [ISO]],Table2[],37,0)%)</f>
      </c>
      <c r="S160" s="3">
        <v>523.745</v>
      </c>
      <c r="T160" s="2">
        <f>Table1[[#This Row], [1988]]*(VLOOKUP(Table1[[#This Row], [ISO]],Table2[],36,0)%)</f>
      </c>
      <c r="U160" s="3">
        <v>534.3420000000001</v>
      </c>
      <c r="V160" s="2">
        <f>Table1[[#This Row], [1989]]*(VLOOKUP(Table1[[#This Row], [ISO]],Table2[],35,0)%)</f>
      </c>
      <c r="W160" s="3">
        <v>553.523</v>
      </c>
      <c r="X160" s="2">
        <f>Table1[[#This Row], [1990]]*(VLOOKUP(Table1[[#This Row], [ISO]],Table2[],34,0)%)</f>
      </c>
      <c r="Y160" s="3">
        <v>573.807</v>
      </c>
      <c r="Z160" s="2">
        <f>Table1[[#This Row], [1991]]*(VLOOKUP(Table1[[#This Row], [ISO]],Table2[],33,0)%)</f>
      </c>
      <c r="AA160" s="3">
        <v>584.78</v>
      </c>
      <c r="AB160" s="2">
        <f>Table1[[#This Row], [1992]]*(VLOOKUP(Table1[[#This Row], [ISO]],Table2[],32,0)%)</f>
      </c>
      <c r="AC160" s="3">
        <v>590.83</v>
      </c>
      <c r="AD160" s="2">
        <f>Table1[[#This Row], [1993]]*(VLOOKUP(Table1[[#This Row], [ISO]],Table2[],31,0)%)</f>
      </c>
      <c r="AE160" s="3">
        <v>593.322</v>
      </c>
      <c r="AF160" s="2">
        <f>Table1[[#This Row], [1994]]*(VLOOKUP(Table1[[#This Row], [ISO]],Table2[],30,0)%)</f>
      </c>
      <c r="AG160" s="3">
        <v>592.824</v>
      </c>
      <c r="AH160" s="2">
        <f>Table1[[#This Row], [1995]]*(VLOOKUP(Table1[[#This Row], [ISO]],Table2[],29,0)%)</f>
      </c>
      <c r="AI160" s="3">
        <v>589.212</v>
      </c>
      <c r="AJ160" s="2">
        <f>Table1[[#This Row], [1996]]*(VLOOKUP(Table1[[#This Row], [ISO]],Table2[],28,0)%)</f>
      </c>
      <c r="AK160" s="3">
        <v>584.377</v>
      </c>
      <c r="AL160" s="2">
        <f>Table1[[#This Row], [1997]]*(VLOOKUP(Table1[[#This Row], [ISO]],Table2[],27,0)%)</f>
      </c>
      <c r="AM160" s="3">
        <v>578.846</v>
      </c>
      <c r="AN160" s="2">
        <f>Table1[[#This Row], [1998]]*(VLOOKUP(Table1[[#This Row], [ISO]],Table2[],26,0)%)</f>
      </c>
      <c r="AO160" s="3">
        <v>572.441</v>
      </c>
      <c r="AP160" s="2">
        <f>Table1[[#This Row], [1999]]*(VLOOKUP(Table1[[#This Row], [ISO]],Table2[],25,0)%)</f>
      </c>
      <c r="AQ160" s="3">
        <v>566.811</v>
      </c>
      <c r="AR160" s="2">
        <f>Table1[[#This Row], [2000]]*(VLOOKUP(Table1[[#This Row], [ISO]],Table2[],24,0)%)</f>
      </c>
      <c r="AS160" s="3">
        <v>563.305</v>
      </c>
      <c r="AT160" s="2">
        <f>Table1[[#This Row], [2001]]*(VLOOKUP(Table1[[#This Row], [ISO]],Table2[],23,0)%)</f>
      </c>
      <c r="AU160" s="3">
        <v>562.604</v>
      </c>
      <c r="AV160" s="2">
        <f>Table1[[#This Row], [2002]]*(VLOOKUP(Table1[[#This Row], [ISO]],Table2[],22,0)%)</f>
      </c>
      <c r="AW160" s="3">
        <v>564.8</v>
      </c>
      <c r="AX160" s="2">
        <f>Table1[[#This Row], [2003]]*(VLOOKUP(Table1[[#This Row], [ISO]],Table2[],21,0)%)</f>
      </c>
      <c r="AY160" s="3">
        <v>567.787</v>
      </c>
      <c r="AZ160" s="2">
        <f>Table1[[#This Row], [2004]]*(VLOOKUP(Table1[[#This Row], [ISO]],Table2[],20,0)%)</f>
      </c>
      <c r="BA160" s="3">
        <v>569.679</v>
      </c>
      <c r="BB160" s="2">
        <f>Table1[[#This Row], [2005]]*(VLOOKUP(Table1[[#This Row], [ISO]],Table2[],19,0)%)</f>
      </c>
      <c r="BC160" s="3">
        <v>574.78</v>
      </c>
      <c r="BD160" s="2">
        <f>Table1[[#This Row], [2006]]*(VLOOKUP(Table1[[#This Row], [ISO]],Table2[],18,0)%)</f>
      </c>
      <c r="BE160" s="3">
        <v>586.723</v>
      </c>
      <c r="BF160" s="2">
        <f>Table1[[#This Row], [2007]]*(VLOOKUP(Table1[[#This Row], [ISO]],Table2[],17,0)%)</f>
      </c>
      <c r="BG160" s="3">
        <v>601.283</v>
      </c>
      <c r="BH160" s="2">
        <f>Table1[[#This Row], [2008]]*(VLOOKUP(Table1[[#This Row], [ISO]],Table2[],16,0)%)</f>
      </c>
      <c r="BI160" s="3">
        <v>614.988</v>
      </c>
      <c r="BJ160" s="2">
        <f>Table1[[#This Row], [2009]]*(VLOOKUP(Table1[[#This Row], [ISO]],Table2[],15,0)%)</f>
      </c>
      <c r="BK160" s="3">
        <v>626.763</v>
      </c>
      <c r="BL160" s="2">
        <f>Table1[[#This Row], [2010]]*(VLOOKUP(Table1[[#This Row], [ISO]],Table2[],14,0)%)</f>
      </c>
      <c r="BM160" s="3">
        <v>632.546</v>
      </c>
      <c r="BN160" s="2">
        <f>Table1[[#This Row], [2011]]*(VLOOKUP(Table1[[#This Row], [ISO]],Table2[],13,0)%)</f>
      </c>
      <c r="BO160" s="3">
        <v>630.443</v>
      </c>
      <c r="BP160" s="2">
        <f>Table1[[#This Row], [2012]]*(VLOOKUP(Table1[[#This Row], [ISO]],Table2[],12,0)%)</f>
      </c>
      <c r="BQ160" s="3">
        <v>624.303</v>
      </c>
      <c r="BR160" s="2">
        <f>Table1[[#This Row], [2013]]*(VLOOKUP(Table1[[#This Row], [ISO]],Table2[],11,0)%)</f>
      </c>
      <c r="BS160" s="3">
        <v>617.996</v>
      </c>
      <c r="BT160" s="2">
        <f>Table1[[#This Row], [2014]]*(VLOOKUP(Table1[[#This Row], [ISO]],Table2[],10,0)%)</f>
      </c>
      <c r="BU160" s="3">
        <v>613.482</v>
      </c>
      <c r="BV160" s="2">
        <f>Table1[[#This Row], [2015]]*(VLOOKUP(Table1[[#This Row], [ISO]],Table2[],9,0)%)</f>
      </c>
      <c r="BW160" s="3">
        <v>611.529</v>
      </c>
      <c r="BX160" s="2">
        <f>Table1[[#This Row], [2016]]*(VLOOKUP(Table1[[#This Row], [ISO]],Table2[],8,0)%)</f>
      </c>
      <c r="BY160" s="3">
        <v>610.87</v>
      </c>
      <c r="BZ160" s="2">
        <f>Table1[[#This Row], [2017]]*(VLOOKUP(Table1[[#This Row], [ISO]],Table2[],7,0)%)</f>
      </c>
      <c r="CA160" s="3">
        <v>610.34</v>
      </c>
      <c r="CB160" s="2">
        <f>Table1[[#This Row], [2018]]*(VLOOKUP(Table1[[#This Row], [ISO]],Table2[],6,0)%)</f>
      </c>
      <c r="CC160" s="3">
        <v>611.5799999999999</v>
      </c>
      <c r="CD160" s="2">
        <f>Table1[[#This Row], [2019]]*(VLOOKUP(Table1[[#This Row], [ISO]],Table2[],5,0)%)</f>
      </c>
      <c r="CE160" s="3">
        <v>615.262</v>
      </c>
      <c r="CF160" s="2">
        <f>Table1[[#This Row], [2020]]*(VLOOKUP(Table1[[#This Row], [ISO]],Table2[],4,0)%)</f>
      </c>
      <c r="CG160" s="3">
        <v>620.467</v>
      </c>
      <c r="CH160" s="2">
        <f>Table1[[#This Row], [2021]]*(VLOOKUP(Table1[[#This Row], [ISO]],Table2[],3,0)%)</f>
      </c>
    </row>
    <row x14ac:dyDescent="0.25" r="161" customHeight="1" ht="17.25">
      <c r="A161" s="1" t="s">
        <v>221</v>
      </c>
      <c r="B161" s="1" t="s">
        <v>220</v>
      </c>
      <c r="C161" s="3">
        <v>421.669</v>
      </c>
      <c r="D161" s="3">
        <f>Table1[[#This Row], [1980]]*(VLOOKUP(Table1[[#This Row], [ISO]],Table2[],44,0)%)</f>
      </c>
      <c r="E161" s="3">
        <v>450.813</v>
      </c>
      <c r="F161" s="3">
        <f>Table1[[#This Row], [1981]]*(VLOOKUP(Table1[[#This Row], [ISO]],Table2[],43,0)%)</f>
      </c>
      <c r="G161" s="3">
        <v>480.941</v>
      </c>
      <c r="H161" s="3">
        <f>Table1[[#This Row], [1982]]*(VLOOKUP(Table1[[#This Row], [ISO]],Table2[],42,0)%)</f>
      </c>
      <c r="I161" s="3">
        <v>511.297</v>
      </c>
      <c r="J161" s="3">
        <f>Table1[[#This Row], [1983]]*(VLOOKUP(Table1[[#This Row], [ISO]],Table2[],41,0)%)</f>
      </c>
      <c r="K161" s="3">
        <v>540.751</v>
      </c>
      <c r="L161" s="3">
        <f>Table1[[#This Row], [1984]]*(VLOOKUP(Table1[[#This Row], [ISO]],Table2[],40,0)%)</f>
      </c>
      <c r="M161" s="3">
        <v>565.422</v>
      </c>
      <c r="N161" s="3">
        <f>Table1[[#This Row], [1985]]*(VLOOKUP(Table1[[#This Row], [ISO]],Table2[],39,0)%)</f>
      </c>
      <c r="O161" s="3">
        <v>582.744</v>
      </c>
      <c r="P161" s="3">
        <f>Table1[[#This Row], [1986]]*(VLOOKUP(Table1[[#This Row], [ISO]],Table2[],38,0)%)</f>
      </c>
      <c r="Q161" s="3">
        <v>594.461</v>
      </c>
      <c r="R161" s="3">
        <f>Table1[[#This Row], [1987]]*(VLOOKUP(Table1[[#This Row], [ISO]],Table2[],37,0)%)</f>
      </c>
      <c r="S161" s="3">
        <v>602.701</v>
      </c>
      <c r="T161" s="3">
        <f>Table1[[#This Row], [1988]]*(VLOOKUP(Table1[[#This Row], [ISO]],Table2[],36,0)%)</f>
      </c>
      <c r="U161" s="3">
        <v>609.279</v>
      </c>
      <c r="V161" s="3">
        <f>Table1[[#This Row], [1989]]*(VLOOKUP(Table1[[#This Row], [ISO]],Table2[],35,0)%)</f>
      </c>
      <c r="W161" s="3">
        <v>614.642</v>
      </c>
      <c r="X161" s="3">
        <f>Table1[[#This Row], [1990]]*(VLOOKUP(Table1[[#This Row], [ISO]],Table2[],34,0)%)</f>
      </c>
      <c r="Y161" s="3">
        <v>618.747</v>
      </c>
      <c r="Z161" s="3">
        <f>Table1[[#This Row], [1991]]*(VLOOKUP(Table1[[#This Row], [ISO]],Table2[],33,0)%)</f>
      </c>
      <c r="AA161" s="3">
        <v>620.938</v>
      </c>
      <c r="AB161" s="3">
        <f>Table1[[#This Row], [1992]]*(VLOOKUP(Table1[[#This Row], [ISO]],Table2[],32,0)%)</f>
      </c>
      <c r="AC161" s="3">
        <v>619.1189999999999</v>
      </c>
      <c r="AD161" s="3">
        <f>Table1[[#This Row], [1993]]*(VLOOKUP(Table1[[#This Row], [ISO]],Table2[],31,0)%)</f>
      </c>
      <c r="AE161" s="3">
        <v>615.646</v>
      </c>
      <c r="AF161" s="3">
        <f>Table1[[#This Row], [1994]]*(VLOOKUP(Table1[[#This Row], [ISO]],Table2[],30,0)%)</f>
      </c>
      <c r="AG161" s="3">
        <v>611.978</v>
      </c>
      <c r="AH161" s="3">
        <f>Table1[[#This Row], [1995]]*(VLOOKUP(Table1[[#This Row], [ISO]],Table2[],29,0)%)</f>
      </c>
      <c r="AI161" s="3">
        <v>606.527</v>
      </c>
      <c r="AJ161" s="3">
        <f>Table1[[#This Row], [1996]]*(VLOOKUP(Table1[[#This Row], [ISO]],Table2[],28,0)%)</f>
      </c>
      <c r="AK161" s="3">
        <v>600.191</v>
      </c>
      <c r="AL161" s="3">
        <f>Table1[[#This Row], [1997]]*(VLOOKUP(Table1[[#This Row], [ISO]],Table2[],27,0)%)</f>
      </c>
      <c r="AM161" s="3">
        <v>593.649</v>
      </c>
      <c r="AN161" s="3">
        <f>Table1[[#This Row], [1998]]*(VLOOKUP(Table1[[#This Row], [ISO]],Table2[],26,0)%)</f>
      </c>
      <c r="AO161" s="3">
        <v>585.724</v>
      </c>
      <c r="AP161" s="3">
        <f>Table1[[#This Row], [1999]]*(VLOOKUP(Table1[[#This Row], [ISO]],Table2[],25,0)%)</f>
      </c>
      <c r="AQ161" s="3">
        <v>577.082</v>
      </c>
      <c r="AR161" s="3">
        <f>Table1[[#This Row], [2000]]*(VLOOKUP(Table1[[#This Row], [ISO]],Table2[],24,0)%)</f>
      </c>
      <c r="AS161" s="3">
        <v>569.415</v>
      </c>
      <c r="AT161" s="3">
        <f>Table1[[#This Row], [2001]]*(VLOOKUP(Table1[[#This Row], [ISO]],Table2[],23,0)%)</f>
      </c>
      <c r="AU161" s="3">
        <v>561.944</v>
      </c>
      <c r="AV161" s="3">
        <f>Table1[[#This Row], [2002]]*(VLOOKUP(Table1[[#This Row], [ISO]],Table2[],22,0)%)</f>
      </c>
      <c r="AW161" s="3">
        <v>553.564</v>
      </c>
      <c r="AX161" s="3">
        <f>Table1[[#This Row], [2003]]*(VLOOKUP(Table1[[#This Row], [ISO]],Table2[],21,0)%)</f>
      </c>
      <c r="AY161" s="3">
        <v>544.737</v>
      </c>
      <c r="AZ161" s="3">
        <f>Table1[[#This Row], [2004]]*(VLOOKUP(Table1[[#This Row], [ISO]],Table2[],20,0)%)</f>
      </c>
      <c r="BA161" s="3">
        <v>538.366</v>
      </c>
      <c r="BB161" s="3">
        <f>Table1[[#This Row], [2005]]*(VLOOKUP(Table1[[#This Row], [ISO]],Table2[],19,0)%)</f>
      </c>
      <c r="BC161" s="3">
        <v>536.567</v>
      </c>
      <c r="BD161" s="3">
        <f>Table1[[#This Row], [2006]]*(VLOOKUP(Table1[[#This Row], [ISO]],Table2[],18,0)%)</f>
      </c>
      <c r="BE161" s="3">
        <v>539.931</v>
      </c>
      <c r="BF161" s="3">
        <f>Table1[[#This Row], [2007]]*(VLOOKUP(Table1[[#This Row], [ISO]],Table2[],17,0)%)</f>
      </c>
      <c r="BG161" s="3">
        <v>548.676</v>
      </c>
      <c r="BH161" s="3">
        <f>Table1[[#This Row], [2008]]*(VLOOKUP(Table1[[#This Row], [ISO]],Table2[],16,0)%)</f>
      </c>
      <c r="BI161" s="3">
        <v>561.93</v>
      </c>
      <c r="BJ161" s="3">
        <f>Table1[[#This Row], [2009]]*(VLOOKUP(Table1[[#This Row], [ISO]],Table2[],15,0)%)</f>
      </c>
      <c r="BK161" s="3">
        <v>585.538</v>
      </c>
      <c r="BL161" s="3">
        <f>Table1[[#This Row], [2010]]*(VLOOKUP(Table1[[#This Row], [ISO]],Table2[],14,0)%)</f>
      </c>
      <c r="BM161" s="3">
        <v>622.344</v>
      </c>
      <c r="BN161" s="3">
        <f>Table1[[#This Row], [2011]]*(VLOOKUP(Table1[[#This Row], [ISO]],Table2[],13,0)%)</f>
      </c>
      <c r="BO161" s="3">
        <v>660.861</v>
      </c>
      <c r="BP161" s="3">
        <f>Table1[[#This Row], [2012]]*(VLOOKUP(Table1[[#This Row], [ISO]],Table2[],12,0)%)</f>
      </c>
      <c r="BQ161" s="3">
        <v>695.99</v>
      </c>
      <c r="BR161" s="3">
        <f>Table1[[#This Row], [2013]]*(VLOOKUP(Table1[[#This Row], [ISO]],Table2[],11,0)%)</f>
      </c>
      <c r="BS161" s="3">
        <v>732.5320000000002</v>
      </c>
      <c r="BT161" s="3">
        <f>Table1[[#This Row], [2014]]*(VLOOKUP(Table1[[#This Row], [ISO]],Table2[],10,0)%)</f>
      </c>
      <c r="BU161" s="3">
        <v>770.25</v>
      </c>
      <c r="BV161" s="3">
        <f>Table1[[#This Row], [2015]]*(VLOOKUP(Table1[[#This Row], [ISO]],Table2[],9,0)%)</f>
      </c>
      <c r="BW161" s="3">
        <v>804.0830000000001</v>
      </c>
      <c r="BX161" s="3">
        <f>Table1[[#This Row], [2016]]*(VLOOKUP(Table1[[#This Row], [ISO]],Table2[],8,0)%)</f>
      </c>
      <c r="BY161" s="3">
        <v>837.1560000000001</v>
      </c>
      <c r="BZ161" s="3">
        <f>Table1[[#This Row], [2017]]*(VLOOKUP(Table1[[#This Row], [ISO]],Table2[],7,0)%)</f>
      </c>
      <c r="CA161" s="3">
        <v>866.649</v>
      </c>
      <c r="CB161" s="3">
        <f>Table1[[#This Row], [2018]]*(VLOOKUP(Table1[[#This Row], [ISO]],Table2[],6,0)%)</f>
      </c>
      <c r="CC161" s="3">
        <v>887.2639999999999</v>
      </c>
      <c r="CD161" s="3">
        <f>Table1[[#This Row], [2019]]*(VLOOKUP(Table1[[#This Row], [ISO]],Table2[],5,0)%)</f>
      </c>
      <c r="CE161" s="3">
        <v>893.705</v>
      </c>
      <c r="CF161" s="3">
        <f>Table1[[#This Row], [2020]]*(VLOOKUP(Table1[[#This Row], [ISO]],Table2[],4,0)%)</f>
      </c>
      <c r="CG161" s="3">
        <v>886.039</v>
      </c>
      <c r="CH161" s="3">
        <f>Table1[[#This Row], [2021]]*(VLOOKUP(Table1[[#This Row], [ISO]],Table2[],3,0)%)</f>
      </c>
    </row>
    <row x14ac:dyDescent="0.25" r="162" customHeight="1" ht="17.25">
      <c r="A162" s="1" t="s">
        <v>223</v>
      </c>
      <c r="B162" s="1" t="s">
        <v>222</v>
      </c>
      <c r="C162" s="3">
        <v>27460.387</v>
      </c>
      <c r="D162" s="3">
        <f>Table1[[#This Row], [1980]]*(VLOOKUP(Table1[[#This Row], [ISO]],Table2[],44,0)%)</f>
      </c>
      <c r="E162" s="3">
        <v>28687.805999999997</v>
      </c>
      <c r="F162" s="3">
        <f>Table1[[#This Row], [1981]]*(VLOOKUP(Table1[[#This Row], [ISO]],Table2[],43,0)%)</f>
      </c>
      <c r="G162" s="3">
        <v>30066.951</v>
      </c>
      <c r="H162" s="3">
        <f>Table1[[#This Row], [1982]]*(VLOOKUP(Table1[[#This Row], [ISO]],Table2[],42,0)%)</f>
      </c>
      <c r="I162" s="3">
        <v>31512.629</v>
      </c>
      <c r="J162" s="3">
        <f>Table1[[#This Row], [1983]]*(VLOOKUP(Table1[[#This Row], [ISO]],Table2[],41,0)%)</f>
      </c>
      <c r="K162" s="3">
        <v>32948.709</v>
      </c>
      <c r="L162" s="3">
        <f>Table1[[#This Row], [1984]]*(VLOOKUP(Table1[[#This Row], [ISO]],Table2[],40,0)%)</f>
      </c>
      <c r="M162" s="3">
        <v>34366.993</v>
      </c>
      <c r="N162" s="3">
        <f>Table1[[#This Row], [1985]]*(VLOOKUP(Table1[[#This Row], [ISO]],Table2[],39,0)%)</f>
      </c>
      <c r="O162" s="3">
        <v>35763.581999999995</v>
      </c>
      <c r="P162" s="3">
        <f>Table1[[#This Row], [1986]]*(VLOOKUP(Table1[[#This Row], [ISO]],Table2[],38,0)%)</f>
      </c>
      <c r="Q162" s="3">
        <v>37114.639</v>
      </c>
      <c r="R162" s="3">
        <f>Table1[[#This Row], [1987]]*(VLOOKUP(Table1[[#This Row], [ISO]],Table2[],37,0)%)</f>
      </c>
      <c r="S162" s="3">
        <v>38431.546</v>
      </c>
      <c r="T162" s="3">
        <f>Table1[[#This Row], [1988]]*(VLOOKUP(Table1[[#This Row], [ISO]],Table2[],36,0)%)</f>
      </c>
      <c r="U162" s="3">
        <v>39734.636</v>
      </c>
      <c r="V162" s="3">
        <f>Table1[[#This Row], [1989]]*(VLOOKUP(Table1[[#This Row], [ISO]],Table2[],35,0)%)</f>
      </c>
      <c r="W162" s="3">
        <v>41028.831</v>
      </c>
      <c r="X162" s="3">
        <f>Table1[[#This Row], [1990]]*(VLOOKUP(Table1[[#This Row], [ISO]],Table2[],34,0)%)</f>
      </c>
      <c r="Y162" s="3">
        <v>42252.202</v>
      </c>
      <c r="Z162" s="3">
        <f>Table1[[#This Row], [1991]]*(VLOOKUP(Table1[[#This Row], [ISO]],Table2[],33,0)%)</f>
      </c>
      <c r="AA162" s="3">
        <v>43279.47</v>
      </c>
      <c r="AB162" s="3">
        <f>Table1[[#This Row], [1992]]*(VLOOKUP(Table1[[#This Row], [ISO]],Table2[],32,0)%)</f>
      </c>
      <c r="AC162" s="3">
        <v>44111.792</v>
      </c>
      <c r="AD162" s="3">
        <f>Table1[[#This Row], [1993]]*(VLOOKUP(Table1[[#This Row], [ISO]],Table2[],31,0)%)</f>
      </c>
      <c r="AE162" s="3">
        <v>44833.177</v>
      </c>
      <c r="AF162" s="3">
        <f>Table1[[#This Row], [1994]]*(VLOOKUP(Table1[[#This Row], [ISO]],Table2[],30,0)%)</f>
      </c>
      <c r="AG162" s="3">
        <v>45477.359000000004</v>
      </c>
      <c r="AH162" s="3">
        <f>Table1[[#This Row], [1995]]*(VLOOKUP(Table1[[#This Row], [ISO]],Table2[],29,0)%)</f>
      </c>
      <c r="AI162" s="3">
        <v>46075.492</v>
      </c>
      <c r="AJ162" s="3">
        <f>Table1[[#This Row], [1996]]*(VLOOKUP(Table1[[#This Row], [ISO]],Table2[],28,0)%)</f>
      </c>
      <c r="AK162" s="3">
        <v>46622.708</v>
      </c>
      <c r="AL162" s="3">
        <f>Table1[[#This Row], [1997]]*(VLOOKUP(Table1[[#This Row], [ISO]],Table2[],27,0)%)</f>
      </c>
      <c r="AM162" s="3">
        <v>47205.852</v>
      </c>
      <c r="AN162" s="3">
        <f>Table1[[#This Row], [1998]]*(VLOOKUP(Table1[[#This Row], [ISO]],Table2[],26,0)%)</f>
      </c>
      <c r="AO162" s="3">
        <v>47849.388999999996</v>
      </c>
      <c r="AP162" s="3">
        <f>Table1[[#This Row], [1999]]*(VLOOKUP(Table1[[#This Row], [ISO]],Table2[],25,0)%)</f>
      </c>
      <c r="AQ162" s="3">
        <v>48542.773</v>
      </c>
      <c r="AR162" s="3">
        <f>Table1[[#This Row], [2000]]*(VLOOKUP(Table1[[#This Row], [ISO]],Table2[],24,0)%)</f>
      </c>
      <c r="AS162" s="3">
        <v>49295.51</v>
      </c>
      <c r="AT162" s="3">
        <f>Table1[[#This Row], [2001]]*(VLOOKUP(Table1[[#This Row], [ISO]],Table2[],23,0)%)</f>
      </c>
      <c r="AU162" s="3">
        <v>50019.061</v>
      </c>
      <c r="AV162" s="3">
        <f>Table1[[#This Row], [2002]]*(VLOOKUP(Table1[[#This Row], [ISO]],Table2[],22,0)%)</f>
      </c>
      <c r="AW162" s="3">
        <v>50661.216</v>
      </c>
      <c r="AX162" s="3">
        <f>Table1[[#This Row], [2003]]*(VLOOKUP(Table1[[#This Row], [ISO]],Table2[],21,0)%)</f>
      </c>
      <c r="AY162" s="3">
        <v>51220.534</v>
      </c>
      <c r="AZ162" s="3">
        <f>Table1[[#This Row], [2004]]*(VLOOKUP(Table1[[#This Row], [ISO]],Table2[],20,0)%)</f>
      </c>
      <c r="BA162" s="3">
        <v>51696.434</v>
      </c>
      <c r="BB162" s="3">
        <f>Table1[[#This Row], [2005]]*(VLOOKUP(Table1[[#This Row], [ISO]],Table2[],19,0)%)</f>
      </c>
      <c r="BC162" s="3">
        <v>52088.496</v>
      </c>
      <c r="BD162" s="3">
        <f>Table1[[#This Row], [2006]]*(VLOOKUP(Table1[[#This Row], [ISO]],Table2[],18,0)%)</f>
      </c>
      <c r="BE162" s="3">
        <v>52532.949</v>
      </c>
      <c r="BF162" s="3">
        <f>Table1[[#This Row], [2007]]*(VLOOKUP(Table1[[#This Row], [ISO]],Table2[],17,0)%)</f>
      </c>
      <c r="BG162" s="3">
        <v>53143.213</v>
      </c>
      <c r="BH162" s="3">
        <f>Table1[[#This Row], [2008]]*(VLOOKUP(Table1[[#This Row], [ISO]],Table2[],16,0)%)</f>
      </c>
      <c r="BI162" s="3">
        <v>53915.483</v>
      </c>
      <c r="BJ162" s="3">
        <f>Table1[[#This Row], [2009]]*(VLOOKUP(Table1[[#This Row], [ISO]],Table2[],15,0)%)</f>
      </c>
      <c r="BK162" s="3">
        <v>54866.485</v>
      </c>
      <c r="BL162" s="3">
        <f>Table1[[#This Row], [2010]]*(VLOOKUP(Table1[[#This Row], [ISO]],Table2[],14,0)%)</f>
      </c>
      <c r="BM162" s="3">
        <v>55934.25200000001</v>
      </c>
      <c r="BN162" s="3">
        <f>Table1[[#This Row], [2011]]*(VLOOKUP(Table1[[#This Row], [ISO]],Table2[],13,0)%)</f>
      </c>
      <c r="BO162" s="3">
        <v>56904.600999999995</v>
      </c>
      <c r="BP162" s="3">
        <f>Table1[[#This Row], [2012]]*(VLOOKUP(Table1[[#This Row], [ISO]],Table2[],12,0)%)</f>
      </c>
      <c r="BQ162" s="3">
        <v>57686.312000000005</v>
      </c>
      <c r="BR162" s="3">
        <f>Table1[[#This Row], [2013]]*(VLOOKUP(Table1[[#This Row], [ISO]],Table2[],11,0)%)</f>
      </c>
      <c r="BS162" s="3">
        <v>58259.12699999999</v>
      </c>
      <c r="BT162" s="3">
        <f>Table1[[#This Row], [2014]]*(VLOOKUP(Table1[[#This Row], [ISO]],Table2[],10,0)%)</f>
      </c>
      <c r="BU162" s="3">
        <v>58559.583</v>
      </c>
      <c r="BV162" s="3">
        <f>Table1[[#This Row], [2015]]*(VLOOKUP(Table1[[#This Row], [ISO]],Table2[],9,0)%)</f>
      </c>
      <c r="BW162" s="3">
        <v>58649.502</v>
      </c>
      <c r="BX162" s="3">
        <f>Table1[[#This Row], [2016]]*(VLOOKUP(Table1[[#This Row], [ISO]],Table2[],8,0)%)</f>
      </c>
      <c r="BY162" s="3">
        <v>58635.850000000006</v>
      </c>
      <c r="BZ162" s="3">
        <f>Table1[[#This Row], [2017]]*(VLOOKUP(Table1[[#This Row], [ISO]],Table2[],7,0)%)</f>
      </c>
      <c r="CA162" s="3">
        <v>58599.460999999996</v>
      </c>
      <c r="CB162" s="3">
        <f>Table1[[#This Row], [2018]]*(VLOOKUP(Table1[[#This Row], [ISO]],Table2[],6,0)%)</f>
      </c>
      <c r="CC162" s="3">
        <v>58641.00199999999</v>
      </c>
      <c r="CD162" s="3">
        <f>Table1[[#This Row], [2019]]*(VLOOKUP(Table1[[#This Row], [ISO]],Table2[],5,0)%)</f>
      </c>
      <c r="CE162" s="3">
        <v>58866.002</v>
      </c>
      <c r="CF162" s="3">
        <f>Table1[[#This Row], [2020]]*(VLOOKUP(Table1[[#This Row], [ISO]],Table2[],4,0)%)</f>
      </c>
      <c r="CG162" s="3">
        <v>59208.956999999995</v>
      </c>
      <c r="CH162" s="3">
        <f>Table1[[#This Row], [2021]]*(VLOOKUP(Table1[[#This Row], [ISO]],Table2[],3,0)%)</f>
      </c>
    </row>
    <row x14ac:dyDescent="0.25" r="163" customHeight="1" ht="17.25">
      <c r="A163" s="1" t="s">
        <v>225</v>
      </c>
      <c r="B163" s="1" t="s">
        <v>224</v>
      </c>
      <c r="C163" s="3">
        <v>556.859</v>
      </c>
      <c r="D163" s="3">
        <f>Table1[[#This Row], [1980]]*(VLOOKUP(Table1[[#This Row], [ISO]],Table2[],44,0)%)</f>
      </c>
      <c r="E163" s="3">
        <v>562.401</v>
      </c>
      <c r="F163" s="3">
        <f>Table1[[#This Row], [1981]]*(VLOOKUP(Table1[[#This Row], [ISO]],Table2[],43,0)%)</f>
      </c>
      <c r="G163" s="3">
        <v>569.703</v>
      </c>
      <c r="H163" s="3">
        <f>Table1[[#This Row], [1982]]*(VLOOKUP(Table1[[#This Row], [ISO]],Table2[],42,0)%)</f>
      </c>
      <c r="I163" s="3">
        <v>578.694</v>
      </c>
      <c r="J163" s="3">
        <f>Table1[[#This Row], [1983]]*(VLOOKUP(Table1[[#This Row], [ISO]],Table2[],41,0)%)</f>
      </c>
      <c r="K163" s="3">
        <v>588.456</v>
      </c>
      <c r="L163" s="3">
        <f>Table1[[#This Row], [1984]]*(VLOOKUP(Table1[[#This Row], [ISO]],Table2[],40,0)%)</f>
      </c>
      <c r="M163" s="3">
        <v>597.613</v>
      </c>
      <c r="N163" s="3">
        <f>Table1[[#This Row], [1985]]*(VLOOKUP(Table1[[#This Row], [ISO]],Table2[],39,0)%)</f>
      </c>
      <c r="O163" s="3">
        <v>605.802</v>
      </c>
      <c r="P163" s="3">
        <f>Table1[[#This Row], [1986]]*(VLOOKUP(Table1[[#This Row], [ISO]],Table2[],38,0)%)</f>
      </c>
      <c r="Q163" s="3">
        <v>612.873</v>
      </c>
      <c r="R163" s="3">
        <f>Table1[[#This Row], [1987]]*(VLOOKUP(Table1[[#This Row], [ISO]],Table2[],37,0)%)</f>
      </c>
      <c r="S163" s="3">
        <v>618.565</v>
      </c>
      <c r="T163" s="3">
        <f>Table1[[#This Row], [1988]]*(VLOOKUP(Table1[[#This Row], [ISO]],Table2[],36,0)%)</f>
      </c>
      <c r="U163" s="3">
        <v>623.568</v>
      </c>
      <c r="V163" s="3">
        <f>Table1[[#This Row], [1989]]*(VLOOKUP(Table1[[#This Row], [ISO]],Table2[],35,0)%)</f>
      </c>
      <c r="W163" s="3">
        <v>628.7470000000001</v>
      </c>
      <c r="X163" s="3">
        <f>Table1[[#This Row], [1990]]*(VLOOKUP(Table1[[#This Row], [ISO]],Table2[],34,0)%)</f>
      </c>
      <c r="Y163" s="3">
        <v>632.896</v>
      </c>
      <c r="Z163" s="3">
        <f>Table1[[#This Row], [1991]]*(VLOOKUP(Table1[[#This Row], [ISO]],Table2[],33,0)%)</f>
      </c>
      <c r="AA163" s="3">
        <v>635.944</v>
      </c>
      <c r="AB163" s="3">
        <f>Table1[[#This Row], [1992]]*(VLOOKUP(Table1[[#This Row], [ISO]],Table2[],32,0)%)</f>
      </c>
      <c r="AC163" s="3">
        <v>639.027</v>
      </c>
      <c r="AD163" s="3">
        <f>Table1[[#This Row], [1993]]*(VLOOKUP(Table1[[#This Row], [ISO]],Table2[],31,0)%)</f>
      </c>
      <c r="AE163" s="3">
        <v>641.966</v>
      </c>
      <c r="AF163" s="3">
        <f>Table1[[#This Row], [1994]]*(VLOOKUP(Table1[[#This Row], [ISO]],Table2[],30,0)%)</f>
      </c>
      <c r="AG163" s="3">
        <v>644.995</v>
      </c>
      <c r="AH163" s="3">
        <f>Table1[[#This Row], [1995]]*(VLOOKUP(Table1[[#This Row], [ISO]],Table2[],29,0)%)</f>
      </c>
      <c r="AI163" s="3">
        <v>649.501</v>
      </c>
      <c r="AJ163" s="3">
        <f>Table1[[#This Row], [1996]]*(VLOOKUP(Table1[[#This Row], [ISO]],Table2[],28,0)%)</f>
      </c>
      <c r="AK163" s="3">
        <v>655.502</v>
      </c>
      <c r="AL163" s="3">
        <f>Table1[[#This Row], [1997]]*(VLOOKUP(Table1[[#This Row], [ISO]],Table2[],27,0)%)</f>
      </c>
      <c r="AM163" s="3">
        <v>661.94</v>
      </c>
      <c r="AN163" s="3">
        <f>Table1[[#This Row], [1998]]*(VLOOKUP(Table1[[#This Row], [ISO]],Table2[],26,0)%)</f>
      </c>
      <c r="AO163" s="3">
        <v>668.632</v>
      </c>
      <c r="AP163" s="3">
        <f>Table1[[#This Row], [1999]]*(VLOOKUP(Table1[[#This Row], [ISO]],Table2[],25,0)%)</f>
      </c>
      <c r="AQ163" s="3">
        <v>675.1959999999999</v>
      </c>
      <c r="AR163" s="3">
        <f>Table1[[#This Row], [2000]]*(VLOOKUP(Table1[[#This Row], [ISO]],Table2[],24,0)%)</f>
      </c>
      <c r="AS163" s="3">
        <v>681.433</v>
      </c>
      <c r="AT163" s="3">
        <f>Table1[[#This Row], [2001]]*(VLOOKUP(Table1[[#This Row], [ISO]],Table2[],23,0)%)</f>
      </c>
      <c r="AU163" s="3">
        <v>687.304</v>
      </c>
      <c r="AV163" s="3">
        <f>Table1[[#This Row], [2002]]*(VLOOKUP(Table1[[#This Row], [ISO]],Table2[],22,0)%)</f>
      </c>
      <c r="AW163" s="3">
        <v>692.864</v>
      </c>
      <c r="AX163" s="3">
        <f>Table1[[#This Row], [2003]]*(VLOOKUP(Table1[[#This Row], [ISO]],Table2[],21,0)%)</f>
      </c>
      <c r="AY163" s="3">
        <v>699.164</v>
      </c>
      <c r="AZ163" s="3">
        <f>Table1[[#This Row], [2004]]*(VLOOKUP(Table1[[#This Row], [ISO]],Table2[],20,0)%)</f>
      </c>
      <c r="BA163" s="3">
        <v>706.093</v>
      </c>
      <c r="BB163" s="3">
        <f>Table1[[#This Row], [2005]]*(VLOOKUP(Table1[[#This Row], [ISO]],Table2[],19,0)%)</f>
      </c>
      <c r="BC163" s="3">
        <v>712.4559999999999</v>
      </c>
      <c r="BD163" s="3">
        <f>Table1[[#This Row], [2006]]*(VLOOKUP(Table1[[#This Row], [ISO]],Table2[],18,0)%)</f>
      </c>
      <c r="BE163" s="3">
        <v>718.803</v>
      </c>
      <c r="BF163" s="3">
        <f>Table1[[#This Row], [2007]]*(VLOOKUP(Table1[[#This Row], [ISO]],Table2[],17,0)%)</f>
      </c>
      <c r="BG163" s="3">
        <v>725.847</v>
      </c>
      <c r="BH163" s="3">
        <f>Table1[[#This Row], [2008]]*(VLOOKUP(Table1[[#This Row], [ISO]],Table2[],16,0)%)</f>
      </c>
      <c r="BI163" s="3">
        <v>732.309</v>
      </c>
      <c r="BJ163" s="3">
        <f>Table1[[#This Row], [2009]]*(VLOOKUP(Table1[[#This Row], [ISO]],Table2[],15,0)%)</f>
      </c>
      <c r="BK163" s="3">
        <v>738.114</v>
      </c>
      <c r="BL163" s="3">
        <f>Table1[[#This Row], [2010]]*(VLOOKUP(Table1[[#This Row], [ISO]],Table2[],14,0)%)</f>
      </c>
      <c r="BM163" s="3">
        <v>745.546</v>
      </c>
      <c r="BN163" s="3">
        <f>Table1[[#This Row], [2011]]*(VLOOKUP(Table1[[#This Row], [ISO]],Table2[],13,0)%)</f>
      </c>
      <c r="BO163" s="3">
        <v>754.617</v>
      </c>
      <c r="BP163" s="3">
        <f>Table1[[#This Row], [2012]]*(VLOOKUP(Table1[[#This Row], [ISO]],Table2[],12,0)%)</f>
      </c>
      <c r="BQ163" s="3">
        <v>763.0540000000001</v>
      </c>
      <c r="BR163" s="3">
        <f>Table1[[#This Row], [2013]]*(VLOOKUP(Table1[[#This Row], [ISO]],Table2[],11,0)%)</f>
      </c>
      <c r="BS163" s="3">
        <v>770.385</v>
      </c>
      <c r="BT163" s="3">
        <f>Table1[[#This Row], [2014]]*(VLOOKUP(Table1[[#This Row], [ISO]],Table2[],10,0)%)</f>
      </c>
      <c r="BU163" s="3">
        <v>777.077</v>
      </c>
      <c r="BV163" s="3">
        <f>Table1[[#This Row], [2015]]*(VLOOKUP(Table1[[#This Row], [ISO]],Table2[],9,0)%)</f>
      </c>
      <c r="BW163" s="3">
        <v>781.568</v>
      </c>
      <c r="BX163" s="3">
        <f>Table1[[#This Row], [2016]]*(VLOOKUP(Table1[[#This Row], [ISO]],Table2[],8,0)%)</f>
      </c>
      <c r="BY163" s="3">
        <v>783.05</v>
      </c>
      <c r="BZ163" s="3">
        <f>Table1[[#This Row], [2017]]*(VLOOKUP(Table1[[#This Row], [ISO]],Table2[],7,0)%)</f>
      </c>
      <c r="CA163" s="3">
        <v>782.482</v>
      </c>
      <c r="CB163" s="3">
        <f>Table1[[#This Row], [2018]]*(VLOOKUP(Table1[[#This Row], [ISO]],Table2[],6,0)%)</f>
      </c>
      <c r="CC163" s="3">
        <v>779.61</v>
      </c>
      <c r="CD163" s="3">
        <f>Table1[[#This Row], [2019]]*(VLOOKUP(Table1[[#This Row], [ISO]],Table2[],5,0)%)</f>
      </c>
      <c r="CE163" s="3">
        <v>774.714</v>
      </c>
      <c r="CF163" s="3">
        <f>Table1[[#This Row], [2020]]*(VLOOKUP(Table1[[#This Row], [ISO]],Table2[],4,0)%)</f>
      </c>
      <c r="CG163" s="3">
        <v>769.65</v>
      </c>
      <c r="CH163" s="3">
        <f>Table1[[#This Row], [2021]]*(VLOOKUP(Table1[[#This Row], [ISO]],Table2[],3,0)%)</f>
      </c>
    </row>
    <row x14ac:dyDescent="0.25" r="164" customHeight="1" ht="17.25">
      <c r="A164" s="1" t="s">
        <v>231</v>
      </c>
      <c r="B164" s="1" t="s">
        <v>230</v>
      </c>
      <c r="C164" s="3">
        <v>5572.792</v>
      </c>
      <c r="D164" s="3">
        <f>Table1[[#This Row], [1980]]*(VLOOKUP(Table1[[#This Row], [ISO]],Table2[],44,0)%)</f>
      </c>
      <c r="E164" s="3">
        <v>5644.814</v>
      </c>
      <c r="F164" s="3">
        <f>Table1[[#This Row], [1981]]*(VLOOKUP(Table1[[#This Row], [ISO]],Table2[],43,0)%)</f>
      </c>
      <c r="G164" s="3">
        <v>5716.454</v>
      </c>
      <c r="H164" s="3">
        <f>Table1[[#This Row], [1982]]*(VLOOKUP(Table1[[#This Row], [ISO]],Table2[],42,0)%)</f>
      </c>
      <c r="I164" s="3">
        <v>5790.966</v>
      </c>
      <c r="J164" s="3">
        <f>Table1[[#This Row], [1983]]*(VLOOKUP(Table1[[#This Row], [ISO]],Table2[],41,0)%)</f>
      </c>
      <c r="K164" s="3">
        <v>5867.927</v>
      </c>
      <c r="L164" s="3">
        <f>Table1[[#This Row], [1984]]*(VLOOKUP(Table1[[#This Row], [ISO]],Table2[],40,0)%)</f>
      </c>
      <c r="M164" s="3">
        <v>5946.367</v>
      </c>
      <c r="N164" s="3">
        <f>Table1[[#This Row], [1985]]*(VLOOKUP(Table1[[#This Row], [ISO]],Table2[],39,0)%)</f>
      </c>
      <c r="O164" s="3">
        <v>6025.601</v>
      </c>
      <c r="P164" s="3">
        <f>Table1[[#This Row], [1986]]*(VLOOKUP(Table1[[#This Row], [ISO]],Table2[],38,0)%)</f>
      </c>
      <c r="Q164" s="3">
        <v>6101.773</v>
      </c>
      <c r="R164" s="3">
        <f>Table1[[#This Row], [1987]]*(VLOOKUP(Table1[[#This Row], [ISO]],Table2[],37,0)%)</f>
      </c>
      <c r="S164" s="3">
        <v>6172.951999999999</v>
      </c>
      <c r="T164" s="3">
        <f>Table1[[#This Row], [1988]]*(VLOOKUP(Table1[[#This Row], [ISO]],Table2[],36,0)%)</f>
      </c>
      <c r="U164" s="3">
        <v>6236.398</v>
      </c>
      <c r="V164" s="3">
        <f>Table1[[#This Row], [1989]]*(VLOOKUP(Table1[[#This Row], [ISO]],Table2[],35,0)%)</f>
      </c>
      <c r="W164" s="3">
        <v>6288.273</v>
      </c>
      <c r="X164" s="3">
        <f>Table1[[#This Row], [1990]]*(VLOOKUP(Table1[[#This Row], [ISO]],Table2[],34,0)%)</f>
      </c>
      <c r="Y164" s="3">
        <v>6325.273</v>
      </c>
      <c r="Z164" s="3">
        <f>Table1[[#This Row], [1991]]*(VLOOKUP(Table1[[#This Row], [ISO]],Table2[],33,0)%)</f>
      </c>
      <c r="AA164" s="3">
        <v>6346.555</v>
      </c>
      <c r="AB164" s="3">
        <f>Table1[[#This Row], [1992]]*(VLOOKUP(Table1[[#This Row], [ISO]],Table2[],32,0)%)</f>
      </c>
      <c r="AC164" s="3">
        <v>6352.785</v>
      </c>
      <c r="AD164" s="3">
        <f>Table1[[#This Row], [1993]]*(VLOOKUP(Table1[[#This Row], [ISO]],Table2[],31,0)%)</f>
      </c>
      <c r="AE164" s="3">
        <v>6347.268</v>
      </c>
      <c r="AF164" s="3">
        <f>Table1[[#This Row], [1994]]*(VLOOKUP(Table1[[#This Row], [ISO]],Table2[],30,0)%)</f>
      </c>
      <c r="AG164" s="3">
        <v>6332.362</v>
      </c>
      <c r="AH164" s="3">
        <f>Table1[[#This Row], [1995]]*(VLOOKUP(Table1[[#This Row], [ISO]],Table2[],29,0)%)</f>
      </c>
      <c r="AI164" s="3">
        <v>6307.495</v>
      </c>
      <c r="AJ164" s="3">
        <f>Table1[[#This Row], [1996]]*(VLOOKUP(Table1[[#This Row], [ISO]],Table2[],28,0)%)</f>
      </c>
      <c r="AK164" s="3">
        <v>6277.07</v>
      </c>
      <c r="AL164" s="3">
        <f>Table1[[#This Row], [1997]]*(VLOOKUP(Table1[[#This Row], [ISO]],Table2[],27,0)%)</f>
      </c>
      <c r="AM164" s="3">
        <v>6243.605</v>
      </c>
      <c r="AN164" s="3">
        <f>Table1[[#This Row], [1998]]*(VLOOKUP(Table1[[#This Row], [ISO]],Table2[],26,0)%)</f>
      </c>
      <c r="AO164" s="3">
        <v>6207.968</v>
      </c>
      <c r="AP164" s="3">
        <f>Table1[[#This Row], [1999]]*(VLOOKUP(Table1[[#This Row], [ISO]],Table2[],25,0)%)</f>
      </c>
      <c r="AQ164" s="3">
        <v>6174.264999999999</v>
      </c>
      <c r="AR164" s="3">
        <f>Table1[[#This Row], [2000]]*(VLOOKUP(Table1[[#This Row], [ISO]],Table2[],24,0)%)</f>
      </c>
      <c r="AS164" s="3">
        <v>6134.535</v>
      </c>
      <c r="AT164" s="3">
        <f>Table1[[#This Row], [2001]]*(VLOOKUP(Table1[[#This Row], [ISO]],Table2[],23,0)%)</f>
      </c>
      <c r="AU164" s="3">
        <v>6087.506</v>
      </c>
      <c r="AV164" s="3">
        <f>Table1[[#This Row], [2002]]*(VLOOKUP(Table1[[#This Row], [ISO]],Table2[],22,0)%)</f>
      </c>
      <c r="AW164" s="3">
        <v>6045.378</v>
      </c>
      <c r="AX164" s="3">
        <f>Table1[[#This Row], [2003]]*(VLOOKUP(Table1[[#This Row], [ISO]],Table2[],21,0)%)</f>
      </c>
      <c r="AY164" s="3">
        <v>6019</v>
      </c>
      <c r="AZ164" s="3">
        <f>Table1[[#This Row], [2004]]*(VLOOKUP(Table1[[#This Row], [ISO]],Table2[],20,0)%)</f>
      </c>
      <c r="BA164" s="3">
        <v>6013.539</v>
      </c>
      <c r="BB164" s="3">
        <f>Table1[[#This Row], [2005]]*(VLOOKUP(Table1[[#This Row], [ISO]],Table2[],19,0)%)</f>
      </c>
      <c r="BC164" s="3">
        <v>6033.221</v>
      </c>
      <c r="BD164" s="3">
        <f>Table1[[#This Row], [2006]]*(VLOOKUP(Table1[[#This Row], [ISO]],Table2[],18,0)%)</f>
      </c>
      <c r="BE164" s="3">
        <v>6070.416</v>
      </c>
      <c r="BF164" s="3">
        <f>Table1[[#This Row], [2007]]*(VLOOKUP(Table1[[#This Row], [ISO]],Table2[],17,0)%)</f>
      </c>
      <c r="BG164" s="3">
        <v>6105.0560000000005</v>
      </c>
      <c r="BH164" s="3">
        <f>Table1[[#This Row], [2008]]*(VLOOKUP(Table1[[#This Row], [ISO]],Table2[],16,0)%)</f>
      </c>
      <c r="BI164" s="3">
        <v>6125.1</v>
      </c>
      <c r="BJ164" s="3">
        <f>Table1[[#This Row], [2009]]*(VLOOKUP(Table1[[#This Row], [ISO]],Table2[],15,0)%)</f>
      </c>
      <c r="BK164" s="3">
        <v>6121.817000000001</v>
      </c>
      <c r="BL164" s="3">
        <f>Table1[[#This Row], [2010]]*(VLOOKUP(Table1[[#This Row], [ISO]],Table2[],14,0)%)</f>
      </c>
      <c r="BM164" s="3">
        <v>6097.981</v>
      </c>
      <c r="BN164" s="3">
        <f>Table1[[#This Row], [2011]]*(VLOOKUP(Table1[[#This Row], [ISO]],Table2[],13,0)%)</f>
      </c>
      <c r="BO164" s="3">
        <v>6058.191</v>
      </c>
      <c r="BP164" s="3">
        <f>Table1[[#This Row], [2012]]*(VLOOKUP(Table1[[#This Row], [ISO]],Table2[],12,0)%)</f>
      </c>
      <c r="BQ164" s="3">
        <v>6006.158</v>
      </c>
      <c r="BR164" s="3">
        <f>Table1[[#This Row], [2013]]*(VLOOKUP(Table1[[#This Row], [ISO]],Table2[],11,0)%)</f>
      </c>
      <c r="BS164" s="3">
        <v>5944.814</v>
      </c>
      <c r="BT164" s="3">
        <f>Table1[[#This Row], [2014]]*(VLOOKUP(Table1[[#This Row], [ISO]],Table2[],10,0)%)</f>
      </c>
      <c r="BU164" s="3">
        <v>5877.421</v>
      </c>
      <c r="BV164" s="3">
        <f>Table1[[#This Row], [2015]]*(VLOOKUP(Table1[[#This Row], [ISO]],Table2[],9,0)%)</f>
      </c>
      <c r="BW164" s="3">
        <v>5812.041</v>
      </c>
      <c r="BX164" s="3">
        <f>Table1[[#This Row], [2016]]*(VLOOKUP(Table1[[#This Row], [ISO]],Table2[],8,0)%)</f>
      </c>
      <c r="BY164" s="3">
        <v>5763.9349999999995</v>
      </c>
      <c r="BZ164" s="3">
        <f>Table1[[#This Row], [2017]]*(VLOOKUP(Table1[[#This Row], [ISO]],Table2[],7,0)%)</f>
      </c>
      <c r="CA164" s="3">
        <v>5755.021000000001</v>
      </c>
      <c r="CB164" s="3">
        <f>Table1[[#This Row], [2018]]*(VLOOKUP(Table1[[#This Row], [ISO]],Table2[],6,0)%)</f>
      </c>
      <c r="CC164" s="3">
        <v>5775.048</v>
      </c>
      <c r="CD164" s="3">
        <f>Table1[[#This Row], [2019]]*(VLOOKUP(Table1[[#This Row], [ISO]],Table2[],5,0)%)</f>
      </c>
      <c r="CE164" s="3">
        <v>5802.831999999999</v>
      </c>
      <c r="CF164" s="3">
        <f>Table1[[#This Row], [2020]]*(VLOOKUP(Table1[[#This Row], [ISO]],Table2[],4,0)%)</f>
      </c>
      <c r="CG164" s="3">
        <v>5834.338</v>
      </c>
      <c r="CH164" s="3">
        <f>Table1[[#This Row], [2021]]*(VLOOKUP(Table1[[#This Row], [ISO]],Table2[],3,0)%)</f>
      </c>
    </row>
    <row x14ac:dyDescent="0.25" r="165" customHeight="1" ht="17.25">
      <c r="A165" s="1" t="s">
        <v>233</v>
      </c>
      <c r="B165" s="1" t="s">
        <v>232</v>
      </c>
      <c r="C165" s="3">
        <v>15957.150000000001</v>
      </c>
      <c r="D165" s="3">
        <f>Table1[[#This Row], [1980]]*(VLOOKUP(Table1[[#This Row], [ISO]],Table2[],44,0)%)</f>
      </c>
      <c r="E165" s="3">
        <v>16224.419</v>
      </c>
      <c r="F165" s="3">
        <f>Table1[[#This Row], [1981]]*(VLOOKUP(Table1[[#This Row], [ISO]],Table2[],43,0)%)</f>
      </c>
      <c r="G165" s="3">
        <v>16468.754</v>
      </c>
      <c r="H165" s="3">
        <f>Table1[[#This Row], [1982]]*(VLOOKUP(Table1[[#This Row], [ISO]],Table2[],42,0)%)</f>
      </c>
      <c r="I165" s="3">
        <v>16713.802</v>
      </c>
      <c r="J165" s="3">
        <f>Table1[[#This Row], [1983]]*(VLOOKUP(Table1[[#This Row], [ISO]],Table2[],41,0)%)</f>
      </c>
      <c r="K165" s="3">
        <v>16953.889</v>
      </c>
      <c r="L165" s="3">
        <f>Table1[[#This Row], [1984]]*(VLOOKUP(Table1[[#This Row], [ISO]],Table2[],40,0)%)</f>
      </c>
      <c r="M165" s="3">
        <v>17184.901</v>
      </c>
      <c r="N165" s="3">
        <f>Table1[[#This Row], [1985]]*(VLOOKUP(Table1[[#This Row], [ISO]],Table2[],39,0)%)</f>
      </c>
      <c r="O165" s="3">
        <v>17402.085</v>
      </c>
      <c r="P165" s="3">
        <f>Table1[[#This Row], [1986]]*(VLOOKUP(Table1[[#This Row], [ISO]],Table2[],38,0)%)</f>
      </c>
      <c r="Q165" s="3">
        <v>17631.004</v>
      </c>
      <c r="R165" s="3">
        <f>Table1[[#This Row], [1987]]*(VLOOKUP(Table1[[#This Row], [ISO]],Table2[],37,0)%)</f>
      </c>
      <c r="S165" s="3">
        <v>17895.429</v>
      </c>
      <c r="T165" s="3">
        <f>Table1[[#This Row], [1988]]*(VLOOKUP(Table1[[#This Row], [ISO]],Table2[],36,0)%)</f>
      </c>
      <c r="U165" s="3">
        <v>18170.628</v>
      </c>
      <c r="V165" s="3">
        <f>Table1[[#This Row], [1989]]*(VLOOKUP(Table1[[#This Row], [ISO]],Table2[],35,0)%)</f>
      </c>
      <c r="W165" s="3">
        <v>18469.373</v>
      </c>
      <c r="X165" s="3">
        <f>Table1[[#This Row], [1990]]*(VLOOKUP(Table1[[#This Row], [ISO]],Table2[],34,0)%)</f>
      </c>
      <c r="Y165" s="3">
        <v>18795.978000000003</v>
      </c>
      <c r="Z165" s="3">
        <f>Table1[[#This Row], [1991]]*(VLOOKUP(Table1[[#This Row], [ISO]],Table2[],33,0)%)</f>
      </c>
      <c r="AA165" s="3">
        <v>19114.727</v>
      </c>
      <c r="AB165" s="3">
        <f>Table1[[#This Row], [1992]]*(VLOOKUP(Table1[[#This Row], [ISO]],Table2[],32,0)%)</f>
      </c>
      <c r="AC165" s="3">
        <v>19417.559</v>
      </c>
      <c r="AD165" s="3">
        <f>Table1[[#This Row], [1993]]*(VLOOKUP(Table1[[#This Row], [ISO]],Table2[],31,0)%)</f>
      </c>
      <c r="AE165" s="3">
        <v>19704.691</v>
      </c>
      <c r="AF165" s="3">
        <f>Table1[[#This Row], [1994]]*(VLOOKUP(Table1[[#This Row], [ISO]],Table2[],30,0)%)</f>
      </c>
      <c r="AG165" s="3">
        <v>19972.63</v>
      </c>
      <c r="AH165" s="3">
        <f>Table1[[#This Row], [1995]]*(VLOOKUP(Table1[[#This Row], [ISO]],Table2[],29,0)%)</f>
      </c>
      <c r="AI165" s="3">
        <v>20238.228</v>
      </c>
      <c r="AJ165" s="3">
        <f>Table1[[#This Row], [1996]]*(VLOOKUP(Table1[[#This Row], [ISO]],Table2[],28,0)%)</f>
      </c>
      <c r="AK165" s="3">
        <v>20491.621</v>
      </c>
      <c r="AL165" s="3">
        <f>Table1[[#This Row], [1997]]*(VLOOKUP(Table1[[#This Row], [ISO]],Table2[],27,0)%)</f>
      </c>
      <c r="AM165" s="3">
        <v>20702.393</v>
      </c>
      <c r="AN165" s="3">
        <f>Table1[[#This Row], [1998]]*(VLOOKUP(Table1[[#This Row], [ISO]],Table2[],26,0)%)</f>
      </c>
      <c r="AO165" s="3">
        <v>20872.071</v>
      </c>
      <c r="AP165" s="3">
        <f>Table1[[#This Row], [1999]]*(VLOOKUP(Table1[[#This Row], [ISO]],Table2[],25,0)%)</f>
      </c>
      <c r="AQ165" s="3">
        <v>21046.206</v>
      </c>
      <c r="AR165" s="3">
        <f>Table1[[#This Row], [2000]]*(VLOOKUP(Table1[[#This Row], [ISO]],Table2[],24,0)%)</f>
      </c>
      <c r="AS165" s="3">
        <v>21283.545</v>
      </c>
      <c r="AT165" s="3">
        <f>Table1[[#This Row], [2001]]*(VLOOKUP(Table1[[#This Row], [ISO]],Table2[],23,0)%)</f>
      </c>
      <c r="AU165" s="3">
        <v>21521.339</v>
      </c>
      <c r="AV165" s="3">
        <f>Table1[[#This Row], [2002]]*(VLOOKUP(Table1[[#This Row], [ISO]],Table2[],22,0)%)</f>
      </c>
      <c r="AW165" s="3">
        <v>21727.129</v>
      </c>
      <c r="AX165" s="3">
        <f>Table1[[#This Row], [2003]]*(VLOOKUP(Table1[[#This Row], [ISO]],Table2[],21,0)%)</f>
      </c>
      <c r="AY165" s="3">
        <v>21910.396</v>
      </c>
      <c r="AZ165" s="3">
        <f>Table1[[#This Row], [2004]]*(VLOOKUP(Table1[[#This Row], [ISO]],Table2[],20,0)%)</f>
      </c>
      <c r="BA165" s="3">
        <v>22002.071</v>
      </c>
      <c r="BB165" s="3">
        <f>Table1[[#This Row], [2005]]*(VLOOKUP(Table1[[#This Row], [ISO]],Table2[],19,0)%)</f>
      </c>
      <c r="BC165" s="3">
        <v>22087.606</v>
      </c>
      <c r="BD165" s="3">
        <f>Table1[[#This Row], [2006]]*(VLOOKUP(Table1[[#This Row], [ISO]],Table2[],18,0)%)</f>
      </c>
      <c r="BE165" s="3">
        <v>22299.879</v>
      </c>
      <c r="BF165" s="3">
        <f>Table1[[#This Row], [2007]]*(VLOOKUP(Table1[[#This Row], [ISO]],Table2[],17,0)%)</f>
      </c>
      <c r="BG165" s="3">
        <v>22595.37</v>
      </c>
      <c r="BH165" s="3">
        <f>Table1[[#This Row], [2008]]*(VLOOKUP(Table1[[#This Row], [ISO]],Table2[],16,0)%)</f>
      </c>
      <c r="BI165" s="3">
        <v>22865.46</v>
      </c>
      <c r="BJ165" s="3">
        <f>Table1[[#This Row], [2009]]*(VLOOKUP(Table1[[#This Row], [ISO]],Table2[],15,0)%)</f>
      </c>
      <c r="BK165" s="3">
        <v>23041.163</v>
      </c>
      <c r="BL165" s="3">
        <f>Table1[[#This Row], [2010]]*(VLOOKUP(Table1[[#This Row], [ISO]],Table2[],14,0)%)</f>
      </c>
      <c r="BM165" s="3">
        <v>23126.815</v>
      </c>
      <c r="BN165" s="3">
        <f>Table1[[#This Row], [2011]]*(VLOOKUP(Table1[[#This Row], [ISO]],Table2[],13,0)%)</f>
      </c>
      <c r="BO165" s="3">
        <v>23171.809</v>
      </c>
      <c r="BP165" s="3">
        <f>Table1[[#This Row], [2012]]*(VLOOKUP(Table1[[#This Row], [ISO]],Table2[],12,0)%)</f>
      </c>
      <c r="BQ165" s="3">
        <v>23199.616</v>
      </c>
      <c r="BR165" s="3">
        <f>Table1[[#This Row], [2013]]*(VLOOKUP(Table1[[#This Row], [ISO]],Table2[],11,0)%)</f>
      </c>
      <c r="BS165" s="3">
        <v>23187.328</v>
      </c>
      <c r="BT165" s="3">
        <f>Table1[[#This Row], [2014]]*(VLOOKUP(Table1[[#This Row], [ISO]],Table2[],10,0)%)</f>
      </c>
      <c r="BU165" s="3">
        <v>23182.92</v>
      </c>
      <c r="BV165" s="3">
        <f>Table1[[#This Row], [2015]]*(VLOOKUP(Table1[[#This Row], [ISO]],Table2[],9,0)%)</f>
      </c>
      <c r="BW165" s="3">
        <v>23240.75</v>
      </c>
      <c r="BX165" s="3">
        <f>Table1[[#This Row], [2016]]*(VLOOKUP(Table1[[#This Row], [ISO]],Table2[],8,0)%)</f>
      </c>
      <c r="BY165" s="3">
        <v>23326.924</v>
      </c>
      <c r="BZ165" s="3">
        <f>Table1[[#This Row], [2017]]*(VLOOKUP(Table1[[#This Row], [ISO]],Table2[],7,0)%)</f>
      </c>
      <c r="CA165" s="3">
        <v>23420.227000000003</v>
      </c>
      <c r="CB165" s="3">
        <f>Table1[[#This Row], [2018]]*(VLOOKUP(Table1[[#This Row], [ISO]],Table2[],6,0)%)</f>
      </c>
      <c r="CC165" s="3">
        <v>23534.826</v>
      </c>
      <c r="CD165" s="3">
        <f>Table1[[#This Row], [2019]]*(VLOOKUP(Table1[[#This Row], [ISO]],Table2[],5,0)%)</f>
      </c>
      <c r="CE165" s="3">
        <v>23677.748</v>
      </c>
      <c r="CF165" s="3">
        <f>Table1[[#This Row], [2020]]*(VLOOKUP(Table1[[#This Row], [ISO]],Table2[],4,0)%)</f>
      </c>
      <c r="CG165" s="3">
        <v>23845.935999999998</v>
      </c>
      <c r="CH165" s="3">
        <f>Table1[[#This Row], [2021]]*(VLOOKUP(Table1[[#This Row], [ISO]],Table2[],3,0)%)</f>
      </c>
    </row>
    <row x14ac:dyDescent="0.25" r="166" customHeight="1" ht="17.25">
      <c r="A166" s="1" t="s">
        <v>480</v>
      </c>
      <c r="B166" s="1" t="s">
        <v>481</v>
      </c>
      <c r="C166" s="3">
        <v>2.8820000000000006</v>
      </c>
      <c r="D166" s="2">
        <f>Table1[[#This Row], [1980]]*(VLOOKUP(Table1[[#This Row], [ISO]],Table2[],44,0)%)</f>
      </c>
      <c r="E166" s="3">
        <v>2.817</v>
      </c>
      <c r="F166" s="2">
        <f>Table1[[#This Row], [1981]]*(VLOOKUP(Table1[[#This Row], [ISO]],Table2[],43,0)%)</f>
      </c>
      <c r="G166" s="3">
        <v>2.825</v>
      </c>
      <c r="H166" s="2">
        <f>Table1[[#This Row], [1982]]*(VLOOKUP(Table1[[#This Row], [ISO]],Table2[],42,0)%)</f>
      </c>
      <c r="I166" s="3">
        <v>2.879</v>
      </c>
      <c r="J166" s="2">
        <f>Table1[[#This Row], [1983]]*(VLOOKUP(Table1[[#This Row], [ISO]],Table2[],41,0)%)</f>
      </c>
      <c r="K166" s="3">
        <v>2.975</v>
      </c>
      <c r="L166" s="2">
        <f>Table1[[#This Row], [1984]]*(VLOOKUP(Table1[[#This Row], [ISO]],Table2[],40,0)%)</f>
      </c>
      <c r="M166" s="3">
        <v>3.091</v>
      </c>
      <c r="N166" s="2">
        <f>Table1[[#This Row], [1985]]*(VLOOKUP(Table1[[#This Row], [ISO]],Table2[],39,0)%)</f>
      </c>
      <c r="O166" s="3">
        <v>3.149</v>
      </c>
      <c r="P166" s="2">
        <f>Table1[[#This Row], [1986]]*(VLOOKUP(Table1[[#This Row], [ISO]],Table2[],38,0)%)</f>
      </c>
      <c r="Q166" s="3">
        <v>3.1399999999999997</v>
      </c>
      <c r="R166" s="2">
        <f>Table1[[#This Row], [1987]]*(VLOOKUP(Table1[[#This Row], [ISO]],Table2[],37,0)%)</f>
      </c>
      <c r="S166" s="3">
        <v>3.128</v>
      </c>
      <c r="T166" s="2">
        <f>Table1[[#This Row], [1988]]*(VLOOKUP(Table1[[#This Row], [ISO]],Table2[],36,0)%)</f>
      </c>
      <c r="U166" s="3">
        <v>3.129</v>
      </c>
      <c r="V166" s="2">
        <f>Table1[[#This Row], [1989]]*(VLOOKUP(Table1[[#This Row], [ISO]],Table2[],35,0)%)</f>
      </c>
      <c r="W166" s="3">
        <v>3.147</v>
      </c>
      <c r="X166" s="2">
        <f>Table1[[#This Row], [1990]]*(VLOOKUP(Table1[[#This Row], [ISO]],Table2[],34,0)%)</f>
      </c>
      <c r="Y166" s="3">
        <v>3.184</v>
      </c>
      <c r="Z166" s="2">
        <f>Table1[[#This Row], [1991]]*(VLOOKUP(Table1[[#This Row], [ISO]],Table2[],33,0)%)</f>
      </c>
      <c r="AA166" s="3">
        <v>3.237</v>
      </c>
      <c r="AB166" s="2">
        <f>Table1[[#This Row], [1992]]*(VLOOKUP(Table1[[#This Row], [ISO]],Table2[],32,0)%)</f>
      </c>
      <c r="AC166" s="3">
        <v>3.309</v>
      </c>
      <c r="AD166" s="2">
        <f>Table1[[#This Row], [1993]]*(VLOOKUP(Table1[[#This Row], [ISO]],Table2[],31,0)%)</f>
      </c>
      <c r="AE166" s="3">
        <v>3.41</v>
      </c>
      <c r="AF166" s="2">
        <f>Table1[[#This Row], [1994]]*(VLOOKUP(Table1[[#This Row], [ISO]],Table2[],30,0)%)</f>
      </c>
      <c r="AG166" s="3">
        <v>3.536</v>
      </c>
      <c r="AH166" s="2">
        <f>Table1[[#This Row], [1995]]*(VLOOKUP(Table1[[#This Row], [ISO]],Table2[],29,0)%)</f>
      </c>
      <c r="AI166" s="3">
        <v>3.651</v>
      </c>
      <c r="AJ166" s="2">
        <f>Table1[[#This Row], [1996]]*(VLOOKUP(Table1[[#This Row], [ISO]],Table2[],28,0)%)</f>
      </c>
      <c r="AK166" s="3">
        <v>3.683</v>
      </c>
      <c r="AL166" s="2">
        <f>Table1[[#This Row], [1997]]*(VLOOKUP(Table1[[#This Row], [ISO]],Table2[],27,0)%)</f>
      </c>
      <c r="AM166" s="3">
        <v>3.595</v>
      </c>
      <c r="AN166" s="2">
        <f>Table1[[#This Row], [1998]]*(VLOOKUP(Table1[[#This Row], [ISO]],Table2[],26,0)%)</f>
      </c>
      <c r="AO166" s="3">
        <v>3.404</v>
      </c>
      <c r="AP166" s="2">
        <f>Table1[[#This Row], [1999]]*(VLOOKUP(Table1[[#This Row], [ISO]],Table2[],25,0)%)</f>
      </c>
      <c r="AQ166" s="3">
        <v>3.159</v>
      </c>
      <c r="AR166" s="2">
        <f>Table1[[#This Row], [2000]]*(VLOOKUP(Table1[[#This Row], [ISO]],Table2[],24,0)%)</f>
      </c>
      <c r="AS166" s="3">
        <v>2.941</v>
      </c>
      <c r="AT166" s="2">
        <f>Table1[[#This Row], [2001]]*(VLOOKUP(Table1[[#This Row], [ISO]],Table2[],23,0)%)</f>
      </c>
      <c r="AU166" s="3">
        <v>2.802</v>
      </c>
      <c r="AV166" s="2">
        <f>Table1[[#This Row], [2002]]*(VLOOKUP(Table1[[#This Row], [ISO]],Table2[],22,0)%)</f>
      </c>
      <c r="AW166" s="3">
        <v>2.742</v>
      </c>
      <c r="AX166" s="2">
        <f>Table1[[#This Row], [2003]]*(VLOOKUP(Table1[[#This Row], [ISO]],Table2[],21,0)%)</f>
      </c>
      <c r="AY166" s="3">
        <v>2.732</v>
      </c>
      <c r="AZ166" s="2">
        <f>Table1[[#This Row], [2004]]*(VLOOKUP(Table1[[#This Row], [ISO]],Table2[],20,0)%)</f>
      </c>
      <c r="BA166" s="3">
        <v>2.721</v>
      </c>
      <c r="BB166" s="2">
        <f>Table1[[#This Row], [2005]]*(VLOOKUP(Table1[[#This Row], [ISO]],Table2[],19,0)%)</f>
      </c>
      <c r="BC166" s="3">
        <v>2.7</v>
      </c>
      <c r="BD166" s="2">
        <f>Table1[[#This Row], [2006]]*(VLOOKUP(Table1[[#This Row], [ISO]],Table2[],18,0)%)</f>
      </c>
      <c r="BE166" s="3">
        <v>2.69</v>
      </c>
      <c r="BF166" s="2">
        <f>Table1[[#This Row], [2007]]*(VLOOKUP(Table1[[#This Row], [ISO]],Table2[],17,0)%)</f>
      </c>
      <c r="BG166" s="3">
        <v>2.682</v>
      </c>
      <c r="BH166" s="2">
        <f>Table1[[#This Row], [2008]]*(VLOOKUP(Table1[[#This Row], [ISO]],Table2[],16,0)%)</f>
      </c>
      <c r="BI166" s="3">
        <v>2.667</v>
      </c>
      <c r="BJ166" s="2">
        <f>Table1[[#This Row], [2009]]*(VLOOKUP(Table1[[#This Row], [ISO]],Table2[],15,0)%)</f>
      </c>
      <c r="BK166" s="3">
        <v>2.641</v>
      </c>
      <c r="BL166" s="2">
        <f>Table1[[#This Row], [2010]]*(VLOOKUP(Table1[[#This Row], [ISO]],Table2[],14,0)%)</f>
      </c>
      <c r="BM166" s="3">
        <v>2.5999999999999996</v>
      </c>
      <c r="BN166" s="2">
        <f>Table1[[#This Row], [2011]]*(VLOOKUP(Table1[[#This Row], [ISO]],Table2[],13,0)%)</f>
      </c>
      <c r="BO166" s="3">
        <v>2.558</v>
      </c>
      <c r="BP166" s="2">
        <f>Table1[[#This Row], [2012]]*(VLOOKUP(Table1[[#This Row], [ISO]],Table2[],12,0)%)</f>
      </c>
      <c r="BQ166" s="3">
        <v>2.507</v>
      </c>
      <c r="BR166" s="2">
        <f>Table1[[#This Row], [2013]]*(VLOOKUP(Table1[[#This Row], [ISO]],Table2[],11,0)%)</f>
      </c>
      <c r="BS166" s="3">
        <v>2.452</v>
      </c>
      <c r="BT166" s="2">
        <f>Table1[[#This Row], [2014]]*(VLOOKUP(Table1[[#This Row], [ISO]],Table2[],10,0)%)</f>
      </c>
      <c r="BU166" s="3">
        <v>2.42</v>
      </c>
      <c r="BV166" s="2">
        <f>Table1[[#This Row], [2015]]*(VLOOKUP(Table1[[#This Row], [ISO]],Table2[],9,0)%)</f>
      </c>
      <c r="BW166" s="3">
        <v>2.407</v>
      </c>
      <c r="BX166" s="2">
        <f>Table1[[#This Row], [2016]]*(VLOOKUP(Table1[[#This Row], [ISO]],Table2[],8,0)%)</f>
      </c>
      <c r="BY166" s="3">
        <v>2.395</v>
      </c>
      <c r="BZ166" s="2">
        <f>Table1[[#This Row], [2017]]*(VLOOKUP(Table1[[#This Row], [ISO]],Table2[],7,0)%)</f>
      </c>
      <c r="CA166" s="3">
        <v>2.416</v>
      </c>
      <c r="CB166" s="2">
        <f>Table1[[#This Row], [2018]]*(VLOOKUP(Table1[[#This Row], [ISO]],Table2[],6,0)%)</f>
      </c>
      <c r="CC166" s="3">
        <v>2.482</v>
      </c>
      <c r="CD166" s="2">
        <f>Table1[[#This Row], [2019]]*(VLOOKUP(Table1[[#This Row], [ISO]],Table2[],5,0)%)</f>
      </c>
      <c r="CE166" s="3">
        <v>2.552</v>
      </c>
      <c r="CF166" s="2">
        <f>Table1[[#This Row], [2020]]*(VLOOKUP(Table1[[#This Row], [ISO]],Table2[],4,0)%)</f>
      </c>
      <c r="CG166" s="3">
        <v>2.613</v>
      </c>
      <c r="CH166" s="2">
        <f>Table1[[#This Row], [2021]]*(VLOOKUP(Table1[[#This Row], [ISO]],Table2[],3,0)%)</f>
      </c>
    </row>
    <row x14ac:dyDescent="0.25" r="167" customHeight="1" ht="17.25">
      <c r="A167" s="1" t="s">
        <v>227</v>
      </c>
      <c r="B167" s="1" t="s">
        <v>226</v>
      </c>
      <c r="C167" s="3">
        <v>1030.619</v>
      </c>
      <c r="D167" s="3">
        <f>Table1[[#This Row], [1980]]*(VLOOKUP(Table1[[#This Row], [ISO]],Table2[],44,0)%)</f>
      </c>
      <c r="E167" s="3">
        <v>1043.574</v>
      </c>
      <c r="F167" s="3">
        <f>Table1[[#This Row], [1981]]*(VLOOKUP(Table1[[#This Row], [ISO]],Table2[],43,0)%)</f>
      </c>
      <c r="G167" s="3">
        <v>1061.475</v>
      </c>
      <c r="H167" s="3">
        <f>Table1[[#This Row], [1982]]*(VLOOKUP(Table1[[#This Row], [ISO]],Table2[],42,0)%)</f>
      </c>
      <c r="I167" s="3">
        <v>1081.198</v>
      </c>
      <c r="J167" s="3">
        <f>Table1[[#This Row], [1983]]*(VLOOKUP(Table1[[#This Row], [ISO]],Table2[],41,0)%)</f>
      </c>
      <c r="K167" s="3">
        <v>1103.186</v>
      </c>
      <c r="L167" s="3">
        <f>Table1[[#This Row], [1984]]*(VLOOKUP(Table1[[#This Row], [ISO]],Table2[],40,0)%)</f>
      </c>
      <c r="M167" s="3">
        <v>1126.886</v>
      </c>
      <c r="N167" s="3">
        <f>Table1[[#This Row], [1985]]*(VLOOKUP(Table1[[#This Row], [ISO]],Table2[],39,0)%)</f>
      </c>
      <c r="O167" s="3">
        <v>1152.162</v>
      </c>
      <c r="P167" s="3">
        <f>Table1[[#This Row], [1986]]*(VLOOKUP(Table1[[#This Row], [ISO]],Table2[],38,0)%)</f>
      </c>
      <c r="Q167" s="3">
        <v>1178.704</v>
      </c>
      <c r="R167" s="3">
        <f>Table1[[#This Row], [1987]]*(VLOOKUP(Table1[[#This Row], [ISO]],Table2[],37,0)%)</f>
      </c>
      <c r="S167" s="3">
        <v>1205.364</v>
      </c>
      <c r="T167" s="3">
        <f>Table1[[#This Row], [1988]]*(VLOOKUP(Table1[[#This Row], [ISO]],Table2[],36,0)%)</f>
      </c>
      <c r="U167" s="3">
        <v>1231.697</v>
      </c>
      <c r="V167" s="3">
        <f>Table1[[#This Row], [1989]]*(VLOOKUP(Table1[[#This Row], [ISO]],Table2[],35,0)%)</f>
      </c>
      <c r="W167" s="3">
        <v>1257.84</v>
      </c>
      <c r="X167" s="3">
        <f>Table1[[#This Row], [1990]]*(VLOOKUP(Table1[[#This Row], [ISO]],Table2[],34,0)%)</f>
      </c>
      <c r="Y167" s="3">
        <v>1286.487</v>
      </c>
      <c r="Z167" s="3">
        <f>Table1[[#This Row], [1991]]*(VLOOKUP(Table1[[#This Row], [ISO]],Table2[],33,0)%)</f>
      </c>
      <c r="AA167" s="3">
        <v>1319.302</v>
      </c>
      <c r="AB167" s="3">
        <f>Table1[[#This Row], [1992]]*(VLOOKUP(Table1[[#This Row], [ISO]],Table2[],32,0)%)</f>
      </c>
      <c r="AC167" s="3">
        <v>1354.749</v>
      </c>
      <c r="AD167" s="3">
        <f>Table1[[#This Row], [1993]]*(VLOOKUP(Table1[[#This Row], [ISO]],Table2[],31,0)%)</f>
      </c>
      <c r="AE167" s="3">
        <v>1391.9809999999998</v>
      </c>
      <c r="AF167" s="3">
        <f>Table1[[#This Row], [1994]]*(VLOOKUP(Table1[[#This Row], [ISO]],Table2[],30,0)%)</f>
      </c>
      <c r="AG167" s="3">
        <v>1430.498</v>
      </c>
      <c r="AH167" s="3">
        <f>Table1[[#This Row], [1995]]*(VLOOKUP(Table1[[#This Row], [ISO]],Table2[],29,0)%)</f>
      </c>
      <c r="AI167" s="3">
        <v>1471.832</v>
      </c>
      <c r="AJ167" s="3">
        <f>Table1[[#This Row], [1996]]*(VLOOKUP(Table1[[#This Row], [ISO]],Table2[],28,0)%)</f>
      </c>
      <c r="AK167" s="3">
        <v>1516.6480000000001</v>
      </c>
      <c r="AL167" s="3">
        <f>Table1[[#This Row], [1997]]*(VLOOKUP(Table1[[#This Row], [ISO]],Table2[],27,0)%)</f>
      </c>
      <c r="AM167" s="3">
        <v>1562.801</v>
      </c>
      <c r="AN167" s="3">
        <f>Table1[[#This Row], [1998]]*(VLOOKUP(Table1[[#This Row], [ISO]],Table2[],26,0)%)</f>
      </c>
      <c r="AO167" s="3">
        <v>1610.776</v>
      </c>
      <c r="AP167" s="3">
        <f>Table1[[#This Row], [1999]]*(VLOOKUP(Table1[[#This Row], [ISO]],Table2[],25,0)%)</f>
      </c>
      <c r="AQ167" s="3">
        <v>1661.243</v>
      </c>
      <c r="AR167" s="3">
        <f>Table1[[#This Row], [2000]]*(VLOOKUP(Table1[[#This Row], [ISO]],Table2[],24,0)%)</f>
      </c>
      <c r="AS167" s="3">
        <v>1710.4099999999999</v>
      </c>
      <c r="AT167" s="3">
        <f>Table1[[#This Row], [2001]]*(VLOOKUP(Table1[[#This Row], [ISO]],Table2[],23,0)%)</f>
      </c>
      <c r="AU167" s="3">
        <v>1758.173</v>
      </c>
      <c r="AV167" s="3">
        <f>Table1[[#This Row], [2002]]*(VLOOKUP(Table1[[#This Row], [ISO]],Table2[],22,0)%)</f>
      </c>
      <c r="AW167" s="3">
        <v>1806.7869999999998</v>
      </c>
      <c r="AX167" s="3">
        <f>Table1[[#This Row], [2003]]*(VLOOKUP(Table1[[#This Row], [ISO]],Table2[],21,0)%)</f>
      </c>
      <c r="AY167" s="3">
        <v>1854.332</v>
      </c>
      <c r="AZ167" s="3">
        <f>Table1[[#This Row], [2004]]*(VLOOKUP(Table1[[#This Row], [ISO]],Table2[],20,0)%)</f>
      </c>
      <c r="BA167" s="3">
        <v>1900.3600000000001</v>
      </c>
      <c r="BB167" s="3">
        <f>Table1[[#This Row], [2005]]*(VLOOKUP(Table1[[#This Row], [ISO]],Table2[],19,0)%)</f>
      </c>
      <c r="BC167" s="3">
        <v>1945.0990000000002</v>
      </c>
      <c r="BD167" s="3">
        <f>Table1[[#This Row], [2006]]*(VLOOKUP(Table1[[#This Row], [ISO]],Table2[],18,0)%)</f>
      </c>
      <c r="BE167" s="3">
        <v>1987.315</v>
      </c>
      <c r="BF167" s="3">
        <f>Table1[[#This Row], [2007]]*(VLOOKUP(Table1[[#This Row], [ISO]],Table2[],17,0)%)</f>
      </c>
      <c r="BG167" s="3">
        <v>2027.5390000000002</v>
      </c>
      <c r="BH167" s="3">
        <f>Table1[[#This Row], [2008]]*(VLOOKUP(Table1[[#This Row], [ISO]],Table2[],16,0)%)</f>
      </c>
      <c r="BI167" s="3">
        <v>2067.0099999999998</v>
      </c>
      <c r="BJ167" s="3">
        <f>Table1[[#This Row], [2009]]*(VLOOKUP(Table1[[#This Row], [ISO]],Table2[],15,0)%)</f>
      </c>
      <c r="BK167" s="3">
        <v>2106.556</v>
      </c>
      <c r="BL167" s="3">
        <f>Table1[[#This Row], [2010]]*(VLOOKUP(Table1[[#This Row], [ISO]],Table2[],14,0)%)</f>
      </c>
      <c r="BM167" s="3">
        <v>2145.628</v>
      </c>
      <c r="BN167" s="3">
        <f>Table1[[#This Row], [2011]]*(VLOOKUP(Table1[[#This Row], [ISO]],Table2[],13,0)%)</f>
      </c>
      <c r="BO167" s="3">
        <v>2183.136</v>
      </c>
      <c r="BP167" s="3">
        <f>Table1[[#This Row], [2012]]*(VLOOKUP(Table1[[#This Row], [ISO]],Table2[],12,0)%)</f>
      </c>
      <c r="BQ167" s="3">
        <v>2218.648</v>
      </c>
      <c r="BR167" s="3">
        <f>Table1[[#This Row], [2013]]*(VLOOKUP(Table1[[#This Row], [ISO]],Table2[],11,0)%)</f>
      </c>
      <c r="BS167" s="3">
        <v>2252.345</v>
      </c>
      <c r="BT167" s="3">
        <f>Table1[[#This Row], [2014]]*(VLOOKUP(Table1[[#This Row], [ISO]],Table2[],10,0)%)</f>
      </c>
      <c r="BU167" s="3">
        <v>2283.0879999999997</v>
      </c>
      <c r="BV167" s="3">
        <f>Table1[[#This Row], [2015]]*(VLOOKUP(Table1[[#This Row], [ISO]],Table2[],9,0)%)</f>
      </c>
      <c r="BW167" s="3">
        <v>2309.956</v>
      </c>
      <c r="BX167" s="3">
        <f>Table1[[#This Row], [2016]]*(VLOOKUP(Table1[[#This Row], [ISO]],Table2[],8,0)%)</f>
      </c>
      <c r="BY167" s="3">
        <v>2334.088</v>
      </c>
      <c r="BZ167" s="3">
        <f>Table1[[#This Row], [2017]]*(VLOOKUP(Table1[[#This Row], [ISO]],Table2[],7,0)%)</f>
      </c>
      <c r="CA167" s="3">
        <v>2356.507</v>
      </c>
      <c r="CB167" s="3">
        <f>Table1[[#This Row], [2018]]*(VLOOKUP(Table1[[#This Row], [ISO]],Table2[],6,0)%)</f>
      </c>
      <c r="CC167" s="3">
        <v>2377.123</v>
      </c>
      <c r="CD167" s="3">
        <f>Table1[[#This Row], [2019]]*(VLOOKUP(Table1[[#This Row], [ISO]],Table2[],5,0)%)</f>
      </c>
      <c r="CE167" s="3">
        <v>2395.937</v>
      </c>
      <c r="CF167" s="3">
        <f>Table1[[#This Row], [2020]]*(VLOOKUP(Table1[[#This Row], [ISO]],Table2[],4,0)%)</f>
      </c>
      <c r="CG167" s="3">
        <v>2413.007</v>
      </c>
      <c r="CH167" s="3">
        <f>Table1[[#This Row], [2021]]*(VLOOKUP(Table1[[#This Row], [ISO]],Table2[],3,0)%)</f>
      </c>
    </row>
    <row x14ac:dyDescent="0.25" r="168" customHeight="1" ht="17.25">
      <c r="A168" s="1" t="s">
        <v>235</v>
      </c>
      <c r="B168" s="1" t="s">
        <v>234</v>
      </c>
      <c r="C168" s="3">
        <v>6477.692</v>
      </c>
      <c r="D168" s="3">
        <f>Table1[[#This Row], [1980]]*(VLOOKUP(Table1[[#This Row], [ISO]],Table2[],44,0)%)</f>
      </c>
      <c r="E168" s="3">
        <v>6533.284</v>
      </c>
      <c r="F168" s="3">
        <f>Table1[[#This Row], [1981]]*(VLOOKUP(Table1[[#This Row], [ISO]],Table2[],43,0)%)</f>
      </c>
      <c r="G168" s="3">
        <v>6605.648</v>
      </c>
      <c r="H168" s="3">
        <f>Table1[[#This Row], [1982]]*(VLOOKUP(Table1[[#This Row], [ISO]],Table2[],42,0)%)</f>
      </c>
      <c r="I168" s="3">
        <v>6723.127</v>
      </c>
      <c r="J168" s="3">
        <f>Table1[[#This Row], [1983]]*(VLOOKUP(Table1[[#This Row], [ISO]],Table2[],41,0)%)</f>
      </c>
      <c r="K168" s="3">
        <v>6794.284</v>
      </c>
      <c r="L168" s="3">
        <f>Table1[[#This Row], [1984]]*(VLOOKUP(Table1[[#This Row], [ISO]],Table2[],40,0)%)</f>
      </c>
      <c r="M168" s="3">
        <v>6795.7080000000005</v>
      </c>
      <c r="N168" s="3">
        <f>Table1[[#This Row], [1985]]*(VLOOKUP(Table1[[#This Row], [ISO]],Table2[],39,0)%)</f>
      </c>
      <c r="O168" s="3">
        <v>6747.15</v>
      </c>
      <c r="P168" s="3">
        <f>Table1[[#This Row], [1986]]*(VLOOKUP(Table1[[#This Row], [ISO]],Table2[],38,0)%)</f>
      </c>
      <c r="Q168" s="3">
        <v>6617.592</v>
      </c>
      <c r="R168" s="3">
        <f>Table1[[#This Row], [1987]]*(VLOOKUP(Table1[[#This Row], [ISO]],Table2[],37,0)%)</f>
      </c>
      <c r="S168" s="3">
        <v>6336.626</v>
      </c>
      <c r="T168" s="3">
        <f>Table1[[#This Row], [1988]]*(VLOOKUP(Table1[[#This Row], [ISO]],Table2[],36,0)%)</f>
      </c>
      <c r="U168" s="3">
        <v>6019.63</v>
      </c>
      <c r="V168" s="3">
        <f>Table1[[#This Row], [1989]]*(VLOOKUP(Table1[[#This Row], [ISO]],Table2[],35,0)%)</f>
      </c>
      <c r="W168" s="3">
        <v>5773.469</v>
      </c>
      <c r="X168" s="3">
        <f>Table1[[#This Row], [1990]]*(VLOOKUP(Table1[[#This Row], [ISO]],Table2[],34,0)%)</f>
      </c>
      <c r="Y168" s="3">
        <v>5578.43</v>
      </c>
      <c r="Z168" s="3">
        <f>Table1[[#This Row], [1991]]*(VLOOKUP(Table1[[#This Row], [ISO]],Table2[],33,0)%)</f>
      </c>
      <c r="AA168" s="3">
        <v>5432.526</v>
      </c>
      <c r="AB168" s="3">
        <f>Table1[[#This Row], [1992]]*(VLOOKUP(Table1[[#This Row], [ISO]],Table2[],32,0)%)</f>
      </c>
      <c r="AC168" s="3">
        <v>5303.353</v>
      </c>
      <c r="AD168" s="3">
        <f>Table1[[#This Row], [1993]]*(VLOOKUP(Table1[[#This Row], [ISO]],Table2[],31,0)%)</f>
      </c>
      <c r="AE168" s="3">
        <v>5164.898</v>
      </c>
      <c r="AF168" s="3">
        <f>Table1[[#This Row], [1994]]*(VLOOKUP(Table1[[#This Row], [ISO]],Table2[],30,0)%)</f>
      </c>
      <c r="AG168" s="3">
        <v>4971.687</v>
      </c>
      <c r="AH168" s="3">
        <f>Table1[[#This Row], [1995]]*(VLOOKUP(Table1[[#This Row], [ISO]],Table2[],29,0)%)</f>
      </c>
      <c r="AI168" s="3">
        <v>4745.174</v>
      </c>
      <c r="AJ168" s="3">
        <f>Table1[[#This Row], [1996]]*(VLOOKUP(Table1[[#This Row], [ISO]],Table2[],28,0)%)</f>
      </c>
      <c r="AK168" s="3">
        <v>4536.889</v>
      </c>
      <c r="AL168" s="3">
        <f>Table1[[#This Row], [1997]]*(VLOOKUP(Table1[[#This Row], [ISO]],Table2[],27,0)%)</f>
      </c>
      <c r="AM168" s="3">
        <v>4349.754</v>
      </c>
      <c r="AN168" s="3">
        <f>Table1[[#This Row], [1998]]*(VLOOKUP(Table1[[#This Row], [ISO]],Table2[],26,0)%)</f>
      </c>
      <c r="AO168" s="3">
        <v>4171.951</v>
      </c>
      <c r="AP168" s="3">
        <f>Table1[[#This Row], [1999]]*(VLOOKUP(Table1[[#This Row], [ISO]],Table2[],25,0)%)</f>
      </c>
      <c r="AQ168" s="3">
        <v>4046.718</v>
      </c>
      <c r="AR168" s="3">
        <f>Table1[[#This Row], [2000]]*(VLOOKUP(Table1[[#This Row], [ISO]],Table2[],24,0)%)</f>
      </c>
      <c r="AS168" s="3">
        <v>3949.941</v>
      </c>
      <c r="AT168" s="3">
        <f>Table1[[#This Row], [2001]]*(VLOOKUP(Table1[[#This Row], [ISO]],Table2[],23,0)%)</f>
      </c>
      <c r="AU168" s="3">
        <v>3838.031</v>
      </c>
      <c r="AV168" s="3">
        <f>Table1[[#This Row], [2002]]*(VLOOKUP(Table1[[#This Row], [ISO]],Table2[],22,0)%)</f>
      </c>
      <c r="AW168" s="3">
        <v>3742.863</v>
      </c>
      <c r="AX168" s="3">
        <f>Table1[[#This Row], [2003]]*(VLOOKUP(Table1[[#This Row], [ISO]],Table2[],21,0)%)</f>
      </c>
      <c r="AY168" s="3">
        <v>3677.6279999999997</v>
      </c>
      <c r="AZ168" s="3">
        <f>Table1[[#This Row], [2004]]*(VLOOKUP(Table1[[#This Row], [ISO]],Table2[],20,0)%)</f>
      </c>
      <c r="BA168" s="3">
        <v>3643.366</v>
      </c>
      <c r="BB168" s="3">
        <f>Table1[[#This Row], [2005]]*(VLOOKUP(Table1[[#This Row], [ISO]],Table2[],19,0)%)</f>
      </c>
      <c r="BC168" s="3">
        <v>3645.593</v>
      </c>
      <c r="BD168" s="3">
        <f>Table1[[#This Row], [2006]]*(VLOOKUP(Table1[[#This Row], [ISO]],Table2[],18,0)%)</f>
      </c>
      <c r="BE168" s="3">
        <v>3702.949</v>
      </c>
      <c r="BF168" s="3">
        <f>Table1[[#This Row], [2007]]*(VLOOKUP(Table1[[#This Row], [ISO]],Table2[],17,0)%)</f>
      </c>
      <c r="BG168" s="3">
        <v>3823.857</v>
      </c>
      <c r="BH168" s="3">
        <f>Table1[[#This Row], [2008]]*(VLOOKUP(Table1[[#This Row], [ISO]],Table2[],16,0)%)</f>
      </c>
      <c r="BI168" s="3">
        <v>3974.64</v>
      </c>
      <c r="BJ168" s="3">
        <f>Table1[[#This Row], [2009]]*(VLOOKUP(Table1[[#This Row], [ISO]],Table2[],15,0)%)</f>
      </c>
      <c r="BK168" s="3">
        <v>4094.613</v>
      </c>
      <c r="BL168" s="3">
        <f>Table1[[#This Row], [2010]]*(VLOOKUP(Table1[[#This Row], [ISO]],Table2[],14,0)%)</f>
      </c>
      <c r="BM168" s="3">
        <v>4147.136</v>
      </c>
      <c r="BN168" s="3">
        <f>Table1[[#This Row], [2011]]*(VLOOKUP(Table1[[#This Row], [ISO]],Table2[],13,0)%)</f>
      </c>
      <c r="BO168" s="3">
        <v>4139.269</v>
      </c>
      <c r="BP168" s="3">
        <f>Table1[[#This Row], [2012]]*(VLOOKUP(Table1[[#This Row], [ISO]],Table2[],12,0)%)</f>
      </c>
      <c r="BQ168" s="3">
        <v>4062.731</v>
      </c>
      <c r="BR168" s="3">
        <f>Table1[[#This Row], [2013]]*(VLOOKUP(Table1[[#This Row], [ISO]],Table2[],11,0)%)</f>
      </c>
      <c r="BS168" s="3">
        <v>3943.9990000000003</v>
      </c>
      <c r="BT168" s="3">
        <f>Table1[[#This Row], [2014]]*(VLOOKUP(Table1[[#This Row], [ISO]],Table2[],10,0)%)</f>
      </c>
      <c r="BU168" s="3">
        <v>3840.462</v>
      </c>
      <c r="BV168" s="3">
        <f>Table1[[#This Row], [2015]]*(VLOOKUP(Table1[[#This Row], [ISO]],Table2[],9,0)%)</f>
      </c>
      <c r="BW168" s="3">
        <v>3785.062</v>
      </c>
      <c r="BX168" s="3">
        <f>Table1[[#This Row], [2016]]*(VLOOKUP(Table1[[#This Row], [ISO]],Table2[],8,0)%)</f>
      </c>
      <c r="BY168" s="3">
        <v>3789.1450000000004</v>
      </c>
      <c r="BZ168" s="3">
        <f>Table1[[#This Row], [2017]]*(VLOOKUP(Table1[[#This Row], [ISO]],Table2[],7,0)%)</f>
      </c>
      <c r="CA168" s="3">
        <v>3821.588</v>
      </c>
      <c r="CB168" s="3">
        <f>Table1[[#This Row], [2018]]*(VLOOKUP(Table1[[#This Row], [ISO]],Table2[],6,0)%)</f>
      </c>
      <c r="CC168" s="3">
        <v>3839.831</v>
      </c>
      <c r="CD168" s="3">
        <f>Table1[[#This Row], [2019]]*(VLOOKUP(Table1[[#This Row], [ISO]],Table2[],5,0)%)</f>
      </c>
      <c r="CE168" s="3">
        <v>3843.1630000000005</v>
      </c>
      <c r="CF168" s="3">
        <f>Table1[[#This Row], [2020]]*(VLOOKUP(Table1[[#This Row], [ISO]],Table2[],4,0)%)</f>
      </c>
      <c r="CG168" s="3">
        <v>3816.82</v>
      </c>
      <c r="CH168" s="3">
        <f>Table1[[#This Row], [2021]]*(VLOOKUP(Table1[[#This Row], [ISO]],Table2[],3,0)%)</f>
      </c>
    </row>
    <row x14ac:dyDescent="0.25" r="169" customHeight="1" ht="17.25">
      <c r="A169" s="1" t="s">
        <v>482</v>
      </c>
      <c r="B169" s="1" t="s">
        <v>483</v>
      </c>
      <c r="C169" s="3">
        <v>702.062</v>
      </c>
      <c r="D169" s="2">
        <f>Table1[[#This Row], [1980]]*(VLOOKUP(Table1[[#This Row], [ISO]],Table2[],44,0)%)</f>
      </c>
      <c r="E169" s="3">
        <v>707.921</v>
      </c>
      <c r="F169" s="2">
        <f>Table1[[#This Row], [1981]]*(VLOOKUP(Table1[[#This Row], [ISO]],Table2[],43,0)%)</f>
      </c>
      <c r="G169" s="3">
        <v>708.712</v>
      </c>
      <c r="H169" s="2">
        <f>Table1[[#This Row], [1982]]*(VLOOKUP(Table1[[#This Row], [ISO]],Table2[],42,0)%)</f>
      </c>
      <c r="I169" s="3">
        <v>703.9939999999999</v>
      </c>
      <c r="J169" s="2">
        <f>Table1[[#This Row], [1983]]*(VLOOKUP(Table1[[#This Row], [ISO]],Table2[],41,0)%)</f>
      </c>
      <c r="K169" s="3">
        <v>692.777</v>
      </c>
      <c r="L169" s="2">
        <f>Table1[[#This Row], [1984]]*(VLOOKUP(Table1[[#This Row], [ISO]],Table2[],40,0)%)</f>
      </c>
      <c r="M169" s="3">
        <v>675.481</v>
      </c>
      <c r="N169" s="2">
        <f>Table1[[#This Row], [1985]]*(VLOOKUP(Table1[[#This Row], [ISO]],Table2[],39,0)%)</f>
      </c>
      <c r="O169" s="3">
        <v>656.712</v>
      </c>
      <c r="P169" s="2">
        <f>Table1[[#This Row], [1986]]*(VLOOKUP(Table1[[#This Row], [ISO]],Table2[],38,0)%)</f>
      </c>
      <c r="Q169" s="3">
        <v>640.728</v>
      </c>
      <c r="R169" s="2">
        <f>Table1[[#This Row], [1987]]*(VLOOKUP(Table1[[#This Row], [ISO]],Table2[],37,0)%)</f>
      </c>
      <c r="S169" s="3">
        <v>631.177</v>
      </c>
      <c r="T169" s="2">
        <f>Table1[[#This Row], [1988]]*(VLOOKUP(Table1[[#This Row], [ISO]],Table2[],36,0)%)</f>
      </c>
      <c r="U169" s="3">
        <v>627.972</v>
      </c>
      <c r="V169" s="2">
        <f>Table1[[#This Row], [1989]]*(VLOOKUP(Table1[[#This Row], [ISO]],Table2[],35,0)%)</f>
      </c>
      <c r="W169" s="3">
        <v>632.395</v>
      </c>
      <c r="X169" s="2">
        <f>Table1[[#This Row], [1990]]*(VLOOKUP(Table1[[#This Row], [ISO]],Table2[],34,0)%)</f>
      </c>
      <c r="Y169" s="3">
        <v>641.532</v>
      </c>
      <c r="Z169" s="2">
        <f>Table1[[#This Row], [1991]]*(VLOOKUP(Table1[[#This Row], [ISO]],Table2[],33,0)%)</f>
      </c>
      <c r="AA169" s="3">
        <v>647.47</v>
      </c>
      <c r="AB169" s="2">
        <f>Table1[[#This Row], [1992]]*(VLOOKUP(Table1[[#This Row], [ISO]],Table2[],32,0)%)</f>
      </c>
      <c r="AC169" s="3">
        <v>649.144</v>
      </c>
      <c r="AD169" s="2">
        <f>Table1[[#This Row], [1993]]*(VLOOKUP(Table1[[#This Row], [ISO]],Table2[],31,0)%)</f>
      </c>
      <c r="AE169" s="3">
        <v>646.925</v>
      </c>
      <c r="AF169" s="2">
        <f>Table1[[#This Row], [1994]]*(VLOOKUP(Table1[[#This Row], [ISO]],Table2[],30,0)%)</f>
      </c>
      <c r="AG169" s="3">
        <v>641.369</v>
      </c>
      <c r="AH169" s="2">
        <f>Table1[[#This Row], [1995]]*(VLOOKUP(Table1[[#This Row], [ISO]],Table2[],29,0)%)</f>
      </c>
      <c r="AI169" s="3">
        <v>634.111</v>
      </c>
      <c r="AJ169" s="2">
        <f>Table1[[#This Row], [1996]]*(VLOOKUP(Table1[[#This Row], [ISO]],Table2[],28,0)%)</f>
      </c>
      <c r="AK169" s="3">
        <v>626.641</v>
      </c>
      <c r="AL169" s="2">
        <f>Table1[[#This Row], [1997]]*(VLOOKUP(Table1[[#This Row], [ISO]],Table2[],27,0)%)</f>
      </c>
      <c r="AM169" s="3">
        <v>619.264</v>
      </c>
      <c r="AN169" s="2">
        <f>Table1[[#This Row], [1998]]*(VLOOKUP(Table1[[#This Row], [ISO]],Table2[],26,0)%)</f>
      </c>
      <c r="AO169" s="3">
        <v>612.072</v>
      </c>
      <c r="AP169" s="2">
        <f>Table1[[#This Row], [1999]]*(VLOOKUP(Table1[[#This Row], [ISO]],Table2[],25,0)%)</f>
      </c>
      <c r="AQ169" s="3">
        <v>604.114</v>
      </c>
      <c r="AR169" s="2">
        <f>Table1[[#This Row], [2000]]*(VLOOKUP(Table1[[#This Row], [ISO]],Table2[],24,0)%)</f>
      </c>
      <c r="AS169" s="3">
        <v>592.763</v>
      </c>
      <c r="AT169" s="2">
        <f>Table1[[#This Row], [2001]]*(VLOOKUP(Table1[[#This Row], [ISO]],Table2[],23,0)%)</f>
      </c>
      <c r="AU169" s="3">
        <v>577.146</v>
      </c>
      <c r="AV169" s="2">
        <f>Table1[[#This Row], [2002]]*(VLOOKUP(Table1[[#This Row], [ISO]],Table2[],22,0)%)</f>
      </c>
      <c r="AW169" s="3">
        <v>558.267</v>
      </c>
      <c r="AX169" s="2">
        <f>Table1[[#This Row], [2003]]*(VLOOKUP(Table1[[#This Row], [ISO]],Table2[],21,0)%)</f>
      </c>
      <c r="AY169" s="3">
        <v>537.179</v>
      </c>
      <c r="AZ169" s="2">
        <f>Table1[[#This Row], [2004]]*(VLOOKUP(Table1[[#This Row], [ISO]],Table2[],20,0)%)</f>
      </c>
      <c r="BA169" s="3">
        <v>515.07</v>
      </c>
      <c r="BB169" s="2">
        <f>Table1[[#This Row], [2005]]*(VLOOKUP(Table1[[#This Row], [ISO]],Table2[],19,0)%)</f>
      </c>
      <c r="BC169" s="3">
        <v>494.291</v>
      </c>
      <c r="BD169" s="2">
        <f>Table1[[#This Row], [2006]]*(VLOOKUP(Table1[[#This Row], [ISO]],Table2[],18,0)%)</f>
      </c>
      <c r="BE169" s="3">
        <v>477.188</v>
      </c>
      <c r="BF169" s="2">
        <f>Table1[[#This Row], [2007]]*(VLOOKUP(Table1[[#This Row], [ISO]],Table2[],17,0)%)</f>
      </c>
      <c r="BG169" s="3">
        <v>463.88200000000006</v>
      </c>
      <c r="BH169" s="2">
        <f>Table1[[#This Row], [2008]]*(VLOOKUP(Table1[[#This Row], [ISO]],Table2[],16,0)%)</f>
      </c>
      <c r="BI169" s="3">
        <v>454.729</v>
      </c>
      <c r="BJ169" s="2">
        <f>Table1[[#This Row], [2009]]*(VLOOKUP(Table1[[#This Row], [ISO]],Table2[],15,0)%)</f>
      </c>
      <c r="BK169" s="3">
        <v>444.305</v>
      </c>
      <c r="BL169" s="2">
        <f>Table1[[#This Row], [2010]]*(VLOOKUP(Table1[[#This Row], [ISO]],Table2[],14,0)%)</f>
      </c>
      <c r="BM169" s="3">
        <v>430.063</v>
      </c>
      <c r="BN169" s="2">
        <f>Table1[[#This Row], [2011]]*(VLOOKUP(Table1[[#This Row], [ISO]],Table2[],13,0)%)</f>
      </c>
      <c r="BO169" s="3">
        <v>414.644</v>
      </c>
      <c r="BP169" s="2">
        <f>Table1[[#This Row], [2012]]*(VLOOKUP(Table1[[#This Row], [ISO]],Table2[],12,0)%)</f>
      </c>
      <c r="BQ169" s="3">
        <v>396.708</v>
      </c>
      <c r="BR169" s="2">
        <f>Table1[[#This Row], [2013]]*(VLOOKUP(Table1[[#This Row], [ISO]],Table2[],11,0)%)</f>
      </c>
      <c r="BS169" s="3">
        <v>375.04699999999997</v>
      </c>
      <c r="BT169" s="2">
        <f>Table1[[#This Row], [2014]]*(VLOOKUP(Table1[[#This Row], [ISO]],Table2[],10,0)%)</f>
      </c>
      <c r="BU169" s="3">
        <v>352.049</v>
      </c>
      <c r="BV169" s="2">
        <f>Table1[[#This Row], [2015]]*(VLOOKUP(Table1[[#This Row], [ISO]],Table2[],9,0)%)</f>
      </c>
      <c r="BW169" s="3">
        <v>329.372</v>
      </c>
      <c r="BX169" s="2">
        <f>Table1[[#This Row], [2016]]*(VLOOKUP(Table1[[#This Row], [ISO]],Table2[],8,0)%)</f>
      </c>
      <c r="BY169" s="3">
        <v>305.52200000000005</v>
      </c>
      <c r="BZ169" s="2">
        <f>Table1[[#This Row], [2017]]*(VLOOKUP(Table1[[#This Row], [ISO]],Table2[],7,0)%)</f>
      </c>
      <c r="CA169" s="3">
        <v>283.156</v>
      </c>
      <c r="CB169" s="2">
        <f>Table1[[#This Row], [2018]]*(VLOOKUP(Table1[[#This Row], [ISO]],Table2[],6,0)%)</f>
      </c>
      <c r="CC169" s="3">
        <v>267.016</v>
      </c>
      <c r="CD169" s="2">
        <f>Table1[[#This Row], [2019]]*(VLOOKUP(Table1[[#This Row], [ISO]],Table2[],5,0)%)</f>
      </c>
      <c r="CE169" s="3">
        <v>258.181</v>
      </c>
      <c r="CF169" s="2">
        <f>Table1[[#This Row], [2020]]*(VLOOKUP(Table1[[#This Row], [ISO]],Table2[],4,0)%)</f>
      </c>
      <c r="CG169" s="3">
        <v>253.308</v>
      </c>
      <c r="CH169" s="2">
        <f>Table1[[#This Row], [2021]]*(VLOOKUP(Table1[[#This Row], [ISO]],Table2[],3,0)%)</f>
      </c>
    </row>
    <row x14ac:dyDescent="0.25" r="170" customHeight="1" ht="17.25">
      <c r="A170" s="1" t="s">
        <v>77</v>
      </c>
      <c r="B170" s="1" t="s">
        <v>76</v>
      </c>
      <c r="C170" s="3">
        <v>3523.526</v>
      </c>
      <c r="D170" s="3">
        <f>Table1[[#This Row], [1980]]*(VLOOKUP(Table1[[#This Row], [ISO]],Table2[],44,0)%)</f>
      </c>
      <c r="E170" s="3">
        <v>3512.57</v>
      </c>
      <c r="F170" s="3">
        <f>Table1[[#This Row], [1981]]*(VLOOKUP(Table1[[#This Row], [ISO]],Table2[],43,0)%)</f>
      </c>
      <c r="G170" s="3">
        <v>3552.357</v>
      </c>
      <c r="H170" s="3">
        <f>Table1[[#This Row], [1982]]*(VLOOKUP(Table1[[#This Row], [ISO]],Table2[],42,0)%)</f>
      </c>
      <c r="I170" s="3">
        <v>3604.917</v>
      </c>
      <c r="J170" s="3">
        <f>Table1[[#This Row], [1983]]*(VLOOKUP(Table1[[#This Row], [ISO]],Table2[],41,0)%)</f>
      </c>
      <c r="K170" s="3">
        <v>3654.858</v>
      </c>
      <c r="L170" s="3">
        <f>Table1[[#This Row], [1984]]*(VLOOKUP(Table1[[#This Row], [ISO]],Table2[],40,0)%)</f>
      </c>
      <c r="M170" s="3">
        <v>3703.783</v>
      </c>
      <c r="N170" s="3">
        <f>Table1[[#This Row], [1985]]*(VLOOKUP(Table1[[#This Row], [ISO]],Table2[],39,0)%)</f>
      </c>
      <c r="O170" s="3">
        <v>3753.5649999999996</v>
      </c>
      <c r="P170" s="3">
        <f>Table1[[#This Row], [1986]]*(VLOOKUP(Table1[[#This Row], [ISO]],Table2[],38,0)%)</f>
      </c>
      <c r="Q170" s="3">
        <v>3800.388</v>
      </c>
      <c r="R170" s="3">
        <f>Table1[[#This Row], [1987]]*(VLOOKUP(Table1[[#This Row], [ISO]],Table2[],37,0)%)</f>
      </c>
      <c r="S170" s="3">
        <v>3848.825</v>
      </c>
      <c r="T170" s="3">
        <f>Table1[[#This Row], [1988]]*(VLOOKUP(Table1[[#This Row], [ISO]],Table2[],36,0)%)</f>
      </c>
      <c r="U170" s="3">
        <v>3896.712</v>
      </c>
      <c r="V170" s="3">
        <f>Table1[[#This Row], [1989]]*(VLOOKUP(Table1[[#This Row], [ISO]],Table2[],35,0)%)</f>
      </c>
      <c r="W170" s="3">
        <v>3946.529</v>
      </c>
      <c r="X170" s="3">
        <f>Table1[[#This Row], [1990]]*(VLOOKUP(Table1[[#This Row], [ISO]],Table2[],34,0)%)</f>
      </c>
      <c r="Y170" s="3">
        <v>4005.693</v>
      </c>
      <c r="Z170" s="3">
        <f>Table1[[#This Row], [1991]]*(VLOOKUP(Table1[[#This Row], [ISO]],Table2[],33,0)%)</f>
      </c>
      <c r="AA170" s="3">
        <v>4075.7239999999997</v>
      </c>
      <c r="AB170" s="3">
        <f>Table1[[#This Row], [1992]]*(VLOOKUP(Table1[[#This Row], [ISO]],Table2[],32,0)%)</f>
      </c>
      <c r="AC170" s="3">
        <v>4153.823</v>
      </c>
      <c r="AD170" s="3">
        <f>Table1[[#This Row], [1993]]*(VLOOKUP(Table1[[#This Row], [ISO]],Table2[],31,0)%)</f>
      </c>
      <c r="AE170" s="3">
        <v>4235.069</v>
      </c>
      <c r="AF170" s="3">
        <f>Table1[[#This Row], [1994]]*(VLOOKUP(Table1[[#This Row], [ISO]],Table2[],30,0)%)</f>
      </c>
      <c r="AG170" s="3">
        <v>4277.003</v>
      </c>
      <c r="AH170" s="3">
        <f>Table1[[#This Row], [1995]]*(VLOOKUP(Table1[[#This Row], [ISO]],Table2[],29,0)%)</f>
      </c>
      <c r="AI170" s="3">
        <v>4263.365</v>
      </c>
      <c r="AJ170" s="3">
        <f>Table1[[#This Row], [1996]]*(VLOOKUP(Table1[[#This Row], [ISO]],Table2[],28,0)%)</f>
      </c>
      <c r="AK170" s="3">
        <v>4219.156999999999</v>
      </c>
      <c r="AL170" s="3">
        <f>Table1[[#This Row], [1997]]*(VLOOKUP(Table1[[#This Row], [ISO]],Table2[],27,0)%)</f>
      </c>
      <c r="AM170" s="3">
        <v>4152.285</v>
      </c>
      <c r="AN170" s="3">
        <f>Table1[[#This Row], [1998]]*(VLOOKUP(Table1[[#This Row], [ISO]],Table2[],26,0)%)</f>
      </c>
      <c r="AO170" s="3">
        <v>4076.562</v>
      </c>
      <c r="AP170" s="3">
        <f>Table1[[#This Row], [1999]]*(VLOOKUP(Table1[[#This Row], [ISO]],Table2[],25,0)%)</f>
      </c>
      <c r="AQ170" s="3">
        <v>3992.566</v>
      </c>
      <c r="AR170" s="3">
        <f>Table1[[#This Row], [2000]]*(VLOOKUP(Table1[[#This Row], [ISO]],Table2[],24,0)%)</f>
      </c>
      <c r="AS170" s="3">
        <v>3900.733</v>
      </c>
      <c r="AT170" s="3">
        <f>Table1[[#This Row], [2001]]*(VLOOKUP(Table1[[#This Row], [ISO]],Table2[],23,0)%)</f>
      </c>
      <c r="AU170" s="3">
        <v>3801.997</v>
      </c>
      <c r="AV170" s="3">
        <f>Table1[[#This Row], [2002]]*(VLOOKUP(Table1[[#This Row], [ISO]],Table2[],22,0)%)</f>
      </c>
      <c r="AW170" s="3">
        <v>3713.998</v>
      </c>
      <c r="AX170" s="3">
        <f>Table1[[#This Row], [2003]]*(VLOOKUP(Table1[[#This Row], [ISO]],Table2[],21,0)%)</f>
      </c>
      <c r="AY170" s="3">
        <v>3645.4849999999997</v>
      </c>
      <c r="AZ170" s="3">
        <f>Table1[[#This Row], [2004]]*(VLOOKUP(Table1[[#This Row], [ISO]],Table2[],20,0)%)</f>
      </c>
      <c r="BA170" s="3">
        <v>3580.468</v>
      </c>
      <c r="BB170" s="3">
        <f>Table1[[#This Row], [2005]]*(VLOOKUP(Table1[[#This Row], [ISO]],Table2[],19,0)%)</f>
      </c>
      <c r="BC170" s="3">
        <v>3511.58</v>
      </c>
      <c r="BD170" s="3">
        <f>Table1[[#This Row], [2006]]*(VLOOKUP(Table1[[#This Row], [ISO]],Table2[],18,0)%)</f>
      </c>
      <c r="BE170" s="3">
        <v>3445.5060000000003</v>
      </c>
      <c r="BF170" s="3">
        <f>Table1[[#This Row], [2007]]*(VLOOKUP(Table1[[#This Row], [ISO]],Table2[],17,0)%)</f>
      </c>
      <c r="BG170" s="3">
        <v>3395.737</v>
      </c>
      <c r="BH170" s="3">
        <f>Table1[[#This Row], [2008]]*(VLOOKUP(Table1[[#This Row], [ISO]],Table2[],16,0)%)</f>
      </c>
      <c r="BI170" s="3">
        <v>3354.433</v>
      </c>
      <c r="BJ170" s="3">
        <f>Table1[[#This Row], [2009]]*(VLOOKUP(Table1[[#This Row], [ISO]],Table2[],15,0)%)</f>
      </c>
      <c r="BK170" s="3">
        <v>3298.182</v>
      </c>
      <c r="BL170" s="3">
        <f>Table1[[#This Row], [2010]]*(VLOOKUP(Table1[[#This Row], [ISO]],Table2[],14,0)%)</f>
      </c>
      <c r="BM170" s="3">
        <v>3236.9179999999997</v>
      </c>
      <c r="BN170" s="3">
        <f>Table1[[#This Row], [2011]]*(VLOOKUP(Table1[[#This Row], [ISO]],Table2[],13,0)%)</f>
      </c>
      <c r="BO170" s="3">
        <v>3195.052</v>
      </c>
      <c r="BP170" s="3">
        <f>Table1[[#This Row], [2012]]*(VLOOKUP(Table1[[#This Row], [ISO]],Table2[],12,0)%)</f>
      </c>
      <c r="BQ170" s="3">
        <v>3170.16</v>
      </c>
      <c r="BR170" s="3">
        <f>Table1[[#This Row], [2013]]*(VLOOKUP(Table1[[#This Row], [ISO]],Table2[],11,0)%)</f>
      </c>
      <c r="BS170" s="3">
        <v>3163.761</v>
      </c>
      <c r="BT170" s="3">
        <f>Table1[[#This Row], [2014]]*(VLOOKUP(Table1[[#This Row], [ISO]],Table2[],10,0)%)</f>
      </c>
      <c r="BU170" s="3">
        <v>3197.014</v>
      </c>
      <c r="BV170" s="3">
        <f>Table1[[#This Row], [2015]]*(VLOOKUP(Table1[[#This Row], [ISO]],Table2[],9,0)%)</f>
      </c>
      <c r="BW170" s="3">
        <v>3256.36</v>
      </c>
      <c r="BX170" s="3">
        <f>Table1[[#This Row], [2016]]*(VLOOKUP(Table1[[#This Row], [ISO]],Table2[],8,0)%)</f>
      </c>
      <c r="BY170" s="3">
        <v>3309.422</v>
      </c>
      <c r="BZ170" s="3">
        <f>Table1[[#This Row], [2017]]*(VLOOKUP(Table1[[#This Row], [ISO]],Table2[],7,0)%)</f>
      </c>
      <c r="CA170" s="3">
        <v>3350.4360000000006</v>
      </c>
      <c r="CB170" s="3">
        <f>Table1[[#This Row], [2018]]*(VLOOKUP(Table1[[#This Row], [ISO]],Table2[],6,0)%)</f>
      </c>
      <c r="CC170" s="3">
        <v>3378.424</v>
      </c>
      <c r="CD170" s="3">
        <f>Table1[[#This Row], [2019]]*(VLOOKUP(Table1[[#This Row], [ISO]],Table2[],5,0)%)</f>
      </c>
      <c r="CE170" s="3">
        <v>3393.5190000000002</v>
      </c>
      <c r="CF170" s="3">
        <f>Table1[[#This Row], [2020]]*(VLOOKUP(Table1[[#This Row], [ISO]],Table2[],4,0)%)</f>
      </c>
      <c r="CG170" s="3">
        <v>3399.716</v>
      </c>
      <c r="CH170" s="3">
        <f>Table1[[#This Row], [2021]]*(VLOOKUP(Table1[[#This Row], [ISO]],Table2[],3,0)%)</f>
      </c>
    </row>
    <row x14ac:dyDescent="0.25" r="171" customHeight="1" ht="17.25">
      <c r="A171" s="1" t="s">
        <v>237</v>
      </c>
      <c r="B171" s="1" t="s">
        <v>236</v>
      </c>
      <c r="C171" s="3">
        <v>1633.7369999999999</v>
      </c>
      <c r="D171" s="3">
        <f>Table1[[#This Row], [1980]]*(VLOOKUP(Table1[[#This Row], [ISO]],Table2[],44,0)%)</f>
      </c>
      <c r="E171" s="3">
        <v>1572.032</v>
      </c>
      <c r="F171" s="3">
        <f>Table1[[#This Row], [1981]]*(VLOOKUP(Table1[[#This Row], [ISO]],Table2[],43,0)%)</f>
      </c>
      <c r="G171" s="3">
        <v>1523.615</v>
      </c>
      <c r="H171" s="3">
        <f>Table1[[#This Row], [1982]]*(VLOOKUP(Table1[[#This Row], [ISO]],Table2[],42,0)%)</f>
      </c>
      <c r="I171" s="3">
        <v>1488.836</v>
      </c>
      <c r="J171" s="3">
        <f>Table1[[#This Row], [1983]]*(VLOOKUP(Table1[[#This Row], [ISO]],Table2[],41,0)%)</f>
      </c>
      <c r="K171" s="3">
        <v>1453.054</v>
      </c>
      <c r="L171" s="3">
        <f>Table1[[#This Row], [1984]]*(VLOOKUP(Table1[[#This Row], [ISO]],Table2[],40,0)%)</f>
      </c>
      <c r="M171" s="3">
        <v>1408.3020000000001</v>
      </c>
      <c r="N171" s="3">
        <f>Table1[[#This Row], [1985]]*(VLOOKUP(Table1[[#This Row], [ISO]],Table2[],39,0)%)</f>
      </c>
      <c r="O171" s="3">
        <v>1356.063</v>
      </c>
      <c r="P171" s="3">
        <f>Table1[[#This Row], [1986]]*(VLOOKUP(Table1[[#This Row], [ISO]],Table2[],38,0)%)</f>
      </c>
      <c r="Q171" s="3">
        <v>1299.892</v>
      </c>
      <c r="R171" s="3">
        <f>Table1[[#This Row], [1987]]*(VLOOKUP(Table1[[#This Row], [ISO]],Table2[],37,0)%)</f>
      </c>
      <c r="S171" s="3">
        <v>1245.252</v>
      </c>
      <c r="T171" s="3">
        <f>Table1[[#This Row], [1988]]*(VLOOKUP(Table1[[#This Row], [ISO]],Table2[],36,0)%)</f>
      </c>
      <c r="U171" s="3">
        <v>1194.107</v>
      </c>
      <c r="V171" s="3">
        <f>Table1[[#This Row], [1989]]*(VLOOKUP(Table1[[#This Row], [ISO]],Table2[],35,0)%)</f>
      </c>
      <c r="W171" s="3">
        <v>1147.84</v>
      </c>
      <c r="X171" s="3">
        <f>Table1[[#This Row], [1990]]*(VLOOKUP(Table1[[#This Row], [ISO]],Table2[],34,0)%)</f>
      </c>
      <c r="Y171" s="3">
        <v>1113.308</v>
      </c>
      <c r="Z171" s="3">
        <f>Table1[[#This Row], [1991]]*(VLOOKUP(Table1[[#This Row], [ISO]],Table2[],33,0)%)</f>
      </c>
      <c r="AA171" s="3">
        <v>1101.892</v>
      </c>
      <c r="AB171" s="3">
        <f>Table1[[#This Row], [1992]]*(VLOOKUP(Table1[[#This Row], [ISO]],Table2[],32,0)%)</f>
      </c>
      <c r="AC171" s="3">
        <v>1109.214</v>
      </c>
      <c r="AD171" s="3">
        <f>Table1[[#This Row], [1993]]*(VLOOKUP(Table1[[#This Row], [ISO]],Table2[],31,0)%)</f>
      </c>
      <c r="AE171" s="3">
        <v>1111.065</v>
      </c>
      <c r="AF171" s="3">
        <f>Table1[[#This Row], [1994]]*(VLOOKUP(Table1[[#This Row], [ISO]],Table2[],30,0)%)</f>
      </c>
      <c r="AG171" s="3">
        <v>1104.7</v>
      </c>
      <c r="AH171" s="3">
        <f>Table1[[#This Row], [1995]]*(VLOOKUP(Table1[[#This Row], [ISO]],Table2[],29,0)%)</f>
      </c>
      <c r="AI171" s="3">
        <v>1095.997</v>
      </c>
      <c r="AJ171" s="3">
        <f>Table1[[#This Row], [1996]]*(VLOOKUP(Table1[[#This Row], [ISO]],Table2[],28,0)%)</f>
      </c>
      <c r="AK171" s="3">
        <v>1088.825</v>
      </c>
      <c r="AL171" s="3">
        <f>Table1[[#This Row], [1997]]*(VLOOKUP(Table1[[#This Row], [ISO]],Table2[],27,0)%)</f>
      </c>
      <c r="AM171" s="3">
        <v>1086.191</v>
      </c>
      <c r="AN171" s="3">
        <f>Table1[[#This Row], [1998]]*(VLOOKUP(Table1[[#This Row], [ISO]],Table2[],26,0)%)</f>
      </c>
      <c r="AO171" s="3">
        <v>1092.967</v>
      </c>
      <c r="AP171" s="3">
        <f>Table1[[#This Row], [1999]]*(VLOOKUP(Table1[[#This Row], [ISO]],Table2[],25,0)%)</f>
      </c>
      <c r="AQ171" s="3">
        <v>1099.6509999999998</v>
      </c>
      <c r="AR171" s="3">
        <f>Table1[[#This Row], [2000]]*(VLOOKUP(Table1[[#This Row], [ISO]],Table2[],24,0)%)</f>
      </c>
      <c r="AS171" s="3">
        <v>1106.385</v>
      </c>
      <c r="AT171" s="3">
        <f>Table1[[#This Row], [2001]]*(VLOOKUP(Table1[[#This Row], [ISO]],Table2[],23,0)%)</f>
      </c>
      <c r="AU171" s="3">
        <v>1119.604</v>
      </c>
      <c r="AV171" s="3">
        <f>Table1[[#This Row], [2002]]*(VLOOKUP(Table1[[#This Row], [ISO]],Table2[],22,0)%)</f>
      </c>
      <c r="AW171" s="3">
        <v>1127.627</v>
      </c>
      <c r="AX171" s="3">
        <f>Table1[[#This Row], [2003]]*(VLOOKUP(Table1[[#This Row], [ISO]],Table2[],21,0)%)</f>
      </c>
      <c r="AY171" s="3">
        <v>1123.954</v>
      </c>
      <c r="AZ171" s="3">
        <f>Table1[[#This Row], [2004]]*(VLOOKUP(Table1[[#This Row], [ISO]],Table2[],20,0)%)</f>
      </c>
      <c r="BA171" s="3">
        <v>1109.335</v>
      </c>
      <c r="BB171" s="3">
        <f>Table1[[#This Row], [2005]]*(VLOOKUP(Table1[[#This Row], [ISO]],Table2[],19,0)%)</f>
      </c>
      <c r="BC171" s="3">
        <v>1092.92</v>
      </c>
      <c r="BD171" s="3">
        <f>Table1[[#This Row], [2006]]*(VLOOKUP(Table1[[#This Row], [ISO]],Table2[],18,0)%)</f>
      </c>
      <c r="BE171" s="3">
        <v>1074.486</v>
      </c>
      <c r="BF171" s="3">
        <f>Table1[[#This Row], [2007]]*(VLOOKUP(Table1[[#This Row], [ISO]],Table2[],17,0)%)</f>
      </c>
      <c r="BG171" s="3">
        <v>1055.058</v>
      </c>
      <c r="BH171" s="3">
        <f>Table1[[#This Row], [2008]]*(VLOOKUP(Table1[[#This Row], [ISO]],Table2[],16,0)%)</f>
      </c>
      <c r="BI171" s="3">
        <v>1036.659</v>
      </c>
      <c r="BJ171" s="3">
        <f>Table1[[#This Row], [2009]]*(VLOOKUP(Table1[[#This Row], [ISO]],Table2[],15,0)%)</f>
      </c>
      <c r="BK171" s="3">
        <v>1012.95</v>
      </c>
      <c r="BL171" s="3">
        <f>Table1[[#This Row], [2010]]*(VLOOKUP(Table1[[#This Row], [ISO]],Table2[],14,0)%)</f>
      </c>
      <c r="BM171" s="3">
        <v>989.492</v>
      </c>
      <c r="BN171" s="3">
        <f>Table1[[#This Row], [2011]]*(VLOOKUP(Table1[[#This Row], [ISO]],Table2[],13,0)%)</f>
      </c>
      <c r="BO171" s="3">
        <v>970.909</v>
      </c>
      <c r="BP171" s="3">
        <f>Table1[[#This Row], [2012]]*(VLOOKUP(Table1[[#This Row], [ISO]],Table2[],12,0)%)</f>
      </c>
      <c r="BQ171" s="3">
        <v>944.447</v>
      </c>
      <c r="BR171" s="3">
        <f>Table1[[#This Row], [2013]]*(VLOOKUP(Table1[[#This Row], [ISO]],Table2[],11,0)%)</f>
      </c>
      <c r="BS171" s="3">
        <v>913.282</v>
      </c>
      <c r="BT171" s="3">
        <f>Table1[[#This Row], [2014]]*(VLOOKUP(Table1[[#This Row], [ISO]],Table2[],10,0)%)</f>
      </c>
      <c r="BU171" s="3">
        <v>886.168</v>
      </c>
      <c r="BV171" s="3">
        <f>Table1[[#This Row], [2015]]*(VLOOKUP(Table1[[#This Row], [ISO]],Table2[],9,0)%)</f>
      </c>
      <c r="BW171" s="3">
        <v>864.617</v>
      </c>
      <c r="BX171" s="3">
        <f>Table1[[#This Row], [2016]]*(VLOOKUP(Table1[[#This Row], [ISO]],Table2[],8,0)%)</f>
      </c>
      <c r="BY171" s="3">
        <v>853.819</v>
      </c>
      <c r="BZ171" s="3">
        <f>Table1[[#This Row], [2017]]*(VLOOKUP(Table1[[#This Row], [ISO]],Table2[],7,0)%)</f>
      </c>
      <c r="CA171" s="3">
        <v>856.039</v>
      </c>
      <c r="CB171" s="3">
        <f>Table1[[#This Row], [2018]]*(VLOOKUP(Table1[[#This Row], [ISO]],Table2[],6,0)%)</f>
      </c>
      <c r="CC171" s="3">
        <v>866.682</v>
      </c>
      <c r="CD171" s="3">
        <f>Table1[[#This Row], [2019]]*(VLOOKUP(Table1[[#This Row], [ISO]],Table2[],5,0)%)</f>
      </c>
      <c r="CE171" s="3">
        <v>872.256</v>
      </c>
      <c r="CF171" s="3">
        <f>Table1[[#This Row], [2020]]*(VLOOKUP(Table1[[#This Row], [ISO]],Table2[],4,0)%)</f>
      </c>
      <c r="CG171" s="3">
        <v>865.213</v>
      </c>
      <c r="CH171" s="3">
        <f>Table1[[#This Row], [2021]]*(VLOOKUP(Table1[[#This Row], [ISO]],Table2[],3,0)%)</f>
      </c>
    </row>
    <row x14ac:dyDescent="0.25" r="172" customHeight="1" ht="17.25">
      <c r="A172" s="1" t="s">
        <v>229</v>
      </c>
      <c r="B172" s="1" t="s">
        <v>228</v>
      </c>
      <c r="C172" s="3">
        <v>957.134</v>
      </c>
      <c r="D172" s="3">
        <f>Table1[[#This Row], [1980]]*(VLOOKUP(Table1[[#This Row], [ISO]],Table2[],44,0)%)</f>
      </c>
      <c r="E172" s="3">
        <v>991.148</v>
      </c>
      <c r="F172" s="3">
        <f>Table1[[#This Row], [1981]]*(VLOOKUP(Table1[[#This Row], [ISO]],Table2[],43,0)%)</f>
      </c>
      <c r="G172" s="3">
        <v>1028.415</v>
      </c>
      <c r="H172" s="3">
        <f>Table1[[#This Row], [1982]]*(VLOOKUP(Table1[[#This Row], [ISO]],Table2[],42,0)%)</f>
      </c>
      <c r="I172" s="3">
        <v>1067.1970000000001</v>
      </c>
      <c r="J172" s="3">
        <f>Table1[[#This Row], [1983]]*(VLOOKUP(Table1[[#This Row], [ISO]],Table2[],41,0)%)</f>
      </c>
      <c r="K172" s="3">
        <v>1106.492</v>
      </c>
      <c r="L172" s="3">
        <f>Table1[[#This Row], [1984]]*(VLOOKUP(Table1[[#This Row], [ISO]],Table2[],40,0)%)</f>
      </c>
      <c r="M172" s="3">
        <v>1144.1309999999999</v>
      </c>
      <c r="N172" s="3">
        <f>Table1[[#This Row], [1985]]*(VLOOKUP(Table1[[#This Row], [ISO]],Table2[],39,0)%)</f>
      </c>
      <c r="O172" s="3">
        <v>1178.157</v>
      </c>
      <c r="P172" s="3">
        <f>Table1[[#This Row], [1986]]*(VLOOKUP(Table1[[#This Row], [ISO]],Table2[],38,0)%)</f>
      </c>
      <c r="Q172" s="3">
        <v>1208.851</v>
      </c>
      <c r="R172" s="3">
        <f>Table1[[#This Row], [1987]]*(VLOOKUP(Table1[[#This Row], [ISO]],Table2[],37,0)%)</f>
      </c>
      <c r="S172" s="3">
        <v>1237.552</v>
      </c>
      <c r="T172" s="3">
        <f>Table1[[#This Row], [1988]]*(VLOOKUP(Table1[[#This Row], [ISO]],Table2[],36,0)%)</f>
      </c>
      <c r="U172" s="3">
        <v>1263.249</v>
      </c>
      <c r="V172" s="3">
        <f>Table1[[#This Row], [1989]]*(VLOOKUP(Table1[[#This Row], [ISO]],Table2[],35,0)%)</f>
      </c>
      <c r="W172" s="3">
        <v>1285.8809999999999</v>
      </c>
      <c r="X172" s="3">
        <f>Table1[[#This Row], [1990]]*(VLOOKUP(Table1[[#This Row], [ISO]],Table2[],34,0)%)</f>
      </c>
      <c r="Y172" s="3">
        <v>1306.3609999999999</v>
      </c>
      <c r="Z172" s="3">
        <f>Table1[[#This Row], [1991]]*(VLOOKUP(Table1[[#This Row], [ISO]],Table2[],33,0)%)</f>
      </c>
      <c r="AA172" s="3">
        <v>1324.398</v>
      </c>
      <c r="AB172" s="3">
        <f>Table1[[#This Row], [1992]]*(VLOOKUP(Table1[[#This Row], [ISO]],Table2[],32,0)%)</f>
      </c>
      <c r="AC172" s="3">
        <v>1339.32</v>
      </c>
      <c r="AD172" s="3">
        <f>Table1[[#This Row], [1993]]*(VLOOKUP(Table1[[#This Row], [ISO]],Table2[],31,0)%)</f>
      </c>
      <c r="AE172" s="3">
        <v>1351.813</v>
      </c>
      <c r="AF172" s="3">
        <f>Table1[[#This Row], [1994]]*(VLOOKUP(Table1[[#This Row], [ISO]],Table2[],30,0)%)</f>
      </c>
      <c r="AG172" s="3">
        <v>1361.843</v>
      </c>
      <c r="AH172" s="3">
        <f>Table1[[#This Row], [1995]]*(VLOOKUP(Table1[[#This Row], [ISO]],Table2[],29,0)%)</f>
      </c>
      <c r="AI172" s="3">
        <v>1368.822</v>
      </c>
      <c r="AJ172" s="3">
        <f>Table1[[#This Row], [1996]]*(VLOOKUP(Table1[[#This Row], [ISO]],Table2[],28,0)%)</f>
      </c>
      <c r="AK172" s="3">
        <v>1373.096</v>
      </c>
      <c r="AL172" s="3">
        <f>Table1[[#This Row], [1997]]*(VLOOKUP(Table1[[#This Row], [ISO]],Table2[],27,0)%)</f>
      </c>
      <c r="AM172" s="3">
        <v>1374.613</v>
      </c>
      <c r="AN172" s="3">
        <f>Table1[[#This Row], [1998]]*(VLOOKUP(Table1[[#This Row], [ISO]],Table2[],26,0)%)</f>
      </c>
      <c r="AO172" s="3">
        <v>1372.975</v>
      </c>
      <c r="AP172" s="3">
        <f>Table1[[#This Row], [1999]]*(VLOOKUP(Table1[[#This Row], [ISO]],Table2[],25,0)%)</f>
      </c>
      <c r="AQ172" s="3">
        <v>1368.0859999999998</v>
      </c>
      <c r="AR172" s="3">
        <f>Table1[[#This Row], [2000]]*(VLOOKUP(Table1[[#This Row], [ISO]],Table2[],24,0)%)</f>
      </c>
      <c r="AS172" s="3">
        <v>1359.285</v>
      </c>
      <c r="AT172" s="3">
        <f>Table1[[#This Row], [2001]]*(VLOOKUP(Table1[[#This Row], [ISO]],Table2[],23,0)%)</f>
      </c>
      <c r="AU172" s="3">
        <v>1346.307</v>
      </c>
      <c r="AV172" s="3">
        <f>Table1[[#This Row], [2002]]*(VLOOKUP(Table1[[#This Row], [ISO]],Table2[],22,0)%)</f>
      </c>
      <c r="AW172" s="3">
        <v>1329.954</v>
      </c>
      <c r="AX172" s="3">
        <f>Table1[[#This Row], [2003]]*(VLOOKUP(Table1[[#This Row], [ISO]],Table2[],21,0)%)</f>
      </c>
      <c r="AY172" s="3">
        <v>1312.68</v>
      </c>
      <c r="AZ172" s="3">
        <f>Table1[[#This Row], [2004]]*(VLOOKUP(Table1[[#This Row], [ISO]],Table2[],20,0)%)</f>
      </c>
      <c r="BA172" s="3">
        <v>1297.125</v>
      </c>
      <c r="BB172" s="3">
        <f>Table1[[#This Row], [2005]]*(VLOOKUP(Table1[[#This Row], [ISO]],Table2[],19,0)%)</f>
      </c>
      <c r="BC172" s="3">
        <v>1284.64</v>
      </c>
      <c r="BD172" s="3">
        <f>Table1[[#This Row], [2006]]*(VLOOKUP(Table1[[#This Row], [ISO]],Table2[],18,0)%)</f>
      </c>
      <c r="BE172" s="3">
        <v>1275.92</v>
      </c>
      <c r="BF172" s="3">
        <f>Table1[[#This Row], [2007]]*(VLOOKUP(Table1[[#This Row], [ISO]],Table2[],17,0)%)</f>
      </c>
      <c r="BG172" s="3">
        <v>1270.336</v>
      </c>
      <c r="BH172" s="3">
        <f>Table1[[#This Row], [2008]]*(VLOOKUP(Table1[[#This Row], [ISO]],Table2[],16,0)%)</f>
      </c>
      <c r="BI172" s="3">
        <v>1267.272</v>
      </c>
      <c r="BJ172" s="3">
        <f>Table1[[#This Row], [2009]]*(VLOOKUP(Table1[[#This Row], [ISO]],Table2[],15,0)%)</f>
      </c>
      <c r="BK172" s="3">
        <v>1266.656</v>
      </c>
      <c r="BL172" s="3">
        <f>Table1[[#This Row], [2010]]*(VLOOKUP(Table1[[#This Row], [ISO]],Table2[],14,0)%)</f>
      </c>
      <c r="BM172" s="3">
        <v>1267.643</v>
      </c>
      <c r="BN172" s="3">
        <f>Table1[[#This Row], [2011]]*(VLOOKUP(Table1[[#This Row], [ISO]],Table2[],13,0)%)</f>
      </c>
      <c r="BO172" s="3">
        <v>1269.262</v>
      </c>
      <c r="BP172" s="3">
        <f>Table1[[#This Row], [2012]]*(VLOOKUP(Table1[[#This Row], [ISO]],Table2[],12,0)%)</f>
      </c>
      <c r="BQ172" s="3">
        <v>1273.753</v>
      </c>
      <c r="BR172" s="3">
        <f>Table1[[#This Row], [2013]]*(VLOOKUP(Table1[[#This Row], [ISO]],Table2[],11,0)%)</f>
      </c>
      <c r="BS172" s="3">
        <v>1283.463</v>
      </c>
      <c r="BT172" s="3">
        <f>Table1[[#This Row], [2014]]*(VLOOKUP(Table1[[#This Row], [ISO]],Table2[],10,0)%)</f>
      </c>
      <c r="BU172" s="3">
        <v>1298.101</v>
      </c>
      <c r="BV172" s="3">
        <f>Table1[[#This Row], [2015]]*(VLOOKUP(Table1[[#This Row], [ISO]],Table2[],9,0)%)</f>
      </c>
      <c r="BW172" s="3">
        <v>1315.885</v>
      </c>
      <c r="BX172" s="3">
        <f>Table1[[#This Row], [2016]]*(VLOOKUP(Table1[[#This Row], [ISO]],Table2[],8,0)%)</f>
      </c>
      <c r="BY172" s="3">
        <v>1334.308</v>
      </c>
      <c r="BZ172" s="3">
        <f>Table1[[#This Row], [2017]]*(VLOOKUP(Table1[[#This Row], [ISO]],Table2[],7,0)%)</f>
      </c>
      <c r="CA172" s="3">
        <v>1349.681</v>
      </c>
      <c r="CB172" s="3">
        <f>Table1[[#This Row], [2018]]*(VLOOKUP(Table1[[#This Row], [ISO]],Table2[],6,0)%)</f>
      </c>
      <c r="CC172" s="3">
        <v>1358.8139999999999</v>
      </c>
      <c r="CD172" s="3">
        <f>Table1[[#This Row], [2019]]*(VLOOKUP(Table1[[#This Row], [ISO]],Table2[],5,0)%)</f>
      </c>
      <c r="CE172" s="3">
        <v>1362.7</v>
      </c>
      <c r="CF172" s="3">
        <f>Table1[[#This Row], [2020]]*(VLOOKUP(Table1[[#This Row], [ISO]],Table2[],4,0)%)</f>
      </c>
      <c r="CG172" s="3">
        <v>1363.266</v>
      </c>
      <c r="CH172" s="3">
        <f>Table1[[#This Row], [2021]]*(VLOOKUP(Table1[[#This Row], [ISO]],Table2[],3,0)%)</f>
      </c>
    </row>
    <row x14ac:dyDescent="0.25" r="173" customHeight="1" ht="17.25">
      <c r="A173" s="1" t="s">
        <v>289</v>
      </c>
      <c r="B173" s="1" t="s">
        <v>288</v>
      </c>
      <c r="C173" s="3">
        <v>589.059</v>
      </c>
      <c r="D173" s="3">
        <f>Table1[[#This Row], [1980]]*(VLOOKUP(Table1[[#This Row], [ISO]],Table2[],44,0)%)</f>
      </c>
      <c r="E173" s="3">
        <v>604.672</v>
      </c>
      <c r="F173" s="3">
        <f>Table1[[#This Row], [1981]]*(VLOOKUP(Table1[[#This Row], [ISO]],Table2[],43,0)%)</f>
      </c>
      <c r="G173" s="3">
        <v>622.211</v>
      </c>
      <c r="H173" s="3">
        <f>Table1[[#This Row], [1982]]*(VLOOKUP(Table1[[#This Row], [ISO]],Table2[],42,0)%)</f>
      </c>
      <c r="I173" s="3">
        <v>643.874</v>
      </c>
      <c r="J173" s="3">
        <f>Table1[[#This Row], [1983]]*(VLOOKUP(Table1[[#This Row], [ISO]],Table2[],41,0)%)</f>
      </c>
      <c r="K173" s="3">
        <v>670.725</v>
      </c>
      <c r="L173" s="3">
        <f>Table1[[#This Row], [1984]]*(VLOOKUP(Table1[[#This Row], [ISO]],Table2[],40,0)%)</f>
      </c>
      <c r="M173" s="3">
        <v>692.278</v>
      </c>
      <c r="N173" s="3">
        <f>Table1[[#This Row], [1985]]*(VLOOKUP(Table1[[#This Row], [ISO]],Table2[],39,0)%)</f>
      </c>
      <c r="O173" s="3">
        <v>708.586</v>
      </c>
      <c r="P173" s="3">
        <f>Table1[[#This Row], [1986]]*(VLOOKUP(Table1[[#This Row], [ISO]],Table2[],38,0)%)</f>
      </c>
      <c r="Q173" s="3">
        <v>742.449</v>
      </c>
      <c r="R173" s="3">
        <f>Table1[[#This Row], [1987]]*(VLOOKUP(Table1[[#This Row], [ISO]],Table2[],37,0)%)</f>
      </c>
      <c r="S173" s="3">
        <v>781.849</v>
      </c>
      <c r="T173" s="3">
        <f>Table1[[#This Row], [1988]]*(VLOOKUP(Table1[[#This Row], [ISO]],Table2[],36,0)%)</f>
      </c>
      <c r="U173" s="3">
        <v>812.658</v>
      </c>
      <c r="V173" s="3">
        <f>Table1[[#This Row], [1989]]*(VLOOKUP(Table1[[#This Row], [ISO]],Table2[],35,0)%)</f>
      </c>
      <c r="W173" s="3">
        <v>846.323</v>
      </c>
      <c r="X173" s="3">
        <f>Table1[[#This Row], [1990]]*(VLOOKUP(Table1[[#This Row], [ISO]],Table2[],34,0)%)</f>
      </c>
      <c r="Y173" s="3">
        <v>883.133</v>
      </c>
      <c r="Z173" s="3">
        <f>Table1[[#This Row], [1991]]*(VLOOKUP(Table1[[#This Row], [ISO]],Table2[],33,0)%)</f>
      </c>
      <c r="AA173" s="3">
        <v>921.831</v>
      </c>
      <c r="AB173" s="3">
        <f>Table1[[#This Row], [1992]]*(VLOOKUP(Table1[[#This Row], [ISO]],Table2[],32,0)%)</f>
      </c>
      <c r="AC173" s="3">
        <v>960.516</v>
      </c>
      <c r="AD173" s="3">
        <f>Table1[[#This Row], [1993]]*(VLOOKUP(Table1[[#This Row], [ISO]],Table2[],31,0)%)</f>
      </c>
      <c r="AE173" s="3">
        <v>997.063</v>
      </c>
      <c r="AF173" s="3">
        <f>Table1[[#This Row], [1994]]*(VLOOKUP(Table1[[#This Row], [ISO]],Table2[],30,0)%)</f>
      </c>
      <c r="AG173" s="3">
        <v>1030.089</v>
      </c>
      <c r="AH173" s="3">
        <f>Table1[[#This Row], [1995]]*(VLOOKUP(Table1[[#This Row], [ISO]],Table2[],29,0)%)</f>
      </c>
      <c r="AI173" s="3">
        <v>1058.744</v>
      </c>
      <c r="AJ173" s="3">
        <f>Table1[[#This Row], [1996]]*(VLOOKUP(Table1[[#This Row], [ISO]],Table2[],28,0)%)</f>
      </c>
      <c r="AK173" s="3">
        <v>1082.758</v>
      </c>
      <c r="AL173" s="3">
        <f>Table1[[#This Row], [1997]]*(VLOOKUP(Table1[[#This Row], [ISO]],Table2[],27,0)%)</f>
      </c>
      <c r="AM173" s="3">
        <v>1100.0439999999999</v>
      </c>
      <c r="AN173" s="3">
        <f>Table1[[#This Row], [1998]]*(VLOOKUP(Table1[[#This Row], [ISO]],Table2[],26,0)%)</f>
      </c>
      <c r="AO173" s="3">
        <v>1113.037</v>
      </c>
      <c r="AP173" s="3">
        <f>Table1[[#This Row], [1999]]*(VLOOKUP(Table1[[#This Row], [ISO]],Table2[],25,0)%)</f>
      </c>
      <c r="AQ173" s="3">
        <v>1126.763</v>
      </c>
      <c r="AR173" s="3">
        <f>Table1[[#This Row], [2000]]*(VLOOKUP(Table1[[#This Row], [ISO]],Table2[],24,0)%)</f>
      </c>
      <c r="AS173" s="3">
        <v>1139.36</v>
      </c>
      <c r="AT173" s="3">
        <f>Table1[[#This Row], [2001]]*(VLOOKUP(Table1[[#This Row], [ISO]],Table2[],23,0)%)</f>
      </c>
      <c r="AU173" s="3">
        <v>1149.294</v>
      </c>
      <c r="AV173" s="3">
        <f>Table1[[#This Row], [2002]]*(VLOOKUP(Table1[[#This Row], [ISO]],Table2[],22,0)%)</f>
      </c>
      <c r="AW173" s="3">
        <v>1156.638</v>
      </c>
      <c r="AX173" s="3">
        <f>Table1[[#This Row], [2003]]*(VLOOKUP(Table1[[#This Row], [ISO]],Table2[],21,0)%)</f>
      </c>
      <c r="AY173" s="3">
        <v>1163.234</v>
      </c>
      <c r="AZ173" s="3">
        <f>Table1[[#This Row], [2004]]*(VLOOKUP(Table1[[#This Row], [ISO]],Table2[],20,0)%)</f>
      </c>
      <c r="BA173" s="3">
        <v>1171.947</v>
      </c>
      <c r="BB173" s="3">
        <f>Table1[[#This Row], [2005]]*(VLOOKUP(Table1[[#This Row], [ISO]],Table2[],19,0)%)</f>
      </c>
      <c r="BC173" s="3">
        <v>1181.933</v>
      </c>
      <c r="BD173" s="3">
        <f>Table1[[#This Row], [2006]]*(VLOOKUP(Table1[[#This Row], [ISO]],Table2[],18,0)%)</f>
      </c>
      <c r="BE173" s="3">
        <v>1191.213</v>
      </c>
      <c r="BF173" s="3">
        <f>Table1[[#This Row], [2007]]*(VLOOKUP(Table1[[#This Row], [ISO]],Table2[],17,0)%)</f>
      </c>
      <c r="BG173" s="3">
        <v>1203.705</v>
      </c>
      <c r="BH173" s="3">
        <f>Table1[[#This Row], [2008]]*(VLOOKUP(Table1[[#This Row], [ISO]],Table2[],16,0)%)</f>
      </c>
      <c r="BI173" s="3">
        <v>1220.8139999999999</v>
      </c>
      <c r="BJ173" s="3">
        <f>Table1[[#This Row], [2009]]*(VLOOKUP(Table1[[#This Row], [ISO]],Table2[],15,0)%)</f>
      </c>
      <c r="BK173" s="3">
        <v>1241.168</v>
      </c>
      <c r="BL173" s="3">
        <f>Table1[[#This Row], [2010]]*(VLOOKUP(Table1[[#This Row], [ISO]],Table2[],14,0)%)</f>
      </c>
      <c r="BM173" s="3">
        <v>1264.75</v>
      </c>
      <c r="BN173" s="3">
        <f>Table1[[#This Row], [2011]]*(VLOOKUP(Table1[[#This Row], [ISO]],Table2[],13,0)%)</f>
      </c>
      <c r="BO173" s="3">
        <v>1289.563</v>
      </c>
      <c r="BP173" s="3">
        <f>Table1[[#This Row], [2012]]*(VLOOKUP(Table1[[#This Row], [ISO]],Table2[],12,0)%)</f>
      </c>
      <c r="BQ173" s="3">
        <v>1314.2620000000002</v>
      </c>
      <c r="BR173" s="3">
        <f>Table1[[#This Row], [2013]]*(VLOOKUP(Table1[[#This Row], [ISO]],Table2[],11,0)%)</f>
      </c>
      <c r="BS173" s="3">
        <v>1338.034</v>
      </c>
      <c r="BT173" s="3">
        <f>Table1[[#This Row], [2014]]*(VLOOKUP(Table1[[#This Row], [ISO]],Table2[],10,0)%)</f>
      </c>
      <c r="BU173" s="3">
        <v>1362.2959999999998</v>
      </c>
      <c r="BV173" s="3">
        <f>Table1[[#This Row], [2015]]*(VLOOKUP(Table1[[#This Row], [ISO]],Table2[],9,0)%)</f>
      </c>
      <c r="BW173" s="3">
        <v>1385.208</v>
      </c>
      <c r="BX173" s="3">
        <f>Table1[[#This Row], [2016]]*(VLOOKUP(Table1[[#This Row], [ISO]],Table2[],8,0)%)</f>
      </c>
      <c r="BY173" s="3">
        <v>1403.884</v>
      </c>
      <c r="BZ173" s="3">
        <f>Table1[[#This Row], [2017]]*(VLOOKUP(Table1[[#This Row], [ISO]],Table2[],7,0)%)</f>
      </c>
      <c r="CA173" s="3">
        <v>1417.672</v>
      </c>
      <c r="CB173" s="3">
        <f>Table1[[#This Row], [2018]]*(VLOOKUP(Table1[[#This Row], [ISO]],Table2[],6,0)%)</f>
      </c>
      <c r="CC173" s="3">
        <v>1425.642</v>
      </c>
      <c r="CD173" s="3">
        <f>Table1[[#This Row], [2019]]*(VLOOKUP(Table1[[#This Row], [ISO]],Table2[],5,0)%)</f>
      </c>
      <c r="CE173" s="3">
        <v>1426.435</v>
      </c>
      <c r="CF173" s="3">
        <f>Table1[[#This Row], [2020]]*(VLOOKUP(Table1[[#This Row], [ISO]],Table2[],4,0)%)</f>
      </c>
      <c r="CG173" s="3">
        <v>1423.723</v>
      </c>
      <c r="CH173" s="3">
        <f>Table1[[#This Row], [2021]]*(VLOOKUP(Table1[[#This Row], [ISO]],Table2[],3,0)%)</f>
      </c>
    </row>
    <row x14ac:dyDescent="0.25" r="174" customHeight="1" ht="17.25">
      <c r="A174" s="1" t="s">
        <v>484</v>
      </c>
      <c r="B174" s="1" t="s">
        <v>485</v>
      </c>
      <c r="C174" s="3">
        <v>44.508</v>
      </c>
      <c r="D174" s="2">
        <f>Table1[[#This Row], [1980]]*(VLOOKUP(Table1[[#This Row], [ISO]],Table2[],44,0)%)</f>
      </c>
      <c r="E174" s="3">
        <v>45.356</v>
      </c>
      <c r="F174" s="2">
        <f>Table1[[#This Row], [1981]]*(VLOOKUP(Table1[[#This Row], [ISO]],Table2[],43,0)%)</f>
      </c>
      <c r="G174" s="3">
        <v>46.431</v>
      </c>
      <c r="H174" s="2">
        <f>Table1[[#This Row], [1982]]*(VLOOKUP(Table1[[#This Row], [ISO]],Table2[],42,0)%)</f>
      </c>
      <c r="I174" s="3">
        <v>47.591</v>
      </c>
      <c r="J174" s="2">
        <f>Table1[[#This Row], [1983]]*(VLOOKUP(Table1[[#This Row], [ISO]],Table2[],41,0)%)</f>
      </c>
      <c r="K174" s="3">
        <v>49.27</v>
      </c>
      <c r="L174" s="2">
        <f>Table1[[#This Row], [1984]]*(VLOOKUP(Table1[[#This Row], [ISO]],Table2[],40,0)%)</f>
      </c>
      <c r="M174" s="3">
        <v>51.415</v>
      </c>
      <c r="N174" s="2">
        <f>Table1[[#This Row], [1985]]*(VLOOKUP(Table1[[#This Row], [ISO]],Table2[],39,0)%)</f>
      </c>
      <c r="O174" s="3">
        <v>53.346000000000004</v>
      </c>
      <c r="P174" s="2">
        <f>Table1[[#This Row], [1986]]*(VLOOKUP(Table1[[#This Row], [ISO]],Table2[],38,0)%)</f>
      </c>
      <c r="Q174" s="3">
        <v>55.024</v>
      </c>
      <c r="R174" s="2">
        <f>Table1[[#This Row], [1987]]*(VLOOKUP(Table1[[#This Row], [ISO]],Table2[],37,0)%)</f>
      </c>
      <c r="S174" s="3">
        <v>56.915</v>
      </c>
      <c r="T174" s="2">
        <f>Table1[[#This Row], [1988]]*(VLOOKUP(Table1[[#This Row], [ISO]],Table2[],36,0)%)</f>
      </c>
      <c r="U174" s="3">
        <v>58.33</v>
      </c>
      <c r="V174" s="2">
        <f>Table1[[#This Row], [1989]]*(VLOOKUP(Table1[[#This Row], [ISO]],Table2[],35,0)%)</f>
      </c>
      <c r="W174" s="3">
        <v>58.848</v>
      </c>
      <c r="X174" s="2">
        <f>Table1[[#This Row], [1990]]*(VLOOKUP(Table1[[#This Row], [ISO]],Table2[],34,0)%)</f>
      </c>
      <c r="Y174" s="3">
        <v>59.021</v>
      </c>
      <c r="Z174" s="2">
        <f>Table1[[#This Row], [1991]]*(VLOOKUP(Table1[[#This Row], [ISO]],Table2[],33,0)%)</f>
      </c>
      <c r="AA174" s="3">
        <v>58.897999999999996</v>
      </c>
      <c r="AB174" s="2">
        <f>Table1[[#This Row], [1992]]*(VLOOKUP(Table1[[#This Row], [ISO]],Table2[],32,0)%)</f>
      </c>
      <c r="AC174" s="3">
        <v>58.182</v>
      </c>
      <c r="AD174" s="2">
        <f>Table1[[#This Row], [1993]]*(VLOOKUP(Table1[[#This Row], [ISO]],Table2[],31,0)%)</f>
      </c>
      <c r="AE174" s="3">
        <v>57.084</v>
      </c>
      <c r="AF174" s="2">
        <f>Table1[[#This Row], [1994]]*(VLOOKUP(Table1[[#This Row], [ISO]],Table2[],30,0)%)</f>
      </c>
      <c r="AG174" s="3">
        <v>55.788</v>
      </c>
      <c r="AH174" s="2">
        <f>Table1[[#This Row], [1995]]*(VLOOKUP(Table1[[#This Row], [ISO]],Table2[],29,0)%)</f>
      </c>
      <c r="AI174" s="3">
        <v>54.359</v>
      </c>
      <c r="AJ174" s="2">
        <f>Table1[[#This Row], [1996]]*(VLOOKUP(Table1[[#This Row], [ISO]],Table2[],28,0)%)</f>
      </c>
      <c r="AK174" s="3">
        <v>52.949</v>
      </c>
      <c r="AL174" s="2">
        <f>Table1[[#This Row], [1997]]*(VLOOKUP(Table1[[#This Row], [ISO]],Table2[],27,0)%)</f>
      </c>
      <c r="AM174" s="3">
        <v>51.337</v>
      </c>
      <c r="AN174" s="2">
        <f>Table1[[#This Row], [1998]]*(VLOOKUP(Table1[[#This Row], [ISO]],Table2[],26,0)%)</f>
      </c>
      <c r="AO174" s="3">
        <v>50.096999999999994</v>
      </c>
      <c r="AP174" s="2">
        <f>Table1[[#This Row], [1999]]*(VLOOKUP(Table1[[#This Row], [ISO]],Table2[],25,0)%)</f>
      </c>
      <c r="AQ174" s="3">
        <v>49.666000000000004</v>
      </c>
      <c r="AR174" s="2">
        <f>Table1[[#This Row], [2000]]*(VLOOKUP(Table1[[#This Row], [ISO]],Table2[],24,0)%)</f>
      </c>
      <c r="AS174" s="3">
        <v>49.599</v>
      </c>
      <c r="AT174" s="2">
        <f>Table1[[#This Row], [2001]]*(VLOOKUP(Table1[[#This Row], [ISO]],Table2[],23,0)%)</f>
      </c>
      <c r="AU174" s="3">
        <v>49.644</v>
      </c>
      <c r="AV174" s="2">
        <f>Table1[[#This Row], [2002]]*(VLOOKUP(Table1[[#This Row], [ISO]],Table2[],22,0)%)</f>
      </c>
      <c r="AW174" s="3">
        <v>49.707</v>
      </c>
      <c r="AX174" s="2">
        <f>Table1[[#This Row], [2003]]*(VLOOKUP(Table1[[#This Row], [ISO]],Table2[],21,0)%)</f>
      </c>
      <c r="AY174" s="3">
        <v>49.344</v>
      </c>
      <c r="AZ174" s="2">
        <f>Table1[[#This Row], [2004]]*(VLOOKUP(Table1[[#This Row], [ISO]],Table2[],20,0)%)</f>
      </c>
      <c r="BA174" s="3">
        <v>48.573</v>
      </c>
      <c r="BB174" s="2">
        <f>Table1[[#This Row], [2005]]*(VLOOKUP(Table1[[#This Row], [ISO]],Table2[],19,0)%)</f>
      </c>
      <c r="BC174" s="3">
        <v>47.915</v>
      </c>
      <c r="BD174" s="2">
        <f>Table1[[#This Row], [2006]]*(VLOOKUP(Table1[[#This Row], [ISO]],Table2[],18,0)%)</f>
      </c>
      <c r="BE174" s="3">
        <v>47.379</v>
      </c>
      <c r="BF174" s="2">
        <f>Table1[[#This Row], [2007]]*(VLOOKUP(Table1[[#This Row], [ISO]],Table2[],17,0)%)</f>
      </c>
      <c r="BG174" s="3">
        <v>47.207</v>
      </c>
      <c r="BH174" s="2">
        <f>Table1[[#This Row], [2008]]*(VLOOKUP(Table1[[#This Row], [ISO]],Table2[],16,0)%)</f>
      </c>
      <c r="BI174" s="3">
        <v>47.52199999999999</v>
      </c>
      <c r="BJ174" s="2">
        <f>Table1[[#This Row], [2009]]*(VLOOKUP(Table1[[#This Row], [ISO]],Table2[],15,0)%)</f>
      </c>
      <c r="BK174" s="3">
        <v>47.963</v>
      </c>
      <c r="BL174" s="2">
        <f>Table1[[#This Row], [2010]]*(VLOOKUP(Table1[[#This Row], [ISO]],Table2[],14,0)%)</f>
      </c>
      <c r="BM174" s="3">
        <v>48.155</v>
      </c>
      <c r="BN174" s="2">
        <f>Table1[[#This Row], [2011]]*(VLOOKUP(Table1[[#This Row], [ISO]],Table2[],13,0)%)</f>
      </c>
      <c r="BO174" s="3">
        <v>48.016</v>
      </c>
      <c r="BP174" s="2">
        <f>Table1[[#This Row], [2012]]*(VLOOKUP(Table1[[#This Row], [ISO]],Table2[],12,0)%)</f>
      </c>
      <c r="BQ174" s="3">
        <v>47.423</v>
      </c>
      <c r="BR174" s="2">
        <f>Table1[[#This Row], [2013]]*(VLOOKUP(Table1[[#This Row], [ISO]],Table2[],11,0)%)</f>
      </c>
      <c r="BS174" s="3">
        <v>46.529</v>
      </c>
      <c r="BT174" s="2">
        <f>Table1[[#This Row], [2014]]*(VLOOKUP(Table1[[#This Row], [ISO]],Table2[],10,0)%)</f>
      </c>
      <c r="BU174" s="3">
        <v>45.575</v>
      </c>
      <c r="BV174" s="2">
        <f>Table1[[#This Row], [2015]]*(VLOOKUP(Table1[[#This Row], [ISO]],Table2[],9,0)%)</f>
      </c>
      <c r="BW174" s="3">
        <v>44.516999999999996</v>
      </c>
      <c r="BX174" s="2">
        <f>Table1[[#This Row], [2016]]*(VLOOKUP(Table1[[#This Row], [ISO]],Table2[],8,0)%)</f>
      </c>
      <c r="BY174" s="3">
        <v>43.547</v>
      </c>
      <c r="BZ174" s="2">
        <f>Table1[[#This Row], [2017]]*(VLOOKUP(Table1[[#This Row], [ISO]],Table2[],7,0)%)</f>
      </c>
      <c r="CA174" s="3">
        <v>42.701</v>
      </c>
      <c r="CB174" s="2">
        <f>Table1[[#This Row], [2018]]*(VLOOKUP(Table1[[#This Row], [ISO]],Table2[],6,0)%)</f>
      </c>
      <c r="CC174" s="3">
        <v>41.765</v>
      </c>
      <c r="CD174" s="2">
        <f>Table1[[#This Row], [2019]]*(VLOOKUP(Table1[[#This Row], [ISO]],Table2[],5,0)%)</f>
      </c>
      <c r="CE174" s="3">
        <v>40.737</v>
      </c>
      <c r="CF174" s="2">
        <f>Table1[[#This Row], [2020]]*(VLOOKUP(Table1[[#This Row], [ISO]],Table2[],4,0)%)</f>
      </c>
      <c r="CG174" s="3">
        <v>39.928</v>
      </c>
      <c r="CH174" s="2">
        <f>Table1[[#This Row], [2021]]*(VLOOKUP(Table1[[#This Row], [ISO]],Table2[],3,0)%)</f>
      </c>
    </row>
    <row x14ac:dyDescent="0.25" r="175" customHeight="1" ht="17.25">
      <c r="A175" s="1" t="s">
        <v>239</v>
      </c>
      <c r="B175" s="1" t="s">
        <v>238</v>
      </c>
      <c r="C175" s="3">
        <v>67.856</v>
      </c>
      <c r="D175" s="3">
        <f>Table1[[#This Row], [1980]]*(VLOOKUP(Table1[[#This Row], [ISO]],Table2[],44,0)%)</f>
      </c>
      <c r="E175" s="3">
        <v>71.219</v>
      </c>
      <c r="F175" s="3">
        <f>Table1[[#This Row], [1981]]*(VLOOKUP(Table1[[#This Row], [ISO]],Table2[],43,0)%)</f>
      </c>
      <c r="G175" s="3">
        <v>74.657</v>
      </c>
      <c r="H175" s="3">
        <f>Table1[[#This Row], [1982]]*(VLOOKUP(Table1[[#This Row], [ISO]],Table2[],42,0)%)</f>
      </c>
      <c r="I175" s="3">
        <v>77.81</v>
      </c>
      <c r="J175" s="3">
        <f>Table1[[#This Row], [1983]]*(VLOOKUP(Table1[[#This Row], [ISO]],Table2[],41,0)%)</f>
      </c>
      <c r="K175" s="3">
        <v>80.179</v>
      </c>
      <c r="L175" s="3">
        <f>Table1[[#This Row], [1984]]*(VLOOKUP(Table1[[#This Row], [ISO]],Table2[],40,0)%)</f>
      </c>
      <c r="M175" s="3">
        <v>81.472</v>
      </c>
      <c r="N175" s="3">
        <f>Table1[[#This Row], [1985]]*(VLOOKUP(Table1[[#This Row], [ISO]],Table2[],39,0)%)</f>
      </c>
      <c r="O175" s="3">
        <v>83.153</v>
      </c>
      <c r="P175" s="3">
        <f>Table1[[#This Row], [1986]]*(VLOOKUP(Table1[[#This Row], [ISO]],Table2[],38,0)%)</f>
      </c>
      <c r="Q175" s="3">
        <v>86.02300000000001</v>
      </c>
      <c r="R175" s="3">
        <f>Table1[[#This Row], [1987]]*(VLOOKUP(Table1[[#This Row], [ISO]],Table2[],37,0)%)</f>
      </c>
      <c r="S175" s="3">
        <v>89.191</v>
      </c>
      <c r="T175" s="3">
        <f>Table1[[#This Row], [1988]]*(VLOOKUP(Table1[[#This Row], [ISO]],Table2[],36,0)%)</f>
      </c>
      <c r="U175" s="3">
        <v>92.484</v>
      </c>
      <c r="V175" s="3">
        <f>Table1[[#This Row], [1989]]*(VLOOKUP(Table1[[#This Row], [ISO]],Table2[],35,0)%)</f>
      </c>
      <c r="W175" s="3">
        <v>95.756</v>
      </c>
      <c r="X175" s="3">
        <f>Table1[[#This Row], [1990]]*(VLOOKUP(Table1[[#This Row], [ISO]],Table2[],34,0)%)</f>
      </c>
      <c r="Y175" s="3">
        <v>98.062</v>
      </c>
      <c r="Z175" s="3">
        <f>Table1[[#This Row], [1991]]*(VLOOKUP(Table1[[#This Row], [ISO]],Table2[],33,0)%)</f>
      </c>
      <c r="AA175" s="3">
        <v>99.278</v>
      </c>
      <c r="AB175" s="3">
        <f>Table1[[#This Row], [1992]]*(VLOOKUP(Table1[[#This Row], [ISO]],Table2[],32,0)%)</f>
      </c>
      <c r="AC175" s="3">
        <v>100.144</v>
      </c>
      <c r="AD175" s="3">
        <f>Table1[[#This Row], [1993]]*(VLOOKUP(Table1[[#This Row], [ISO]],Table2[],31,0)%)</f>
      </c>
      <c r="AE175" s="3">
        <v>100.69899999999998</v>
      </c>
      <c r="AF175" s="3">
        <f>Table1[[#This Row], [1994]]*(VLOOKUP(Table1[[#This Row], [ISO]],Table2[],30,0)%)</f>
      </c>
      <c r="AG175" s="3">
        <v>100.791</v>
      </c>
      <c r="AH175" s="3">
        <f>Table1[[#This Row], [1995]]*(VLOOKUP(Table1[[#This Row], [ISO]],Table2[],29,0)%)</f>
      </c>
      <c r="AI175" s="3">
        <v>100.21900000000001</v>
      </c>
      <c r="AJ175" s="3">
        <f>Table1[[#This Row], [1996]]*(VLOOKUP(Table1[[#This Row], [ISO]],Table2[],28,0)%)</f>
      </c>
      <c r="AK175" s="3">
        <v>100.685</v>
      </c>
      <c r="AL175" s="3">
        <f>Table1[[#This Row], [1997]]*(VLOOKUP(Table1[[#This Row], [ISO]],Table2[],27,0)%)</f>
      </c>
      <c r="AM175" s="3">
        <v>103.126</v>
      </c>
      <c r="AN175" s="3">
        <f>Table1[[#This Row], [1998]]*(VLOOKUP(Table1[[#This Row], [ISO]],Table2[],26,0)%)</f>
      </c>
      <c r="AO175" s="3">
        <v>106.27199999999999</v>
      </c>
      <c r="AP175" s="3">
        <f>Table1[[#This Row], [1999]]*(VLOOKUP(Table1[[#This Row], [ISO]],Table2[],25,0)%)</f>
      </c>
      <c r="AQ175" s="3">
        <v>109.65199999999999</v>
      </c>
      <c r="AR175" s="3">
        <f>Table1[[#This Row], [2000]]*(VLOOKUP(Table1[[#This Row], [ISO]],Table2[],24,0)%)</f>
      </c>
      <c r="AS175" s="3">
        <v>113.051</v>
      </c>
      <c r="AT175" s="3">
        <f>Table1[[#This Row], [2001]]*(VLOOKUP(Table1[[#This Row], [ISO]],Table2[],23,0)%)</f>
      </c>
      <c r="AU175" s="3">
        <v>116.712</v>
      </c>
      <c r="AV175" s="3">
        <f>Table1[[#This Row], [2002]]*(VLOOKUP(Table1[[#This Row], [ISO]],Table2[],22,0)%)</f>
      </c>
      <c r="AW175" s="3">
        <v>119.524</v>
      </c>
      <c r="AX175" s="3">
        <f>Table1[[#This Row], [2003]]*(VLOOKUP(Table1[[#This Row], [ISO]],Table2[],21,0)%)</f>
      </c>
      <c r="AY175" s="3">
        <v>122.952</v>
      </c>
      <c r="AZ175" s="3">
        <f>Table1[[#This Row], [2004]]*(VLOOKUP(Table1[[#This Row], [ISO]],Table2[],20,0)%)</f>
      </c>
      <c r="BA175" s="3">
        <v>127.974</v>
      </c>
      <c r="BB175" s="3">
        <f>Table1[[#This Row], [2005]]*(VLOOKUP(Table1[[#This Row], [ISO]],Table2[],19,0)%)</f>
      </c>
      <c r="BC175" s="3">
        <v>132.448</v>
      </c>
      <c r="BD175" s="3">
        <f>Table1[[#This Row], [2006]]*(VLOOKUP(Table1[[#This Row], [ISO]],Table2[],18,0)%)</f>
      </c>
      <c r="BE175" s="3">
        <v>142.328</v>
      </c>
      <c r="BF175" s="3">
        <f>Table1[[#This Row], [2007]]*(VLOOKUP(Table1[[#This Row], [ISO]],Table2[],17,0)%)</f>
      </c>
      <c r="BG175" s="3">
        <v>157.632</v>
      </c>
      <c r="BH175" s="3">
        <f>Table1[[#This Row], [2008]]*(VLOOKUP(Table1[[#This Row], [ISO]],Table2[],16,0)%)</f>
      </c>
      <c r="BI175" s="3">
        <v>169.82</v>
      </c>
      <c r="BJ175" s="3">
        <f>Table1[[#This Row], [2009]]*(VLOOKUP(Table1[[#This Row], [ISO]],Table2[],15,0)%)</f>
      </c>
      <c r="BK175" s="3">
        <v>181.693</v>
      </c>
      <c r="BL175" s="3">
        <f>Table1[[#This Row], [2010]]*(VLOOKUP(Table1[[#This Row], [ISO]],Table2[],14,0)%)</f>
      </c>
      <c r="BM175" s="3">
        <v>197.85199999999998</v>
      </c>
      <c r="BN175" s="3">
        <f>Table1[[#This Row], [2011]]*(VLOOKUP(Table1[[#This Row], [ISO]],Table2[],13,0)%)</f>
      </c>
      <c r="BO175" s="3">
        <v>214.30899999999997</v>
      </c>
      <c r="BP175" s="3">
        <f>Table1[[#This Row], [2012]]*(VLOOKUP(Table1[[#This Row], [ISO]],Table2[],12,0)%)</f>
      </c>
      <c r="BQ175" s="3">
        <v>227.544</v>
      </c>
      <c r="BR175" s="3">
        <f>Table1[[#This Row], [2013]]*(VLOOKUP(Table1[[#This Row], [ISO]],Table2[],11,0)%)</f>
      </c>
      <c r="BS175" s="3">
        <v>240.67499999999998</v>
      </c>
      <c r="BT175" s="3">
        <f>Table1[[#This Row], [2014]]*(VLOOKUP(Table1[[#This Row], [ISO]],Table2[],10,0)%)</f>
      </c>
      <c r="BU175" s="3">
        <v>256.156</v>
      </c>
      <c r="BV175" s="3">
        <f>Table1[[#This Row], [2015]]*(VLOOKUP(Table1[[#This Row], [ISO]],Table2[],9,0)%)</f>
      </c>
      <c r="BW175" s="3">
        <v>273.621</v>
      </c>
      <c r="BX175" s="3">
        <f>Table1[[#This Row], [2016]]*(VLOOKUP(Table1[[#This Row], [ISO]],Table2[],8,0)%)</f>
      </c>
      <c r="BY175" s="3">
        <v>285.767</v>
      </c>
      <c r="BZ175" s="3">
        <f>Table1[[#This Row], [2017]]*(VLOOKUP(Table1[[#This Row], [ISO]],Table2[],7,0)%)</f>
      </c>
      <c r="CA175" s="3">
        <v>290.612</v>
      </c>
      <c r="CB175" s="3">
        <f>Table1[[#This Row], [2018]]*(VLOOKUP(Table1[[#This Row], [ISO]],Table2[],6,0)%)</f>
      </c>
      <c r="CC175" s="3">
        <v>301.707</v>
      </c>
      <c r="CD175" s="3">
        <f>Table1[[#This Row], [2019]]*(VLOOKUP(Table1[[#This Row], [ISO]],Table2[],5,0)%)</f>
      </c>
      <c r="CE175" s="3">
        <v>303.288</v>
      </c>
      <c r="CF175" s="3">
        <f>Table1[[#This Row], [2020]]*(VLOOKUP(Table1[[#This Row], [ISO]],Table2[],4,0)%)</f>
      </c>
      <c r="CG175" s="3">
        <v>290.462</v>
      </c>
      <c r="CH175" s="3">
        <f>Table1[[#This Row], [2021]]*(VLOOKUP(Table1[[#This Row], [ISO]],Table2[],3,0)%)</f>
      </c>
    </row>
    <row x14ac:dyDescent="0.25" r="176" customHeight="1" ht="17.25">
      <c r="A176" s="1" t="s">
        <v>486</v>
      </c>
      <c r="B176" s="1" t="s">
        <v>487</v>
      </c>
      <c r="C176" s="3">
        <v>128.01</v>
      </c>
      <c r="D176" s="2">
        <f>Table1[[#This Row], [1980]]*(VLOOKUP(Table1[[#This Row], [ISO]],Table2[],44,0)%)</f>
      </c>
      <c r="E176" s="3">
        <v>128.166</v>
      </c>
      <c r="F176" s="2">
        <f>Table1[[#This Row], [1981]]*(VLOOKUP(Table1[[#This Row], [ISO]],Table2[],43,0)%)</f>
      </c>
      <c r="G176" s="3">
        <v>128.052</v>
      </c>
      <c r="H176" s="2">
        <f>Table1[[#This Row], [1982]]*(VLOOKUP(Table1[[#This Row], [ISO]],Table2[],42,0)%)</f>
      </c>
      <c r="I176" s="3">
        <v>128.389</v>
      </c>
      <c r="J176" s="2">
        <f>Table1[[#This Row], [1983]]*(VLOOKUP(Table1[[#This Row], [ISO]],Table2[],41,0)%)</f>
      </c>
      <c r="K176" s="3">
        <v>130.122</v>
      </c>
      <c r="L176" s="2">
        <f>Table1[[#This Row], [1984]]*(VLOOKUP(Table1[[#This Row], [ISO]],Table2[],40,0)%)</f>
      </c>
      <c r="M176" s="3">
        <v>132.365</v>
      </c>
      <c r="N176" s="2">
        <f>Table1[[#This Row], [1985]]*(VLOOKUP(Table1[[#This Row], [ISO]],Table2[],39,0)%)</f>
      </c>
      <c r="O176" s="3">
        <v>134.286</v>
      </c>
      <c r="P176" s="2">
        <f>Table1[[#This Row], [1986]]*(VLOOKUP(Table1[[#This Row], [ISO]],Table2[],38,0)%)</f>
      </c>
      <c r="Q176" s="3">
        <v>136.634</v>
      </c>
      <c r="R176" s="2">
        <f>Table1[[#This Row], [1987]]*(VLOOKUP(Table1[[#This Row], [ISO]],Table2[],37,0)%)</f>
      </c>
      <c r="S176" s="3">
        <v>139.281</v>
      </c>
      <c r="T176" s="2">
        <f>Table1[[#This Row], [1988]]*(VLOOKUP(Table1[[#This Row], [ISO]],Table2[],36,0)%)</f>
      </c>
      <c r="U176" s="3">
        <v>141.55700000000002</v>
      </c>
      <c r="V176" s="2">
        <f>Table1[[#This Row], [1989]]*(VLOOKUP(Table1[[#This Row], [ISO]],Table2[],35,0)%)</f>
      </c>
      <c r="W176" s="3">
        <v>144.045</v>
      </c>
      <c r="X176" s="2">
        <f>Table1[[#This Row], [1990]]*(VLOOKUP(Table1[[#This Row], [ISO]],Table2[],34,0)%)</f>
      </c>
      <c r="Y176" s="3">
        <v>146.965</v>
      </c>
      <c r="Z176" s="2">
        <f>Table1[[#This Row], [1991]]*(VLOOKUP(Table1[[#This Row], [ISO]],Table2[],33,0)%)</f>
      </c>
      <c r="AA176" s="3">
        <v>149.78</v>
      </c>
      <c r="AB176" s="2">
        <f>Table1[[#This Row], [1992]]*(VLOOKUP(Table1[[#This Row], [ISO]],Table2[],32,0)%)</f>
      </c>
      <c r="AC176" s="3">
        <v>151.364</v>
      </c>
      <c r="AD176" s="2">
        <f>Table1[[#This Row], [1993]]*(VLOOKUP(Table1[[#This Row], [ISO]],Table2[],31,0)%)</f>
      </c>
      <c r="AE176" s="3">
        <v>151.265</v>
      </c>
      <c r="AF176" s="2">
        <f>Table1[[#This Row], [1994]]*(VLOOKUP(Table1[[#This Row], [ISO]],Table2[],30,0)%)</f>
      </c>
      <c r="AG176" s="3">
        <v>149.939</v>
      </c>
      <c r="AH176" s="2">
        <f>Table1[[#This Row], [1995]]*(VLOOKUP(Table1[[#This Row], [ISO]],Table2[],29,0)%)</f>
      </c>
      <c r="AI176" s="3">
        <v>147.825</v>
      </c>
      <c r="AJ176" s="2">
        <f>Table1[[#This Row], [1996]]*(VLOOKUP(Table1[[#This Row], [ISO]],Table2[],28,0)%)</f>
      </c>
      <c r="AK176" s="3">
        <v>146.01</v>
      </c>
      <c r="AL176" s="2">
        <f>Table1[[#This Row], [1997]]*(VLOOKUP(Table1[[#This Row], [ISO]],Table2[],27,0)%)</f>
      </c>
      <c r="AM176" s="3">
        <v>145.24200000000002</v>
      </c>
      <c r="AN176" s="2">
        <f>Table1[[#This Row], [1998]]*(VLOOKUP(Table1[[#This Row], [ISO]],Table2[],26,0)%)</f>
      </c>
      <c r="AO176" s="3">
        <v>145.319</v>
      </c>
      <c r="AP176" s="2">
        <f>Table1[[#This Row], [1999]]*(VLOOKUP(Table1[[#This Row], [ISO]],Table2[],25,0)%)</f>
      </c>
      <c r="AQ176" s="3">
        <v>147.624</v>
      </c>
      <c r="AR176" s="2">
        <f>Table1[[#This Row], [2000]]*(VLOOKUP(Table1[[#This Row], [ISO]],Table2[],24,0)%)</f>
      </c>
      <c r="AS176" s="3">
        <v>151.588</v>
      </c>
      <c r="AT176" s="2">
        <f>Table1[[#This Row], [2001]]*(VLOOKUP(Table1[[#This Row], [ISO]],Table2[],23,0)%)</f>
      </c>
      <c r="AU176" s="3">
        <v>154.27</v>
      </c>
      <c r="AV176" s="2">
        <f>Table1[[#This Row], [2002]]*(VLOOKUP(Table1[[#This Row], [ISO]],Table2[],22,0)%)</f>
      </c>
      <c r="AW176" s="3">
        <v>156.055</v>
      </c>
      <c r="AX176" s="2">
        <f>Table1[[#This Row], [2003]]*(VLOOKUP(Table1[[#This Row], [ISO]],Table2[],21,0)%)</f>
      </c>
      <c r="AY176" s="3">
        <v>156.843</v>
      </c>
      <c r="AZ176" s="2">
        <f>Table1[[#This Row], [2004]]*(VLOOKUP(Table1[[#This Row], [ISO]],Table2[],20,0)%)</f>
      </c>
      <c r="BA176" s="3">
        <v>156.68</v>
      </c>
      <c r="BB176" s="2">
        <f>Table1[[#This Row], [2005]]*(VLOOKUP(Table1[[#This Row], [ISO]],Table2[],19,0)%)</f>
      </c>
      <c r="BC176" s="3">
        <v>157.87099999999998</v>
      </c>
      <c r="BD176" s="2">
        <f>Table1[[#This Row], [2006]]*(VLOOKUP(Table1[[#This Row], [ISO]],Table2[],18,0)%)</f>
      </c>
      <c r="BE176" s="3">
        <v>159.422</v>
      </c>
      <c r="BF176" s="2">
        <f>Table1[[#This Row], [2007]]*(VLOOKUP(Table1[[#This Row], [ISO]],Table2[],17,0)%)</f>
      </c>
      <c r="BG176" s="3">
        <v>160.041</v>
      </c>
      <c r="BH176" s="2">
        <f>Table1[[#This Row], [2008]]*(VLOOKUP(Table1[[#This Row], [ISO]],Table2[],16,0)%)</f>
      </c>
      <c r="BI176" s="3">
        <v>160.24099999999999</v>
      </c>
      <c r="BJ176" s="2">
        <f>Table1[[#This Row], [2009]]*(VLOOKUP(Table1[[#This Row], [ISO]],Table2[],15,0)%)</f>
      </c>
      <c r="BK176" s="3">
        <v>158.22</v>
      </c>
      <c r="BL176" s="2">
        <f>Table1[[#This Row], [2010]]*(VLOOKUP(Table1[[#This Row], [ISO]],Table2[],14,0)%)</f>
      </c>
      <c r="BM176" s="3">
        <v>154.464</v>
      </c>
      <c r="BN176" s="2">
        <f>Table1[[#This Row], [2011]]*(VLOOKUP(Table1[[#This Row], [ISO]],Table2[],13,0)%)</f>
      </c>
      <c r="BO176" s="3">
        <v>151.838</v>
      </c>
      <c r="BP176" s="2">
        <f>Table1[[#This Row], [2012]]*(VLOOKUP(Table1[[#This Row], [ISO]],Table2[],12,0)%)</f>
      </c>
      <c r="BQ176" s="3">
        <v>150.821</v>
      </c>
      <c r="BR176" s="2">
        <f>Table1[[#This Row], [2013]]*(VLOOKUP(Table1[[#This Row], [ISO]],Table2[],11,0)%)</f>
      </c>
      <c r="BS176" s="3">
        <v>150.659</v>
      </c>
      <c r="BT176" s="2">
        <f>Table1[[#This Row], [2014]]*(VLOOKUP(Table1[[#This Row], [ISO]],Table2[],10,0)%)</f>
      </c>
      <c r="BU176" s="3">
        <v>151.039</v>
      </c>
      <c r="BV176" s="2">
        <f>Table1[[#This Row], [2015]]*(VLOOKUP(Table1[[#This Row], [ISO]],Table2[],9,0)%)</f>
      </c>
      <c r="BW176" s="3">
        <v>151.184</v>
      </c>
      <c r="BX176" s="2">
        <f>Table1[[#This Row], [2016]]*(VLOOKUP(Table1[[#This Row], [ISO]],Table2[],8,0)%)</f>
      </c>
      <c r="BY176" s="3">
        <v>150.52800000000002</v>
      </c>
      <c r="BZ176" s="2">
        <f>Table1[[#This Row], [2017]]*(VLOOKUP(Table1[[#This Row], [ISO]],Table2[],7,0)%)</f>
      </c>
      <c r="CA176" s="3">
        <v>149.369</v>
      </c>
      <c r="CB176" s="2">
        <f>Table1[[#This Row], [2018]]*(VLOOKUP(Table1[[#This Row], [ISO]],Table2[],6,0)%)</f>
      </c>
      <c r="CC176" s="3">
        <v>147.89600000000002</v>
      </c>
      <c r="CD176" s="2">
        <f>Table1[[#This Row], [2019]]*(VLOOKUP(Table1[[#This Row], [ISO]],Table2[],5,0)%)</f>
      </c>
      <c r="CE176" s="3">
        <v>145.991</v>
      </c>
      <c r="CF176" s="2">
        <f>Table1[[#This Row], [2020]]*(VLOOKUP(Table1[[#This Row], [ISO]],Table2[],4,0)%)</f>
      </c>
      <c r="CG176" s="3">
        <v>143.9</v>
      </c>
      <c r="CH176" s="2">
        <f>Table1[[#This Row], [2021]]*(VLOOKUP(Table1[[#This Row], [ISO]],Table2[],3,0)%)</f>
      </c>
    </row>
    <row x14ac:dyDescent="0.25" r="177" customHeight="1" ht="17.25">
      <c r="A177" s="1" t="s">
        <v>247</v>
      </c>
      <c r="B177" s="1" t="s">
        <v>246</v>
      </c>
      <c r="C177" s="3">
        <v>3951.072</v>
      </c>
      <c r="D177" s="3">
        <f>Table1[[#This Row], [1980]]*(VLOOKUP(Table1[[#This Row], [ISO]],Table2[],44,0)%)</f>
      </c>
      <c r="E177" s="3">
        <v>3871.587</v>
      </c>
      <c r="F177" s="3">
        <f>Table1[[#This Row], [1981]]*(VLOOKUP(Table1[[#This Row], [ISO]],Table2[],43,0)%)</f>
      </c>
      <c r="G177" s="3">
        <v>3759.1140000000005</v>
      </c>
      <c r="H177" s="3">
        <f>Table1[[#This Row], [1982]]*(VLOOKUP(Table1[[#This Row], [ISO]],Table2[],42,0)%)</f>
      </c>
      <c r="I177" s="3">
        <v>3625.683</v>
      </c>
      <c r="J177" s="3">
        <f>Table1[[#This Row], [1983]]*(VLOOKUP(Table1[[#This Row], [ISO]],Table2[],41,0)%)</f>
      </c>
      <c r="K177" s="3">
        <v>3500.6770000000006</v>
      </c>
      <c r="L177" s="3">
        <f>Table1[[#This Row], [1984]]*(VLOOKUP(Table1[[#This Row], [ISO]],Table2[],40,0)%)</f>
      </c>
      <c r="M177" s="3">
        <v>3397.669</v>
      </c>
      <c r="N177" s="3">
        <f>Table1[[#This Row], [1985]]*(VLOOKUP(Table1[[#This Row], [ISO]],Table2[],39,0)%)</f>
      </c>
      <c r="O177" s="3">
        <v>3331.0460000000003</v>
      </c>
      <c r="P177" s="3">
        <f>Table1[[#This Row], [1986]]*(VLOOKUP(Table1[[#This Row], [ISO]],Table2[],38,0)%)</f>
      </c>
      <c r="Q177" s="3">
        <v>3328.14</v>
      </c>
      <c r="R177" s="3">
        <f>Table1[[#This Row], [1987]]*(VLOOKUP(Table1[[#This Row], [ISO]],Table2[],37,0)%)</f>
      </c>
      <c r="S177" s="3">
        <v>3384.285</v>
      </c>
      <c r="T177" s="3">
        <f>Table1[[#This Row], [1988]]*(VLOOKUP(Table1[[#This Row], [ISO]],Table2[],36,0)%)</f>
      </c>
      <c r="U177" s="3">
        <v>3457.562</v>
      </c>
      <c r="V177" s="3">
        <f>Table1[[#This Row], [1989]]*(VLOOKUP(Table1[[#This Row], [ISO]],Table2[],35,0)%)</f>
      </c>
      <c r="W177" s="3">
        <v>3456.533</v>
      </c>
      <c r="X177" s="3">
        <f>Table1[[#This Row], [1990]]*(VLOOKUP(Table1[[#This Row], [ISO]],Table2[],34,0)%)</f>
      </c>
      <c r="Y177" s="3">
        <v>3342.322</v>
      </c>
      <c r="Z177" s="3">
        <f>Table1[[#This Row], [1991]]*(VLOOKUP(Table1[[#This Row], [ISO]],Table2[],33,0)%)</f>
      </c>
      <c r="AA177" s="3">
        <v>3151.878</v>
      </c>
      <c r="AB177" s="3">
        <f>Table1[[#This Row], [1992]]*(VLOOKUP(Table1[[#This Row], [ISO]],Table2[],32,0)%)</f>
      </c>
      <c r="AC177" s="3">
        <v>2933.282</v>
      </c>
      <c r="AD177" s="3">
        <f>Table1[[#This Row], [1993]]*(VLOOKUP(Table1[[#This Row], [ISO]],Table2[],31,0)%)</f>
      </c>
      <c r="AE177" s="3">
        <v>2709.139</v>
      </c>
      <c r="AF177" s="3">
        <f>Table1[[#This Row], [1994]]*(VLOOKUP(Table1[[#This Row], [ISO]],Table2[],30,0)%)</f>
      </c>
      <c r="AG177" s="3">
        <v>2536.607</v>
      </c>
      <c r="AH177" s="3">
        <f>Table1[[#This Row], [1995]]*(VLOOKUP(Table1[[#This Row], [ISO]],Table2[],29,0)%)</f>
      </c>
      <c r="AI177" s="3">
        <v>2440.605</v>
      </c>
      <c r="AJ177" s="3">
        <f>Table1[[#This Row], [1996]]*(VLOOKUP(Table1[[#This Row], [ISO]],Table2[],28,0)%)</f>
      </c>
      <c r="AK177" s="3">
        <v>2369.674</v>
      </c>
      <c r="AL177" s="3">
        <f>Table1[[#This Row], [1997]]*(VLOOKUP(Table1[[#This Row], [ISO]],Table2[],27,0)%)</f>
      </c>
      <c r="AM177" s="3">
        <v>2315.523</v>
      </c>
      <c r="AN177" s="3">
        <f>Table1[[#This Row], [1998]]*(VLOOKUP(Table1[[#This Row], [ISO]],Table2[],26,0)%)</f>
      </c>
      <c r="AO177" s="3">
        <v>2279.467</v>
      </c>
      <c r="AP177" s="3">
        <f>Table1[[#This Row], [1999]]*(VLOOKUP(Table1[[#This Row], [ISO]],Table2[],25,0)%)</f>
      </c>
      <c r="AQ177" s="3">
        <v>2256.634</v>
      </c>
      <c r="AR177" s="3">
        <f>Table1[[#This Row], [2000]]*(VLOOKUP(Table1[[#This Row], [ISO]],Table2[],24,0)%)</f>
      </c>
      <c r="AS177" s="3">
        <v>2237.951</v>
      </c>
      <c r="AT177" s="3">
        <f>Table1[[#This Row], [2001]]*(VLOOKUP(Table1[[#This Row], [ISO]],Table2[],23,0)%)</f>
      </c>
      <c r="AU177" s="3">
        <v>2214.287</v>
      </c>
      <c r="AV177" s="3">
        <f>Table1[[#This Row], [2002]]*(VLOOKUP(Table1[[#This Row], [ISO]],Table2[],22,0)%)</f>
      </c>
      <c r="AW177" s="3">
        <v>2182.276</v>
      </c>
      <c r="AX177" s="3">
        <f>Table1[[#This Row], [2003]]*(VLOOKUP(Table1[[#This Row], [ISO]],Table2[],21,0)%)</f>
      </c>
      <c r="AY177" s="3">
        <v>2145.512</v>
      </c>
      <c r="AZ177" s="3">
        <f>Table1[[#This Row], [2004]]*(VLOOKUP(Table1[[#This Row], [ISO]],Table2[],20,0)%)</f>
      </c>
      <c r="BA177" s="3">
        <v>2115.887</v>
      </c>
      <c r="BB177" s="3">
        <f>Table1[[#This Row], [2005]]*(VLOOKUP(Table1[[#This Row], [ISO]],Table2[],19,0)%)</f>
      </c>
      <c r="BC177" s="3">
        <v>2103.544</v>
      </c>
      <c r="BD177" s="3">
        <f>Table1[[#This Row], [2006]]*(VLOOKUP(Table1[[#This Row], [ISO]],Table2[],18,0)%)</f>
      </c>
      <c r="BE177" s="3">
        <v>2104.987</v>
      </c>
      <c r="BF177" s="3">
        <f>Table1[[#This Row], [2007]]*(VLOOKUP(Table1[[#This Row], [ISO]],Table2[],17,0)%)</f>
      </c>
      <c r="BG177" s="3">
        <v>2114.756</v>
      </c>
      <c r="BH177" s="3">
        <f>Table1[[#This Row], [2008]]*(VLOOKUP(Table1[[#This Row], [ISO]],Table2[],16,0)%)</f>
      </c>
      <c r="BI177" s="3">
        <v>2131.3599999999997</v>
      </c>
      <c r="BJ177" s="3">
        <f>Table1[[#This Row], [2009]]*(VLOOKUP(Table1[[#This Row], [ISO]],Table2[],15,0)%)</f>
      </c>
      <c r="BK177" s="3">
        <v>2138.648</v>
      </c>
      <c r="BL177" s="3">
        <f>Table1[[#This Row], [2010]]*(VLOOKUP(Table1[[#This Row], [ISO]],Table2[],14,0)%)</f>
      </c>
      <c r="BM177" s="3">
        <v>2126.0150000000003</v>
      </c>
      <c r="BN177" s="3">
        <f>Table1[[#This Row], [2011]]*(VLOOKUP(Table1[[#This Row], [ISO]],Table2[],13,0)%)</f>
      </c>
      <c r="BO177" s="3">
        <v>2106.331</v>
      </c>
      <c r="BP177" s="3">
        <f>Table1[[#This Row], [2012]]*(VLOOKUP(Table1[[#This Row], [ISO]],Table2[],12,0)%)</f>
      </c>
      <c r="BQ177" s="3">
        <v>2072.863</v>
      </c>
      <c r="BR177" s="3">
        <f>Table1[[#This Row], [2013]]*(VLOOKUP(Table1[[#This Row], [ISO]],Table2[],11,0)%)</f>
      </c>
      <c r="BS177" s="3">
        <v>2034.214</v>
      </c>
      <c r="BT177" s="3">
        <f>Table1[[#This Row], [2014]]*(VLOOKUP(Table1[[#This Row], [ISO]],Table2[],10,0)%)</f>
      </c>
      <c r="BU177" s="3">
        <v>2018.665</v>
      </c>
      <c r="BV177" s="3">
        <f>Table1[[#This Row], [2015]]*(VLOOKUP(Table1[[#This Row], [ISO]],Table2[],9,0)%)</f>
      </c>
      <c r="BW177" s="3">
        <v>2027.36</v>
      </c>
      <c r="BX177" s="3">
        <f>Table1[[#This Row], [2016]]*(VLOOKUP(Table1[[#This Row], [ISO]],Table2[],8,0)%)</f>
      </c>
      <c r="BY177" s="3">
        <v>2049.521</v>
      </c>
      <c r="BZ177" s="3">
        <f>Table1[[#This Row], [2017]]*(VLOOKUP(Table1[[#This Row], [ISO]],Table2[],7,0)%)</f>
      </c>
      <c r="CA177" s="3">
        <v>2078.294</v>
      </c>
      <c r="CB177" s="3">
        <f>Table1[[#This Row], [2018]]*(VLOOKUP(Table1[[#This Row], [ISO]],Table2[],6,0)%)</f>
      </c>
      <c r="CC177" s="3">
        <v>2094.932</v>
      </c>
      <c r="CD177" s="3">
        <f>Table1[[#This Row], [2019]]*(VLOOKUP(Table1[[#This Row], [ISO]],Table2[],5,0)%)</f>
      </c>
      <c r="CE177" s="3">
        <v>2085.971</v>
      </c>
      <c r="CF177" s="3">
        <f>Table1[[#This Row], [2020]]*(VLOOKUP(Table1[[#This Row], [ISO]],Table2[],4,0)%)</f>
      </c>
      <c r="CG177" s="3">
        <v>2058.365</v>
      </c>
      <c r="CH177" s="3">
        <f>Table1[[#This Row], [2021]]*(VLOOKUP(Table1[[#This Row], [ISO]],Table2[],3,0)%)</f>
      </c>
    </row>
    <row x14ac:dyDescent="0.25" r="178" customHeight="1" ht="17.25">
      <c r="A178" s="1" t="s">
        <v>249</v>
      </c>
      <c r="B178" s="1" t="s">
        <v>248</v>
      </c>
      <c r="C178" s="3">
        <v>21229.264</v>
      </c>
      <c r="D178" s="3">
        <f>Table1[[#This Row], [1980]]*(VLOOKUP(Table1[[#This Row], [ISO]],Table2[],44,0)%)</f>
      </c>
      <c r="E178" s="3">
        <v>21399.626</v>
      </c>
      <c r="F178" s="3">
        <f>Table1[[#This Row], [1981]]*(VLOOKUP(Table1[[#This Row], [ISO]],Table2[],43,0)%)</f>
      </c>
      <c r="G178" s="3">
        <v>21689.571</v>
      </c>
      <c r="H178" s="3">
        <f>Table1[[#This Row], [1982]]*(VLOOKUP(Table1[[#This Row], [ISO]],Table2[],42,0)%)</f>
      </c>
      <c r="I178" s="3">
        <v>22219.727</v>
      </c>
      <c r="J178" s="3">
        <f>Table1[[#This Row], [1983]]*(VLOOKUP(Table1[[#This Row], [ISO]],Table2[],41,0)%)</f>
      </c>
      <c r="K178" s="3">
        <v>22811.571</v>
      </c>
      <c r="L178" s="3">
        <f>Table1[[#This Row], [1984]]*(VLOOKUP(Table1[[#This Row], [ISO]],Table2[],40,0)%)</f>
      </c>
      <c r="M178" s="3">
        <v>23255.270000000004</v>
      </c>
      <c r="N178" s="3">
        <f>Table1[[#This Row], [1985]]*(VLOOKUP(Table1[[#This Row], [ISO]],Table2[],39,0)%)</f>
      </c>
      <c r="O178" s="3">
        <v>23712.373999999996</v>
      </c>
      <c r="P178" s="3">
        <f>Table1[[#This Row], [1986]]*(VLOOKUP(Table1[[#This Row], [ISO]],Table2[],38,0)%)</f>
      </c>
      <c r="Q178" s="3">
        <v>24160.106</v>
      </c>
      <c r="R178" s="3">
        <f>Table1[[#This Row], [1987]]*(VLOOKUP(Table1[[#This Row], [ISO]],Table2[],37,0)%)</f>
      </c>
      <c r="S178" s="3">
        <v>24235.568</v>
      </c>
      <c r="T178" s="3">
        <f>Table1[[#This Row], [1988]]*(VLOOKUP(Table1[[#This Row], [ISO]],Table2[],36,0)%)</f>
      </c>
      <c r="U178" s="3">
        <v>23815.824</v>
      </c>
      <c r="V178" s="3">
        <f>Table1[[#This Row], [1989]]*(VLOOKUP(Table1[[#This Row], [ISO]],Table2[],35,0)%)</f>
      </c>
      <c r="W178" s="3">
        <v>23084.343</v>
      </c>
      <c r="X178" s="3">
        <f>Table1[[#This Row], [1990]]*(VLOOKUP(Table1[[#This Row], [ISO]],Table2[],34,0)%)</f>
      </c>
      <c r="Y178" s="3">
        <v>22008.067000000003</v>
      </c>
      <c r="Z178" s="3">
        <f>Table1[[#This Row], [1991]]*(VLOOKUP(Table1[[#This Row], [ISO]],Table2[],33,0)%)</f>
      </c>
      <c r="AA178" s="3">
        <v>20491.965</v>
      </c>
      <c r="AB178" s="3">
        <f>Table1[[#This Row], [1992]]*(VLOOKUP(Table1[[#This Row], [ISO]],Table2[],32,0)%)</f>
      </c>
      <c r="AC178" s="3">
        <v>18895.585</v>
      </c>
      <c r="AD178" s="3">
        <f>Table1[[#This Row], [1993]]*(VLOOKUP(Table1[[#This Row], [ISO]],Table2[],31,0)%)</f>
      </c>
      <c r="AE178" s="3">
        <v>17556.291</v>
      </c>
      <c r="AF178" s="3">
        <f>Table1[[#This Row], [1994]]*(VLOOKUP(Table1[[#This Row], [ISO]],Table2[],30,0)%)</f>
      </c>
      <c r="AG178" s="3">
        <v>16452.061</v>
      </c>
      <c r="AH178" s="3">
        <f>Table1[[#This Row], [1995]]*(VLOOKUP(Table1[[#This Row], [ISO]],Table2[],29,0)%)</f>
      </c>
      <c r="AI178" s="3">
        <v>15570.935</v>
      </c>
      <c r="AJ178" s="3">
        <f>Table1[[#This Row], [1996]]*(VLOOKUP(Table1[[#This Row], [ISO]],Table2[],28,0)%)</f>
      </c>
      <c r="AK178" s="3">
        <v>14914.564</v>
      </c>
      <c r="AL178" s="3">
        <f>Table1[[#This Row], [1997]]*(VLOOKUP(Table1[[#This Row], [ISO]],Table2[],27,0)%)</f>
      </c>
      <c r="AM178" s="3">
        <v>14442.475</v>
      </c>
      <c r="AN178" s="3">
        <f>Table1[[#This Row], [1998]]*(VLOOKUP(Table1[[#This Row], [ISO]],Table2[],26,0)%)</f>
      </c>
      <c r="AO178" s="3">
        <v>14007.778</v>
      </c>
      <c r="AP178" s="3">
        <f>Table1[[#This Row], [1999]]*(VLOOKUP(Table1[[#This Row], [ISO]],Table2[],25,0)%)</f>
      </c>
      <c r="AQ178" s="3">
        <v>13546.901000000002</v>
      </c>
      <c r="AR178" s="3">
        <f>Table1[[#This Row], [2000]]*(VLOOKUP(Table1[[#This Row], [ISO]],Table2[],24,0)%)</f>
      </c>
      <c r="AS178" s="3">
        <v>13170.085</v>
      </c>
      <c r="AT178" s="3">
        <f>Table1[[#This Row], [2001]]*(VLOOKUP(Table1[[#This Row], [ISO]],Table2[],23,0)%)</f>
      </c>
      <c r="AU178" s="3">
        <v>12975.886</v>
      </c>
      <c r="AV178" s="3">
        <f>Table1[[#This Row], [2002]]*(VLOOKUP(Table1[[#This Row], [ISO]],Table2[],22,0)%)</f>
      </c>
      <c r="AW178" s="3">
        <v>13137.474</v>
      </c>
      <c r="AX178" s="3">
        <f>Table1[[#This Row], [2003]]*(VLOOKUP(Table1[[#This Row], [ISO]],Table2[],21,0)%)</f>
      </c>
      <c r="AY178" s="3">
        <v>13589.71</v>
      </c>
      <c r="AZ178" s="3">
        <f>Table1[[#This Row], [2004]]*(VLOOKUP(Table1[[#This Row], [ISO]],Table2[],20,0)%)</f>
      </c>
      <c r="BA178" s="3">
        <v>14000.525999999998</v>
      </c>
      <c r="BB178" s="3">
        <f>Table1[[#This Row], [2005]]*(VLOOKUP(Table1[[#This Row], [ISO]],Table2[],19,0)%)</f>
      </c>
      <c r="BC178" s="3">
        <v>14320.583</v>
      </c>
      <c r="BD178" s="3">
        <f>Table1[[#This Row], [2006]]*(VLOOKUP(Table1[[#This Row], [ISO]],Table2[],18,0)%)</f>
      </c>
      <c r="BE178" s="3">
        <v>14692.443</v>
      </c>
      <c r="BF178" s="3">
        <f>Table1[[#This Row], [2007]]*(VLOOKUP(Table1[[#This Row], [ISO]],Table2[],17,0)%)</f>
      </c>
      <c r="BG178" s="3">
        <v>15134.485</v>
      </c>
      <c r="BH178" s="3">
        <f>Table1[[#This Row], [2008]]*(VLOOKUP(Table1[[#This Row], [ISO]],Table2[],16,0)%)</f>
      </c>
      <c r="BI178" s="3">
        <v>15624.371</v>
      </c>
      <c r="BJ178" s="3">
        <f>Table1[[#This Row], [2009]]*(VLOOKUP(Table1[[#This Row], [ISO]],Table2[],15,0)%)</f>
      </c>
      <c r="BK178" s="3">
        <v>15994.784</v>
      </c>
      <c r="BL178" s="3">
        <f>Table1[[#This Row], [2010]]*(VLOOKUP(Table1[[#This Row], [ISO]],Table2[],14,0)%)</f>
      </c>
      <c r="BM178" s="3">
        <v>16444.341</v>
      </c>
      <c r="BN178" s="3">
        <f>Table1[[#This Row], [2011]]*(VLOOKUP(Table1[[#This Row], [ISO]],Table2[],13,0)%)</f>
      </c>
      <c r="BO178" s="3">
        <v>17082.329</v>
      </c>
      <c r="BP178" s="3">
        <f>Table1[[#This Row], [2012]]*(VLOOKUP(Table1[[#This Row], [ISO]],Table2[],12,0)%)</f>
      </c>
      <c r="BQ178" s="3">
        <v>17605.277</v>
      </c>
      <c r="BR178" s="3">
        <f>Table1[[#This Row], [2013]]*(VLOOKUP(Table1[[#This Row], [ISO]],Table2[],11,0)%)</f>
      </c>
      <c r="BS178" s="3">
        <v>18047.377</v>
      </c>
      <c r="BT178" s="3">
        <f>Table1[[#This Row], [2014]]*(VLOOKUP(Table1[[#This Row], [ISO]],Table2[],10,0)%)</f>
      </c>
      <c r="BU178" s="3">
        <v>18566.349</v>
      </c>
      <c r="BV178" s="3">
        <f>Table1[[#This Row], [2015]]*(VLOOKUP(Table1[[#This Row], [ISO]],Table2[],9,0)%)</f>
      </c>
      <c r="BW178" s="3">
        <v>18963.009</v>
      </c>
      <c r="BX178" s="3">
        <f>Table1[[#This Row], [2016]]*(VLOOKUP(Table1[[#This Row], [ISO]],Table2[],8,0)%)</f>
      </c>
      <c r="BY178" s="3">
        <v>18868.302</v>
      </c>
      <c r="BZ178" s="3">
        <f>Table1[[#This Row], [2017]]*(VLOOKUP(Table1[[#This Row], [ISO]],Table2[],7,0)%)</f>
      </c>
      <c r="CA178" s="3">
        <v>18387.351</v>
      </c>
      <c r="CB178" s="3">
        <f>Table1[[#This Row], [2018]]*(VLOOKUP(Table1[[#This Row], [ISO]],Table2[],6,0)%)</f>
      </c>
      <c r="CC178" s="3">
        <v>17685.765</v>
      </c>
      <c r="CD178" s="3">
        <f>Table1[[#This Row], [2019]]*(VLOOKUP(Table1[[#This Row], [ISO]],Table2[],5,0)%)</f>
      </c>
      <c r="CE178" s="3">
        <v>16766.505</v>
      </c>
      <c r="CF178" s="3">
        <f>Table1[[#This Row], [2020]]*(VLOOKUP(Table1[[#This Row], [ISO]],Table2[],4,0)%)</f>
      </c>
      <c r="CG178" s="3">
        <v>15780.605</v>
      </c>
      <c r="CH178" s="3">
        <f>Table1[[#This Row], [2021]]*(VLOOKUP(Table1[[#This Row], [ISO]],Table2[],3,0)%)</f>
      </c>
    </row>
    <row x14ac:dyDescent="0.25" r="179" customHeight="1" ht="17.25">
      <c r="A179" s="1" t="s">
        <v>251</v>
      </c>
      <c r="B179" s="1" t="s">
        <v>250</v>
      </c>
      <c r="C179" s="3">
        <v>2054.038</v>
      </c>
      <c r="D179" s="3">
        <f>Table1[[#This Row], [1980]]*(VLOOKUP(Table1[[#This Row], [ISO]],Table2[],44,0)%)</f>
      </c>
      <c r="E179" s="3">
        <v>2151.791</v>
      </c>
      <c r="F179" s="3">
        <f>Table1[[#This Row], [1981]]*(VLOOKUP(Table1[[#This Row], [ISO]],Table2[],43,0)%)</f>
      </c>
      <c r="G179" s="3">
        <v>2258.864</v>
      </c>
      <c r="H179" s="3">
        <f>Table1[[#This Row], [1982]]*(VLOOKUP(Table1[[#This Row], [ISO]],Table2[],42,0)%)</f>
      </c>
      <c r="I179" s="3">
        <v>2367.577</v>
      </c>
      <c r="J179" s="3">
        <f>Table1[[#This Row], [1983]]*(VLOOKUP(Table1[[#This Row], [ISO]],Table2[],41,0)%)</f>
      </c>
      <c r="K179" s="3">
        <v>2468.934</v>
      </c>
      <c r="L179" s="3">
        <f>Table1[[#This Row], [1984]]*(VLOOKUP(Table1[[#This Row], [ISO]],Table2[],40,0)%)</f>
      </c>
      <c r="M179" s="3">
        <v>2558.785</v>
      </c>
      <c r="N179" s="3">
        <f>Table1[[#This Row], [1985]]*(VLOOKUP(Table1[[#This Row], [ISO]],Table2[],39,0)%)</f>
      </c>
      <c r="O179" s="3">
        <v>2637.188</v>
      </c>
      <c r="P179" s="3">
        <f>Table1[[#This Row], [1986]]*(VLOOKUP(Table1[[#This Row], [ISO]],Table2[],38,0)%)</f>
      </c>
      <c r="Q179" s="3">
        <v>2705.679</v>
      </c>
      <c r="R179" s="3">
        <f>Table1[[#This Row], [1987]]*(VLOOKUP(Table1[[#This Row], [ISO]],Table2[],37,0)%)</f>
      </c>
      <c r="S179" s="3">
        <v>2763.236</v>
      </c>
      <c r="T179" s="3">
        <f>Table1[[#This Row], [1988]]*(VLOOKUP(Table1[[#This Row], [ISO]],Table2[],36,0)%)</f>
      </c>
      <c r="U179" s="3">
        <v>2807.311</v>
      </c>
      <c r="V179" s="3">
        <f>Table1[[#This Row], [1989]]*(VLOOKUP(Table1[[#This Row], [ISO]],Table2[],35,0)%)</f>
      </c>
      <c r="W179" s="3">
        <v>2837.559</v>
      </c>
      <c r="X179" s="3">
        <f>Table1[[#This Row], [1990]]*(VLOOKUP(Table1[[#This Row], [ISO]],Table2[],34,0)%)</f>
      </c>
      <c r="Y179" s="3">
        <v>2844.342</v>
      </c>
      <c r="Z179" s="3">
        <f>Table1[[#This Row], [1991]]*(VLOOKUP(Table1[[#This Row], [ISO]],Table2[],33,0)%)</f>
      </c>
      <c r="AA179" s="3">
        <v>2837.948</v>
      </c>
      <c r="AB179" s="3">
        <f>Table1[[#This Row], [1992]]*(VLOOKUP(Table1[[#This Row], [ISO]],Table2[],32,0)%)</f>
      </c>
      <c r="AC179" s="3">
        <v>2852.974</v>
      </c>
      <c r="AD179" s="3">
        <f>Table1[[#This Row], [1993]]*(VLOOKUP(Table1[[#This Row], [ISO]],Table2[],31,0)%)</f>
      </c>
      <c r="AE179" s="3">
        <v>2419.624</v>
      </c>
      <c r="AF179" s="3">
        <f>Table1[[#This Row], [1994]]*(VLOOKUP(Table1[[#This Row], [ISO]],Table2[],30,0)%)</f>
      </c>
      <c r="AG179" s="3">
        <v>2029.86</v>
      </c>
      <c r="AH179" s="3">
        <f>Table1[[#This Row], [1995]]*(VLOOKUP(Table1[[#This Row], [ISO]],Table2[],29,0)%)</f>
      </c>
      <c r="AI179" s="3">
        <v>2316.499</v>
      </c>
      <c r="AJ179" s="3">
        <f>Table1[[#This Row], [1996]]*(VLOOKUP(Table1[[#This Row], [ISO]],Table2[],28,0)%)</f>
      </c>
      <c r="AK179" s="3">
        <v>2577.589</v>
      </c>
      <c r="AL179" s="3">
        <f>Table1[[#This Row], [1997]]*(VLOOKUP(Table1[[#This Row], [ISO]],Table2[],27,0)%)</f>
      </c>
      <c r="AM179" s="3">
        <v>2618.28</v>
      </c>
      <c r="AN179" s="3">
        <f>Table1[[#This Row], [1998]]*(VLOOKUP(Table1[[#This Row], [ISO]],Table2[],26,0)%)</f>
      </c>
      <c r="AO179" s="3">
        <v>2644.885</v>
      </c>
      <c r="AP179" s="3">
        <f>Table1[[#This Row], [1999]]*(VLOOKUP(Table1[[#This Row], [ISO]],Table2[],25,0)%)</f>
      </c>
      <c r="AQ179" s="3">
        <v>2685.647</v>
      </c>
      <c r="AR179" s="3">
        <f>Table1[[#This Row], [2000]]*(VLOOKUP(Table1[[#This Row], [ISO]],Table2[],24,0)%)</f>
      </c>
      <c r="AS179" s="3">
        <v>2731.727</v>
      </c>
      <c r="AT179" s="3">
        <f>Table1[[#This Row], [2001]]*(VLOOKUP(Table1[[#This Row], [ISO]],Table2[],23,0)%)</f>
      </c>
      <c r="AU179" s="3">
        <v>2799.345</v>
      </c>
      <c r="AV179" s="3">
        <f>Table1[[#This Row], [2002]]*(VLOOKUP(Table1[[#This Row], [ISO]],Table2[],22,0)%)</f>
      </c>
      <c r="AW179" s="3">
        <v>2881.87</v>
      </c>
      <c r="AX179" s="3">
        <f>Table1[[#This Row], [2003]]*(VLOOKUP(Table1[[#This Row], [ISO]],Table2[],21,0)%)</f>
      </c>
      <c r="AY179" s="3">
        <v>2966.0159999999996</v>
      </c>
      <c r="AZ179" s="3">
        <f>Table1[[#This Row], [2004]]*(VLOOKUP(Table1[[#This Row], [ISO]],Table2[],20,0)%)</f>
      </c>
      <c r="BA179" s="3">
        <v>3048.244</v>
      </c>
      <c r="BB179" s="3">
        <f>Table1[[#This Row], [2005]]*(VLOOKUP(Table1[[#This Row], [ISO]],Table2[],19,0)%)</f>
      </c>
      <c r="BC179" s="3">
        <v>3117.083</v>
      </c>
      <c r="BD179" s="3">
        <f>Table1[[#This Row], [2006]]*(VLOOKUP(Table1[[#This Row], [ISO]],Table2[],18,0)%)</f>
      </c>
      <c r="BE179" s="3">
        <v>3173.749</v>
      </c>
      <c r="BF179" s="3">
        <f>Table1[[#This Row], [2007]]*(VLOOKUP(Table1[[#This Row], [ISO]],Table2[],17,0)%)</f>
      </c>
      <c r="BG179" s="3">
        <v>3226.062</v>
      </c>
      <c r="BH179" s="3">
        <f>Table1[[#This Row], [2008]]*(VLOOKUP(Table1[[#This Row], [ISO]],Table2[],16,0)%)</f>
      </c>
      <c r="BI179" s="3">
        <v>3269.0280000000002</v>
      </c>
      <c r="BJ179" s="3">
        <f>Table1[[#This Row], [2009]]*(VLOOKUP(Table1[[#This Row], [ISO]],Table2[],15,0)%)</f>
      </c>
      <c r="BK179" s="3">
        <v>3297.609</v>
      </c>
      <c r="BL179" s="3">
        <f>Table1[[#This Row], [2010]]*(VLOOKUP(Table1[[#This Row], [ISO]],Table2[],14,0)%)</f>
      </c>
      <c r="BM179" s="3">
        <v>3312.228</v>
      </c>
      <c r="BN179" s="3">
        <f>Table1[[#This Row], [2011]]*(VLOOKUP(Table1[[#This Row], [ISO]],Table2[],13,0)%)</f>
      </c>
      <c r="BO179" s="3">
        <v>3324.6760000000004</v>
      </c>
      <c r="BP179" s="3">
        <f>Table1[[#This Row], [2012]]*(VLOOKUP(Table1[[#This Row], [ISO]],Table2[],12,0)%)</f>
      </c>
      <c r="BQ179" s="3">
        <v>3348.2929999999997</v>
      </c>
      <c r="BR179" s="3">
        <f>Table1[[#This Row], [2013]]*(VLOOKUP(Table1[[#This Row], [ISO]],Table2[],11,0)%)</f>
      </c>
      <c r="BS179" s="3">
        <v>3382.108</v>
      </c>
      <c r="BT179" s="3">
        <f>Table1[[#This Row], [2014]]*(VLOOKUP(Table1[[#This Row], [ISO]],Table2[],10,0)%)</f>
      </c>
      <c r="BU179" s="3">
        <v>3425.2219999999998</v>
      </c>
      <c r="BV179" s="3">
        <f>Table1[[#This Row], [2015]]*(VLOOKUP(Table1[[#This Row], [ISO]],Table2[],9,0)%)</f>
      </c>
      <c r="BW179" s="3">
        <v>3477.813</v>
      </c>
      <c r="BX179" s="3">
        <f>Table1[[#This Row], [2016]]*(VLOOKUP(Table1[[#This Row], [ISO]],Table2[],8,0)%)</f>
      </c>
      <c r="BY179" s="3">
        <v>3536.74</v>
      </c>
      <c r="BZ179" s="3">
        <f>Table1[[#This Row], [2017]]*(VLOOKUP(Table1[[#This Row], [ISO]],Table2[],7,0)%)</f>
      </c>
      <c r="CA179" s="3">
        <v>3598.515</v>
      </c>
      <c r="CB179" s="3">
        <f>Table1[[#This Row], [2018]]*(VLOOKUP(Table1[[#This Row], [ISO]],Table2[],6,0)%)</f>
      </c>
      <c r="CC179" s="3">
        <v>3661.139</v>
      </c>
      <c r="CD179" s="3">
        <f>Table1[[#This Row], [2019]]*(VLOOKUP(Table1[[#This Row], [ISO]],Table2[],5,0)%)</f>
      </c>
      <c r="CE179" s="3">
        <v>3721.137</v>
      </c>
      <c r="CF179" s="3">
        <f>Table1[[#This Row], [2020]]*(VLOOKUP(Table1[[#This Row], [ISO]],Table2[],4,0)%)</f>
      </c>
      <c r="CG179" s="3">
        <v>3777.264</v>
      </c>
      <c r="CH179" s="3">
        <f>Table1[[#This Row], [2021]]*(VLOOKUP(Table1[[#This Row], [ISO]],Table2[],3,0)%)</f>
      </c>
    </row>
    <row x14ac:dyDescent="0.25" r="180" customHeight="1" ht="17.25">
      <c r="A180" s="1" t="s">
        <v>263</v>
      </c>
      <c r="B180" s="1" t="s">
        <v>262</v>
      </c>
      <c r="C180" s="3">
        <v>3690.403</v>
      </c>
      <c r="D180" s="3">
        <f>Table1[[#This Row], [1980]]*(VLOOKUP(Table1[[#This Row], [ISO]],Table2[],44,0)%)</f>
      </c>
      <c r="E180" s="3">
        <v>3827.214</v>
      </c>
      <c r="F180" s="3">
        <f>Table1[[#This Row], [1981]]*(VLOOKUP(Table1[[#This Row], [ISO]],Table2[],43,0)%)</f>
      </c>
      <c r="G180" s="3">
        <v>3974.348</v>
      </c>
      <c r="H180" s="3">
        <f>Table1[[#This Row], [1982]]*(VLOOKUP(Table1[[#This Row], [ISO]],Table2[],42,0)%)</f>
      </c>
      <c r="I180" s="3">
        <v>4120.492</v>
      </c>
      <c r="J180" s="3">
        <f>Table1[[#This Row], [1983]]*(VLOOKUP(Table1[[#This Row], [ISO]],Table2[],41,0)%)</f>
      </c>
      <c r="K180" s="3">
        <v>4265.262</v>
      </c>
      <c r="L180" s="3">
        <f>Table1[[#This Row], [1984]]*(VLOOKUP(Table1[[#This Row], [ISO]],Table2[],40,0)%)</f>
      </c>
      <c r="M180" s="3">
        <v>4414.132</v>
      </c>
      <c r="N180" s="3">
        <f>Table1[[#This Row], [1985]]*(VLOOKUP(Table1[[#This Row], [ISO]],Table2[],39,0)%)</f>
      </c>
      <c r="O180" s="3">
        <v>4565.151</v>
      </c>
      <c r="P180" s="3">
        <f>Table1[[#This Row], [1986]]*(VLOOKUP(Table1[[#This Row], [ISO]],Table2[],38,0)%)</f>
      </c>
      <c r="Q180" s="3">
        <v>4715.969</v>
      </c>
      <c r="R180" s="3">
        <f>Table1[[#This Row], [1987]]*(VLOOKUP(Table1[[#This Row], [ISO]],Table2[],37,0)%)</f>
      </c>
      <c r="S180" s="3">
        <v>4862.996999999999</v>
      </c>
      <c r="T180" s="3">
        <f>Table1[[#This Row], [1988]]*(VLOOKUP(Table1[[#This Row], [ISO]],Table2[],36,0)%)</f>
      </c>
      <c r="U180" s="3">
        <v>5000.622</v>
      </c>
      <c r="V180" s="3">
        <f>Table1[[#This Row], [1989]]*(VLOOKUP(Table1[[#This Row], [ISO]],Table2[],35,0)%)</f>
      </c>
      <c r="W180" s="3">
        <v>5121.959999999999</v>
      </c>
      <c r="X180" s="3">
        <f>Table1[[#This Row], [1990]]*(VLOOKUP(Table1[[#This Row], [ISO]],Table2[],34,0)%)</f>
      </c>
      <c r="Y180" s="3">
        <v>5216.934</v>
      </c>
      <c r="Z180" s="3">
        <f>Table1[[#This Row], [1991]]*(VLOOKUP(Table1[[#This Row], [ISO]],Table2[],33,0)%)</f>
      </c>
      <c r="AA180" s="3">
        <v>5275.1</v>
      </c>
      <c r="AB180" s="3">
        <f>Table1[[#This Row], [1992]]*(VLOOKUP(Table1[[#This Row], [ISO]],Table2[],32,0)%)</f>
      </c>
      <c r="AC180" s="3">
        <v>5306.813</v>
      </c>
      <c r="AD180" s="3">
        <f>Table1[[#This Row], [1993]]*(VLOOKUP(Table1[[#This Row], [ISO]],Table2[],31,0)%)</f>
      </c>
      <c r="AE180" s="3">
        <v>5334.389</v>
      </c>
      <c r="AF180" s="3">
        <f>Table1[[#This Row], [1994]]*(VLOOKUP(Table1[[#This Row], [ISO]],Table2[],30,0)%)</f>
      </c>
      <c r="AG180" s="3">
        <v>5377.87</v>
      </c>
      <c r="AH180" s="3">
        <f>Table1[[#This Row], [1995]]*(VLOOKUP(Table1[[#This Row], [ISO]],Table2[],29,0)%)</f>
      </c>
      <c r="AI180" s="3">
        <v>5443.901</v>
      </c>
      <c r="AJ180" s="3">
        <f>Table1[[#This Row], [1996]]*(VLOOKUP(Table1[[#This Row], [ISO]],Table2[],28,0)%)</f>
      </c>
      <c r="AK180" s="3">
        <v>5524.628000000001</v>
      </c>
      <c r="AL180" s="3">
        <f>Table1[[#This Row], [1997]]*(VLOOKUP(Table1[[#This Row], [ISO]],Table2[],27,0)%)</f>
      </c>
      <c r="AM180" s="3">
        <v>5602.545</v>
      </c>
      <c r="AN180" s="3">
        <f>Table1[[#This Row], [1998]]*(VLOOKUP(Table1[[#This Row], [ISO]],Table2[],26,0)%)</f>
      </c>
      <c r="AO180" s="3">
        <v>5661.928</v>
      </c>
      <c r="AP180" s="3">
        <f>Table1[[#This Row], [1999]]*(VLOOKUP(Table1[[#This Row], [ISO]],Table2[],25,0)%)</f>
      </c>
      <c r="AQ180" s="3">
        <v>5705.036</v>
      </c>
      <c r="AR180" s="3">
        <f>Table1[[#This Row], [2000]]*(VLOOKUP(Table1[[#This Row], [ISO]],Table2[],24,0)%)</f>
      </c>
      <c r="AS180" s="3">
        <v>5733.397</v>
      </c>
      <c r="AT180" s="3">
        <f>Table1[[#This Row], [2001]]*(VLOOKUP(Table1[[#This Row], [ISO]],Table2[],23,0)%)</f>
      </c>
      <c r="AU180" s="3">
        <v>5741.424999999999</v>
      </c>
      <c r="AV180" s="3">
        <f>Table1[[#This Row], [2002]]*(VLOOKUP(Table1[[#This Row], [ISO]],Table2[],22,0)%)</f>
      </c>
      <c r="AW180" s="3">
        <v>5720.244000000001</v>
      </c>
      <c r="AX180" s="3">
        <f>Table1[[#This Row], [2003]]*(VLOOKUP(Table1[[#This Row], [ISO]],Table2[],21,0)%)</f>
      </c>
      <c r="AY180" s="3">
        <v>5676.808</v>
      </c>
      <c r="AZ180" s="3">
        <f>Table1[[#This Row], [2004]]*(VLOOKUP(Table1[[#This Row], [ISO]],Table2[],20,0)%)</f>
      </c>
      <c r="BA180" s="3">
        <v>5627.2</v>
      </c>
      <c r="BB180" s="3">
        <f>Table1[[#This Row], [2005]]*(VLOOKUP(Table1[[#This Row], [ISO]],Table2[],19,0)%)</f>
      </c>
      <c r="BC180" s="3">
        <v>5603.9</v>
      </c>
      <c r="BD180" s="3">
        <f>Table1[[#This Row], [2006]]*(VLOOKUP(Table1[[#This Row], [ISO]],Table2[],18,0)%)</f>
      </c>
      <c r="BE180" s="3">
        <v>5639.454</v>
      </c>
      <c r="BF180" s="3">
        <f>Table1[[#This Row], [2007]]*(VLOOKUP(Table1[[#This Row], [ISO]],Table2[],17,0)%)</f>
      </c>
      <c r="BG180" s="3">
        <v>5723.978999999999</v>
      </c>
      <c r="BH180" s="3">
        <f>Table1[[#This Row], [2008]]*(VLOOKUP(Table1[[#This Row], [ISO]],Table2[],16,0)%)</f>
      </c>
      <c r="BI180" s="3">
        <v>5843.013</v>
      </c>
      <c r="BJ180" s="3">
        <f>Table1[[#This Row], [2009]]*(VLOOKUP(Table1[[#This Row], [ISO]],Table2[],15,0)%)</f>
      </c>
      <c r="BK180" s="3">
        <v>5996.764</v>
      </c>
      <c r="BL180" s="3">
        <f>Table1[[#This Row], [2010]]*(VLOOKUP(Table1[[#This Row], [ISO]],Table2[],14,0)%)</f>
      </c>
      <c r="BM180" s="3">
        <v>6153.834</v>
      </c>
      <c r="BN180" s="3">
        <f>Table1[[#This Row], [2011]]*(VLOOKUP(Table1[[#This Row], [ISO]],Table2[],13,0)%)</f>
      </c>
      <c r="BO180" s="3">
        <v>6272.668</v>
      </c>
      <c r="BP180" s="3">
        <f>Table1[[#This Row], [2012]]*(VLOOKUP(Table1[[#This Row], [ISO]],Table2[],12,0)%)</f>
      </c>
      <c r="BQ180" s="3">
        <v>6355.647</v>
      </c>
      <c r="BR180" s="3">
        <f>Table1[[#This Row], [2013]]*(VLOOKUP(Table1[[#This Row], [ISO]],Table2[],11,0)%)</f>
      </c>
      <c r="BS180" s="3">
        <v>6409.992</v>
      </c>
      <c r="BT180" s="3">
        <f>Table1[[#This Row], [2014]]*(VLOOKUP(Table1[[#This Row], [ISO]],Table2[],10,0)%)</f>
      </c>
      <c r="BU180" s="3">
        <v>6427.876</v>
      </c>
      <c r="BV180" s="3">
        <f>Table1[[#This Row], [2015]]*(VLOOKUP(Table1[[#This Row], [ISO]],Table2[],9,0)%)</f>
      </c>
      <c r="BW180" s="3">
        <v>6409.832</v>
      </c>
      <c r="BX180" s="3">
        <f>Table1[[#This Row], [2016]]*(VLOOKUP(Table1[[#This Row], [ISO]],Table2[],8,0)%)</f>
      </c>
      <c r="BY180" s="3">
        <v>6384.269</v>
      </c>
      <c r="BZ180" s="3">
        <f>Table1[[#This Row], [2017]]*(VLOOKUP(Table1[[#This Row], [ISO]],Table2[],7,0)%)</f>
      </c>
      <c r="CA180" s="3">
        <v>6377.423</v>
      </c>
      <c r="CB180" s="3">
        <f>Table1[[#This Row], [2018]]*(VLOOKUP(Table1[[#This Row], [ISO]],Table2[],6,0)%)</f>
      </c>
      <c r="CC180" s="3">
        <v>6392.1359999999995</v>
      </c>
      <c r="CD180" s="3">
        <f>Table1[[#This Row], [2019]]*(VLOOKUP(Table1[[#This Row], [ISO]],Table2[],5,0)%)</f>
      </c>
      <c r="CE180" s="3">
        <v>6390.59</v>
      </c>
      <c r="CF180" s="3">
        <f>Table1[[#This Row], [2020]]*(VLOOKUP(Table1[[#This Row], [ISO]],Table2[],4,0)%)</f>
      </c>
      <c r="CG180" s="3">
        <v>6373.581999999999</v>
      </c>
      <c r="CH180" s="3">
        <f>Table1[[#This Row], [2021]]*(VLOOKUP(Table1[[#This Row], [ISO]],Table2[],3,0)%)</f>
      </c>
    </row>
    <row x14ac:dyDescent="0.25" r="181" customHeight="1" ht="17.25">
      <c r="A181" s="1" t="s">
        <v>291</v>
      </c>
      <c r="B181" s="1" t="s">
        <v>290</v>
      </c>
      <c r="C181" s="3">
        <v>6388.638</v>
      </c>
      <c r="D181" s="3">
        <f>Table1[[#This Row], [1980]]*(VLOOKUP(Table1[[#This Row], [ISO]],Table2[],44,0)%)</f>
      </c>
      <c r="E181" s="3">
        <v>6671.158</v>
      </c>
      <c r="F181" s="3">
        <f>Table1[[#This Row], [1981]]*(VLOOKUP(Table1[[#This Row], [ISO]],Table2[],43,0)%)</f>
      </c>
      <c r="G181" s="3">
        <v>6956.244</v>
      </c>
      <c r="H181" s="3">
        <f>Table1[[#This Row], [1982]]*(VLOOKUP(Table1[[#This Row], [ISO]],Table2[],42,0)%)</f>
      </c>
      <c r="I181" s="3">
        <v>7173.195000000001</v>
      </c>
      <c r="J181" s="3">
        <f>Table1[[#This Row], [1983]]*(VLOOKUP(Table1[[#This Row], [ISO]],Table2[],41,0)%)</f>
      </c>
      <c r="K181" s="3">
        <v>7314.603</v>
      </c>
      <c r="L181" s="3">
        <f>Table1[[#This Row], [1984]]*(VLOOKUP(Table1[[#This Row], [ISO]],Table2[],40,0)%)</f>
      </c>
      <c r="M181" s="3">
        <v>7432.238</v>
      </c>
      <c r="N181" s="3">
        <f>Table1[[#This Row], [1985]]*(VLOOKUP(Table1[[#This Row], [ISO]],Table2[],39,0)%)</f>
      </c>
      <c r="O181" s="3">
        <v>7564.601</v>
      </c>
      <c r="P181" s="3">
        <f>Table1[[#This Row], [1986]]*(VLOOKUP(Table1[[#This Row], [ISO]],Table2[],38,0)%)</f>
      </c>
      <c r="Q181" s="3">
        <v>7682.009</v>
      </c>
      <c r="R181" s="3">
        <f>Table1[[#This Row], [1987]]*(VLOOKUP(Table1[[#This Row], [ISO]],Table2[],37,0)%)</f>
      </c>
      <c r="S181" s="3">
        <v>7710.351</v>
      </c>
      <c r="T181" s="3">
        <f>Table1[[#This Row], [1988]]*(VLOOKUP(Table1[[#This Row], [ISO]],Table2[],36,0)%)</f>
      </c>
      <c r="U181" s="3">
        <v>7751.925</v>
      </c>
      <c r="V181" s="3">
        <f>Table1[[#This Row], [1989]]*(VLOOKUP(Table1[[#This Row], [ISO]],Table2[],35,0)%)</f>
      </c>
      <c r="W181" s="3">
        <v>7842.475</v>
      </c>
      <c r="X181" s="3">
        <f>Table1[[#This Row], [1990]]*(VLOOKUP(Table1[[#This Row], [ISO]],Table2[],34,0)%)</f>
      </c>
      <c r="Y181" s="3">
        <v>7923.7080000000005</v>
      </c>
      <c r="Z181" s="3">
        <f>Table1[[#This Row], [1991]]*(VLOOKUP(Table1[[#This Row], [ISO]],Table2[],33,0)%)</f>
      </c>
      <c r="AA181" s="3">
        <v>7992.711</v>
      </c>
      <c r="AB181" s="3">
        <f>Table1[[#This Row], [1992]]*(VLOOKUP(Table1[[#This Row], [ISO]],Table2[],32,0)%)</f>
      </c>
      <c r="AC181" s="3">
        <v>8042.421</v>
      </c>
      <c r="AD181" s="3">
        <f>Table1[[#This Row], [1993]]*(VLOOKUP(Table1[[#This Row], [ISO]],Table2[],31,0)%)</f>
      </c>
      <c r="AE181" s="3">
        <v>8114.621</v>
      </c>
      <c r="AF181" s="3">
        <f>Table1[[#This Row], [1994]]*(VLOOKUP(Table1[[#This Row], [ISO]],Table2[],30,0)%)</f>
      </c>
      <c r="AG181" s="3">
        <v>8205.53</v>
      </c>
      <c r="AH181" s="3">
        <f>Table1[[#This Row], [1995]]*(VLOOKUP(Table1[[#This Row], [ISO]],Table2[],29,0)%)</f>
      </c>
      <c r="AI181" s="3">
        <v>8292.273</v>
      </c>
      <c r="AJ181" s="3">
        <f>Table1[[#This Row], [1996]]*(VLOOKUP(Table1[[#This Row], [ISO]],Table2[],28,0)%)</f>
      </c>
      <c r="AK181" s="3">
        <v>8385.441</v>
      </c>
      <c r="AL181" s="3">
        <f>Table1[[#This Row], [1997]]*(VLOOKUP(Table1[[#This Row], [ISO]],Table2[],27,0)%)</f>
      </c>
      <c r="AM181" s="3">
        <v>8464.381</v>
      </c>
      <c r="AN181" s="3">
        <f>Table1[[#This Row], [1998]]*(VLOOKUP(Table1[[#This Row], [ISO]],Table2[],26,0)%)</f>
      </c>
      <c r="AO181" s="3">
        <v>8568.14</v>
      </c>
      <c r="AP181" s="3">
        <f>Table1[[#This Row], [1999]]*(VLOOKUP(Table1[[#This Row], [ISO]],Table2[],25,0)%)</f>
      </c>
      <c r="AQ181" s="3">
        <v>8723.369</v>
      </c>
      <c r="AR181" s="3">
        <f>Table1[[#This Row], [2000]]*(VLOOKUP(Table1[[#This Row], [ISO]],Table2[],24,0)%)</f>
      </c>
      <c r="AS181" s="3">
        <v>8897.772</v>
      </c>
      <c r="AT181" s="3">
        <f>Table1[[#This Row], [2001]]*(VLOOKUP(Table1[[#This Row], [ISO]],Table2[],23,0)%)</f>
      </c>
      <c r="AU181" s="3">
        <v>9080.663</v>
      </c>
      <c r="AV181" s="3">
        <f>Table1[[#This Row], [2002]]*(VLOOKUP(Table1[[#This Row], [ISO]],Table2[],22,0)%)</f>
      </c>
      <c r="AW181" s="3">
        <v>9253.881</v>
      </c>
      <c r="AX181" s="3">
        <f>Table1[[#This Row], [2003]]*(VLOOKUP(Table1[[#This Row], [ISO]],Table2[],21,0)%)</f>
      </c>
      <c r="AY181" s="3">
        <v>9397.069</v>
      </c>
      <c r="AZ181" s="3">
        <f>Table1[[#This Row], [2004]]*(VLOOKUP(Table1[[#This Row], [ISO]],Table2[],20,0)%)</f>
      </c>
      <c r="BA181" s="3">
        <v>9521.604</v>
      </c>
      <c r="BB181" s="3">
        <f>Table1[[#This Row], [2005]]*(VLOOKUP(Table1[[#This Row], [ISO]],Table2[],19,0)%)</f>
      </c>
      <c r="BC181" s="3">
        <v>9681.151</v>
      </c>
      <c r="BD181" s="3">
        <f>Table1[[#This Row], [2006]]*(VLOOKUP(Table1[[#This Row], [ISO]],Table2[],18,0)%)</f>
      </c>
      <c r="BE181" s="3">
        <v>9915.489000000001</v>
      </c>
      <c r="BF181" s="3">
        <f>Table1[[#This Row], [2007]]*(VLOOKUP(Table1[[#This Row], [ISO]],Table2[],17,0)%)</f>
      </c>
      <c r="BG181" s="3">
        <v>10218.024</v>
      </c>
      <c r="BH181" s="3">
        <f>Table1[[#This Row], [2008]]*(VLOOKUP(Table1[[#This Row], [ISO]],Table2[],16,0)%)</f>
      </c>
      <c r="BI181" s="3">
        <v>10576.851</v>
      </c>
      <c r="BJ181" s="3">
        <f>Table1[[#This Row], [2009]]*(VLOOKUP(Table1[[#This Row], [ISO]],Table2[],15,0)%)</f>
      </c>
      <c r="BK181" s="3">
        <v>10963.625</v>
      </c>
      <c r="BL181" s="3">
        <f>Table1[[#This Row], [2010]]*(VLOOKUP(Table1[[#This Row], [ISO]],Table2[],14,0)%)</f>
      </c>
      <c r="BM181" s="3">
        <v>11311.428</v>
      </c>
      <c r="BN181" s="3">
        <f>Table1[[#This Row], [2011]]*(VLOOKUP(Table1[[#This Row], [ISO]],Table2[],13,0)%)</f>
      </c>
      <c r="BO181" s="3">
        <v>11586.019</v>
      </c>
      <c r="BP181" s="3">
        <f>Table1[[#This Row], [2012]]*(VLOOKUP(Table1[[#This Row], [ISO]],Table2[],12,0)%)</f>
      </c>
      <c r="BQ181" s="3">
        <v>11816.781</v>
      </c>
      <c r="BR181" s="3">
        <f>Table1[[#This Row], [2013]]*(VLOOKUP(Table1[[#This Row], [ISO]],Table2[],11,0)%)</f>
      </c>
      <c r="BS181" s="3">
        <v>12053.636</v>
      </c>
      <c r="BT181" s="3">
        <f>Table1[[#This Row], [2014]]*(VLOOKUP(Table1[[#This Row], [ISO]],Table2[],10,0)%)</f>
      </c>
      <c r="BU181" s="3">
        <v>12317.265</v>
      </c>
      <c r="BV181" s="3">
        <f>Table1[[#This Row], [2015]]*(VLOOKUP(Table1[[#This Row], [ISO]],Table2[],9,0)%)</f>
      </c>
      <c r="BW181" s="3">
        <v>12612.539</v>
      </c>
      <c r="BX181" s="3">
        <f>Table1[[#This Row], [2016]]*(VLOOKUP(Table1[[#This Row], [ISO]],Table2[],8,0)%)</f>
      </c>
      <c r="BY181" s="3">
        <v>12952.877999999999</v>
      </c>
      <c r="BZ181" s="3">
        <f>Table1[[#This Row], [2017]]*(VLOOKUP(Table1[[#This Row], [ISO]],Table2[],7,0)%)</f>
      </c>
      <c r="CA181" s="3">
        <v>13307.214</v>
      </c>
      <c r="CB181" s="3">
        <f>Table1[[#This Row], [2018]]*(VLOOKUP(Table1[[#This Row], [ISO]],Table2[],6,0)%)</f>
      </c>
      <c r="CC181" s="3">
        <v>13635.502</v>
      </c>
      <c r="CD181" s="3">
        <f>Table1[[#This Row], [2019]]*(VLOOKUP(Table1[[#This Row], [ISO]],Table2[],5,0)%)</f>
      </c>
      <c r="CE181" s="3">
        <v>13922.223</v>
      </c>
      <c r="CF181" s="3">
        <f>Table1[[#This Row], [2020]]*(VLOOKUP(Table1[[#This Row], [ISO]],Table2[],4,0)%)</f>
      </c>
      <c r="CG181" s="3">
        <v>14167.937</v>
      </c>
      <c r="CH181" s="3">
        <f>Table1[[#This Row], [2021]]*(VLOOKUP(Table1[[#This Row], [ISO]],Table2[],3,0)%)</f>
      </c>
    </row>
    <row x14ac:dyDescent="0.25" r="182" customHeight="1" ht="17.25">
      <c r="A182" s="1" t="s">
        <v>265</v>
      </c>
      <c r="B182" s="1" t="s">
        <v>264</v>
      </c>
      <c r="C182" s="3">
        <v>2194.529</v>
      </c>
      <c r="D182" s="3">
        <f>Table1[[#This Row], [1980]]*(VLOOKUP(Table1[[#This Row], [ISO]],Table2[],44,0)%)</f>
      </c>
      <c r="E182" s="3">
        <v>2252.681</v>
      </c>
      <c r="F182" s="3">
        <f>Table1[[#This Row], [1981]]*(VLOOKUP(Table1[[#This Row], [ISO]],Table2[],43,0)%)</f>
      </c>
      <c r="G182" s="3">
        <v>2308.1009999999997</v>
      </c>
      <c r="H182" s="3">
        <f>Table1[[#This Row], [1982]]*(VLOOKUP(Table1[[#This Row], [ISO]],Table2[],42,0)%)</f>
      </c>
      <c r="I182" s="3">
        <v>2362.142</v>
      </c>
      <c r="J182" s="3">
        <f>Table1[[#This Row], [1983]]*(VLOOKUP(Table1[[#This Row], [ISO]],Table2[],41,0)%)</f>
      </c>
      <c r="K182" s="3">
        <v>2415.548</v>
      </c>
      <c r="L182" s="3">
        <f>Table1[[#This Row], [1984]]*(VLOOKUP(Table1[[#This Row], [ISO]],Table2[],40,0)%)</f>
      </c>
      <c r="M182" s="3">
        <v>2468.37</v>
      </c>
      <c r="N182" s="3">
        <f>Table1[[#This Row], [1985]]*(VLOOKUP(Table1[[#This Row], [ISO]],Table2[],39,0)%)</f>
      </c>
      <c r="O182" s="3">
        <v>2519.506</v>
      </c>
      <c r="P182" s="3">
        <f>Table1[[#This Row], [1986]]*(VLOOKUP(Table1[[#This Row], [ISO]],Table2[],38,0)%)</f>
      </c>
      <c r="Q182" s="3">
        <v>2569.127</v>
      </c>
      <c r="R182" s="3">
        <f>Table1[[#This Row], [1987]]*(VLOOKUP(Table1[[#This Row], [ISO]],Table2[],37,0)%)</f>
      </c>
      <c r="S182" s="3">
        <v>2615.765</v>
      </c>
      <c r="T182" s="3">
        <f>Table1[[#This Row], [1988]]*(VLOOKUP(Table1[[#This Row], [ISO]],Table2[],36,0)%)</f>
      </c>
      <c r="U182" s="3">
        <v>2660.156</v>
      </c>
      <c r="V182" s="3">
        <f>Table1[[#This Row], [1989]]*(VLOOKUP(Table1[[#This Row], [ISO]],Table2[],35,0)%)</f>
      </c>
      <c r="W182" s="3">
        <v>2706.923</v>
      </c>
      <c r="X182" s="3">
        <f>Table1[[#This Row], [1990]]*(VLOOKUP(Table1[[#This Row], [ISO]],Table2[],34,0)%)</f>
      </c>
      <c r="Y182" s="3">
        <v>2755.057</v>
      </c>
      <c r="Z182" s="3">
        <f>Table1[[#This Row], [1991]]*(VLOOKUP(Table1[[#This Row], [ISO]],Table2[],33,0)%)</f>
      </c>
      <c r="AA182" s="3">
        <v>2802.335</v>
      </c>
      <c r="AB182" s="3">
        <f>Table1[[#This Row], [1992]]*(VLOOKUP(Table1[[#This Row], [ISO]],Table2[],32,0)%)</f>
      </c>
      <c r="AC182" s="3">
        <v>2851.896</v>
      </c>
      <c r="AD182" s="3">
        <f>Table1[[#This Row], [1993]]*(VLOOKUP(Table1[[#This Row], [ISO]],Table2[],31,0)%)</f>
      </c>
      <c r="AE182" s="3">
        <v>2901.5780000000004</v>
      </c>
      <c r="AF182" s="3">
        <f>Table1[[#This Row], [1994]]*(VLOOKUP(Table1[[#This Row], [ISO]],Table2[],30,0)%)</f>
      </c>
      <c r="AG182" s="3">
        <v>2946.93</v>
      </c>
      <c r="AH182" s="3">
        <f>Table1[[#This Row], [1995]]*(VLOOKUP(Table1[[#This Row], [ISO]],Table2[],29,0)%)</f>
      </c>
      <c r="AI182" s="3">
        <v>2991.9030000000002</v>
      </c>
      <c r="AJ182" s="3">
        <f>Table1[[#This Row], [1996]]*(VLOOKUP(Table1[[#This Row], [ISO]],Table2[],28,0)%)</f>
      </c>
      <c r="AK182" s="3">
        <v>3040.8990000000003</v>
      </c>
      <c r="AL182" s="3">
        <f>Table1[[#This Row], [1997]]*(VLOOKUP(Table1[[#This Row], [ISO]],Table2[],27,0)%)</f>
      </c>
      <c r="AM182" s="3">
        <v>3095.009</v>
      </c>
      <c r="AN182" s="3">
        <f>Table1[[#This Row], [1998]]*(VLOOKUP(Table1[[#This Row], [ISO]],Table2[],26,0)%)</f>
      </c>
      <c r="AO182" s="3">
        <v>3159.559</v>
      </c>
      <c r="AP182" s="3">
        <f>Table1[[#This Row], [1999]]*(VLOOKUP(Table1[[#This Row], [ISO]],Table2[],25,0)%)</f>
      </c>
      <c r="AQ182" s="3">
        <v>3234.1549999999997</v>
      </c>
      <c r="AR182" s="3">
        <f>Table1[[#This Row], [2000]]*(VLOOKUP(Table1[[#This Row], [ISO]],Table2[],24,0)%)</f>
      </c>
      <c r="AS182" s="3">
        <v>3313.182</v>
      </c>
      <c r="AT182" s="3">
        <f>Table1[[#This Row], [2001]]*(VLOOKUP(Table1[[#This Row], [ISO]],Table2[],23,0)%)</f>
      </c>
      <c r="AU182" s="3">
        <v>3396.334</v>
      </c>
      <c r="AV182" s="3">
        <f>Table1[[#This Row], [2002]]*(VLOOKUP(Table1[[#This Row], [ISO]],Table2[],22,0)%)</f>
      </c>
      <c r="AW182" s="3">
        <v>3484.451</v>
      </c>
      <c r="AX182" s="3">
        <f>Table1[[#This Row], [2003]]*(VLOOKUP(Table1[[#This Row], [ISO]],Table2[],21,0)%)</f>
      </c>
      <c r="AY182" s="3">
        <v>3574.022</v>
      </c>
      <c r="AZ182" s="3">
        <f>Table1[[#This Row], [2004]]*(VLOOKUP(Table1[[#This Row], [ISO]],Table2[],20,0)%)</f>
      </c>
      <c r="BA182" s="3">
        <v>3666.699</v>
      </c>
      <c r="BB182" s="3">
        <f>Table1[[#This Row], [2005]]*(VLOOKUP(Table1[[#This Row], [ISO]],Table2[],19,0)%)</f>
      </c>
      <c r="BC182" s="3">
        <v>3771.468</v>
      </c>
      <c r="BD182" s="3">
        <f>Table1[[#This Row], [2006]]*(VLOOKUP(Table1[[#This Row], [ISO]],Table2[],18,0)%)</f>
      </c>
      <c r="BE182" s="3">
        <v>3881.502</v>
      </c>
      <c r="BF182" s="3">
        <f>Table1[[#This Row], [2007]]*(VLOOKUP(Table1[[#This Row], [ISO]],Table2[],17,0)%)</f>
      </c>
      <c r="BG182" s="3">
        <v>3988.532</v>
      </c>
      <c r="BH182" s="3">
        <f>Table1[[#This Row], [2008]]*(VLOOKUP(Table1[[#This Row], [ISO]],Table2[],16,0)%)</f>
      </c>
      <c r="BI182" s="3">
        <v>4100.977</v>
      </c>
      <c r="BJ182" s="3">
        <f>Table1[[#This Row], [2009]]*(VLOOKUP(Table1[[#This Row], [ISO]],Table2[],15,0)%)</f>
      </c>
      <c r="BK182" s="3">
        <v>4216.459</v>
      </c>
      <c r="BL182" s="3">
        <f>Table1[[#This Row], [2010]]*(VLOOKUP(Table1[[#This Row], [ISO]],Table2[],14,0)%)</f>
      </c>
      <c r="BM182" s="3">
        <v>4324.347</v>
      </c>
      <c r="BN182" s="3">
        <f>Table1[[#This Row], [2011]]*(VLOOKUP(Table1[[#This Row], [ISO]],Table2[],13,0)%)</f>
      </c>
      <c r="BO182" s="3">
        <v>4431.167</v>
      </c>
      <c r="BP182" s="3">
        <f>Table1[[#This Row], [2012]]*(VLOOKUP(Table1[[#This Row], [ISO]],Table2[],12,0)%)</f>
      </c>
      <c r="BQ182" s="3">
        <v>4540.375</v>
      </c>
      <c r="BR182" s="3">
        <f>Table1[[#This Row], [2013]]*(VLOOKUP(Table1[[#This Row], [ISO]],Table2[],11,0)%)</f>
      </c>
      <c r="BS182" s="3">
        <v>4641.499</v>
      </c>
      <c r="BT182" s="3">
        <f>Table1[[#This Row], [2014]]*(VLOOKUP(Table1[[#This Row], [ISO]],Table2[],10,0)%)</f>
      </c>
      <c r="BU182" s="3">
        <v>4727.254</v>
      </c>
      <c r="BV182" s="3">
        <f>Table1[[#This Row], [2015]]*(VLOOKUP(Table1[[#This Row], [ISO]],Table2[],9,0)%)</f>
      </c>
      <c r="BW182" s="3">
        <v>4799.295</v>
      </c>
      <c r="BX182" s="3">
        <f>Table1[[#This Row], [2016]]*(VLOOKUP(Table1[[#This Row], [ISO]],Table2[],8,0)%)</f>
      </c>
      <c r="BY182" s="3">
        <v>4863.411</v>
      </c>
      <c r="BZ182" s="3">
        <f>Table1[[#This Row], [2017]]*(VLOOKUP(Table1[[#This Row], [ISO]],Table2[],7,0)%)</f>
      </c>
      <c r="CA182" s="3">
        <v>4926.912</v>
      </c>
      <c r="CB182" s="3">
        <f>Table1[[#This Row], [2018]]*(VLOOKUP(Table1[[#This Row], [ISO]],Table2[],6,0)%)</f>
      </c>
      <c r="CC182" s="3">
        <v>4991.306</v>
      </c>
      <c r="CD182" s="3">
        <f>Table1[[#This Row], [2019]]*(VLOOKUP(Table1[[#This Row], [ISO]],Table2[],5,0)%)</f>
      </c>
      <c r="CE182" s="3">
        <v>5061.923</v>
      </c>
      <c r="CF182" s="3">
        <f>Table1[[#This Row], [2020]]*(VLOOKUP(Table1[[#This Row], [ISO]],Table2[],4,0)%)</f>
      </c>
      <c r="CG182" s="3">
        <v>5141.529</v>
      </c>
      <c r="CH182" s="3">
        <f>Table1[[#This Row], [2021]]*(VLOOKUP(Table1[[#This Row], [ISO]],Table2[],3,0)%)</f>
      </c>
    </row>
    <row x14ac:dyDescent="0.25" r="183" customHeight="1" ht="17.25">
      <c r="A183" s="1" t="s">
        <v>273</v>
      </c>
      <c r="B183" s="1" t="s">
        <v>272</v>
      </c>
      <c r="C183" s="3">
        <v>392.506</v>
      </c>
      <c r="D183" s="3">
        <f>Table1[[#This Row], [1980]]*(VLOOKUP(Table1[[#This Row], [ISO]],Table2[],44,0)%)</f>
      </c>
      <c r="E183" s="3">
        <v>397.139</v>
      </c>
      <c r="F183" s="3">
        <f>Table1[[#This Row], [1981]]*(VLOOKUP(Table1[[#This Row], [ISO]],Table2[],43,0)%)</f>
      </c>
      <c r="G183" s="3">
        <v>400.75</v>
      </c>
      <c r="H183" s="3">
        <f>Table1[[#This Row], [1982]]*(VLOOKUP(Table1[[#This Row], [ISO]],Table2[],42,0)%)</f>
      </c>
      <c r="I183" s="3">
        <v>408.3829999999999</v>
      </c>
      <c r="J183" s="3">
        <f>Table1[[#This Row], [1983]]*(VLOOKUP(Table1[[#This Row], [ISO]],Table2[],41,0)%)</f>
      </c>
      <c r="K183" s="3">
        <v>418.36</v>
      </c>
      <c r="L183" s="3">
        <f>Table1[[#This Row], [1984]]*(VLOOKUP(Table1[[#This Row], [ISO]],Table2[],40,0)%)</f>
      </c>
      <c r="M183" s="3">
        <v>429.687</v>
      </c>
      <c r="N183" s="3">
        <f>Table1[[#This Row], [1985]]*(VLOOKUP(Table1[[#This Row], [ISO]],Table2[],39,0)%)</f>
      </c>
      <c r="O183" s="3">
        <v>440.28099999999995</v>
      </c>
      <c r="P183" s="3">
        <f>Table1[[#This Row], [1986]]*(VLOOKUP(Table1[[#This Row], [ISO]],Table2[],38,0)%)</f>
      </c>
      <c r="Q183" s="3">
        <v>449.981</v>
      </c>
      <c r="R183" s="3">
        <f>Table1[[#This Row], [1987]]*(VLOOKUP(Table1[[#This Row], [ISO]],Table2[],37,0)%)</f>
      </c>
      <c r="S183" s="3">
        <v>456.88599999999997</v>
      </c>
      <c r="T183" s="3">
        <f>Table1[[#This Row], [1988]]*(VLOOKUP(Table1[[#This Row], [ISO]],Table2[],36,0)%)</f>
      </c>
      <c r="U183" s="3">
        <v>460.004</v>
      </c>
      <c r="V183" s="3">
        <f>Table1[[#This Row], [1989]]*(VLOOKUP(Table1[[#This Row], [ISO]],Table2[],35,0)%)</f>
      </c>
      <c r="W183" s="3">
        <v>468.622</v>
      </c>
      <c r="X183" s="3">
        <f>Table1[[#This Row], [1990]]*(VLOOKUP(Table1[[#This Row], [ISO]],Table2[],34,0)%)</f>
      </c>
      <c r="Y183" s="3">
        <v>489.401</v>
      </c>
      <c r="Z183" s="3">
        <f>Table1[[#This Row], [1991]]*(VLOOKUP(Table1[[#This Row], [ISO]],Table2[],33,0)%)</f>
      </c>
      <c r="AA183" s="3">
        <v>511.111</v>
      </c>
      <c r="AB183" s="3">
        <f>Table1[[#This Row], [1992]]*(VLOOKUP(Table1[[#This Row], [ISO]],Table2[],32,0)%)</f>
      </c>
      <c r="AC183" s="3">
        <v>524.87</v>
      </c>
      <c r="AD183" s="3">
        <f>Table1[[#This Row], [1993]]*(VLOOKUP(Table1[[#This Row], [ISO]],Table2[],31,0)%)</f>
      </c>
      <c r="AE183" s="3">
        <v>530.74</v>
      </c>
      <c r="AF183" s="3">
        <f>Table1[[#This Row], [1994]]*(VLOOKUP(Table1[[#This Row], [ISO]],Table2[],30,0)%)</f>
      </c>
      <c r="AG183" s="3">
        <v>534.262</v>
      </c>
      <c r="AH183" s="3">
        <f>Table1[[#This Row], [1995]]*(VLOOKUP(Table1[[#This Row], [ISO]],Table2[],29,0)%)</f>
      </c>
      <c r="AI183" s="3">
        <v>540.926</v>
      </c>
      <c r="AJ183" s="3">
        <f>Table1[[#This Row], [1996]]*(VLOOKUP(Table1[[#This Row], [ISO]],Table2[],28,0)%)</f>
      </c>
      <c r="AK183" s="3">
        <v>543.98</v>
      </c>
      <c r="AL183" s="3">
        <f>Table1[[#This Row], [1997]]*(VLOOKUP(Table1[[#This Row], [ISO]],Table2[],27,0)%)</f>
      </c>
      <c r="AM183" s="3">
        <v>536.326</v>
      </c>
      <c r="AN183" s="3">
        <f>Table1[[#This Row], [1998]]*(VLOOKUP(Table1[[#This Row], [ISO]],Table2[],26,0)%)</f>
      </c>
      <c r="AO183" s="3">
        <v>515.58</v>
      </c>
      <c r="AP183" s="3">
        <f>Table1[[#This Row], [1999]]*(VLOOKUP(Table1[[#This Row], [ISO]],Table2[],25,0)%)</f>
      </c>
      <c r="AQ183" s="3">
        <v>493.62</v>
      </c>
      <c r="AR183" s="3">
        <f>Table1[[#This Row], [2000]]*(VLOOKUP(Table1[[#This Row], [ISO]],Table2[],24,0)%)</f>
      </c>
      <c r="AS183" s="3">
        <v>486.333</v>
      </c>
      <c r="AT183" s="3">
        <f>Table1[[#This Row], [2001]]*(VLOOKUP(Table1[[#This Row], [ISO]],Table2[],23,0)%)</f>
      </c>
      <c r="AU183" s="3">
        <v>483.968</v>
      </c>
      <c r="AV183" s="3">
        <f>Table1[[#This Row], [2002]]*(VLOOKUP(Table1[[#This Row], [ISO]],Table2[],22,0)%)</f>
      </c>
      <c r="AW183" s="3">
        <v>473.714</v>
      </c>
      <c r="AX183" s="3">
        <f>Table1[[#This Row], [2003]]*(VLOOKUP(Table1[[#This Row], [ISO]],Table2[],21,0)%)</f>
      </c>
      <c r="AY183" s="3">
        <v>454.019</v>
      </c>
      <c r="AZ183" s="3">
        <f>Table1[[#This Row], [2004]]*(VLOOKUP(Table1[[#This Row], [ISO]],Table2[],20,0)%)</f>
      </c>
      <c r="BA183" s="3">
        <v>435.495</v>
      </c>
      <c r="BB183" s="3">
        <f>Table1[[#This Row], [2005]]*(VLOOKUP(Table1[[#This Row], [ISO]],Table2[],19,0)%)</f>
      </c>
      <c r="BC183" s="3">
        <v>433.094</v>
      </c>
      <c r="BD183" s="3">
        <f>Table1[[#This Row], [2006]]*(VLOOKUP(Table1[[#This Row], [ISO]],Table2[],18,0)%)</f>
      </c>
      <c r="BE183" s="3">
        <v>440.06800000000004</v>
      </c>
      <c r="BF183" s="3">
        <f>Table1[[#This Row], [2007]]*(VLOOKUP(Table1[[#This Row], [ISO]],Table2[],17,0)%)</f>
      </c>
      <c r="BG183" s="3">
        <v>444.12800000000004</v>
      </c>
      <c r="BH183" s="3">
        <f>Table1[[#This Row], [2008]]*(VLOOKUP(Table1[[#This Row], [ISO]],Table2[],16,0)%)</f>
      </c>
      <c r="BI183" s="3">
        <v>441.418</v>
      </c>
      <c r="BJ183" s="3">
        <f>Table1[[#This Row], [2009]]*(VLOOKUP(Table1[[#This Row], [ISO]],Table2[],15,0)%)</f>
      </c>
      <c r="BK183" s="3">
        <v>437.326</v>
      </c>
      <c r="BL183" s="3">
        <f>Table1[[#This Row], [2010]]*(VLOOKUP(Table1[[#This Row], [ISO]],Table2[],14,0)%)</f>
      </c>
      <c r="BM183" s="3">
        <v>443.496</v>
      </c>
      <c r="BN183" s="3">
        <f>Table1[[#This Row], [2011]]*(VLOOKUP(Table1[[#This Row], [ISO]],Table2[],13,0)%)</f>
      </c>
      <c r="BO183" s="3">
        <v>454.95599999999996</v>
      </c>
      <c r="BP183" s="3">
        <f>Table1[[#This Row], [2012]]*(VLOOKUP(Table1[[#This Row], [ISO]],Table2[],12,0)%)</f>
      </c>
      <c r="BQ183" s="3">
        <v>460.009</v>
      </c>
      <c r="BR183" s="3">
        <f>Table1[[#This Row], [2013]]*(VLOOKUP(Table1[[#This Row], [ISO]],Table2[],11,0)%)</f>
      </c>
      <c r="BS183" s="3">
        <v>454.738</v>
      </c>
      <c r="BT183" s="3">
        <f>Table1[[#This Row], [2014]]*(VLOOKUP(Table1[[#This Row], [ISO]],Table2[],10,0)%)</f>
      </c>
      <c r="BU183" s="3">
        <v>446.81499999999994</v>
      </c>
      <c r="BV183" s="3">
        <f>Table1[[#This Row], [2015]]*(VLOOKUP(Table1[[#This Row], [ISO]],Table2[],9,0)%)</f>
      </c>
      <c r="BW183" s="3">
        <v>449.712</v>
      </c>
      <c r="BX183" s="3">
        <f>Table1[[#This Row], [2016]]*(VLOOKUP(Table1[[#This Row], [ISO]],Table2[],8,0)%)</f>
      </c>
      <c r="BY183" s="3">
        <v>460.404</v>
      </c>
      <c r="BZ183" s="3">
        <f>Table1[[#This Row], [2017]]*(VLOOKUP(Table1[[#This Row], [ISO]],Table2[],7,0)%)</f>
      </c>
      <c r="CA183" s="3">
        <v>473.71000000000004</v>
      </c>
      <c r="CB183" s="3">
        <f>Table1[[#This Row], [2018]]*(VLOOKUP(Table1[[#This Row], [ISO]],Table2[],6,0)%)</f>
      </c>
      <c r="CC183" s="3">
        <v>494.05</v>
      </c>
      <c r="CD183" s="3">
        <f>Table1[[#This Row], [2019]]*(VLOOKUP(Table1[[#This Row], [ISO]],Table2[],5,0)%)</f>
      </c>
      <c r="CE183" s="3">
        <v>502.538</v>
      </c>
      <c r="CF183" s="3">
        <f>Table1[[#This Row], [2020]]*(VLOOKUP(Table1[[#This Row], [ISO]],Table2[],4,0)%)</f>
      </c>
      <c r="CG183" s="3">
        <v>492.00700000000006</v>
      </c>
      <c r="CH183" s="3">
        <f>Table1[[#This Row], [2021]]*(VLOOKUP(Table1[[#This Row], [ISO]],Table2[],3,0)%)</f>
      </c>
    </row>
    <row x14ac:dyDescent="0.25" r="184" customHeight="1" ht="17.25">
      <c r="A184" s="1" t="s">
        <v>488</v>
      </c>
      <c r="B184" s="1" t="s">
        <v>489</v>
      </c>
      <c r="C184" s="3">
        <v>1.2770000000000001</v>
      </c>
      <c r="D184" s="2">
        <f>Table1[[#This Row], [1980]]*(VLOOKUP(Table1[[#This Row], [ISO]],Table2[],44,0)%)</f>
      </c>
      <c r="E184" s="3">
        <v>1.281</v>
      </c>
      <c r="F184" s="2">
        <f>Table1[[#This Row], [1981]]*(VLOOKUP(Table1[[#This Row], [ISO]],Table2[],43,0)%)</f>
      </c>
      <c r="G184" s="3">
        <v>1.2970000000000002</v>
      </c>
      <c r="H184" s="2">
        <f>Table1[[#This Row], [1982]]*(VLOOKUP(Table1[[#This Row], [ISO]],Table2[],42,0)%)</f>
      </c>
      <c r="I184" s="3">
        <v>1.299</v>
      </c>
      <c r="J184" s="2">
        <f>Table1[[#This Row], [1983]]*(VLOOKUP(Table1[[#This Row], [ISO]],Table2[],41,0)%)</f>
      </c>
      <c r="K184" s="3">
        <v>1.291</v>
      </c>
      <c r="L184" s="2">
        <f>Table1[[#This Row], [1984]]*(VLOOKUP(Table1[[#This Row], [ISO]],Table2[],40,0)%)</f>
      </c>
      <c r="M184" s="3">
        <v>1.265</v>
      </c>
      <c r="N184" s="2">
        <f>Table1[[#This Row], [1985]]*(VLOOKUP(Table1[[#This Row], [ISO]],Table2[],39,0)%)</f>
      </c>
      <c r="O184" s="3">
        <v>1.216</v>
      </c>
      <c r="P184" s="2">
        <f>Table1[[#This Row], [1986]]*(VLOOKUP(Table1[[#This Row], [ISO]],Table2[],38,0)%)</f>
      </c>
      <c r="Q184" s="3">
        <v>1.155</v>
      </c>
      <c r="R184" s="2">
        <f>Table1[[#This Row], [1987]]*(VLOOKUP(Table1[[#This Row], [ISO]],Table2[],37,0)%)</f>
      </c>
      <c r="S184" s="3">
        <v>1.104</v>
      </c>
      <c r="T184" s="2">
        <f>Table1[[#This Row], [1988]]*(VLOOKUP(Table1[[#This Row], [ISO]],Table2[],36,0)%)</f>
      </c>
      <c r="U184" s="3">
        <v>1.076</v>
      </c>
      <c r="V184" s="2">
        <f>Table1[[#This Row], [1989]]*(VLOOKUP(Table1[[#This Row], [ISO]],Table2[],35,0)%)</f>
      </c>
      <c r="W184" s="3">
        <v>1.065</v>
      </c>
      <c r="X184" s="2">
        <f>Table1[[#This Row], [1990]]*(VLOOKUP(Table1[[#This Row], [ISO]],Table2[],34,0)%)</f>
      </c>
      <c r="Y184" s="3">
        <v>1.044</v>
      </c>
      <c r="Z184" s="2">
        <f>Table1[[#This Row], [1991]]*(VLOOKUP(Table1[[#This Row], [ISO]],Table2[],33,0)%)</f>
      </c>
      <c r="AA184" s="3">
        <v>1.013</v>
      </c>
      <c r="AB184" s="2">
        <f>Table1[[#This Row], [1992]]*(VLOOKUP(Table1[[#This Row], [ISO]],Table2[],32,0)%)</f>
      </c>
      <c r="AC184" s="3">
        <v>0.9840000000000001</v>
      </c>
      <c r="AD184" s="2">
        <f>Table1[[#This Row], [1993]]*(VLOOKUP(Table1[[#This Row], [ISO]],Table2[],31,0)%)</f>
      </c>
      <c r="AE184" s="3">
        <v>0.928</v>
      </c>
      <c r="AF184" s="2">
        <f>Table1[[#This Row], [1994]]*(VLOOKUP(Table1[[#This Row], [ISO]],Table2[],30,0)%)</f>
      </c>
      <c r="AG184" s="3">
        <v>0.8820000000000001</v>
      </c>
      <c r="AH184" s="2">
        <f>Table1[[#This Row], [1995]]*(VLOOKUP(Table1[[#This Row], [ISO]],Table2[],29,0)%)</f>
      </c>
      <c r="AI184" s="3">
        <v>0.858</v>
      </c>
      <c r="AJ184" s="2">
        <f>Table1[[#This Row], [1996]]*(VLOOKUP(Table1[[#This Row], [ISO]],Table2[],28,0)%)</f>
      </c>
      <c r="AK184" s="3">
        <v>0.8240000000000001</v>
      </c>
      <c r="AL184" s="2">
        <f>Table1[[#This Row], [1997]]*(VLOOKUP(Table1[[#This Row], [ISO]],Table2[],27,0)%)</f>
      </c>
      <c r="AM184" s="3">
        <v>0.793</v>
      </c>
      <c r="AN184" s="2">
        <f>Table1[[#This Row], [1998]]*(VLOOKUP(Table1[[#This Row], [ISO]],Table2[],26,0)%)</f>
      </c>
      <c r="AO184" s="3">
        <v>0.772</v>
      </c>
      <c r="AP184" s="2">
        <f>Table1[[#This Row], [1999]]*(VLOOKUP(Table1[[#This Row], [ISO]],Table2[],25,0)%)</f>
      </c>
      <c r="AQ184" s="3">
        <v>0.743</v>
      </c>
      <c r="AR184" s="2">
        <f>Table1[[#This Row], [2000]]*(VLOOKUP(Table1[[#This Row], [ISO]],Table2[],24,0)%)</f>
      </c>
      <c r="AS184" s="3">
        <v>0.691</v>
      </c>
      <c r="AT184" s="2">
        <f>Table1[[#This Row], [2001]]*(VLOOKUP(Table1[[#This Row], [ISO]],Table2[],23,0)%)</f>
      </c>
      <c r="AU184" s="3">
        <v>0.64</v>
      </c>
      <c r="AV184" s="2">
        <f>Table1[[#This Row], [2002]]*(VLOOKUP(Table1[[#This Row], [ISO]],Table2[],22,0)%)</f>
      </c>
      <c r="AW184" s="3">
        <v>0.599</v>
      </c>
      <c r="AX184" s="2">
        <f>Table1[[#This Row], [2003]]*(VLOOKUP(Table1[[#This Row], [ISO]],Table2[],21,0)%)</f>
      </c>
      <c r="AY184" s="3">
        <v>0.547</v>
      </c>
      <c r="AZ184" s="2">
        <f>Table1[[#This Row], [2004]]*(VLOOKUP(Table1[[#This Row], [ISO]],Table2[],20,0)%)</f>
      </c>
      <c r="BA184" s="3">
        <v>0.501</v>
      </c>
      <c r="BB184" s="2">
        <f>Table1[[#This Row], [2005]]*(VLOOKUP(Table1[[#This Row], [ISO]],Table2[],19,0)%)</f>
      </c>
      <c r="BC184" s="3">
        <v>0.478</v>
      </c>
      <c r="BD184" s="2">
        <f>Table1[[#This Row], [2006]]*(VLOOKUP(Table1[[#This Row], [ISO]],Table2[],18,0)%)</f>
      </c>
      <c r="BE184" s="3">
        <v>0.463</v>
      </c>
      <c r="BF184" s="2">
        <f>Table1[[#This Row], [2007]]*(VLOOKUP(Table1[[#This Row], [ISO]],Table2[],17,0)%)</f>
      </c>
      <c r="BG184" s="3">
        <v>0.45799999999999996</v>
      </c>
      <c r="BH184" s="2">
        <f>Table1[[#This Row], [2008]]*(VLOOKUP(Table1[[#This Row], [ISO]],Table2[],16,0)%)</f>
      </c>
      <c r="BI184" s="3">
        <v>0.46799999999999997</v>
      </c>
      <c r="BJ184" s="2">
        <f>Table1[[#This Row], [2009]]*(VLOOKUP(Table1[[#This Row], [ISO]],Table2[],15,0)%)</f>
      </c>
      <c r="BK184" s="3">
        <v>0.473</v>
      </c>
      <c r="BL184" s="2">
        <f>Table1[[#This Row], [2010]]*(VLOOKUP(Table1[[#This Row], [ISO]],Table2[],14,0)%)</f>
      </c>
      <c r="BM184" s="3">
        <v>0.473</v>
      </c>
      <c r="BN184" s="2">
        <f>Table1[[#This Row], [2011]]*(VLOOKUP(Table1[[#This Row], [ISO]],Table2[],13,0)%)</f>
      </c>
      <c r="BO184" s="3">
        <v>0.474</v>
      </c>
      <c r="BP184" s="2">
        <f>Table1[[#This Row], [2012]]*(VLOOKUP(Table1[[#This Row], [ISO]],Table2[],12,0)%)</f>
      </c>
      <c r="BQ184" s="3">
        <v>0.47</v>
      </c>
      <c r="BR184" s="2">
        <f>Table1[[#This Row], [2013]]*(VLOOKUP(Table1[[#This Row], [ISO]],Table2[],11,0)%)</f>
      </c>
      <c r="BS184" s="3">
        <v>0.48</v>
      </c>
      <c r="BT184" s="2">
        <f>Table1[[#This Row], [2014]]*(VLOOKUP(Table1[[#This Row], [ISO]],Table2[],10,0)%)</f>
      </c>
      <c r="BU184" s="3">
        <v>0.503</v>
      </c>
      <c r="BV184" s="2">
        <f>Table1[[#This Row], [2015]]*(VLOOKUP(Table1[[#This Row], [ISO]],Table2[],9,0)%)</f>
      </c>
      <c r="BW184" s="3">
        <v>0.513</v>
      </c>
      <c r="BX184" s="2">
        <f>Table1[[#This Row], [2016]]*(VLOOKUP(Table1[[#This Row], [ISO]],Table2[],8,0)%)</f>
      </c>
      <c r="BY184" s="3">
        <v>0.513</v>
      </c>
      <c r="BZ184" s="2">
        <f>Table1[[#This Row], [2017]]*(VLOOKUP(Table1[[#This Row], [ISO]],Table2[],7,0)%)</f>
      </c>
      <c r="CA184" s="3">
        <v>0.51</v>
      </c>
      <c r="CB184" s="2">
        <f>Table1[[#This Row], [2018]]*(VLOOKUP(Table1[[#This Row], [ISO]],Table2[],6,0)%)</f>
      </c>
      <c r="CC184" s="3">
        <v>0.492</v>
      </c>
      <c r="CD184" s="2">
        <f>Table1[[#This Row], [2019]]*(VLOOKUP(Table1[[#This Row], [ISO]],Table2[],5,0)%)</f>
      </c>
      <c r="CE184" s="3">
        <v>0.46299999999999997</v>
      </c>
      <c r="CF184" s="2">
        <f>Table1[[#This Row], [2020]]*(VLOOKUP(Table1[[#This Row], [ISO]],Table2[],4,0)%)</f>
      </c>
      <c r="CG184" s="3">
        <v>0.441</v>
      </c>
      <c r="CH184" s="2">
        <f>Table1[[#This Row], [2021]]*(VLOOKUP(Table1[[#This Row], [ISO]],Table2[],3,0)%)</f>
      </c>
    </row>
    <row x14ac:dyDescent="0.25" r="185" customHeight="1" ht="17.25">
      <c r="A185" s="1" t="s">
        <v>279</v>
      </c>
      <c r="B185" s="1" t="s">
        <v>278</v>
      </c>
      <c r="C185" s="3">
        <v>85.353</v>
      </c>
      <c r="D185" s="3">
        <f>Table1[[#This Row], [1980]]*(VLOOKUP(Table1[[#This Row], [ISO]],Table2[],44,0)%)</f>
      </c>
      <c r="E185" s="3">
        <v>87.926</v>
      </c>
      <c r="F185" s="3">
        <f>Table1[[#This Row], [1981]]*(VLOOKUP(Table1[[#This Row], [ISO]],Table2[],43,0)%)</f>
      </c>
      <c r="G185" s="3">
        <v>90.532</v>
      </c>
      <c r="H185" s="3">
        <f>Table1[[#This Row], [1982]]*(VLOOKUP(Table1[[#This Row], [ISO]],Table2[],42,0)%)</f>
      </c>
      <c r="I185" s="3">
        <v>93.185</v>
      </c>
      <c r="J185" s="3">
        <f>Table1[[#This Row], [1983]]*(VLOOKUP(Table1[[#This Row], [ISO]],Table2[],41,0)%)</f>
      </c>
      <c r="K185" s="3">
        <v>95.911</v>
      </c>
      <c r="L185" s="3">
        <f>Table1[[#This Row], [1984]]*(VLOOKUP(Table1[[#This Row], [ISO]],Table2[],40,0)%)</f>
      </c>
      <c r="M185" s="3">
        <v>98.719</v>
      </c>
      <c r="N185" s="3">
        <f>Table1[[#This Row], [1985]]*(VLOOKUP(Table1[[#This Row], [ISO]],Table2[],39,0)%)</f>
      </c>
      <c r="O185" s="3">
        <v>101.53</v>
      </c>
      <c r="P185" s="3">
        <f>Table1[[#This Row], [1986]]*(VLOOKUP(Table1[[#This Row], [ISO]],Table2[],38,0)%)</f>
      </c>
      <c r="Q185" s="3">
        <v>104.232</v>
      </c>
      <c r="R185" s="3">
        <f>Table1[[#This Row], [1987]]*(VLOOKUP(Table1[[#This Row], [ISO]],Table2[],37,0)%)</f>
      </c>
      <c r="S185" s="3">
        <v>106.821</v>
      </c>
      <c r="T185" s="3">
        <f>Table1[[#This Row], [1988]]*(VLOOKUP(Table1[[#This Row], [ISO]],Table2[],36,0)%)</f>
      </c>
      <c r="U185" s="3">
        <v>109.39699999999999</v>
      </c>
      <c r="V185" s="3">
        <f>Table1[[#This Row], [1989]]*(VLOOKUP(Table1[[#This Row], [ISO]],Table2[],35,0)%)</f>
      </c>
      <c r="W185" s="3">
        <v>111.994</v>
      </c>
      <c r="X185" s="3">
        <f>Table1[[#This Row], [1990]]*(VLOOKUP(Table1[[#This Row], [ISO]],Table2[],34,0)%)</f>
      </c>
      <c r="Y185" s="3">
        <v>114.578</v>
      </c>
      <c r="Z185" s="3">
        <f>Table1[[#This Row], [1991]]*(VLOOKUP(Table1[[#This Row], [ISO]],Table2[],33,0)%)</f>
      </c>
      <c r="AA185" s="3">
        <v>117.18</v>
      </c>
      <c r="AB185" s="3">
        <f>Table1[[#This Row], [1992]]*(VLOOKUP(Table1[[#This Row], [ISO]],Table2[],32,0)%)</f>
      </c>
      <c r="AC185" s="3">
        <v>119.871</v>
      </c>
      <c r="AD185" s="3">
        <f>Table1[[#This Row], [1993]]*(VLOOKUP(Table1[[#This Row], [ISO]],Table2[],31,0)%)</f>
      </c>
      <c r="AE185" s="3">
        <v>122.721</v>
      </c>
      <c r="AF185" s="3">
        <f>Table1[[#This Row], [1994]]*(VLOOKUP(Table1[[#This Row], [ISO]],Table2[],30,0)%)</f>
      </c>
      <c r="AG185" s="3">
        <v>125.771</v>
      </c>
      <c r="AH185" s="3">
        <f>Table1[[#This Row], [1995]]*(VLOOKUP(Table1[[#This Row], [ISO]],Table2[],29,0)%)</f>
      </c>
      <c r="AI185" s="3">
        <v>128.887</v>
      </c>
      <c r="AJ185" s="3">
        <f>Table1[[#This Row], [1996]]*(VLOOKUP(Table1[[#This Row], [ISO]],Table2[],28,0)%)</f>
      </c>
      <c r="AK185" s="3">
        <v>131.865</v>
      </c>
      <c r="AL185" s="3">
        <f>Table1[[#This Row], [1997]]*(VLOOKUP(Table1[[#This Row], [ISO]],Table2[],27,0)%)</f>
      </c>
      <c r="AM185" s="3">
        <v>134.684</v>
      </c>
      <c r="AN185" s="3">
        <f>Table1[[#This Row], [1998]]*(VLOOKUP(Table1[[#This Row], [ISO]],Table2[],26,0)%)</f>
      </c>
      <c r="AO185" s="3">
        <v>137.237</v>
      </c>
      <c r="AP185" s="3">
        <f>Table1[[#This Row], [1999]]*(VLOOKUP(Table1[[#This Row], [ISO]],Table2[],25,0)%)</f>
      </c>
      <c r="AQ185" s="3">
        <v>139.738</v>
      </c>
      <c r="AR185" s="3">
        <f>Table1[[#This Row], [2000]]*(VLOOKUP(Table1[[#This Row], [ISO]],Table2[],24,0)%)</f>
      </c>
      <c r="AS185" s="3">
        <v>142.378</v>
      </c>
      <c r="AT185" s="3">
        <f>Table1[[#This Row], [2001]]*(VLOOKUP(Table1[[#This Row], [ISO]],Table2[],23,0)%)</f>
      </c>
      <c r="AU185" s="3">
        <v>145.017</v>
      </c>
      <c r="AV185" s="3">
        <f>Table1[[#This Row], [2002]]*(VLOOKUP(Table1[[#This Row], [ISO]],Table2[],22,0)%)</f>
      </c>
      <c r="AW185" s="3">
        <v>147.598</v>
      </c>
      <c r="AX185" s="3">
        <f>Table1[[#This Row], [2003]]*(VLOOKUP(Table1[[#This Row], [ISO]],Table2[],21,0)%)</f>
      </c>
      <c r="AY185" s="3">
        <v>149.984</v>
      </c>
      <c r="AZ185" s="3">
        <f>Table1[[#This Row], [2004]]*(VLOOKUP(Table1[[#This Row], [ISO]],Table2[],20,0)%)</f>
      </c>
      <c r="BA185" s="3">
        <v>152.274</v>
      </c>
      <c r="BB185" s="3">
        <f>Table1[[#This Row], [2005]]*(VLOOKUP(Table1[[#This Row], [ISO]],Table2[],19,0)%)</f>
      </c>
      <c r="BC185" s="3">
        <v>154.777</v>
      </c>
      <c r="BD185" s="3">
        <f>Table1[[#This Row], [2006]]*(VLOOKUP(Table1[[#This Row], [ISO]],Table2[],18,0)%)</f>
      </c>
      <c r="BE185" s="3">
        <v>157.533</v>
      </c>
      <c r="BF185" s="3">
        <f>Table1[[#This Row], [2007]]*(VLOOKUP(Table1[[#This Row], [ISO]],Table2[],17,0)%)</f>
      </c>
      <c r="BG185" s="3">
        <v>160.428</v>
      </c>
      <c r="BH185" s="3">
        <f>Table1[[#This Row], [2008]]*(VLOOKUP(Table1[[#This Row], [ISO]],Table2[],16,0)%)</f>
      </c>
      <c r="BI185" s="3">
        <v>163.548</v>
      </c>
      <c r="BJ185" s="3">
        <f>Table1[[#This Row], [2009]]*(VLOOKUP(Table1[[#This Row], [ISO]],Table2[],15,0)%)</f>
      </c>
      <c r="BK185" s="3">
        <v>167.072</v>
      </c>
      <c r="BL185" s="3">
        <f>Table1[[#This Row], [2010]]*(VLOOKUP(Table1[[#This Row], [ISO]],Table2[],14,0)%)</f>
      </c>
      <c r="BM185" s="3">
        <v>170.887</v>
      </c>
      <c r="BN185" s="3">
        <f>Table1[[#This Row], [2011]]*(VLOOKUP(Table1[[#This Row], [ISO]],Table2[],13,0)%)</f>
      </c>
      <c r="BO185" s="3">
        <v>174.91700000000003</v>
      </c>
      <c r="BP185" s="3">
        <f>Table1[[#This Row], [2012]]*(VLOOKUP(Table1[[#This Row], [ISO]],Table2[],12,0)%)</f>
      </c>
      <c r="BQ185" s="3">
        <v>179.251</v>
      </c>
      <c r="BR185" s="3">
        <f>Table1[[#This Row], [2013]]*(VLOOKUP(Table1[[#This Row], [ISO]],Table2[],11,0)%)</f>
      </c>
      <c r="BS185" s="3">
        <v>183.76600000000002</v>
      </c>
      <c r="BT185" s="3">
        <f>Table1[[#This Row], [2014]]*(VLOOKUP(Table1[[#This Row], [ISO]],Table2[],10,0)%)</f>
      </c>
      <c r="BU185" s="3">
        <v>188.058</v>
      </c>
      <c r="BV185" s="3">
        <f>Table1[[#This Row], [2015]]*(VLOOKUP(Table1[[#This Row], [ISO]],Table2[],9,0)%)</f>
      </c>
      <c r="BW185" s="3">
        <v>191.80100000000002</v>
      </c>
      <c r="BX185" s="3">
        <f>Table1[[#This Row], [2016]]*(VLOOKUP(Table1[[#This Row], [ISO]],Table2[],8,0)%)</f>
      </c>
      <c r="BY185" s="3">
        <v>194.909</v>
      </c>
      <c r="BZ185" s="3">
        <f>Table1[[#This Row], [2017]]*(VLOOKUP(Table1[[#This Row], [ISO]],Table2[],7,0)%)</f>
      </c>
      <c r="CA185" s="3">
        <v>197.346</v>
      </c>
      <c r="CB185" s="3">
        <f>Table1[[#This Row], [2018]]*(VLOOKUP(Table1[[#This Row], [ISO]],Table2[],6,0)%)</f>
      </c>
      <c r="CC185" s="3">
        <v>199.229</v>
      </c>
      <c r="CD185" s="3">
        <f>Table1[[#This Row], [2019]]*(VLOOKUP(Table1[[#This Row], [ISO]],Table2[],5,0)%)</f>
      </c>
      <c r="CE185" s="3">
        <v>200.875</v>
      </c>
      <c r="CF185" s="3">
        <f>Table1[[#This Row], [2020]]*(VLOOKUP(Table1[[#This Row], [ISO]],Table2[],4,0)%)</f>
      </c>
      <c r="CG185" s="3">
        <v>202.549</v>
      </c>
      <c r="CH185" s="3">
        <f>Table1[[#This Row], [2021]]*(VLOOKUP(Table1[[#This Row], [ISO]],Table2[],3,0)%)</f>
      </c>
    </row>
    <row x14ac:dyDescent="0.25" r="186" customHeight="1" ht="17.25">
      <c r="A186" s="1" t="s">
        <v>271</v>
      </c>
      <c r="B186" s="1" t="s">
        <v>270</v>
      </c>
      <c r="C186" s="3">
        <v>1158.586</v>
      </c>
      <c r="D186" s="3">
        <f>Table1[[#This Row], [1980]]*(VLOOKUP(Table1[[#This Row], [ISO]],Table2[],44,0)%)</f>
      </c>
      <c r="E186" s="3">
        <v>1182.937</v>
      </c>
      <c r="F186" s="3">
        <f>Table1[[#This Row], [1981]]*(VLOOKUP(Table1[[#This Row], [ISO]],Table2[],43,0)%)</f>
      </c>
      <c r="G186" s="3">
        <v>1208.656</v>
      </c>
      <c r="H186" s="3">
        <f>Table1[[#This Row], [1982]]*(VLOOKUP(Table1[[#This Row], [ISO]],Table2[],42,0)%)</f>
      </c>
      <c r="I186" s="3">
        <v>1236.267</v>
      </c>
      <c r="J186" s="3">
        <f>Table1[[#This Row], [1983]]*(VLOOKUP(Table1[[#This Row], [ISO]],Table2[],41,0)%)</f>
      </c>
      <c r="K186" s="3">
        <v>1265.875</v>
      </c>
      <c r="L186" s="3">
        <f>Table1[[#This Row], [1984]]*(VLOOKUP(Table1[[#This Row], [ISO]],Table2[],40,0)%)</f>
      </c>
      <c r="M186" s="3">
        <v>1297.265</v>
      </c>
      <c r="N186" s="3">
        <f>Table1[[#This Row], [1985]]*(VLOOKUP(Table1[[#This Row], [ISO]],Table2[],39,0)%)</f>
      </c>
      <c r="O186" s="3">
        <v>1332.721</v>
      </c>
      <c r="P186" s="3">
        <f>Table1[[#This Row], [1986]]*(VLOOKUP(Table1[[#This Row], [ISO]],Table2[],38,0)%)</f>
      </c>
      <c r="Q186" s="3">
        <v>1372.377</v>
      </c>
      <c r="R186" s="3">
        <f>Table1[[#This Row], [1987]]*(VLOOKUP(Table1[[#This Row], [ISO]],Table2[],37,0)%)</f>
      </c>
      <c r="S186" s="3">
        <v>1412.479</v>
      </c>
      <c r="T186" s="3">
        <f>Table1[[#This Row], [1988]]*(VLOOKUP(Table1[[#This Row], [ISO]],Table2[],36,0)%)</f>
      </c>
      <c r="U186" s="3">
        <v>1449.018</v>
      </c>
      <c r="V186" s="3">
        <f>Table1[[#This Row], [1989]]*(VLOOKUP(Table1[[#This Row], [ISO]],Table2[],35,0)%)</f>
      </c>
      <c r="W186" s="3">
        <v>1506.584</v>
      </c>
      <c r="X186" s="3">
        <f>Table1[[#This Row], [1990]]*(VLOOKUP(Table1[[#This Row], [ISO]],Table2[],34,0)%)</f>
      </c>
      <c r="Y186" s="3">
        <v>1524.495</v>
      </c>
      <c r="Z186" s="3">
        <f>Table1[[#This Row], [1991]]*(VLOOKUP(Table1[[#This Row], [ISO]],Table2[],33,0)%)</f>
      </c>
      <c r="AA186" s="3">
        <v>1497.788</v>
      </c>
      <c r="AB186" s="3">
        <f>Table1[[#This Row], [1992]]*(VLOOKUP(Table1[[#This Row], [ISO]],Table2[],32,0)%)</f>
      </c>
      <c r="AC186" s="3">
        <v>1497.341</v>
      </c>
      <c r="AD186" s="3">
        <f>Table1[[#This Row], [1993]]*(VLOOKUP(Table1[[#This Row], [ISO]],Table2[],31,0)%)</f>
      </c>
      <c r="AE186" s="3">
        <v>1507.199</v>
      </c>
      <c r="AF186" s="3">
        <f>Table1[[#This Row], [1994]]*(VLOOKUP(Table1[[#This Row], [ISO]],Table2[],30,0)%)</f>
      </c>
      <c r="AG186" s="3">
        <v>1513.319</v>
      </c>
      <c r="AH186" s="3">
        <f>Table1[[#This Row], [1995]]*(VLOOKUP(Table1[[#This Row], [ISO]],Table2[],29,0)%)</f>
      </c>
      <c r="AI186" s="3">
        <v>1524.201</v>
      </c>
      <c r="AJ186" s="3">
        <f>Table1[[#This Row], [1996]]*(VLOOKUP(Table1[[#This Row], [ISO]],Table2[],28,0)%)</f>
      </c>
      <c r="AK186" s="3">
        <v>1546.881</v>
      </c>
      <c r="AL186" s="3">
        <f>Table1[[#This Row], [1997]]*(VLOOKUP(Table1[[#This Row], [ISO]],Table2[],27,0)%)</f>
      </c>
      <c r="AM186" s="3">
        <v>1563.971</v>
      </c>
      <c r="AN186" s="3">
        <f>Table1[[#This Row], [1998]]*(VLOOKUP(Table1[[#This Row], [ISO]],Table2[],26,0)%)</f>
      </c>
      <c r="AO186" s="3">
        <v>1574.844</v>
      </c>
      <c r="AP186" s="3">
        <f>Table1[[#This Row], [1999]]*(VLOOKUP(Table1[[#This Row], [ISO]],Table2[],25,0)%)</f>
      </c>
      <c r="AQ186" s="3">
        <v>1615.039</v>
      </c>
      <c r="AR186" s="3">
        <f>Table1[[#This Row], [2000]]*(VLOOKUP(Table1[[#This Row], [ISO]],Table2[],24,0)%)</f>
      </c>
      <c r="AS186" s="3">
        <v>1710.7250000000001</v>
      </c>
      <c r="AT186" s="3">
        <f>Table1[[#This Row], [2001]]*(VLOOKUP(Table1[[#This Row], [ISO]],Table2[],23,0)%)</f>
      </c>
      <c r="AU186" s="3">
        <v>1808.39</v>
      </c>
      <c r="AV186" s="3">
        <f>Table1[[#This Row], [2002]]*(VLOOKUP(Table1[[#This Row], [ISO]],Table2[],22,0)%)</f>
      </c>
      <c r="AW186" s="3">
        <v>1877.24</v>
      </c>
      <c r="AX186" s="3">
        <f>Table1[[#This Row], [2003]]*(VLOOKUP(Table1[[#This Row], [ISO]],Table2[],21,0)%)</f>
      </c>
      <c r="AY186" s="3">
        <v>1928.908</v>
      </c>
      <c r="AZ186" s="3">
        <f>Table1[[#This Row], [2004]]*(VLOOKUP(Table1[[#This Row], [ISO]],Table2[],20,0)%)</f>
      </c>
      <c r="BA186" s="3">
        <v>1963.2930000000001</v>
      </c>
      <c r="BB186" s="3">
        <f>Table1[[#This Row], [2005]]*(VLOOKUP(Table1[[#This Row], [ISO]],Table2[],19,0)%)</f>
      </c>
      <c r="BC186" s="3">
        <v>1987.37</v>
      </c>
      <c r="BD186" s="3">
        <f>Table1[[#This Row], [2006]]*(VLOOKUP(Table1[[#This Row], [ISO]],Table2[],18,0)%)</f>
      </c>
      <c r="BE186" s="3">
        <v>2010.09</v>
      </c>
      <c r="BF186" s="3">
        <f>Table1[[#This Row], [2007]]*(VLOOKUP(Table1[[#This Row], [ISO]],Table2[],17,0)%)</f>
      </c>
      <c r="BG186" s="3">
        <v>2039.712</v>
      </c>
      <c r="BH186" s="3">
        <f>Table1[[#This Row], [2008]]*(VLOOKUP(Table1[[#This Row], [ISO]],Table2[],16,0)%)</f>
      </c>
      <c r="BI186" s="3">
        <v>2078.102</v>
      </c>
      <c r="BJ186" s="3">
        <f>Table1[[#This Row], [2009]]*(VLOOKUP(Table1[[#This Row], [ISO]],Table2[],15,0)%)</f>
      </c>
      <c r="BK186" s="3">
        <v>2119.617</v>
      </c>
      <c r="BL186" s="3">
        <f>Table1[[#This Row], [2010]]*(VLOOKUP(Table1[[#This Row], [ISO]],Table2[],14,0)%)</f>
      </c>
      <c r="BM186" s="3">
        <v>2157.243</v>
      </c>
      <c r="BN186" s="3">
        <f>Table1[[#This Row], [2011]]*(VLOOKUP(Table1[[#This Row], [ISO]],Table2[],13,0)%)</f>
      </c>
      <c r="BO186" s="3">
        <v>2191.688</v>
      </c>
      <c r="BP186" s="3">
        <f>Table1[[#This Row], [2012]]*(VLOOKUP(Table1[[#This Row], [ISO]],Table2[],12,0)%)</f>
      </c>
      <c r="BQ186" s="3">
        <v>2220.637</v>
      </c>
      <c r="BR186" s="3">
        <f>Table1[[#This Row], [2013]]*(VLOOKUP(Table1[[#This Row], [ISO]],Table2[],11,0)%)</f>
      </c>
      <c r="BS186" s="3">
        <v>2242.199</v>
      </c>
      <c r="BT186" s="3">
        <f>Table1[[#This Row], [2014]]*(VLOOKUP(Table1[[#This Row], [ISO]],Table2[],10,0)%)</f>
      </c>
      <c r="BU186" s="3">
        <v>2257.749</v>
      </c>
      <c r="BV186" s="3">
        <f>Table1[[#This Row], [2015]]*(VLOOKUP(Table1[[#This Row], [ISO]],Table2[],9,0)%)</f>
      </c>
      <c r="BW186" s="3">
        <v>2271.663</v>
      </c>
      <c r="BX186" s="3">
        <f>Table1[[#This Row], [2016]]*(VLOOKUP(Table1[[#This Row], [ISO]],Table2[],8,0)%)</f>
      </c>
      <c r="BY186" s="3">
        <v>2286.414</v>
      </c>
      <c r="BZ186" s="3">
        <f>Table1[[#This Row], [2017]]*(VLOOKUP(Table1[[#This Row], [ISO]],Table2[],7,0)%)</f>
      </c>
      <c r="CA186" s="3">
        <v>2303.73</v>
      </c>
      <c r="CB186" s="3">
        <f>Table1[[#This Row], [2018]]*(VLOOKUP(Table1[[#This Row], [ISO]],Table2[],6,0)%)</f>
      </c>
      <c r="CC186" s="3">
        <v>2325.354</v>
      </c>
      <c r="CD186" s="3">
        <f>Table1[[#This Row], [2019]]*(VLOOKUP(Table1[[#This Row], [ISO]],Table2[],5,0)%)</f>
      </c>
      <c r="CE186" s="3">
        <v>2350.51</v>
      </c>
      <c r="CF186" s="3">
        <f>Table1[[#This Row], [2020]]*(VLOOKUP(Table1[[#This Row], [ISO]],Table2[],4,0)%)</f>
      </c>
      <c r="CG186" s="3">
        <v>2376.141</v>
      </c>
      <c r="CH186" s="3">
        <f>Table1[[#This Row], [2021]]*(VLOOKUP(Table1[[#This Row], [ISO]],Table2[],3,0)%)</f>
      </c>
    </row>
    <row x14ac:dyDescent="0.25" r="187" customHeight="1" ht="17.25">
      <c r="A187" s="1" t="s">
        <v>91</v>
      </c>
      <c r="B187" s="1" t="s">
        <v>90</v>
      </c>
      <c r="C187" s="3">
        <v>1504.775</v>
      </c>
      <c r="D187" s="3">
        <f>Table1[[#This Row], [1980]]*(VLOOKUP(Table1[[#This Row], [ISO]],Table2[],44,0)%)</f>
      </c>
      <c r="E187" s="3">
        <v>1512.94</v>
      </c>
      <c r="F187" s="3">
        <f>Table1[[#This Row], [1981]]*(VLOOKUP(Table1[[#This Row], [ISO]],Table2[],43,0)%)</f>
      </c>
      <c r="G187" s="3">
        <v>1524.047</v>
      </c>
      <c r="H187" s="3">
        <f>Table1[[#This Row], [1982]]*(VLOOKUP(Table1[[#This Row], [ISO]],Table2[],42,0)%)</f>
      </c>
      <c r="I187" s="3">
        <v>1543.676</v>
      </c>
      <c r="J187" s="3">
        <f>Table1[[#This Row], [1983]]*(VLOOKUP(Table1[[#This Row], [ISO]],Table2[],41,0)%)</f>
      </c>
      <c r="K187" s="3">
        <v>1560.163</v>
      </c>
      <c r="L187" s="3">
        <f>Table1[[#This Row], [1984]]*(VLOOKUP(Table1[[#This Row], [ISO]],Table2[],40,0)%)</f>
      </c>
      <c r="M187" s="3">
        <v>1570.695</v>
      </c>
      <c r="N187" s="3">
        <f>Table1[[#This Row], [1985]]*(VLOOKUP(Table1[[#This Row], [ISO]],Table2[],39,0)%)</f>
      </c>
      <c r="O187" s="3">
        <v>1575.123</v>
      </c>
      <c r="P187" s="3">
        <f>Table1[[#This Row], [1986]]*(VLOOKUP(Table1[[#This Row], [ISO]],Table2[],38,0)%)</f>
      </c>
      <c r="Q187" s="3">
        <v>1580.814</v>
      </c>
      <c r="R187" s="3">
        <f>Table1[[#This Row], [1987]]*(VLOOKUP(Table1[[#This Row], [ISO]],Table2[],37,0)%)</f>
      </c>
      <c r="S187" s="3">
        <v>1596.054</v>
      </c>
      <c r="T187" s="3">
        <f>Table1[[#This Row], [1988]]*(VLOOKUP(Table1[[#This Row], [ISO]],Table2[],36,0)%)</f>
      </c>
      <c r="U187" s="3">
        <v>1616.647</v>
      </c>
      <c r="V187" s="3">
        <f>Table1[[#This Row], [1989]]*(VLOOKUP(Table1[[#This Row], [ISO]],Table2[],35,0)%)</f>
      </c>
      <c r="W187" s="3">
        <v>1637.8390000000002</v>
      </c>
      <c r="X187" s="3">
        <f>Table1[[#This Row], [1990]]*(VLOOKUP(Table1[[#This Row], [ISO]],Table2[],34,0)%)</f>
      </c>
      <c r="Y187" s="3">
        <v>1658.394</v>
      </c>
      <c r="Z187" s="3">
        <f>Table1[[#This Row], [1991]]*(VLOOKUP(Table1[[#This Row], [ISO]],Table2[],33,0)%)</f>
      </c>
      <c r="AA187" s="3">
        <v>1673.637</v>
      </c>
      <c r="AB187" s="3">
        <f>Table1[[#This Row], [1992]]*(VLOOKUP(Table1[[#This Row], [ISO]],Table2[],32,0)%)</f>
      </c>
      <c r="AC187" s="3">
        <v>1672.039</v>
      </c>
      <c r="AD187" s="3">
        <f>Table1[[#This Row], [1993]]*(VLOOKUP(Table1[[#This Row], [ISO]],Table2[],31,0)%)</f>
      </c>
      <c r="AE187" s="3">
        <v>1655.864</v>
      </c>
      <c r="AF187" s="3">
        <f>Table1[[#This Row], [1994]]*(VLOOKUP(Table1[[#This Row], [ISO]],Table2[],30,0)%)</f>
      </c>
      <c r="AG187" s="3">
        <v>1635.7060000000001</v>
      </c>
      <c r="AH187" s="3">
        <f>Table1[[#This Row], [1995]]*(VLOOKUP(Table1[[#This Row], [ISO]],Table2[],29,0)%)</f>
      </c>
      <c r="AI187" s="3">
        <v>1612.286</v>
      </c>
      <c r="AJ187" s="3">
        <f>Table1[[#This Row], [1996]]*(VLOOKUP(Table1[[#This Row], [ISO]],Table2[],28,0)%)</f>
      </c>
      <c r="AK187" s="3">
        <v>1587.248</v>
      </c>
      <c r="AL187" s="3">
        <f>Table1[[#This Row], [1997]]*(VLOOKUP(Table1[[#This Row], [ISO]],Table2[],27,0)%)</f>
      </c>
      <c r="AM187" s="3">
        <v>1560.3579999999997</v>
      </c>
      <c r="AN187" s="3">
        <f>Table1[[#This Row], [1998]]*(VLOOKUP(Table1[[#This Row], [ISO]],Table2[],26,0)%)</f>
      </c>
      <c r="AO187" s="3">
        <v>1532.516</v>
      </c>
      <c r="AP187" s="3">
        <f>Table1[[#This Row], [1999]]*(VLOOKUP(Table1[[#This Row], [ISO]],Table2[],25,0)%)</f>
      </c>
      <c r="AQ187" s="3">
        <v>1504.804</v>
      </c>
      <c r="AR187" s="3">
        <f>Table1[[#This Row], [2000]]*(VLOOKUP(Table1[[#This Row], [ISO]],Table2[],24,0)%)</f>
      </c>
      <c r="AS187" s="3">
        <v>1474.62</v>
      </c>
      <c r="AT187" s="3">
        <f>Table1[[#This Row], [2001]]*(VLOOKUP(Table1[[#This Row], [ISO]],Table2[],23,0)%)</f>
      </c>
      <c r="AU187" s="3">
        <v>1438.552</v>
      </c>
      <c r="AV187" s="3">
        <f>Table1[[#This Row], [2002]]*(VLOOKUP(Table1[[#This Row], [ISO]],Table2[],22,0)%)</f>
      </c>
      <c r="AW187" s="3">
        <v>1394.3</v>
      </c>
      <c r="AX187" s="3">
        <f>Table1[[#This Row], [2003]]*(VLOOKUP(Table1[[#This Row], [ISO]],Table2[],21,0)%)</f>
      </c>
      <c r="AY187" s="3">
        <v>1343.999</v>
      </c>
      <c r="AZ187" s="3">
        <f>Table1[[#This Row], [2004]]*(VLOOKUP(Table1[[#This Row], [ISO]],Table2[],20,0)%)</f>
      </c>
      <c r="BA187" s="3">
        <v>1291.608</v>
      </c>
      <c r="BB187" s="3">
        <f>Table1[[#This Row], [2005]]*(VLOOKUP(Table1[[#This Row], [ISO]],Table2[],19,0)%)</f>
      </c>
      <c r="BC187" s="3">
        <v>1241.937</v>
      </c>
      <c r="BD187" s="3">
        <f>Table1[[#This Row], [2006]]*(VLOOKUP(Table1[[#This Row], [ISO]],Table2[],18,0)%)</f>
      </c>
      <c r="BE187" s="3">
        <v>1205.419</v>
      </c>
      <c r="BF187" s="3">
        <f>Table1[[#This Row], [2007]]*(VLOOKUP(Table1[[#This Row], [ISO]],Table2[],17,0)%)</f>
      </c>
      <c r="BG187" s="3">
        <v>1183.513</v>
      </c>
      <c r="BH187" s="3">
        <f>Table1[[#This Row], [2008]]*(VLOOKUP(Table1[[#This Row], [ISO]],Table2[],16,0)%)</f>
      </c>
      <c r="BI187" s="3">
        <v>1169.462</v>
      </c>
      <c r="BJ187" s="3">
        <f>Table1[[#This Row], [2009]]*(VLOOKUP(Table1[[#This Row], [ISO]],Table2[],15,0)%)</f>
      </c>
      <c r="BK187" s="3">
        <v>1162.29</v>
      </c>
      <c r="BL187" s="3">
        <f>Table1[[#This Row], [2010]]*(VLOOKUP(Table1[[#This Row], [ISO]],Table2[],14,0)%)</f>
      </c>
      <c r="BM187" s="3">
        <v>1160.277</v>
      </c>
      <c r="BN187" s="3">
        <f>Table1[[#This Row], [2011]]*(VLOOKUP(Table1[[#This Row], [ISO]],Table2[],13,0)%)</f>
      </c>
      <c r="BO187" s="3">
        <v>1156.881</v>
      </c>
      <c r="BP187" s="3">
        <f>Table1[[#This Row], [2012]]*(VLOOKUP(Table1[[#This Row], [ISO]],Table2[],12,0)%)</f>
      </c>
      <c r="BQ187" s="3">
        <v>1151.633</v>
      </c>
      <c r="BR187" s="3">
        <f>Table1[[#This Row], [2013]]*(VLOOKUP(Table1[[#This Row], [ISO]],Table2[],11,0)%)</f>
      </c>
      <c r="BS187" s="3">
        <v>1147.732</v>
      </c>
      <c r="BT187" s="3">
        <f>Table1[[#This Row], [2014]]*(VLOOKUP(Table1[[#This Row], [ISO]],Table2[],10,0)%)</f>
      </c>
      <c r="BU187" s="3">
        <v>1142.249</v>
      </c>
      <c r="BV187" s="3">
        <f>Table1[[#This Row], [2015]]*(VLOOKUP(Table1[[#This Row], [ISO]],Table2[],9,0)%)</f>
      </c>
      <c r="BW187" s="3">
        <v>1130.056</v>
      </c>
      <c r="BX187" s="3">
        <f>Table1[[#This Row], [2016]]*(VLOOKUP(Table1[[#This Row], [ISO]],Table2[],8,0)%)</f>
      </c>
      <c r="BY187" s="3">
        <v>1110.264</v>
      </c>
      <c r="BZ187" s="3">
        <f>Table1[[#This Row], [2017]]*(VLOOKUP(Table1[[#This Row], [ISO]],Table2[],7,0)%)</f>
      </c>
      <c r="CA187" s="3">
        <v>1085.623</v>
      </c>
      <c r="CB187" s="3">
        <f>Table1[[#This Row], [2018]]*(VLOOKUP(Table1[[#This Row], [ISO]],Table2[],6,0)%)</f>
      </c>
      <c r="CC187" s="3">
        <v>1058.7</v>
      </c>
      <c r="CD187" s="3">
        <f>Table1[[#This Row], [2019]]*(VLOOKUP(Table1[[#This Row], [ISO]],Table2[],5,0)%)</f>
      </c>
      <c r="CE187" s="3">
        <v>1034.038</v>
      </c>
      <c r="CF187" s="3">
        <f>Table1[[#This Row], [2020]]*(VLOOKUP(Table1[[#This Row], [ISO]],Table2[],4,0)%)</f>
      </c>
      <c r="CG187" s="3">
        <v>1015.6790000000001</v>
      </c>
      <c r="CH187" s="3">
        <f>Table1[[#This Row], [2021]]*(VLOOKUP(Table1[[#This Row], [ISO]],Table2[],3,0)%)</f>
      </c>
    </row>
    <row x14ac:dyDescent="0.25" r="188" customHeight="1" ht="17.25">
      <c r="A188" s="1" t="s">
        <v>490</v>
      </c>
      <c r="B188" s="1" t="s">
        <v>491</v>
      </c>
      <c r="C188" s="3">
        <v>2.617</v>
      </c>
      <c r="D188" s="2">
        <f>Table1[[#This Row], [1980]]*(VLOOKUP(Table1[[#This Row], [ISO]],Table2[],44,0)%)</f>
      </c>
      <c r="E188" s="3">
        <v>2.534</v>
      </c>
      <c r="F188" s="2">
        <f>Table1[[#This Row], [1981]]*(VLOOKUP(Table1[[#This Row], [ISO]],Table2[],43,0)%)</f>
      </c>
      <c r="G188" s="3">
        <v>2.452</v>
      </c>
      <c r="H188" s="2">
        <f>Table1[[#This Row], [1982]]*(VLOOKUP(Table1[[#This Row], [ISO]],Table2[],42,0)%)</f>
      </c>
      <c r="I188" s="3">
        <v>2.394</v>
      </c>
      <c r="J188" s="2">
        <f>Table1[[#This Row], [1983]]*(VLOOKUP(Table1[[#This Row], [ISO]],Table2[],41,0)%)</f>
      </c>
      <c r="K188" s="3">
        <v>2.335</v>
      </c>
      <c r="L188" s="2">
        <f>Table1[[#This Row], [1984]]*(VLOOKUP(Table1[[#This Row], [ISO]],Table2[],40,0)%)</f>
      </c>
      <c r="M188" s="3">
        <v>2.325</v>
      </c>
      <c r="N188" s="2">
        <f>Table1[[#This Row], [1985]]*(VLOOKUP(Table1[[#This Row], [ISO]],Table2[],39,0)%)</f>
      </c>
      <c r="O188" s="3">
        <v>2.3230000000000004</v>
      </c>
      <c r="P188" s="2">
        <f>Table1[[#This Row], [1986]]*(VLOOKUP(Table1[[#This Row], [ISO]],Table2[],38,0)%)</f>
      </c>
      <c r="Q188" s="3">
        <v>2.284</v>
      </c>
      <c r="R188" s="2">
        <f>Table1[[#This Row], [1987]]*(VLOOKUP(Table1[[#This Row], [ISO]],Table2[],37,0)%)</f>
      </c>
      <c r="S188" s="3">
        <v>2.27</v>
      </c>
      <c r="T188" s="2">
        <f>Table1[[#This Row], [1988]]*(VLOOKUP(Table1[[#This Row], [ISO]],Table2[],36,0)%)</f>
      </c>
      <c r="U188" s="3">
        <v>2.269</v>
      </c>
      <c r="V188" s="2">
        <f>Table1[[#This Row], [1989]]*(VLOOKUP(Table1[[#This Row], [ISO]],Table2[],35,0)%)</f>
      </c>
      <c r="W188" s="3">
        <v>2.313</v>
      </c>
      <c r="X188" s="2">
        <f>Table1[[#This Row], [1990]]*(VLOOKUP(Table1[[#This Row], [ISO]],Table2[],34,0)%)</f>
      </c>
      <c r="Y188" s="3">
        <v>2.378</v>
      </c>
      <c r="Z188" s="2">
        <f>Table1[[#This Row], [1991]]*(VLOOKUP(Table1[[#This Row], [ISO]],Table2[],33,0)%)</f>
      </c>
      <c r="AA188" s="3">
        <v>2.415</v>
      </c>
      <c r="AB188" s="2">
        <f>Table1[[#This Row], [1992]]*(VLOOKUP(Table1[[#This Row], [ISO]],Table2[],32,0)%)</f>
      </c>
      <c r="AC188" s="3">
        <v>2.474</v>
      </c>
      <c r="AD188" s="2">
        <f>Table1[[#This Row], [1993]]*(VLOOKUP(Table1[[#This Row], [ISO]],Table2[],31,0)%)</f>
      </c>
      <c r="AE188" s="3">
        <v>2.505</v>
      </c>
      <c r="AF188" s="2">
        <f>Table1[[#This Row], [1994]]*(VLOOKUP(Table1[[#This Row], [ISO]],Table2[],30,0)%)</f>
      </c>
      <c r="AG188" s="3">
        <v>2.526</v>
      </c>
      <c r="AH188" s="2">
        <f>Table1[[#This Row], [1995]]*(VLOOKUP(Table1[[#This Row], [ISO]],Table2[],29,0)%)</f>
      </c>
      <c r="AI188" s="3">
        <v>2.607</v>
      </c>
      <c r="AJ188" s="2">
        <f>Table1[[#This Row], [1996]]*(VLOOKUP(Table1[[#This Row], [ISO]],Table2[],28,0)%)</f>
      </c>
      <c r="AK188" s="3">
        <v>2.7010000000000005</v>
      </c>
      <c r="AL188" s="2">
        <f>Table1[[#This Row], [1997]]*(VLOOKUP(Table1[[#This Row], [ISO]],Table2[],27,0)%)</f>
      </c>
      <c r="AM188" s="3">
        <v>2.801</v>
      </c>
      <c r="AN188" s="2">
        <f>Table1[[#This Row], [1998]]*(VLOOKUP(Table1[[#This Row], [ISO]],Table2[],26,0)%)</f>
      </c>
      <c r="AO188" s="3">
        <v>2.877</v>
      </c>
      <c r="AP188" s="2">
        <f>Table1[[#This Row], [1999]]*(VLOOKUP(Table1[[#This Row], [ISO]],Table2[],25,0)%)</f>
      </c>
      <c r="AQ188" s="3">
        <v>2.917</v>
      </c>
      <c r="AR188" s="2">
        <f>Table1[[#This Row], [2000]]*(VLOOKUP(Table1[[#This Row], [ISO]],Table2[],24,0)%)</f>
      </c>
      <c r="AS188" s="3">
        <v>2.9730000000000003</v>
      </c>
      <c r="AT188" s="2">
        <f>Table1[[#This Row], [2001]]*(VLOOKUP(Table1[[#This Row], [ISO]],Table2[],23,0)%)</f>
      </c>
      <c r="AU188" s="3">
        <v>3.0489999999999995</v>
      </c>
      <c r="AV188" s="2">
        <f>Table1[[#This Row], [2002]]*(VLOOKUP(Table1[[#This Row], [ISO]],Table2[],22,0)%)</f>
      </c>
      <c r="AW188" s="3">
        <v>3.115</v>
      </c>
      <c r="AX188" s="2">
        <f>Table1[[#This Row], [2003]]*(VLOOKUP(Table1[[#This Row], [ISO]],Table2[],21,0)%)</f>
      </c>
      <c r="AY188" s="3">
        <v>3.1470000000000002</v>
      </c>
      <c r="AZ188" s="2">
        <f>Table1[[#This Row], [2004]]*(VLOOKUP(Table1[[#This Row], [ISO]],Table2[],20,0)%)</f>
      </c>
      <c r="BA188" s="3">
        <v>3.269</v>
      </c>
      <c r="BB188" s="2">
        <f>Table1[[#This Row], [2005]]*(VLOOKUP(Table1[[#This Row], [ISO]],Table2[],19,0)%)</f>
      </c>
      <c r="BC188" s="3">
        <v>3.554</v>
      </c>
      <c r="BD188" s="2">
        <f>Table1[[#This Row], [2006]]*(VLOOKUP(Table1[[#This Row], [ISO]],Table2[],18,0)%)</f>
      </c>
      <c r="BE188" s="3">
        <v>3.574</v>
      </c>
      <c r="BF188" s="2">
        <f>Table1[[#This Row], [2007]]*(VLOOKUP(Table1[[#This Row], [ISO]],Table2[],17,0)%)</f>
      </c>
      <c r="BG188" s="3">
        <v>3.309</v>
      </c>
      <c r="BH188" s="2">
        <f>Table1[[#This Row], [2008]]*(VLOOKUP(Table1[[#This Row], [ISO]],Table2[],16,0)%)</f>
      </c>
      <c r="BI188" s="3">
        <v>3.206</v>
      </c>
      <c r="BJ188" s="2">
        <f>Table1[[#This Row], [2009]]*(VLOOKUP(Table1[[#This Row], [ISO]],Table2[],15,0)%)</f>
      </c>
      <c r="BK188" s="3">
        <v>3.259</v>
      </c>
      <c r="BL188" s="2">
        <f>Table1[[#This Row], [2010]]*(VLOOKUP(Table1[[#This Row], [ISO]],Table2[],14,0)%)</f>
      </c>
      <c r="BM188" s="3">
        <v>3.357</v>
      </c>
      <c r="BN188" s="2">
        <f>Table1[[#This Row], [2011]]*(VLOOKUP(Table1[[#This Row], [ISO]],Table2[],13,0)%)</f>
      </c>
      <c r="BO188" s="3">
        <v>3.402</v>
      </c>
      <c r="BP188" s="2">
        <f>Table1[[#This Row], [2012]]*(VLOOKUP(Table1[[#This Row], [ISO]],Table2[],12,0)%)</f>
      </c>
      <c r="BQ188" s="3">
        <v>3.365</v>
      </c>
      <c r="BR188" s="2">
        <f>Table1[[#This Row], [2013]]*(VLOOKUP(Table1[[#This Row], [ISO]],Table2[],11,0)%)</f>
      </c>
      <c r="BS188" s="3">
        <v>3.315</v>
      </c>
      <c r="BT188" s="2">
        <f>Table1[[#This Row], [2014]]*(VLOOKUP(Table1[[#This Row], [ISO]],Table2[],10,0)%)</f>
      </c>
      <c r="BU188" s="3">
        <v>3.214</v>
      </c>
      <c r="BV188" s="2">
        <f>Table1[[#This Row], [2015]]*(VLOOKUP(Table1[[#This Row], [ISO]],Table2[],9,0)%)</f>
      </c>
      <c r="BW188" s="3">
        <v>3.072</v>
      </c>
      <c r="BX188" s="2">
        <f>Table1[[#This Row], [2016]]*(VLOOKUP(Table1[[#This Row], [ISO]],Table2[],8,0)%)</f>
      </c>
      <c r="BY188" s="3">
        <v>2.937</v>
      </c>
      <c r="BZ188" s="2">
        <f>Table1[[#This Row], [2017]]*(VLOOKUP(Table1[[#This Row], [ISO]],Table2[],7,0)%)</f>
      </c>
      <c r="CA188" s="3">
        <v>2.76</v>
      </c>
      <c r="CB188" s="2">
        <f>Table1[[#This Row], [2018]]*(VLOOKUP(Table1[[#This Row], [ISO]],Table2[],6,0)%)</f>
      </c>
      <c r="CC188" s="3">
        <v>2.551</v>
      </c>
      <c r="CD188" s="2">
        <f>Table1[[#This Row], [2019]]*(VLOOKUP(Table1[[#This Row], [ISO]],Table2[],5,0)%)</f>
      </c>
      <c r="CE188" s="3">
        <v>2.357</v>
      </c>
      <c r="CF188" s="2">
        <f>Table1[[#This Row], [2020]]*(VLOOKUP(Table1[[#This Row], [ISO]],Table2[],4,0)%)</f>
      </c>
      <c r="CG188" s="3">
        <v>2.185</v>
      </c>
      <c r="CH188" s="2">
        <f>Table1[[#This Row], [2021]]*(VLOOKUP(Table1[[#This Row], [ISO]],Table2[],3,0)%)</f>
      </c>
    </row>
    <row x14ac:dyDescent="0.25" r="189" customHeight="1" ht="17.25">
      <c r="A189" s="1" t="s">
        <v>281</v>
      </c>
      <c r="B189" s="1" t="s">
        <v>280</v>
      </c>
      <c r="C189" s="3">
        <v>2154.907</v>
      </c>
      <c r="D189" s="3">
        <f>Table1[[#This Row], [1980]]*(VLOOKUP(Table1[[#This Row], [ISO]],Table2[],44,0)%)</f>
      </c>
      <c r="E189" s="3">
        <v>2194.462</v>
      </c>
      <c r="F189" s="3">
        <f>Table1[[#This Row], [1981]]*(VLOOKUP(Table1[[#This Row], [ISO]],Table2[],43,0)%)</f>
      </c>
      <c r="G189" s="3">
        <v>2224.162</v>
      </c>
      <c r="H189" s="3">
        <f>Table1[[#This Row], [1982]]*(VLOOKUP(Table1[[#This Row], [ISO]],Table2[],42,0)%)</f>
      </c>
      <c r="I189" s="3">
        <v>2315.049</v>
      </c>
      <c r="J189" s="3">
        <f>Table1[[#This Row], [1983]]*(VLOOKUP(Table1[[#This Row], [ISO]],Table2[],41,0)%)</f>
      </c>
      <c r="K189" s="3">
        <v>2417.457</v>
      </c>
      <c r="L189" s="3">
        <f>Table1[[#This Row], [1984]]*(VLOOKUP(Table1[[#This Row], [ISO]],Table2[],40,0)%)</f>
      </c>
      <c r="M189" s="3">
        <v>2533.171</v>
      </c>
      <c r="N189" s="3">
        <f>Table1[[#This Row], [1985]]*(VLOOKUP(Table1[[#This Row], [ISO]],Table2[],39,0)%)</f>
      </c>
      <c r="O189" s="3">
        <v>2654.507</v>
      </c>
      <c r="P189" s="3">
        <f>Table1[[#This Row], [1986]]*(VLOOKUP(Table1[[#This Row], [ISO]],Table2[],38,0)%)</f>
      </c>
      <c r="Q189" s="3">
        <v>2763.883</v>
      </c>
      <c r="R189" s="3">
        <f>Table1[[#This Row], [1987]]*(VLOOKUP(Table1[[#This Row], [ISO]],Table2[],37,0)%)</f>
      </c>
      <c r="S189" s="3">
        <v>2777.846</v>
      </c>
      <c r="T189" s="3">
        <f>Table1[[#This Row], [1988]]*(VLOOKUP(Table1[[#This Row], [ISO]],Table2[],36,0)%)</f>
      </c>
      <c r="U189" s="3">
        <v>2742.93</v>
      </c>
      <c r="V189" s="3">
        <f>Table1[[#This Row], [1989]]*(VLOOKUP(Table1[[#This Row], [ISO]],Table2[],35,0)%)</f>
      </c>
      <c r="W189" s="3">
        <v>2740.433</v>
      </c>
      <c r="X189" s="3">
        <f>Table1[[#This Row], [1990]]*(VLOOKUP(Table1[[#This Row], [ISO]],Table2[],34,0)%)</f>
      </c>
      <c r="Y189" s="3">
        <v>2579.444</v>
      </c>
      <c r="Z189" s="3">
        <f>Table1[[#This Row], [1991]]*(VLOOKUP(Table1[[#This Row], [ISO]],Table2[],33,0)%)</f>
      </c>
      <c r="AA189" s="3">
        <v>2351.634</v>
      </c>
      <c r="AB189" s="3">
        <f>Table1[[#This Row], [1992]]*(VLOOKUP(Table1[[#This Row], [ISO]],Table2[],32,0)%)</f>
      </c>
      <c r="AC189" s="3">
        <v>2390.273</v>
      </c>
      <c r="AD189" s="3">
        <f>Table1[[#This Row], [1993]]*(VLOOKUP(Table1[[#This Row], [ISO]],Table2[],31,0)%)</f>
      </c>
      <c r="AE189" s="3">
        <v>2557.585</v>
      </c>
      <c r="AF189" s="3">
        <f>Table1[[#This Row], [1994]]*(VLOOKUP(Table1[[#This Row], [ISO]],Table2[],30,0)%)</f>
      </c>
      <c r="AG189" s="3">
        <v>2720.094</v>
      </c>
      <c r="AH189" s="3">
        <f>Table1[[#This Row], [1995]]*(VLOOKUP(Table1[[#This Row], [ISO]],Table2[],29,0)%)</f>
      </c>
      <c r="AI189" s="3">
        <v>2911.08</v>
      </c>
      <c r="AJ189" s="3">
        <f>Table1[[#This Row], [1996]]*(VLOOKUP(Table1[[#This Row], [ISO]],Table2[],28,0)%)</f>
      </c>
      <c r="AK189" s="3">
        <v>3086.831</v>
      </c>
      <c r="AL189" s="3">
        <f>Table1[[#This Row], [1997]]*(VLOOKUP(Table1[[#This Row], [ISO]],Table2[],27,0)%)</f>
      </c>
      <c r="AM189" s="3">
        <v>3239.222</v>
      </c>
      <c r="AN189" s="3">
        <f>Table1[[#This Row], [1998]]*(VLOOKUP(Table1[[#This Row], [ISO]],Table2[],26,0)%)</f>
      </c>
      <c r="AO189" s="3">
        <v>3369.4939999999997</v>
      </c>
      <c r="AP189" s="3">
        <f>Table1[[#This Row], [1999]]*(VLOOKUP(Table1[[#This Row], [ISO]],Table2[],25,0)%)</f>
      </c>
      <c r="AQ189" s="3">
        <v>3502.427</v>
      </c>
      <c r="AR189" s="3">
        <f>Table1[[#This Row], [2000]]*(VLOOKUP(Table1[[#This Row], [ISO]],Table2[],24,0)%)</f>
      </c>
      <c r="AS189" s="3">
        <v>3639.393</v>
      </c>
      <c r="AT189" s="3">
        <f>Table1[[#This Row], [2001]]*(VLOOKUP(Table1[[#This Row], [ISO]],Table2[],23,0)%)</f>
      </c>
      <c r="AU189" s="3">
        <v>3770.006</v>
      </c>
      <c r="AV189" s="3">
        <f>Table1[[#This Row], [2002]]*(VLOOKUP(Table1[[#This Row], [ISO]],Table2[],22,0)%)</f>
      </c>
      <c r="AW189" s="3">
        <v>3899.723</v>
      </c>
      <c r="AX189" s="3">
        <f>Table1[[#This Row], [2003]]*(VLOOKUP(Table1[[#This Row], [ISO]],Table2[],21,0)%)</f>
      </c>
      <c r="AY189" s="3">
        <v>4031.678</v>
      </c>
      <c r="AZ189" s="3">
        <f>Table1[[#This Row], [2004]]*(VLOOKUP(Table1[[#This Row], [ISO]],Table2[],20,0)%)</f>
      </c>
      <c r="BA189" s="3">
        <v>4157.722</v>
      </c>
      <c r="BB189" s="3">
        <f>Table1[[#This Row], [2005]]*(VLOOKUP(Table1[[#This Row], [ISO]],Table2[],19,0)%)</f>
      </c>
      <c r="BC189" s="3">
        <v>4269.155</v>
      </c>
      <c r="BD189" s="3">
        <f>Table1[[#This Row], [2006]]*(VLOOKUP(Table1[[#This Row], [ISO]],Table2[],18,0)%)</f>
      </c>
      <c r="BE189" s="3">
        <v>4384.146000000001</v>
      </c>
      <c r="BF189" s="3">
        <f>Table1[[#This Row], [2007]]*(VLOOKUP(Table1[[#This Row], [ISO]],Table2[],17,0)%)</f>
      </c>
      <c r="BG189" s="3">
        <v>4495.815</v>
      </c>
      <c r="BH189" s="3">
        <f>Table1[[#This Row], [2008]]*(VLOOKUP(Table1[[#This Row], [ISO]],Table2[],16,0)%)</f>
      </c>
      <c r="BI189" s="3">
        <v>4592.468</v>
      </c>
      <c r="BJ189" s="3">
        <f>Table1[[#This Row], [2009]]*(VLOOKUP(Table1[[#This Row], [ISO]],Table2[],15,0)%)</f>
      </c>
      <c r="BK189" s="3">
        <v>4690.365</v>
      </c>
      <c r="BL189" s="3">
        <f>Table1[[#This Row], [2010]]*(VLOOKUP(Table1[[#This Row], [ISO]],Table2[],14,0)%)</f>
      </c>
      <c r="BM189" s="3">
        <v>4744.325</v>
      </c>
      <c r="BN189" s="3">
        <f>Table1[[#This Row], [2011]]*(VLOOKUP(Table1[[#This Row], [ISO]],Table2[],13,0)%)</f>
      </c>
      <c r="BO189" s="3">
        <v>4818.211</v>
      </c>
      <c r="BP189" s="3">
        <f>Table1[[#This Row], [2012]]*(VLOOKUP(Table1[[#This Row], [ISO]],Table2[],12,0)%)</f>
      </c>
      <c r="BQ189" s="3">
        <v>4971.305</v>
      </c>
      <c r="BR189" s="3">
        <f>Table1[[#This Row], [2013]]*(VLOOKUP(Table1[[#This Row], [ISO]],Table2[],11,0)%)</f>
      </c>
      <c r="BS189" s="3">
        <v>5143.589</v>
      </c>
      <c r="BT189" s="3">
        <f>Table1[[#This Row], [2014]]*(VLOOKUP(Table1[[#This Row], [ISO]],Table2[],10,0)%)</f>
      </c>
      <c r="BU189" s="3">
        <v>5316.643</v>
      </c>
      <c r="BV189" s="3">
        <f>Table1[[#This Row], [2015]]*(VLOOKUP(Table1[[#This Row], [ISO]],Table2[],9,0)%)</f>
      </c>
      <c r="BW189" s="3">
        <v>5513.491</v>
      </c>
      <c r="BX189" s="3">
        <f>Table1[[#This Row], [2016]]*(VLOOKUP(Table1[[#This Row], [ISO]],Table2[],8,0)%)</f>
      </c>
      <c r="BY189" s="3">
        <v>5714.165000000001</v>
      </c>
      <c r="BZ189" s="3">
        <f>Table1[[#This Row], [2017]]*(VLOOKUP(Table1[[#This Row], [ISO]],Table2[],7,0)%)</f>
      </c>
      <c r="CA189" s="3">
        <v>5894.208</v>
      </c>
      <c r="CB189" s="3">
        <f>Table1[[#This Row], [2018]]*(VLOOKUP(Table1[[#This Row], [ISO]],Table2[],6,0)%)</f>
      </c>
      <c r="CC189" s="3">
        <v>6076.422</v>
      </c>
      <c r="CD189" s="3">
        <f>Table1[[#This Row], [2019]]*(VLOOKUP(Table1[[#This Row], [ISO]],Table2[],5,0)%)</f>
      </c>
      <c r="CE189" s="3">
        <v>6246.394</v>
      </c>
      <c r="CF189" s="3">
        <f>Table1[[#This Row], [2020]]*(VLOOKUP(Table1[[#This Row], [ISO]],Table2[],4,0)%)</f>
      </c>
      <c r="CG189" s="3">
        <v>6400.262</v>
      </c>
      <c r="CH189" s="3">
        <f>Table1[[#This Row], [2021]]*(VLOOKUP(Table1[[#This Row], [ISO]],Table2[],3,0)%)</f>
      </c>
    </row>
    <row x14ac:dyDescent="0.25" r="190" customHeight="1" ht="17.25">
      <c r="A190" s="1" t="s">
        <v>492</v>
      </c>
      <c r="B190" s="1" t="s">
        <v>493</v>
      </c>
      <c r="C190" s="3">
        <v>0.983</v>
      </c>
      <c r="D190" s="2">
        <f>Table1[[#This Row], [1980]]*(VLOOKUP(Table1[[#This Row], [ISO]],Table2[],44,0)%)</f>
      </c>
      <c r="E190" s="3">
        <v>0.884</v>
      </c>
      <c r="F190" s="2">
        <f>Table1[[#This Row], [1981]]*(VLOOKUP(Table1[[#This Row], [ISO]],Table2[],43,0)%)</f>
      </c>
      <c r="G190" s="3">
        <v>0.7969999999999999</v>
      </c>
      <c r="H190" s="2">
        <f>Table1[[#This Row], [1982]]*(VLOOKUP(Table1[[#This Row], [ISO]],Table2[],42,0)%)</f>
      </c>
      <c r="I190" s="3">
        <v>0.808</v>
      </c>
      <c r="J190" s="2">
        <f>Table1[[#This Row], [1983]]*(VLOOKUP(Table1[[#This Row], [ISO]],Table2[],41,0)%)</f>
      </c>
      <c r="K190" s="3">
        <v>0.847</v>
      </c>
      <c r="L190" s="2">
        <f>Table1[[#This Row], [1984]]*(VLOOKUP(Table1[[#This Row], [ISO]],Table2[],40,0)%)</f>
      </c>
      <c r="M190" s="3">
        <v>0.883</v>
      </c>
      <c r="N190" s="2">
        <f>Table1[[#This Row], [1985]]*(VLOOKUP(Table1[[#This Row], [ISO]],Table2[],39,0)%)</f>
      </c>
      <c r="O190" s="3">
        <v>0.928</v>
      </c>
      <c r="P190" s="2">
        <f>Table1[[#This Row], [1986]]*(VLOOKUP(Table1[[#This Row], [ISO]],Table2[],38,0)%)</f>
      </c>
      <c r="Q190" s="3">
        <v>0.94</v>
      </c>
      <c r="R190" s="2">
        <f>Table1[[#This Row], [1987]]*(VLOOKUP(Table1[[#This Row], [ISO]],Table2[],37,0)%)</f>
      </c>
      <c r="S190" s="3">
        <v>0.885</v>
      </c>
      <c r="T190" s="2">
        <f>Table1[[#This Row], [1988]]*(VLOOKUP(Table1[[#This Row], [ISO]],Table2[],36,0)%)</f>
      </c>
      <c r="U190" s="3">
        <v>0.7809999999999999</v>
      </c>
      <c r="V190" s="2">
        <f>Table1[[#This Row], [1989]]*(VLOOKUP(Table1[[#This Row], [ISO]],Table2[],35,0)%)</f>
      </c>
      <c r="W190" s="3">
        <v>0.7269999999999999</v>
      </c>
      <c r="X190" s="2">
        <f>Table1[[#This Row], [1990]]*(VLOOKUP(Table1[[#This Row], [ISO]],Table2[],34,0)%)</f>
      </c>
      <c r="Y190" s="3">
        <v>0.774</v>
      </c>
      <c r="Z190" s="2">
        <f>Table1[[#This Row], [1991]]*(VLOOKUP(Table1[[#This Row], [ISO]],Table2[],33,0)%)</f>
      </c>
      <c r="AA190" s="3">
        <v>0.841</v>
      </c>
      <c r="AB190" s="2">
        <f>Table1[[#This Row], [1992]]*(VLOOKUP(Table1[[#This Row], [ISO]],Table2[],32,0)%)</f>
      </c>
      <c r="AC190" s="3">
        <v>0.905</v>
      </c>
      <c r="AD190" s="2">
        <f>Table1[[#This Row], [1993]]*(VLOOKUP(Table1[[#This Row], [ISO]],Table2[],31,0)%)</f>
      </c>
      <c r="AE190" s="3">
        <v>0.9550000000000001</v>
      </c>
      <c r="AF190" s="2">
        <f>Table1[[#This Row], [1994]]*(VLOOKUP(Table1[[#This Row], [ISO]],Table2[],30,0)%)</f>
      </c>
      <c r="AG190" s="3">
        <v>0.969</v>
      </c>
      <c r="AH190" s="2">
        <f>Table1[[#This Row], [1995]]*(VLOOKUP(Table1[[#This Row], [ISO]],Table2[],29,0)%)</f>
      </c>
      <c r="AI190" s="3">
        <v>0.9410000000000001</v>
      </c>
      <c r="AJ190" s="2">
        <f>Table1[[#This Row], [1996]]*(VLOOKUP(Table1[[#This Row], [ISO]],Table2[],28,0)%)</f>
      </c>
      <c r="AK190" s="3">
        <v>0.887</v>
      </c>
      <c r="AL190" s="2">
        <f>Table1[[#This Row], [1997]]*(VLOOKUP(Table1[[#This Row], [ISO]],Table2[],27,0)%)</f>
      </c>
      <c r="AM190" s="3">
        <v>0.777</v>
      </c>
      <c r="AN190" s="2">
        <f>Table1[[#This Row], [1998]]*(VLOOKUP(Table1[[#This Row], [ISO]],Table2[],26,0)%)</f>
      </c>
      <c r="AO190" s="3">
        <v>0.694</v>
      </c>
      <c r="AP190" s="2">
        <f>Table1[[#This Row], [1999]]*(VLOOKUP(Table1[[#This Row], [ISO]],Table2[],25,0)%)</f>
      </c>
      <c r="AQ190" s="3">
        <v>0.698</v>
      </c>
      <c r="AR190" s="2">
        <f>Table1[[#This Row], [2000]]*(VLOOKUP(Table1[[#This Row], [ISO]],Table2[],24,0)%)</f>
      </c>
      <c r="AS190" s="3">
        <v>0.707</v>
      </c>
      <c r="AT190" s="2">
        <f>Table1[[#This Row], [2001]]*(VLOOKUP(Table1[[#This Row], [ISO]],Table2[],23,0)%)</f>
      </c>
      <c r="AU190" s="3">
        <v>0.7050000000000001</v>
      </c>
      <c r="AV190" s="2">
        <f>Table1[[#This Row], [2002]]*(VLOOKUP(Table1[[#This Row], [ISO]],Table2[],22,0)%)</f>
      </c>
      <c r="AW190" s="3">
        <v>0.702</v>
      </c>
      <c r="AX190" s="2">
        <f>Table1[[#This Row], [2003]]*(VLOOKUP(Table1[[#This Row], [ISO]],Table2[],21,0)%)</f>
      </c>
      <c r="AY190" s="3">
        <v>0.67</v>
      </c>
      <c r="AZ190" s="2">
        <f>Table1[[#This Row], [2004]]*(VLOOKUP(Table1[[#This Row], [ISO]],Table2[],20,0)%)</f>
      </c>
      <c r="BA190" s="3">
        <v>0.595</v>
      </c>
      <c r="BB190" s="2">
        <f>Table1[[#This Row], [2005]]*(VLOOKUP(Table1[[#This Row], [ISO]],Table2[],19,0)%)</f>
      </c>
      <c r="BC190" s="3">
        <v>0.559</v>
      </c>
      <c r="BD190" s="2">
        <f>Table1[[#This Row], [2006]]*(VLOOKUP(Table1[[#This Row], [ISO]],Table2[],18,0)%)</f>
      </c>
      <c r="BE190" s="3">
        <v>0.579</v>
      </c>
      <c r="BF190" s="2">
        <f>Table1[[#This Row], [2007]]*(VLOOKUP(Table1[[#This Row], [ISO]],Table2[],17,0)%)</f>
      </c>
      <c r="BG190" s="3">
        <v>0.606</v>
      </c>
      <c r="BH190" s="2">
        <f>Table1[[#This Row], [2008]]*(VLOOKUP(Table1[[#This Row], [ISO]],Table2[],16,0)%)</f>
      </c>
      <c r="BI190" s="3">
        <v>0.635</v>
      </c>
      <c r="BJ190" s="2">
        <f>Table1[[#This Row], [2009]]*(VLOOKUP(Table1[[#This Row], [ISO]],Table2[],15,0)%)</f>
      </c>
      <c r="BK190" s="3">
        <v>0.666</v>
      </c>
      <c r="BL190" s="2">
        <f>Table1[[#This Row], [2010]]*(VLOOKUP(Table1[[#This Row], [ISO]],Table2[],14,0)%)</f>
      </c>
      <c r="BM190" s="3">
        <v>0.686</v>
      </c>
      <c r="BN190" s="2">
        <f>Table1[[#This Row], [2011]]*(VLOOKUP(Table1[[#This Row], [ISO]],Table2[],13,0)%)</f>
      </c>
      <c r="BO190" s="3">
        <v>0.67</v>
      </c>
      <c r="BP190" s="2">
        <f>Table1[[#This Row], [2012]]*(VLOOKUP(Table1[[#This Row], [ISO]],Table2[],12,0)%)</f>
      </c>
      <c r="BQ190" s="3">
        <v>0.628</v>
      </c>
      <c r="BR190" s="2">
        <f>Table1[[#This Row], [2013]]*(VLOOKUP(Table1[[#This Row], [ISO]],Table2[],11,0)%)</f>
      </c>
      <c r="BS190" s="3">
        <v>0.598</v>
      </c>
      <c r="BT190" s="2">
        <f>Table1[[#This Row], [2014]]*(VLOOKUP(Table1[[#This Row], [ISO]],Table2[],10,0)%)</f>
      </c>
      <c r="BU190" s="3">
        <v>0.595</v>
      </c>
      <c r="BV190" s="2">
        <f>Table1[[#This Row], [2015]]*(VLOOKUP(Table1[[#This Row], [ISO]],Table2[],9,0)%)</f>
      </c>
      <c r="BW190" s="3">
        <v>0.6</v>
      </c>
      <c r="BX190" s="2">
        <f>Table1[[#This Row], [2016]]*(VLOOKUP(Table1[[#This Row], [ISO]],Table2[],8,0)%)</f>
      </c>
      <c r="BY190" s="3">
        <v>0.601</v>
      </c>
      <c r="BZ190" s="2">
        <f>Table1[[#This Row], [2017]]*(VLOOKUP(Table1[[#This Row], [ISO]],Table2[],7,0)%)</f>
      </c>
      <c r="CA190" s="3">
        <v>0.584</v>
      </c>
      <c r="CB190" s="2">
        <f>Table1[[#This Row], [2018]]*(VLOOKUP(Table1[[#This Row], [ISO]],Table2[],6,0)%)</f>
      </c>
      <c r="CC190" s="3">
        <v>0.563</v>
      </c>
      <c r="CD190" s="2">
        <f>Table1[[#This Row], [2019]]*(VLOOKUP(Table1[[#This Row], [ISO]],Table2[],5,0)%)</f>
      </c>
      <c r="CE190" s="3">
        <v>0.549</v>
      </c>
      <c r="CF190" s="2">
        <f>Table1[[#This Row], [2020]]*(VLOOKUP(Table1[[#This Row], [ISO]],Table2[],4,0)%)</f>
      </c>
      <c r="CG190" s="3">
        <v>0.531</v>
      </c>
      <c r="CH190" s="2">
        <f>Table1[[#This Row], [2021]]*(VLOOKUP(Table1[[#This Row], [ISO]],Table2[],3,0)%)</f>
      </c>
    </row>
    <row x14ac:dyDescent="0.25" r="191" customHeight="1" ht="17.25">
      <c r="A191" s="1" t="s">
        <v>267</v>
      </c>
      <c r="B191" s="1" t="s">
        <v>266</v>
      </c>
      <c r="C191" s="3">
        <v>1119.896</v>
      </c>
      <c r="D191" s="3">
        <f>Table1[[#This Row], [1980]]*(VLOOKUP(Table1[[#This Row], [ISO]],Table2[],44,0)%)</f>
      </c>
      <c r="E191" s="3">
        <v>1100.075</v>
      </c>
      <c r="F191" s="3">
        <f>Table1[[#This Row], [1981]]*(VLOOKUP(Table1[[#This Row], [ISO]],Table2[],43,0)%)</f>
      </c>
      <c r="G191" s="3">
        <v>1076.18</v>
      </c>
      <c r="H191" s="3">
        <f>Table1[[#This Row], [1982]]*(VLOOKUP(Table1[[#This Row], [ISO]],Table2[],42,0)%)</f>
      </c>
      <c r="I191" s="3">
        <v>1058.823</v>
      </c>
      <c r="J191" s="3">
        <f>Table1[[#This Row], [1983]]*(VLOOKUP(Table1[[#This Row], [ISO]],Table2[],41,0)%)</f>
      </c>
      <c r="K191" s="3">
        <v>1049.016</v>
      </c>
      <c r="L191" s="3">
        <f>Table1[[#This Row], [1984]]*(VLOOKUP(Table1[[#This Row], [ISO]],Table2[],40,0)%)</f>
      </c>
      <c r="M191" s="3">
        <v>1041.423</v>
      </c>
      <c r="N191" s="3">
        <f>Table1[[#This Row], [1985]]*(VLOOKUP(Table1[[#This Row], [ISO]],Table2[],39,0)%)</f>
      </c>
      <c r="O191" s="3">
        <v>1034.514</v>
      </c>
      <c r="P191" s="3">
        <f>Table1[[#This Row], [1986]]*(VLOOKUP(Table1[[#This Row], [ISO]],Table2[],38,0)%)</f>
      </c>
      <c r="Q191" s="3">
        <v>1029.814</v>
      </c>
      <c r="R191" s="3">
        <f>Table1[[#This Row], [1987]]*(VLOOKUP(Table1[[#This Row], [ISO]],Table2[],37,0)%)</f>
      </c>
      <c r="S191" s="3">
        <v>1022.461</v>
      </c>
      <c r="T191" s="3">
        <f>Table1[[#This Row], [1988]]*(VLOOKUP(Table1[[#This Row], [ISO]],Table2[],36,0)%)</f>
      </c>
      <c r="U191" s="3">
        <v>1006.8390000000002</v>
      </c>
      <c r="V191" s="3">
        <f>Table1[[#This Row], [1989]]*(VLOOKUP(Table1[[#This Row], [ISO]],Table2[],35,0)%)</f>
      </c>
      <c r="W191" s="3">
        <v>986.503</v>
      </c>
      <c r="X191" s="3">
        <f>Table1[[#This Row], [1990]]*(VLOOKUP(Table1[[#This Row], [ISO]],Table2[],34,0)%)</f>
      </c>
      <c r="Y191" s="3">
        <v>971.4379999999999</v>
      </c>
      <c r="Z191" s="3">
        <f>Table1[[#This Row], [1991]]*(VLOOKUP(Table1[[#This Row], [ISO]],Table2[],33,0)%)</f>
      </c>
      <c r="AA191" s="3">
        <v>950.173</v>
      </c>
      <c r="AB191" s="3">
        <f>Table1[[#This Row], [1992]]*(VLOOKUP(Table1[[#This Row], [ISO]],Table2[],32,0)%)</f>
      </c>
      <c r="AC191" s="3">
        <v>923.647</v>
      </c>
      <c r="AD191" s="3">
        <f>Table1[[#This Row], [1993]]*(VLOOKUP(Table1[[#This Row], [ISO]],Table2[],31,0)%)</f>
      </c>
      <c r="AE191" s="3">
        <v>904.1770000000001</v>
      </c>
      <c r="AF191" s="3">
        <f>Table1[[#This Row], [1994]]*(VLOOKUP(Table1[[#This Row], [ISO]],Table2[],30,0)%)</f>
      </c>
      <c r="AG191" s="3">
        <v>891.881</v>
      </c>
      <c r="AH191" s="3">
        <f>Table1[[#This Row], [1995]]*(VLOOKUP(Table1[[#This Row], [ISO]],Table2[],29,0)%)</f>
      </c>
      <c r="AI191" s="3">
        <v>881.9849999999999</v>
      </c>
      <c r="AJ191" s="3">
        <f>Table1[[#This Row], [1996]]*(VLOOKUP(Table1[[#This Row], [ISO]],Table2[],28,0)%)</f>
      </c>
      <c r="AK191" s="3">
        <v>872.597</v>
      </c>
      <c r="AL191" s="3">
        <f>Table1[[#This Row], [1997]]*(VLOOKUP(Table1[[#This Row], [ISO]],Table2[],27,0)%)</f>
      </c>
      <c r="AM191" s="3">
        <v>842.741</v>
      </c>
      <c r="AN191" s="3">
        <f>Table1[[#This Row], [1998]]*(VLOOKUP(Table1[[#This Row], [ISO]],Table2[],26,0)%)</f>
      </c>
      <c r="AO191" s="3">
        <v>797.198</v>
      </c>
      <c r="AP191" s="3">
        <f>Table1[[#This Row], [1999]]*(VLOOKUP(Table1[[#This Row], [ISO]],Table2[],25,0)%)</f>
      </c>
      <c r="AQ191" s="3">
        <v>762.837</v>
      </c>
      <c r="AR191" s="3">
        <f>Table1[[#This Row], [2000]]*(VLOOKUP(Table1[[#This Row], [ISO]],Table2[],24,0)%)</f>
      </c>
      <c r="AS191" s="3">
        <v>744.159</v>
      </c>
      <c r="AT191" s="3">
        <f>Table1[[#This Row], [2001]]*(VLOOKUP(Table1[[#This Row], [ISO]],Table2[],23,0)%)</f>
      </c>
      <c r="AU191" s="3">
        <v>738.1990000000001</v>
      </c>
      <c r="AV191" s="3">
        <f>Table1[[#This Row], [2002]]*(VLOOKUP(Table1[[#This Row], [ISO]],Table2[],22,0)%)</f>
      </c>
      <c r="AW191" s="3">
        <v>753.21</v>
      </c>
      <c r="AX191" s="3">
        <f>Table1[[#This Row], [2003]]*(VLOOKUP(Table1[[#This Row], [ISO]],Table2[],21,0)%)</f>
      </c>
      <c r="AY191" s="3">
        <v>773.977</v>
      </c>
      <c r="AZ191" s="3">
        <f>Table1[[#This Row], [2004]]*(VLOOKUP(Table1[[#This Row], [ISO]],Table2[],20,0)%)</f>
      </c>
      <c r="BA191" s="3">
        <v>771.73</v>
      </c>
      <c r="BB191" s="3">
        <f>Table1[[#This Row], [2005]]*(VLOOKUP(Table1[[#This Row], [ISO]],Table2[],19,0)%)</f>
      </c>
      <c r="BC191" s="3">
        <v>747.936</v>
      </c>
      <c r="BD191" s="3">
        <f>Table1[[#This Row], [2006]]*(VLOOKUP(Table1[[#This Row], [ISO]],Table2[],18,0)%)</f>
      </c>
      <c r="BE191" s="3">
        <v>714.521</v>
      </c>
      <c r="BF191" s="3">
        <f>Table1[[#This Row], [2007]]*(VLOOKUP(Table1[[#This Row], [ISO]],Table2[],17,0)%)</f>
      </c>
      <c r="BG191" s="3">
        <v>686.247</v>
      </c>
      <c r="BH191" s="3">
        <f>Table1[[#This Row], [2008]]*(VLOOKUP(Table1[[#This Row], [ISO]],Table2[],16,0)%)</f>
      </c>
      <c r="BI191" s="3">
        <v>671.009</v>
      </c>
      <c r="BJ191" s="3">
        <f>Table1[[#This Row], [2009]]*(VLOOKUP(Table1[[#This Row], [ISO]],Table2[],15,0)%)</f>
      </c>
      <c r="BK191" s="3">
        <v>670.604</v>
      </c>
      <c r="BL191" s="3">
        <f>Table1[[#This Row], [2010]]*(VLOOKUP(Table1[[#This Row], [ISO]],Table2[],14,0)%)</f>
      </c>
      <c r="BM191" s="3">
        <v>679.624</v>
      </c>
      <c r="BN191" s="3">
        <f>Table1[[#This Row], [2011]]*(VLOOKUP(Table1[[#This Row], [ISO]],Table2[],13,0)%)</f>
      </c>
      <c r="BO191" s="3">
        <v>692.818</v>
      </c>
      <c r="BP191" s="3">
        <f>Table1[[#This Row], [2012]]*(VLOOKUP(Table1[[#This Row], [ISO]],Table2[],12,0)%)</f>
      </c>
      <c r="BQ191" s="3">
        <v>702.629</v>
      </c>
      <c r="BR191" s="3">
        <f>Table1[[#This Row], [2013]]*(VLOOKUP(Table1[[#This Row], [ISO]],Table2[],11,0)%)</f>
      </c>
      <c r="BS191" s="3">
        <v>708.4010000000001</v>
      </c>
      <c r="BT191" s="3">
        <f>Table1[[#This Row], [2014]]*(VLOOKUP(Table1[[#This Row], [ISO]],Table2[],10,0)%)</f>
      </c>
      <c r="BU191" s="3">
        <v>711.3430000000001</v>
      </c>
      <c r="BV191" s="3">
        <f>Table1[[#This Row], [2015]]*(VLOOKUP(Table1[[#This Row], [ISO]],Table2[],9,0)%)</f>
      </c>
      <c r="BW191" s="3">
        <v>710.566</v>
      </c>
      <c r="BX191" s="3">
        <f>Table1[[#This Row], [2016]]*(VLOOKUP(Table1[[#This Row], [ISO]],Table2[],8,0)%)</f>
      </c>
      <c r="BY191" s="3">
        <v>707.683</v>
      </c>
      <c r="BZ191" s="3">
        <f>Table1[[#This Row], [2017]]*(VLOOKUP(Table1[[#This Row], [ISO]],Table2[],7,0)%)</f>
      </c>
      <c r="CA191" s="3">
        <v>703.997</v>
      </c>
      <c r="CB191" s="3">
        <f>Table1[[#This Row], [2018]]*(VLOOKUP(Table1[[#This Row], [ISO]],Table2[],6,0)%)</f>
      </c>
      <c r="CC191" s="3">
        <v>700.287</v>
      </c>
      <c r="CD191" s="3">
        <f>Table1[[#This Row], [2019]]*(VLOOKUP(Table1[[#This Row], [ISO]],Table2[],5,0)%)</f>
      </c>
      <c r="CE191" s="3">
        <v>695.566</v>
      </c>
      <c r="CF191" s="3">
        <f>Table1[[#This Row], [2020]]*(VLOOKUP(Table1[[#This Row], [ISO]],Table2[],4,0)%)</f>
      </c>
      <c r="CG191" s="3">
        <v>690.397</v>
      </c>
      <c r="CH191" s="3">
        <f>Table1[[#This Row], [2021]]*(VLOOKUP(Table1[[#This Row], [ISO]],Table2[],3,0)%)</f>
      </c>
    </row>
    <row x14ac:dyDescent="0.25" r="192" customHeight="1" ht="17.25">
      <c r="A192" s="1" t="s">
        <v>285</v>
      </c>
      <c r="B192" s="1" t="s">
        <v>284</v>
      </c>
      <c r="C192" s="3">
        <v>1553.492</v>
      </c>
      <c r="D192" s="3">
        <f>Table1[[#This Row], [1980]]*(VLOOKUP(Table1[[#This Row], [ISO]],Table2[],44,0)%)</f>
      </c>
      <c r="E192" s="3">
        <v>1583.116</v>
      </c>
      <c r="F192" s="3">
        <f>Table1[[#This Row], [1981]]*(VLOOKUP(Table1[[#This Row], [ISO]],Table2[],43,0)%)</f>
      </c>
      <c r="G192" s="3">
        <v>1613.164</v>
      </c>
      <c r="H192" s="3">
        <f>Table1[[#This Row], [1982]]*(VLOOKUP(Table1[[#This Row], [ISO]],Table2[],42,0)%)</f>
      </c>
      <c r="I192" s="3">
        <v>1651.45</v>
      </c>
      <c r="J192" s="3">
        <f>Table1[[#This Row], [1983]]*(VLOOKUP(Table1[[#This Row], [ISO]],Table2[],41,0)%)</f>
      </c>
      <c r="K192" s="3">
        <v>1703.774</v>
      </c>
      <c r="L192" s="3">
        <f>Table1[[#This Row], [1984]]*(VLOOKUP(Table1[[#This Row], [ISO]],Table2[],40,0)%)</f>
      </c>
      <c r="M192" s="3">
        <v>1771.357</v>
      </c>
      <c r="N192" s="3">
        <f>Table1[[#This Row], [1985]]*(VLOOKUP(Table1[[#This Row], [ISO]],Table2[],39,0)%)</f>
      </c>
      <c r="O192" s="3">
        <v>1851.952</v>
      </c>
      <c r="P192" s="3">
        <f>Table1[[#This Row], [1986]]*(VLOOKUP(Table1[[#This Row], [ISO]],Table2[],38,0)%)</f>
      </c>
      <c r="Q192" s="3">
        <v>1924.25</v>
      </c>
      <c r="R192" s="3">
        <f>Table1[[#This Row], [1987]]*(VLOOKUP(Table1[[#This Row], [ISO]],Table2[],37,0)%)</f>
      </c>
      <c r="S192" s="3">
        <v>1830.283</v>
      </c>
      <c r="T192" s="3">
        <f>Table1[[#This Row], [1988]]*(VLOOKUP(Table1[[#This Row], [ISO]],Table2[],36,0)%)</f>
      </c>
      <c r="U192" s="3">
        <v>1725.462</v>
      </c>
      <c r="V192" s="3">
        <f>Table1[[#This Row], [1989]]*(VLOOKUP(Table1[[#This Row], [ISO]],Table2[],35,0)%)</f>
      </c>
      <c r="W192" s="3">
        <v>1783.0790000000002</v>
      </c>
      <c r="X192" s="3">
        <f>Table1[[#This Row], [1990]]*(VLOOKUP(Table1[[#This Row], [ISO]],Table2[],34,0)%)</f>
      </c>
      <c r="Y192" s="3">
        <v>1871.867</v>
      </c>
      <c r="Z192" s="3">
        <f>Table1[[#This Row], [1991]]*(VLOOKUP(Table1[[#This Row], [ISO]],Table2[],33,0)%)</f>
      </c>
      <c r="AA192" s="3">
        <v>1976.594</v>
      </c>
      <c r="AB192" s="3">
        <f>Table1[[#This Row], [1992]]*(VLOOKUP(Table1[[#This Row], [ISO]],Table2[],32,0)%)</f>
      </c>
      <c r="AC192" s="3">
        <v>2076.714</v>
      </c>
      <c r="AD192" s="3">
        <f>Table1[[#This Row], [1993]]*(VLOOKUP(Table1[[#This Row], [ISO]],Table2[],31,0)%)</f>
      </c>
      <c r="AE192" s="3">
        <v>2156.2120000000004</v>
      </c>
      <c r="AF192" s="3">
        <f>Table1[[#This Row], [1994]]*(VLOOKUP(Table1[[#This Row], [ISO]],Table2[],30,0)%)</f>
      </c>
      <c r="AG192" s="3">
        <v>2216.272</v>
      </c>
      <c r="AH192" s="3">
        <f>Table1[[#This Row], [1995]]*(VLOOKUP(Table1[[#This Row], [ISO]],Table2[],29,0)%)</f>
      </c>
      <c r="AI192" s="3">
        <v>2270.421</v>
      </c>
      <c r="AJ192" s="3">
        <f>Table1[[#This Row], [1996]]*(VLOOKUP(Table1[[#This Row], [ISO]],Table2[],28,0)%)</f>
      </c>
      <c r="AK192" s="3">
        <v>2329.417</v>
      </c>
      <c r="AL192" s="3">
        <f>Table1[[#This Row], [1997]]*(VLOOKUP(Table1[[#This Row], [ISO]],Table2[],27,0)%)</f>
      </c>
      <c r="AM192" s="3">
        <v>2330.96</v>
      </c>
      <c r="AN192" s="3">
        <f>Table1[[#This Row], [1998]]*(VLOOKUP(Table1[[#This Row], [ISO]],Table2[],26,0)%)</f>
      </c>
      <c r="AO192" s="3">
        <v>2345.967</v>
      </c>
      <c r="AP192" s="3">
        <f>Table1[[#This Row], [1999]]*(VLOOKUP(Table1[[#This Row], [ISO]],Table2[],25,0)%)</f>
      </c>
      <c r="AQ192" s="3">
        <v>2439.126</v>
      </c>
      <c r="AR192" s="3">
        <f>Table1[[#This Row], [2000]]*(VLOOKUP(Table1[[#This Row], [ISO]],Table2[],24,0)%)</f>
      </c>
      <c r="AS192" s="3">
        <v>2541.746</v>
      </c>
      <c r="AT192" s="3">
        <f>Table1[[#This Row], [2001]]*(VLOOKUP(Table1[[#This Row], [ISO]],Table2[],23,0)%)</f>
      </c>
      <c r="AU192" s="3">
        <v>2654.812</v>
      </c>
      <c r="AV192" s="3">
        <f>Table1[[#This Row], [2002]]*(VLOOKUP(Table1[[#This Row], [ISO]],Table2[],22,0)%)</f>
      </c>
      <c r="AW192" s="3">
        <v>2769.313</v>
      </c>
      <c r="AX192" s="3">
        <f>Table1[[#This Row], [2003]]*(VLOOKUP(Table1[[#This Row], [ISO]],Table2[],21,0)%)</f>
      </c>
      <c r="AY192" s="3">
        <v>2859.853</v>
      </c>
      <c r="AZ192" s="3">
        <f>Table1[[#This Row], [2004]]*(VLOOKUP(Table1[[#This Row], [ISO]],Table2[],20,0)%)</f>
      </c>
      <c r="BA192" s="3">
        <v>2923.225</v>
      </c>
      <c r="BB192" s="3">
        <f>Table1[[#This Row], [2005]]*(VLOOKUP(Table1[[#This Row], [ISO]],Table2[],19,0)%)</f>
      </c>
      <c r="BC192" s="3">
        <v>2971.763</v>
      </c>
      <c r="BD192" s="3">
        <f>Table1[[#This Row], [2006]]*(VLOOKUP(Table1[[#This Row], [ISO]],Table2[],18,0)%)</f>
      </c>
      <c r="BE192" s="3">
        <v>3014.404</v>
      </c>
      <c r="BF192" s="3">
        <f>Table1[[#This Row], [2007]]*(VLOOKUP(Table1[[#This Row], [ISO]],Table2[],17,0)%)</f>
      </c>
      <c r="BG192" s="3">
        <v>3071.51</v>
      </c>
      <c r="BH192" s="3">
        <f>Table1[[#This Row], [2008]]*(VLOOKUP(Table1[[#This Row], [ISO]],Table2[],16,0)%)</f>
      </c>
      <c r="BI192" s="3">
        <v>3151.0019999999995</v>
      </c>
      <c r="BJ192" s="3">
        <f>Table1[[#This Row], [2009]]*(VLOOKUP(Table1[[#This Row], [ISO]],Table2[],15,0)%)</f>
      </c>
      <c r="BK192" s="3">
        <v>3261.6020000000003</v>
      </c>
      <c r="BL192" s="3">
        <f>Table1[[#This Row], [2010]]*(VLOOKUP(Table1[[#This Row], [ISO]],Table2[],14,0)%)</f>
      </c>
      <c r="BM192" s="3">
        <v>3406.705</v>
      </c>
      <c r="BN192" s="3">
        <f>Table1[[#This Row], [2011]]*(VLOOKUP(Table1[[#This Row], [ISO]],Table2[],13,0)%)</f>
      </c>
      <c r="BO192" s="3">
        <v>3566.1399999999994</v>
      </c>
      <c r="BP192" s="3">
        <f>Table1[[#This Row], [2012]]*(VLOOKUP(Table1[[#This Row], [ISO]],Table2[],12,0)%)</f>
      </c>
      <c r="BQ192" s="3">
        <v>3716.8</v>
      </c>
      <c r="BR192" s="3">
        <f>Table1[[#This Row], [2013]]*(VLOOKUP(Table1[[#This Row], [ISO]],Table2[],11,0)%)</f>
      </c>
      <c r="BS192" s="3">
        <v>3816.1470000000004</v>
      </c>
      <c r="BT192" s="3">
        <f>Table1[[#This Row], [2014]]*(VLOOKUP(Table1[[#This Row], [ISO]],Table2[],10,0)%)</f>
      </c>
      <c r="BU192" s="3">
        <v>3853.967</v>
      </c>
      <c r="BV192" s="3">
        <f>Table1[[#This Row], [2015]]*(VLOOKUP(Table1[[#This Row], [ISO]],Table2[],9,0)%)</f>
      </c>
      <c r="BW192" s="3">
        <v>3817.485</v>
      </c>
      <c r="BX192" s="3">
        <f>Table1[[#This Row], [2016]]*(VLOOKUP(Table1[[#This Row], [ISO]],Table2[],8,0)%)</f>
      </c>
      <c r="BY192" s="3">
        <v>3680.532</v>
      </c>
      <c r="BZ192" s="3">
        <f>Table1[[#This Row], [2017]]*(VLOOKUP(Table1[[#This Row], [ISO]],Table2[],7,0)%)</f>
      </c>
      <c r="CA192" s="3">
        <v>3482.137</v>
      </c>
      <c r="CB192" s="3">
        <f>Table1[[#This Row], [2018]]*(VLOOKUP(Table1[[#This Row], [ISO]],Table2[],6,0)%)</f>
      </c>
      <c r="CC192" s="3">
        <v>3275.282</v>
      </c>
      <c r="CD192" s="3">
        <f>Table1[[#This Row], [2019]]*(VLOOKUP(Table1[[#This Row], [ISO]],Table2[],5,0)%)</f>
      </c>
      <c r="CE192" s="3">
        <v>3102.518</v>
      </c>
      <c r="CF192" s="3">
        <f>Table1[[#This Row], [2020]]*(VLOOKUP(Table1[[#This Row], [ISO]],Table2[],4,0)%)</f>
      </c>
      <c r="CG192" s="3">
        <v>2971.676</v>
      </c>
      <c r="CH192" s="3">
        <f>Table1[[#This Row], [2021]]*(VLOOKUP(Table1[[#This Row], [ISO]],Table2[],3,0)%)</f>
      </c>
    </row>
    <row x14ac:dyDescent="0.25" r="193" customHeight="1" ht="17.25">
      <c r="A193" s="1" t="s">
        <v>261</v>
      </c>
      <c r="B193" s="1" t="s">
        <v>260</v>
      </c>
      <c r="C193" s="3">
        <v>33.587</v>
      </c>
      <c r="D193" s="3">
        <f>Table1[[#This Row], [1980]]*(VLOOKUP(Table1[[#This Row], [ISO]],Table2[],44,0)%)</f>
      </c>
      <c r="E193" s="3">
        <v>34.638</v>
      </c>
      <c r="F193" s="3">
        <f>Table1[[#This Row], [1981]]*(VLOOKUP(Table1[[#This Row], [ISO]],Table2[],43,0)%)</f>
      </c>
      <c r="G193" s="3">
        <v>35.546</v>
      </c>
      <c r="H193" s="3">
        <f>Table1[[#This Row], [1982]]*(VLOOKUP(Table1[[#This Row], [ISO]],Table2[],42,0)%)</f>
      </c>
      <c r="I193" s="3">
        <v>36.266</v>
      </c>
      <c r="J193" s="3">
        <f>Table1[[#This Row], [1983]]*(VLOOKUP(Table1[[#This Row], [ISO]],Table2[],41,0)%)</f>
      </c>
      <c r="K193" s="3">
        <v>36.807</v>
      </c>
      <c r="L193" s="3">
        <f>Table1[[#This Row], [1984]]*(VLOOKUP(Table1[[#This Row], [ISO]],Table2[],40,0)%)</f>
      </c>
      <c r="M193" s="3">
        <v>37.301</v>
      </c>
      <c r="N193" s="3">
        <f>Table1[[#This Row], [1985]]*(VLOOKUP(Table1[[#This Row], [ISO]],Table2[],39,0)%)</f>
      </c>
      <c r="O193" s="3">
        <v>37.870999999999995</v>
      </c>
      <c r="P193" s="3">
        <f>Table1[[#This Row], [1986]]*(VLOOKUP(Table1[[#This Row], [ISO]],Table2[],38,0)%)</f>
      </c>
      <c r="Q193" s="3">
        <v>38.621</v>
      </c>
      <c r="R193" s="3">
        <f>Table1[[#This Row], [1987]]*(VLOOKUP(Table1[[#This Row], [ISO]],Table2[],37,0)%)</f>
      </c>
      <c r="S193" s="3">
        <v>39.562</v>
      </c>
      <c r="T193" s="3">
        <f>Table1[[#This Row], [1988]]*(VLOOKUP(Table1[[#This Row], [ISO]],Table2[],36,0)%)</f>
      </c>
      <c r="U193" s="3">
        <v>40.607</v>
      </c>
      <c r="V193" s="3">
        <f>Table1[[#This Row], [1989]]*(VLOOKUP(Table1[[#This Row], [ISO]],Table2[],35,0)%)</f>
      </c>
      <c r="W193" s="3">
        <v>41.724</v>
      </c>
      <c r="X193" s="3">
        <f>Table1[[#This Row], [1990]]*(VLOOKUP(Table1[[#This Row], [ISO]],Table2[],34,0)%)</f>
      </c>
      <c r="Y193" s="3">
        <v>42.64</v>
      </c>
      <c r="Z193" s="3">
        <f>Table1[[#This Row], [1991]]*(VLOOKUP(Table1[[#This Row], [ISO]],Table2[],33,0)%)</f>
      </c>
      <c r="AA193" s="3">
        <v>43.25</v>
      </c>
      <c r="AB193" s="3">
        <f>Table1[[#This Row], [1992]]*(VLOOKUP(Table1[[#This Row], [ISO]],Table2[],32,0)%)</f>
      </c>
      <c r="AC193" s="3">
        <v>43.732</v>
      </c>
      <c r="AD193" s="3">
        <f>Table1[[#This Row], [1993]]*(VLOOKUP(Table1[[#This Row], [ISO]],Table2[],31,0)%)</f>
      </c>
      <c r="AE193" s="3">
        <v>44.086</v>
      </c>
      <c r="AF193" s="3">
        <f>Table1[[#This Row], [1994]]*(VLOOKUP(Table1[[#This Row], [ISO]],Table2[],30,0)%)</f>
      </c>
      <c r="AG193" s="3">
        <v>44.319</v>
      </c>
      <c r="AH193" s="3">
        <f>Table1[[#This Row], [1995]]*(VLOOKUP(Table1[[#This Row], [ISO]],Table2[],29,0)%)</f>
      </c>
      <c r="AI193" s="3">
        <v>44.424</v>
      </c>
      <c r="AJ193" s="3">
        <f>Table1[[#This Row], [1996]]*(VLOOKUP(Table1[[#This Row], [ISO]],Table2[],28,0)%)</f>
      </c>
      <c r="AK193" s="3">
        <v>44.412</v>
      </c>
      <c r="AL193" s="3">
        <f>Table1[[#This Row], [1997]]*(VLOOKUP(Table1[[#This Row], [ISO]],Table2[],27,0)%)</f>
      </c>
      <c r="AM193" s="3">
        <v>44.332</v>
      </c>
      <c r="AN193" s="3">
        <f>Table1[[#This Row], [1998]]*(VLOOKUP(Table1[[#This Row], [ISO]],Table2[],26,0)%)</f>
      </c>
      <c r="AO193" s="3">
        <v>44.22200000000001</v>
      </c>
      <c r="AP193" s="3">
        <f>Table1[[#This Row], [1999]]*(VLOOKUP(Table1[[#This Row], [ISO]],Table2[],25,0)%)</f>
      </c>
      <c r="AQ193" s="3">
        <v>44.101</v>
      </c>
      <c r="AR193" s="3">
        <f>Table1[[#This Row], [2000]]*(VLOOKUP(Table1[[#This Row], [ISO]],Table2[],24,0)%)</f>
      </c>
      <c r="AS193" s="3">
        <v>45.135</v>
      </c>
      <c r="AT193" s="3">
        <f>Table1[[#This Row], [2001]]*(VLOOKUP(Table1[[#This Row], [ISO]],Table2[],23,0)%)</f>
      </c>
      <c r="AU193" s="3">
        <v>47.487</v>
      </c>
      <c r="AV193" s="3">
        <f>Table1[[#This Row], [2002]]*(VLOOKUP(Table1[[#This Row], [ISO]],Table2[],22,0)%)</f>
      </c>
      <c r="AW193" s="3">
        <v>49.917</v>
      </c>
      <c r="AX193" s="3">
        <f>Table1[[#This Row], [2003]]*(VLOOKUP(Table1[[#This Row], [ISO]],Table2[],21,0)%)</f>
      </c>
      <c r="AY193" s="3">
        <v>52.18</v>
      </c>
      <c r="AZ193" s="3">
        <f>Table1[[#This Row], [2004]]*(VLOOKUP(Table1[[#This Row], [ISO]],Table2[],20,0)%)</f>
      </c>
      <c r="BA193" s="3">
        <v>54.223</v>
      </c>
      <c r="BB193" s="3">
        <f>Table1[[#This Row], [2005]]*(VLOOKUP(Table1[[#This Row], [ISO]],Table2[],19,0)%)</f>
      </c>
      <c r="BC193" s="3">
        <v>55.65599999999999</v>
      </c>
      <c r="BD193" s="3">
        <f>Table1[[#This Row], [2006]]*(VLOOKUP(Table1[[#This Row], [ISO]],Table2[],18,0)%)</f>
      </c>
      <c r="BE193" s="3">
        <v>56.663999999999994</v>
      </c>
      <c r="BF193" s="3">
        <f>Table1[[#This Row], [2007]]*(VLOOKUP(Table1[[#This Row], [ISO]],Table2[],17,0)%)</f>
      </c>
      <c r="BG193" s="3">
        <v>57.709</v>
      </c>
      <c r="BH193" s="3">
        <f>Table1[[#This Row], [2008]]*(VLOOKUP(Table1[[#This Row], [ISO]],Table2[],16,0)%)</f>
      </c>
      <c r="BI193" s="3">
        <v>58.614000000000004</v>
      </c>
      <c r="BJ193" s="3">
        <f>Table1[[#This Row], [2009]]*(VLOOKUP(Table1[[#This Row], [ISO]],Table2[],15,0)%)</f>
      </c>
      <c r="BK193" s="3">
        <v>59.14</v>
      </c>
      <c r="BL193" s="3">
        <f>Table1[[#This Row], [2010]]*(VLOOKUP(Table1[[#This Row], [ISO]],Table2[],14,0)%)</f>
      </c>
      <c r="BM193" s="3">
        <v>59.281</v>
      </c>
      <c r="BN193" s="3">
        <f>Table1[[#This Row], [2011]]*(VLOOKUP(Table1[[#This Row], [ISO]],Table2[],13,0)%)</f>
      </c>
      <c r="BO193" s="3">
        <v>59.803</v>
      </c>
      <c r="BP193" s="3">
        <f>Table1[[#This Row], [2012]]*(VLOOKUP(Table1[[#This Row], [ISO]],Table2[],12,0)%)</f>
      </c>
      <c r="BQ193" s="3">
        <v>60.788</v>
      </c>
      <c r="BR193" s="3">
        <f>Table1[[#This Row], [2013]]*(VLOOKUP(Table1[[#This Row], [ISO]],Table2[],11,0)%)</f>
      </c>
      <c r="BS193" s="3">
        <v>61.718</v>
      </c>
      <c r="BT193" s="3">
        <f>Table1[[#This Row], [2014]]*(VLOOKUP(Table1[[#This Row], [ISO]],Table2[],10,0)%)</f>
      </c>
      <c r="BU193" s="3">
        <v>62.655</v>
      </c>
      <c r="BV193" s="3">
        <f>Table1[[#This Row], [2015]]*(VLOOKUP(Table1[[#This Row], [ISO]],Table2[],9,0)%)</f>
      </c>
      <c r="BW193" s="3">
        <v>63.427</v>
      </c>
      <c r="BX193" s="3">
        <f>Table1[[#This Row], [2016]]*(VLOOKUP(Table1[[#This Row], [ISO]],Table2[],8,0)%)</f>
      </c>
      <c r="BY193" s="3">
        <v>63.236</v>
      </c>
      <c r="BZ193" s="3">
        <f>Table1[[#This Row], [2017]]*(VLOOKUP(Table1[[#This Row], [ISO]],Table2[],7,0)%)</f>
      </c>
      <c r="CA193" s="3">
        <v>62.236000000000004</v>
      </c>
      <c r="CB193" s="3">
        <f>Table1[[#This Row], [2018]]*(VLOOKUP(Table1[[#This Row], [ISO]],Table2[],6,0)%)</f>
      </c>
      <c r="CC193" s="3">
        <v>61.267</v>
      </c>
      <c r="CD193" s="3">
        <f>Table1[[#This Row], [2019]]*(VLOOKUP(Table1[[#This Row], [ISO]],Table2[],5,0)%)</f>
      </c>
      <c r="CE193" s="3">
        <v>60.787</v>
      </c>
      <c r="CF193" s="3">
        <f>Table1[[#This Row], [2020]]*(VLOOKUP(Table1[[#This Row], [ISO]],Table2[],4,0)%)</f>
      </c>
      <c r="CG193" s="3">
        <v>60.757</v>
      </c>
      <c r="CH193" s="3">
        <f>Table1[[#This Row], [2021]]*(VLOOKUP(Table1[[#This Row], [ISO]],Table2[],3,0)%)</f>
      </c>
    </row>
    <row x14ac:dyDescent="0.25" r="194" customHeight="1" ht="17.25">
      <c r="A194" s="1" t="s">
        <v>494</v>
      </c>
      <c r="B194" s="1" t="s">
        <v>495</v>
      </c>
      <c r="C194" s="3">
        <v>99.134</v>
      </c>
      <c r="D194" s="2">
        <f>Table1[[#This Row], [1980]]*(VLOOKUP(Table1[[#This Row], [ISO]],Table2[],44,0)%)</f>
      </c>
      <c r="E194" s="3">
        <v>98.75999999999999</v>
      </c>
      <c r="F194" s="2">
        <f>Table1[[#This Row], [1981]]*(VLOOKUP(Table1[[#This Row], [ISO]],Table2[],43,0)%)</f>
      </c>
      <c r="G194" s="3">
        <v>99.584</v>
      </c>
      <c r="H194" s="2">
        <f>Table1[[#This Row], [1982]]*(VLOOKUP(Table1[[#This Row], [ISO]],Table2[],42,0)%)</f>
      </c>
      <c r="I194" s="3">
        <v>101.507</v>
      </c>
      <c r="J194" s="2">
        <f>Table1[[#This Row], [1983]]*(VLOOKUP(Table1[[#This Row], [ISO]],Table2[],41,0)%)</f>
      </c>
      <c r="K194" s="3">
        <v>104.699</v>
      </c>
      <c r="L194" s="2">
        <f>Table1[[#This Row], [1984]]*(VLOOKUP(Table1[[#This Row], [ISO]],Table2[],40,0)%)</f>
      </c>
      <c r="M194" s="3">
        <v>107.819</v>
      </c>
      <c r="N194" s="2">
        <f>Table1[[#This Row], [1985]]*(VLOOKUP(Table1[[#This Row], [ISO]],Table2[],39,0)%)</f>
      </c>
      <c r="O194" s="3">
        <v>110.05399999999999</v>
      </c>
      <c r="P194" s="2">
        <f>Table1[[#This Row], [1986]]*(VLOOKUP(Table1[[#This Row], [ISO]],Table2[],38,0)%)</f>
      </c>
      <c r="Q194" s="3">
        <v>111.88900000000001</v>
      </c>
      <c r="R194" s="2">
        <f>Table1[[#This Row], [1987]]*(VLOOKUP(Table1[[#This Row], [ISO]],Table2[],37,0)%)</f>
      </c>
      <c r="S194" s="3">
        <v>113.68199999999999</v>
      </c>
      <c r="T194" s="2">
        <f>Table1[[#This Row], [1988]]*(VLOOKUP(Table1[[#This Row], [ISO]],Table2[],36,0)%)</f>
      </c>
      <c r="U194" s="3">
        <v>115.374</v>
      </c>
      <c r="V194" s="2">
        <f>Table1[[#This Row], [1989]]*(VLOOKUP(Table1[[#This Row], [ISO]],Table2[],35,0)%)</f>
      </c>
      <c r="W194" s="3">
        <v>116.251</v>
      </c>
      <c r="X194" s="2">
        <f>Table1[[#This Row], [1990]]*(VLOOKUP(Table1[[#This Row], [ISO]],Table2[],34,0)%)</f>
      </c>
      <c r="Y194" s="3">
        <v>116.502</v>
      </c>
      <c r="Z194" s="2">
        <f>Table1[[#This Row], [1991]]*(VLOOKUP(Table1[[#This Row], [ISO]],Table2[],33,0)%)</f>
      </c>
      <c r="AA194" s="3">
        <v>116.494</v>
      </c>
      <c r="AB194" s="2">
        <f>Table1[[#This Row], [1992]]*(VLOOKUP(Table1[[#This Row], [ISO]],Table2[],32,0)%)</f>
      </c>
      <c r="AC194" s="3">
        <v>115.96199999999999</v>
      </c>
      <c r="AD194" s="2">
        <f>Table1[[#This Row], [1993]]*(VLOOKUP(Table1[[#This Row], [ISO]],Table2[],31,0)%)</f>
      </c>
      <c r="AE194" s="3">
        <v>115.441</v>
      </c>
      <c r="AF194" s="2">
        <f>Table1[[#This Row], [1994]]*(VLOOKUP(Table1[[#This Row], [ISO]],Table2[],30,0)%)</f>
      </c>
      <c r="AG194" s="3">
        <v>114.483</v>
      </c>
      <c r="AH194" s="2">
        <f>Table1[[#This Row], [1995]]*(VLOOKUP(Table1[[#This Row], [ISO]],Table2[],29,0)%)</f>
      </c>
      <c r="AI194" s="3">
        <v>112.685</v>
      </c>
      <c r="AJ194" s="2">
        <f>Table1[[#This Row], [1996]]*(VLOOKUP(Table1[[#This Row], [ISO]],Table2[],28,0)%)</f>
      </c>
      <c r="AK194" s="3">
        <v>111.12</v>
      </c>
      <c r="AL194" s="2">
        <f>Table1[[#This Row], [1997]]*(VLOOKUP(Table1[[#This Row], [ISO]],Table2[],27,0)%)</f>
      </c>
      <c r="AM194" s="3">
        <v>110.129</v>
      </c>
      <c r="AN194" s="2">
        <f>Table1[[#This Row], [1998]]*(VLOOKUP(Table1[[#This Row], [ISO]],Table2[],26,0)%)</f>
      </c>
      <c r="AO194" s="3">
        <v>109.834</v>
      </c>
      <c r="AP194" s="2">
        <f>Table1[[#This Row], [1999]]*(VLOOKUP(Table1[[#This Row], [ISO]],Table2[],25,0)%)</f>
      </c>
      <c r="AQ194" s="3">
        <v>110.008</v>
      </c>
      <c r="AR194" s="2">
        <f>Table1[[#This Row], [2000]]*(VLOOKUP(Table1[[#This Row], [ISO]],Table2[],24,0)%)</f>
      </c>
      <c r="AS194" s="3">
        <v>110.424</v>
      </c>
      <c r="AT194" s="2">
        <f>Table1[[#This Row], [2001]]*(VLOOKUP(Table1[[#This Row], [ISO]],Table2[],23,0)%)</f>
      </c>
      <c r="AU194" s="3">
        <v>110.95299999999999</v>
      </c>
      <c r="AV194" s="2">
        <f>Table1[[#This Row], [2002]]*(VLOOKUP(Table1[[#This Row], [ISO]],Table2[],22,0)%)</f>
      </c>
      <c r="AW194" s="3">
        <v>111.218</v>
      </c>
      <c r="AX194" s="2">
        <f>Table1[[#This Row], [2003]]*(VLOOKUP(Table1[[#This Row], [ISO]],Table2[],21,0)%)</f>
      </c>
      <c r="AY194" s="3">
        <v>111.382</v>
      </c>
      <c r="AZ194" s="2">
        <f>Table1[[#This Row], [2004]]*(VLOOKUP(Table1[[#This Row], [ISO]],Table2[],20,0)%)</f>
      </c>
      <c r="BA194" s="3">
        <v>111.623</v>
      </c>
      <c r="BB194" s="2">
        <f>Table1[[#This Row], [2005]]*(VLOOKUP(Table1[[#This Row], [ISO]],Table2[],19,0)%)</f>
      </c>
      <c r="BC194" s="3">
        <v>111.706</v>
      </c>
      <c r="BD194" s="2">
        <f>Table1[[#This Row], [2006]]*(VLOOKUP(Table1[[#This Row], [ISO]],Table2[],18,0)%)</f>
      </c>
      <c r="BE194" s="3">
        <v>111.585</v>
      </c>
      <c r="BF194" s="2">
        <f>Table1[[#This Row], [2007]]*(VLOOKUP(Table1[[#This Row], [ISO]],Table2[],17,0)%)</f>
      </c>
      <c r="BG194" s="3">
        <v>111.27600000000001</v>
      </c>
      <c r="BH194" s="2">
        <f>Table1[[#This Row], [2008]]*(VLOOKUP(Table1[[#This Row], [ISO]],Table2[],16,0)%)</f>
      </c>
      <c r="BI194" s="3">
        <v>110.744</v>
      </c>
      <c r="BJ194" s="2">
        <f>Table1[[#This Row], [2009]]*(VLOOKUP(Table1[[#This Row], [ISO]],Table2[],15,0)%)</f>
      </c>
      <c r="BK194" s="3">
        <v>110.071</v>
      </c>
      <c r="BL194" s="2">
        <f>Table1[[#This Row], [2010]]*(VLOOKUP(Table1[[#This Row], [ISO]],Table2[],14,0)%)</f>
      </c>
      <c r="BM194" s="3">
        <v>109.443</v>
      </c>
      <c r="BN194" s="2">
        <f>Table1[[#This Row], [2011]]*(VLOOKUP(Table1[[#This Row], [ISO]],Table2[],13,0)%)</f>
      </c>
      <c r="BO194" s="3">
        <v>108.901</v>
      </c>
      <c r="BP194" s="2">
        <f>Table1[[#This Row], [2012]]*(VLOOKUP(Table1[[#This Row], [ISO]],Table2[],12,0)%)</f>
      </c>
      <c r="BQ194" s="3">
        <v>108.467</v>
      </c>
      <c r="BR194" s="2">
        <f>Table1[[#This Row], [2013]]*(VLOOKUP(Table1[[#This Row], [ISO]],Table2[],11,0)%)</f>
      </c>
      <c r="BS194" s="3">
        <v>108.145</v>
      </c>
      <c r="BT194" s="2">
        <f>Table1[[#This Row], [2014]]*(VLOOKUP(Table1[[#This Row], [ISO]],Table2[],10,0)%)</f>
      </c>
      <c r="BU194" s="3">
        <v>107.935</v>
      </c>
      <c r="BV194" s="2">
        <f>Table1[[#This Row], [2015]]*(VLOOKUP(Table1[[#This Row], [ISO]],Table2[],9,0)%)</f>
      </c>
      <c r="BW194" s="3">
        <v>107.828</v>
      </c>
      <c r="BX194" s="2">
        <f>Table1[[#This Row], [2016]]*(VLOOKUP(Table1[[#This Row], [ISO]],Table2[],8,0)%)</f>
      </c>
      <c r="BY194" s="3">
        <v>107.82</v>
      </c>
      <c r="BZ194" s="2">
        <f>Table1[[#This Row], [2017]]*(VLOOKUP(Table1[[#This Row], [ISO]],Table2[],7,0)%)</f>
      </c>
      <c r="CA194" s="3">
        <v>107.892</v>
      </c>
      <c r="CB194" s="2">
        <f>Table1[[#This Row], [2018]]*(VLOOKUP(Table1[[#This Row], [ISO]],Table2[],6,0)%)</f>
      </c>
      <c r="CC194" s="3">
        <v>108.056</v>
      </c>
      <c r="CD194" s="2">
        <f>Table1[[#This Row], [2019]]*(VLOOKUP(Table1[[#This Row], [ISO]],Table2[],5,0)%)</f>
      </c>
      <c r="CE194" s="3">
        <v>108.299</v>
      </c>
      <c r="CF194" s="2">
        <f>Table1[[#This Row], [2020]]*(VLOOKUP(Table1[[#This Row], [ISO]],Table2[],4,0)%)</f>
      </c>
      <c r="CG194" s="3">
        <v>108.588</v>
      </c>
      <c r="CH194" s="2">
        <f>Table1[[#This Row], [2021]]*(VLOOKUP(Table1[[#This Row], [ISO]],Table2[],3,0)%)</f>
      </c>
    </row>
    <row x14ac:dyDescent="0.25" r="195" customHeight="1" ht="17.25">
      <c r="A195" s="1" t="s">
        <v>275</v>
      </c>
      <c r="B195" s="1" t="s">
        <v>274</v>
      </c>
      <c r="C195" s="3">
        <v>964.619</v>
      </c>
      <c r="D195" s="3">
        <f>Table1[[#This Row], [1980]]*(VLOOKUP(Table1[[#This Row], [ISO]],Table2[],44,0)%)</f>
      </c>
      <c r="E195" s="3">
        <v>955.632</v>
      </c>
      <c r="F195" s="3">
        <f>Table1[[#This Row], [1981]]*(VLOOKUP(Table1[[#This Row], [ISO]],Table2[],43,0)%)</f>
      </c>
      <c r="G195" s="3">
        <v>943.572</v>
      </c>
      <c r="H195" s="3">
        <f>Table1[[#This Row], [1982]]*(VLOOKUP(Table1[[#This Row], [ISO]],Table2[],42,0)%)</f>
      </c>
      <c r="I195" s="3">
        <v>930.192</v>
      </c>
      <c r="J195" s="3">
        <f>Table1[[#This Row], [1983]]*(VLOOKUP(Table1[[#This Row], [ISO]],Table2[],41,0)%)</f>
      </c>
      <c r="K195" s="3">
        <v>914.5899999999999</v>
      </c>
      <c r="L195" s="3">
        <f>Table1[[#This Row], [1984]]*(VLOOKUP(Table1[[#This Row], [ISO]],Table2[],40,0)%)</f>
      </c>
      <c r="M195" s="3">
        <v>901.6880000000001</v>
      </c>
      <c r="N195" s="3">
        <f>Table1[[#This Row], [1985]]*(VLOOKUP(Table1[[#This Row], [ISO]],Table2[],39,0)%)</f>
      </c>
      <c r="O195" s="3">
        <v>891.442</v>
      </c>
      <c r="P195" s="3">
        <f>Table1[[#This Row], [1986]]*(VLOOKUP(Table1[[#This Row], [ISO]],Table2[],38,0)%)</f>
      </c>
      <c r="Q195" s="3">
        <v>877.005</v>
      </c>
      <c r="R195" s="3">
        <f>Table1[[#This Row], [1987]]*(VLOOKUP(Table1[[#This Row], [ISO]],Table2[],37,0)%)</f>
      </c>
      <c r="S195" s="3">
        <v>859.5229999999999</v>
      </c>
      <c r="T195" s="3">
        <f>Table1[[#This Row], [1988]]*(VLOOKUP(Table1[[#This Row], [ISO]],Table2[],36,0)%)</f>
      </c>
      <c r="U195" s="3">
        <v>839.017</v>
      </c>
      <c r="V195" s="3">
        <f>Table1[[#This Row], [1989]]*(VLOOKUP(Table1[[#This Row], [ISO]],Table2[],35,0)%)</f>
      </c>
      <c r="W195" s="3">
        <v>814.749</v>
      </c>
      <c r="X195" s="3">
        <f>Table1[[#This Row], [1990]]*(VLOOKUP(Table1[[#This Row], [ISO]],Table2[],34,0)%)</f>
      </c>
      <c r="Y195" s="3">
        <v>795.886</v>
      </c>
      <c r="Z195" s="3">
        <f>Table1[[#This Row], [1991]]*(VLOOKUP(Table1[[#This Row], [ISO]],Table2[],33,0)%)</f>
      </c>
      <c r="AA195" s="3">
        <v>782.43</v>
      </c>
      <c r="AB195" s="3">
        <f>Table1[[#This Row], [1992]]*(VLOOKUP(Table1[[#This Row], [ISO]],Table2[],32,0)%)</f>
      </c>
      <c r="AC195" s="3">
        <v>766.97</v>
      </c>
      <c r="AD195" s="3">
        <f>Table1[[#This Row], [1993]]*(VLOOKUP(Table1[[#This Row], [ISO]],Table2[],31,0)%)</f>
      </c>
      <c r="AE195" s="3">
        <v>746.571</v>
      </c>
      <c r="AF195" s="3">
        <f>Table1[[#This Row], [1994]]*(VLOOKUP(Table1[[#This Row], [ISO]],Table2[],30,0)%)</f>
      </c>
      <c r="AG195" s="3">
        <v>717.197</v>
      </c>
      <c r="AH195" s="3">
        <f>Table1[[#This Row], [1995]]*(VLOOKUP(Table1[[#This Row], [ISO]],Table2[],29,0)%)</f>
      </c>
      <c r="AI195" s="3">
        <v>682.247</v>
      </c>
      <c r="AJ195" s="3">
        <f>Table1[[#This Row], [1996]]*(VLOOKUP(Table1[[#This Row], [ISO]],Table2[],28,0)%)</f>
      </c>
      <c r="AK195" s="3">
        <v>649.35</v>
      </c>
      <c r="AL195" s="3">
        <f>Table1[[#This Row], [1997]]*(VLOOKUP(Table1[[#This Row], [ISO]],Table2[],27,0)%)</f>
      </c>
      <c r="AM195" s="3">
        <v>618.815</v>
      </c>
      <c r="AN195" s="3">
        <f>Table1[[#This Row], [1998]]*(VLOOKUP(Table1[[#This Row], [ISO]],Table2[],26,0)%)</f>
      </c>
      <c r="AO195" s="3">
        <v>593.021</v>
      </c>
      <c r="AP195" s="3">
        <f>Table1[[#This Row], [1999]]*(VLOOKUP(Table1[[#This Row], [ISO]],Table2[],25,0)%)</f>
      </c>
      <c r="AQ195" s="3">
        <v>575.131</v>
      </c>
      <c r="AR195" s="3">
        <f>Table1[[#This Row], [2000]]*(VLOOKUP(Table1[[#This Row], [ISO]],Table2[],24,0)%)</f>
      </c>
      <c r="AS195" s="3">
        <v>558.675</v>
      </c>
      <c r="AT195" s="3">
        <f>Table1[[#This Row], [2001]]*(VLOOKUP(Table1[[#This Row], [ISO]],Table2[],23,0)%)</f>
      </c>
      <c r="AU195" s="3">
        <v>542.5419999999999</v>
      </c>
      <c r="AV195" s="3">
        <f>Table1[[#This Row], [2002]]*(VLOOKUP(Table1[[#This Row], [ISO]],Table2[],22,0)%)</f>
      </c>
      <c r="AW195" s="3">
        <v>530.433</v>
      </c>
      <c r="AX195" s="3">
        <f>Table1[[#This Row], [2003]]*(VLOOKUP(Table1[[#This Row], [ISO]],Table2[],21,0)%)</f>
      </c>
      <c r="AY195" s="3">
        <v>523.482</v>
      </c>
      <c r="AZ195" s="3">
        <f>Table1[[#This Row], [2004]]*(VLOOKUP(Table1[[#This Row], [ISO]],Table2[],20,0)%)</f>
      </c>
      <c r="BA195" s="3">
        <v>521.452</v>
      </c>
      <c r="BB195" s="3">
        <f>Table1[[#This Row], [2005]]*(VLOOKUP(Table1[[#This Row], [ISO]],Table2[],19,0)%)</f>
      </c>
      <c r="BC195" s="3">
        <v>524.225</v>
      </c>
      <c r="BD195" s="3">
        <f>Table1[[#This Row], [2006]]*(VLOOKUP(Table1[[#This Row], [ISO]],Table2[],18,0)%)</f>
      </c>
      <c r="BE195" s="3">
        <v>530.738</v>
      </c>
      <c r="BF195" s="3">
        <f>Table1[[#This Row], [2007]]*(VLOOKUP(Table1[[#This Row], [ISO]],Table2[],17,0)%)</f>
      </c>
      <c r="BG195" s="3">
        <v>540.3489999999999</v>
      </c>
      <c r="BH195" s="3">
        <f>Table1[[#This Row], [2008]]*(VLOOKUP(Table1[[#This Row], [ISO]],Table2[],16,0)%)</f>
      </c>
      <c r="BI195" s="3">
        <v>553.3340000000001</v>
      </c>
      <c r="BJ195" s="3">
        <f>Table1[[#This Row], [2009]]*(VLOOKUP(Table1[[#This Row], [ISO]],Table2[],15,0)%)</f>
      </c>
      <c r="BK195" s="3">
        <v>565.097</v>
      </c>
      <c r="BL195" s="3">
        <f>Table1[[#This Row], [2010]]*(VLOOKUP(Table1[[#This Row], [ISO]],Table2[],14,0)%)</f>
      </c>
      <c r="BM195" s="3">
        <v>574.428</v>
      </c>
      <c r="BN195" s="3">
        <f>Table1[[#This Row], [2011]]*(VLOOKUP(Table1[[#This Row], [ISO]],Table2[],13,0)%)</f>
      </c>
      <c r="BO195" s="3">
        <v>581.353</v>
      </c>
      <c r="BP195" s="3">
        <f>Table1[[#This Row], [2012]]*(VLOOKUP(Table1[[#This Row], [ISO]],Table2[],12,0)%)</f>
      </c>
      <c r="BQ195" s="3">
        <v>582.463</v>
      </c>
      <c r="BR195" s="3">
        <f>Table1[[#This Row], [2013]]*(VLOOKUP(Table1[[#This Row], [ISO]],Table2[],11,0)%)</f>
      </c>
      <c r="BS195" s="3">
        <v>577.964</v>
      </c>
      <c r="BT195" s="3">
        <f>Table1[[#This Row], [2014]]*(VLOOKUP(Table1[[#This Row], [ISO]],Table2[],10,0)%)</f>
      </c>
      <c r="BU195" s="3">
        <v>573.6189999999999</v>
      </c>
      <c r="BV195" s="3">
        <f>Table1[[#This Row], [2015]]*(VLOOKUP(Table1[[#This Row], [ISO]],Table2[],9,0)%)</f>
      </c>
      <c r="BW195" s="3">
        <v>571.014</v>
      </c>
      <c r="BX195" s="3">
        <f>Table1[[#This Row], [2016]]*(VLOOKUP(Table1[[#This Row], [ISO]],Table2[],8,0)%)</f>
      </c>
      <c r="BY195" s="3">
        <v>572.746</v>
      </c>
      <c r="BZ195" s="3">
        <f>Table1[[#This Row], [2017]]*(VLOOKUP(Table1[[#This Row], [ISO]],Table2[],7,0)%)</f>
      </c>
      <c r="CA195" s="3">
        <v>579.738</v>
      </c>
      <c r="CB195" s="3">
        <f>Table1[[#This Row], [2018]]*(VLOOKUP(Table1[[#This Row], [ISO]],Table2[],6,0)%)</f>
      </c>
      <c r="CC195" s="3">
        <v>585.97</v>
      </c>
      <c r="CD195" s="3">
        <f>Table1[[#This Row], [2019]]*(VLOOKUP(Table1[[#This Row], [ISO]],Table2[],5,0)%)</f>
      </c>
      <c r="CE195" s="3">
        <v>586.401</v>
      </c>
      <c r="CF195" s="3">
        <f>Table1[[#This Row], [2020]]*(VLOOKUP(Table1[[#This Row], [ISO]],Table2[],4,0)%)</f>
      </c>
      <c r="CG195" s="3">
        <v>578.707</v>
      </c>
      <c r="CH195" s="3">
        <f>Table1[[#This Row], [2021]]*(VLOOKUP(Table1[[#This Row], [ISO]],Table2[],3,0)%)</f>
      </c>
    </row>
    <row x14ac:dyDescent="0.25" r="196" customHeight="1" ht="17.25">
      <c r="A196" s="1" t="s">
        <v>277</v>
      </c>
      <c r="B196" s="1" t="s">
        <v>276</v>
      </c>
      <c r="C196" s="3">
        <v>303.758</v>
      </c>
      <c r="D196" s="3">
        <f>Table1[[#This Row], [1980]]*(VLOOKUP(Table1[[#This Row], [ISO]],Table2[],44,0)%)</f>
      </c>
      <c r="E196" s="3">
        <v>303.66</v>
      </c>
      <c r="F196" s="3">
        <f>Table1[[#This Row], [1981]]*(VLOOKUP(Table1[[#This Row], [ISO]],Table2[],43,0)%)</f>
      </c>
      <c r="G196" s="3">
        <v>300.823</v>
      </c>
      <c r="H196" s="3">
        <f>Table1[[#This Row], [1982]]*(VLOOKUP(Table1[[#This Row], [ISO]],Table2[],42,0)%)</f>
      </c>
      <c r="I196" s="3">
        <v>295.89</v>
      </c>
      <c r="J196" s="3">
        <f>Table1[[#This Row], [1983]]*(VLOOKUP(Table1[[#This Row], [ISO]],Table2[],41,0)%)</f>
      </c>
      <c r="K196" s="3">
        <v>289.036</v>
      </c>
      <c r="L196" s="3">
        <f>Table1[[#This Row], [1984]]*(VLOOKUP(Table1[[#This Row], [ISO]],Table2[],40,0)%)</f>
      </c>
      <c r="M196" s="3">
        <v>280.864</v>
      </c>
      <c r="N196" s="3">
        <f>Table1[[#This Row], [1985]]*(VLOOKUP(Table1[[#This Row], [ISO]],Table2[],39,0)%)</f>
      </c>
      <c r="O196" s="3">
        <v>272.28999999999996</v>
      </c>
      <c r="P196" s="3">
        <f>Table1[[#This Row], [1986]]*(VLOOKUP(Table1[[#This Row], [ISO]],Table2[],38,0)%)</f>
      </c>
      <c r="Q196" s="3">
        <v>264.983</v>
      </c>
      <c r="R196" s="3">
        <f>Table1[[#This Row], [1987]]*(VLOOKUP(Table1[[#This Row], [ISO]],Table2[],37,0)%)</f>
      </c>
      <c r="S196" s="3">
        <v>259.358</v>
      </c>
      <c r="T196" s="3">
        <f>Table1[[#This Row], [1988]]*(VLOOKUP(Table1[[#This Row], [ISO]],Table2[],36,0)%)</f>
      </c>
      <c r="U196" s="3">
        <v>253.66899999999998</v>
      </c>
      <c r="V196" s="3">
        <f>Table1[[#This Row], [1989]]*(VLOOKUP(Table1[[#This Row], [ISO]],Table2[],35,0)%)</f>
      </c>
      <c r="W196" s="3">
        <v>247.365</v>
      </c>
      <c r="X196" s="3">
        <f>Table1[[#This Row], [1990]]*(VLOOKUP(Table1[[#This Row], [ISO]],Table2[],34,0)%)</f>
      </c>
      <c r="Y196" s="3">
        <v>240.485</v>
      </c>
      <c r="Z196" s="3">
        <f>Table1[[#This Row], [1991]]*(VLOOKUP(Table1[[#This Row], [ISO]],Table2[],33,0)%)</f>
      </c>
      <c r="AA196" s="3">
        <v>231.95</v>
      </c>
      <c r="AB196" s="3">
        <f>Table1[[#This Row], [1992]]*(VLOOKUP(Table1[[#This Row], [ISO]],Table2[],32,0)%)</f>
      </c>
      <c r="AC196" s="3">
        <v>222.477</v>
      </c>
      <c r="AD196" s="3">
        <f>Table1[[#This Row], [1993]]*(VLOOKUP(Table1[[#This Row], [ISO]],Table2[],31,0)%)</f>
      </c>
      <c r="AE196" s="3">
        <v>214.358</v>
      </c>
      <c r="AF196" s="3">
        <f>Table1[[#This Row], [1994]]*(VLOOKUP(Table1[[#This Row], [ISO]],Table2[],30,0)%)</f>
      </c>
      <c r="AG196" s="3">
        <v>207.795</v>
      </c>
      <c r="AH196" s="3">
        <f>Table1[[#This Row], [1995]]*(VLOOKUP(Table1[[#This Row], [ISO]],Table2[],29,0)%)</f>
      </c>
      <c r="AI196" s="3">
        <v>202.12099999999998</v>
      </c>
      <c r="AJ196" s="3">
        <f>Table1[[#This Row], [1996]]*(VLOOKUP(Table1[[#This Row], [ISO]],Table2[],28,0)%)</f>
      </c>
      <c r="AK196" s="3">
        <v>197.207</v>
      </c>
      <c r="AL196" s="3">
        <f>Table1[[#This Row], [1997]]*(VLOOKUP(Table1[[#This Row], [ISO]],Table2[],27,0)%)</f>
      </c>
      <c r="AM196" s="3">
        <v>192.69899999999998</v>
      </c>
      <c r="AN196" s="3">
        <f>Table1[[#This Row], [1998]]*(VLOOKUP(Table1[[#This Row], [ISO]],Table2[],26,0)%)</f>
      </c>
      <c r="AO196" s="3">
        <v>188.389</v>
      </c>
      <c r="AP196" s="3">
        <f>Table1[[#This Row], [1999]]*(VLOOKUP(Table1[[#This Row], [ISO]],Table2[],25,0)%)</f>
      </c>
      <c r="AQ196" s="3">
        <v>185.007</v>
      </c>
      <c r="AR196" s="3">
        <f>Table1[[#This Row], [2000]]*(VLOOKUP(Table1[[#This Row], [ISO]],Table2[],24,0)%)</f>
      </c>
      <c r="AS196" s="3">
        <v>182.15499999999997</v>
      </c>
      <c r="AT196" s="3">
        <f>Table1[[#This Row], [2001]]*(VLOOKUP(Table1[[#This Row], [ISO]],Table2[],23,0)%)</f>
      </c>
      <c r="AU196" s="3">
        <v>179.823</v>
      </c>
      <c r="AV196" s="3">
        <f>Table1[[#This Row], [2002]]*(VLOOKUP(Table1[[#This Row], [ISO]],Table2[],22,0)%)</f>
      </c>
      <c r="AW196" s="3">
        <v>179.211</v>
      </c>
      <c r="AX196" s="3">
        <f>Table1[[#This Row], [2003]]*(VLOOKUP(Table1[[#This Row], [ISO]],Table2[],21,0)%)</f>
      </c>
      <c r="AY196" s="3">
        <v>180.303</v>
      </c>
      <c r="AZ196" s="3">
        <f>Table1[[#This Row], [2004]]*(VLOOKUP(Table1[[#This Row], [ISO]],Table2[],20,0)%)</f>
      </c>
      <c r="BA196" s="3">
        <v>181.94</v>
      </c>
      <c r="BB196" s="3">
        <f>Table1[[#This Row], [2005]]*(VLOOKUP(Table1[[#This Row], [ISO]],Table2[],19,0)%)</f>
      </c>
      <c r="BC196" s="3">
        <v>184.531</v>
      </c>
      <c r="BD196" s="3">
        <f>Table1[[#This Row], [2006]]*(VLOOKUP(Table1[[#This Row], [ISO]],Table2[],18,0)%)</f>
      </c>
      <c r="BE196" s="3">
        <v>189.014</v>
      </c>
      <c r="BF196" s="3">
        <f>Table1[[#This Row], [2007]]*(VLOOKUP(Table1[[#This Row], [ISO]],Table2[],17,0)%)</f>
      </c>
      <c r="BG196" s="3">
        <v>195.932</v>
      </c>
      <c r="BH196" s="3">
        <f>Table1[[#This Row], [2008]]*(VLOOKUP(Table1[[#This Row], [ISO]],Table2[],16,0)%)</f>
      </c>
      <c r="BI196" s="3">
        <v>204.068</v>
      </c>
      <c r="BJ196" s="3">
        <f>Table1[[#This Row], [2009]]*(VLOOKUP(Table1[[#This Row], [ISO]],Table2[],15,0)%)</f>
      </c>
      <c r="BK196" s="3">
        <v>212.08</v>
      </c>
      <c r="BL196" s="3">
        <f>Table1[[#This Row], [2010]]*(VLOOKUP(Table1[[#This Row], [ISO]],Table2[],14,0)%)</f>
      </c>
      <c r="BM196" s="3">
        <v>219.118</v>
      </c>
      <c r="BN196" s="3">
        <f>Table1[[#This Row], [2011]]*(VLOOKUP(Table1[[#This Row], [ISO]],Table2[],13,0)%)</f>
      </c>
      <c r="BO196" s="3">
        <v>223.678</v>
      </c>
      <c r="BP196" s="3">
        <f>Table1[[#This Row], [2012]]*(VLOOKUP(Table1[[#This Row], [ISO]],Table2[],12,0)%)</f>
      </c>
      <c r="BQ196" s="3">
        <v>224.529</v>
      </c>
      <c r="BR196" s="3">
        <f>Table1[[#This Row], [2013]]*(VLOOKUP(Table1[[#This Row], [ISO]],Table2[],11,0)%)</f>
      </c>
      <c r="BS196" s="3">
        <v>222.75</v>
      </c>
      <c r="BT196" s="3">
        <f>Table1[[#This Row], [2014]]*(VLOOKUP(Table1[[#This Row], [ISO]],Table2[],10,0)%)</f>
      </c>
      <c r="BU196" s="3">
        <v>220.296</v>
      </c>
      <c r="BV196" s="3">
        <f>Table1[[#This Row], [2015]]*(VLOOKUP(Table1[[#This Row], [ISO]],Table2[],9,0)%)</f>
      </c>
      <c r="BW196" s="3">
        <v>217.323</v>
      </c>
      <c r="BX196" s="3">
        <f>Table1[[#This Row], [2016]]*(VLOOKUP(Table1[[#This Row], [ISO]],Table2[],8,0)%)</f>
      </c>
      <c r="BY196" s="3">
        <v>214.142</v>
      </c>
      <c r="BZ196" s="3">
        <f>Table1[[#This Row], [2017]]*(VLOOKUP(Table1[[#This Row], [ISO]],Table2[],7,0)%)</f>
      </c>
      <c r="CA196" s="3">
        <v>211.25400000000002</v>
      </c>
      <c r="CB196" s="3">
        <f>Table1[[#This Row], [2018]]*(VLOOKUP(Table1[[#This Row], [ISO]],Table2[],6,0)%)</f>
      </c>
      <c r="CC196" s="3">
        <v>208.445</v>
      </c>
      <c r="CD196" s="3">
        <f>Table1[[#This Row], [2019]]*(VLOOKUP(Table1[[#This Row], [ISO]],Table2[],5,0)%)</f>
      </c>
      <c r="CE196" s="3">
        <v>205.00100000000003</v>
      </c>
      <c r="CF196" s="3">
        <f>Table1[[#This Row], [2020]]*(VLOOKUP(Table1[[#This Row], [ISO]],Table2[],4,0)%)</f>
      </c>
      <c r="CG196" s="3">
        <v>201.592</v>
      </c>
      <c r="CH196" s="3">
        <f>Table1[[#This Row], [2021]]*(VLOOKUP(Table1[[#This Row], [ISO]],Table2[],3,0)%)</f>
      </c>
    </row>
    <row x14ac:dyDescent="0.25" r="197" customHeight="1" ht="17.25">
      <c r="A197" s="1" t="s">
        <v>293</v>
      </c>
      <c r="B197" s="1" t="s">
        <v>292</v>
      </c>
      <c r="C197" s="3">
        <v>973.672</v>
      </c>
      <c r="D197" s="3">
        <f>Table1[[#This Row], [1980]]*(VLOOKUP(Table1[[#This Row], [ISO]],Table2[],44,0)%)</f>
      </c>
      <c r="E197" s="3">
        <v>961.514</v>
      </c>
      <c r="F197" s="3">
        <f>Table1[[#This Row], [1981]]*(VLOOKUP(Table1[[#This Row], [ISO]],Table2[],43,0)%)</f>
      </c>
      <c r="G197" s="3">
        <v>953.546</v>
      </c>
      <c r="H197" s="3">
        <f>Table1[[#This Row], [1982]]*(VLOOKUP(Table1[[#This Row], [ISO]],Table2[],42,0)%)</f>
      </c>
      <c r="I197" s="3">
        <v>949.359</v>
      </c>
      <c r="J197" s="3">
        <f>Table1[[#This Row], [1983]]*(VLOOKUP(Table1[[#This Row], [ISO]],Table2[],41,0)%)</f>
      </c>
      <c r="K197" s="3">
        <v>947.452</v>
      </c>
      <c r="L197" s="3">
        <f>Table1[[#This Row], [1984]]*(VLOOKUP(Table1[[#This Row], [ISO]],Table2[],40,0)%)</f>
      </c>
      <c r="M197" s="3">
        <v>948.952</v>
      </c>
      <c r="N197" s="3">
        <f>Table1[[#This Row], [1985]]*(VLOOKUP(Table1[[#This Row], [ISO]],Table2[],39,0)%)</f>
      </c>
      <c r="O197" s="3">
        <v>960.211</v>
      </c>
      <c r="P197" s="3">
        <f>Table1[[#This Row], [1986]]*(VLOOKUP(Table1[[#This Row], [ISO]],Table2[],38,0)%)</f>
      </c>
      <c r="Q197" s="3">
        <v>981.9689999999999</v>
      </c>
      <c r="R197" s="3">
        <f>Table1[[#This Row], [1987]]*(VLOOKUP(Table1[[#This Row], [ISO]],Table2[],37,0)%)</f>
      </c>
      <c r="S197" s="3">
        <v>1015.222</v>
      </c>
      <c r="T197" s="3">
        <f>Table1[[#This Row], [1988]]*(VLOOKUP(Table1[[#This Row], [ISO]],Table2[],36,0)%)</f>
      </c>
      <c r="U197" s="3">
        <v>1057.232</v>
      </c>
      <c r="V197" s="3">
        <f>Table1[[#This Row], [1989]]*(VLOOKUP(Table1[[#This Row], [ISO]],Table2[],35,0)%)</f>
      </c>
      <c r="W197" s="3">
        <v>1102.769</v>
      </c>
      <c r="X197" s="3">
        <f>Table1[[#This Row], [1990]]*(VLOOKUP(Table1[[#This Row], [ISO]],Table2[],34,0)%)</f>
      </c>
      <c r="Y197" s="3">
        <v>1146.51</v>
      </c>
      <c r="Z197" s="3">
        <f>Table1[[#This Row], [1991]]*(VLOOKUP(Table1[[#This Row], [ISO]],Table2[],33,0)%)</f>
      </c>
      <c r="AA197" s="3">
        <v>1182.336</v>
      </c>
      <c r="AB197" s="3">
        <f>Table1[[#This Row], [1992]]*(VLOOKUP(Table1[[#This Row], [ISO]],Table2[],32,0)%)</f>
      </c>
      <c r="AC197" s="3">
        <v>1202.46</v>
      </c>
      <c r="AD197" s="3">
        <f>Table1[[#This Row], [1993]]*(VLOOKUP(Table1[[#This Row], [ISO]],Table2[],31,0)%)</f>
      </c>
      <c r="AE197" s="3">
        <v>1200.818</v>
      </c>
      <c r="AF197" s="3">
        <f>Table1[[#This Row], [1994]]*(VLOOKUP(Table1[[#This Row], [ISO]],Table2[],30,0)%)</f>
      </c>
      <c r="AG197" s="3">
        <v>1173.989</v>
      </c>
      <c r="AH197" s="3">
        <f>Table1[[#This Row], [1995]]*(VLOOKUP(Table1[[#This Row], [ISO]],Table2[],29,0)%)</f>
      </c>
      <c r="AI197" s="3">
        <v>1125.138</v>
      </c>
      <c r="AJ197" s="3">
        <f>Table1[[#This Row], [1996]]*(VLOOKUP(Table1[[#This Row], [ISO]],Table2[],28,0)%)</f>
      </c>
      <c r="AK197" s="3">
        <v>1066.2310000000002</v>
      </c>
      <c r="AL197" s="3">
        <f>Table1[[#This Row], [1997]]*(VLOOKUP(Table1[[#This Row], [ISO]],Table2[],27,0)%)</f>
      </c>
      <c r="AM197" s="3">
        <v>1007.865</v>
      </c>
      <c r="AN197" s="3">
        <f>Table1[[#This Row], [1998]]*(VLOOKUP(Table1[[#This Row], [ISO]],Table2[],26,0)%)</f>
      </c>
      <c r="AO197" s="3">
        <v>958.7929999999999</v>
      </c>
      <c r="AP197" s="3">
        <f>Table1[[#This Row], [1999]]*(VLOOKUP(Table1[[#This Row], [ISO]],Table2[],25,0)%)</f>
      </c>
      <c r="AQ197" s="3">
        <v>926.051</v>
      </c>
      <c r="AR197" s="3">
        <f>Table1[[#This Row], [2000]]*(VLOOKUP(Table1[[#This Row], [ISO]],Table2[],24,0)%)</f>
      </c>
      <c r="AS197" s="3">
        <v>912.544</v>
      </c>
      <c r="AT197" s="3">
        <f>Table1[[#This Row], [2001]]*(VLOOKUP(Table1[[#This Row], [ISO]],Table2[],23,0)%)</f>
      </c>
      <c r="AU197" s="3">
        <v>916.396</v>
      </c>
      <c r="AV197" s="3">
        <f>Table1[[#This Row], [2002]]*(VLOOKUP(Table1[[#This Row], [ISO]],Table2[],22,0)%)</f>
      </c>
      <c r="AW197" s="3">
        <v>933.43</v>
      </c>
      <c r="AX197" s="3">
        <f>Table1[[#This Row], [2003]]*(VLOOKUP(Table1[[#This Row], [ISO]],Table2[],21,0)%)</f>
      </c>
      <c r="AY197" s="3">
        <v>957.173</v>
      </c>
      <c r="AZ197" s="3">
        <f>Table1[[#This Row], [2004]]*(VLOOKUP(Table1[[#This Row], [ISO]],Table2[],20,0)%)</f>
      </c>
      <c r="BA197" s="3">
        <v>982.355</v>
      </c>
      <c r="BB197" s="3">
        <f>Table1[[#This Row], [2005]]*(VLOOKUP(Table1[[#This Row], [ISO]],Table2[],19,0)%)</f>
      </c>
      <c r="BC197" s="3">
        <v>1009.777</v>
      </c>
      <c r="BD197" s="3">
        <f>Table1[[#This Row], [2006]]*(VLOOKUP(Table1[[#This Row], [ISO]],Table2[],18,0)%)</f>
      </c>
      <c r="BE197" s="3">
        <v>1037.897</v>
      </c>
      <c r="BF197" s="3">
        <f>Table1[[#This Row], [2007]]*(VLOOKUP(Table1[[#This Row], [ISO]],Table2[],17,0)%)</f>
      </c>
      <c r="BG197" s="3">
        <v>1062</v>
      </c>
      <c r="BH197" s="3">
        <f>Table1[[#This Row], [2008]]*(VLOOKUP(Table1[[#This Row], [ISO]],Table2[],16,0)%)</f>
      </c>
      <c r="BI197" s="3">
        <v>1084.904</v>
      </c>
      <c r="BJ197" s="3">
        <f>Table1[[#This Row], [2009]]*(VLOOKUP(Table1[[#This Row], [ISO]],Table2[],15,0)%)</f>
      </c>
      <c r="BK197" s="3">
        <v>1110.797</v>
      </c>
      <c r="BL197" s="3">
        <f>Table1[[#This Row], [2010]]*(VLOOKUP(Table1[[#This Row], [ISO]],Table2[],14,0)%)</f>
      </c>
      <c r="BM197" s="3">
        <v>1132.367</v>
      </c>
      <c r="BN197" s="3">
        <f>Table1[[#This Row], [2011]]*(VLOOKUP(Table1[[#This Row], [ISO]],Table2[],13,0)%)</f>
      </c>
      <c r="BO197" s="3">
        <v>1146.532</v>
      </c>
      <c r="BP197" s="3">
        <f>Table1[[#This Row], [2012]]*(VLOOKUP(Table1[[#This Row], [ISO]],Table2[],12,0)%)</f>
      </c>
      <c r="BQ197" s="3">
        <v>1158.787</v>
      </c>
      <c r="BR197" s="3">
        <f>Table1[[#This Row], [2013]]*(VLOOKUP(Table1[[#This Row], [ISO]],Table2[],11,0)%)</f>
      </c>
      <c r="BS197" s="3">
        <v>1169.074</v>
      </c>
      <c r="BT197" s="3">
        <f>Table1[[#This Row], [2014]]*(VLOOKUP(Table1[[#This Row], [ISO]],Table2[],10,0)%)</f>
      </c>
      <c r="BU197" s="3">
        <v>1175.542</v>
      </c>
      <c r="BV197" s="3">
        <f>Table1[[#This Row], [2015]]*(VLOOKUP(Table1[[#This Row], [ISO]],Table2[],9,0)%)</f>
      </c>
      <c r="BW197" s="3">
        <v>1183.545</v>
      </c>
      <c r="BX197" s="3">
        <f>Table1[[#This Row], [2016]]*(VLOOKUP(Table1[[#This Row], [ISO]],Table2[],8,0)%)</f>
      </c>
      <c r="BY197" s="3">
        <v>1193.147</v>
      </c>
      <c r="BZ197" s="3">
        <f>Table1[[#This Row], [2017]]*(VLOOKUP(Table1[[#This Row], [ISO]],Table2[],7,0)%)</f>
      </c>
      <c r="CA197" s="3">
        <v>1198.841</v>
      </c>
      <c r="CB197" s="3">
        <f>Table1[[#This Row], [2018]]*(VLOOKUP(Table1[[#This Row], [ISO]],Table2[],6,0)%)</f>
      </c>
      <c r="CC197" s="3">
        <v>1200.925</v>
      </c>
      <c r="CD197" s="3">
        <f>Table1[[#This Row], [2019]]*(VLOOKUP(Table1[[#This Row], [ISO]],Table2[],5,0)%)</f>
      </c>
      <c r="CE197" s="3">
        <v>1197.758</v>
      </c>
      <c r="CF197" s="3">
        <f>Table1[[#This Row], [2020]]*(VLOOKUP(Table1[[#This Row], [ISO]],Table2[],4,0)%)</f>
      </c>
      <c r="CG197" s="3">
        <v>1190.951</v>
      </c>
      <c r="CH197" s="3">
        <f>Table1[[#This Row], [2021]]*(VLOOKUP(Table1[[#This Row], [ISO]],Table2[],3,0)%)</f>
      </c>
    </row>
    <row x14ac:dyDescent="0.25" r="198" customHeight="1" ht="17.25">
      <c r="A198" s="1" t="s">
        <v>99</v>
      </c>
      <c r="B198" s="1" t="s">
        <v>98</v>
      </c>
      <c r="C198" s="3">
        <v>243.57999999999998</v>
      </c>
      <c r="D198" s="3">
        <f>Table1[[#This Row], [1980]]*(VLOOKUP(Table1[[#This Row], [ISO]],Table2[],44,0)%)</f>
      </c>
      <c r="E198" s="3">
        <v>250.29700000000003</v>
      </c>
      <c r="F198" s="3">
        <f>Table1[[#This Row], [1981]]*(VLOOKUP(Table1[[#This Row], [ISO]],Table2[],43,0)%)</f>
      </c>
      <c r="G198" s="3">
        <v>256.897</v>
      </c>
      <c r="H198" s="3">
        <f>Table1[[#This Row], [1982]]*(VLOOKUP(Table1[[#This Row], [ISO]],Table2[],42,0)%)</f>
      </c>
      <c r="I198" s="3">
        <v>264.058</v>
      </c>
      <c r="J198" s="3">
        <f>Table1[[#This Row], [1983]]*(VLOOKUP(Table1[[#This Row], [ISO]],Table2[],41,0)%)</f>
      </c>
      <c r="K198" s="3">
        <v>271.329</v>
      </c>
      <c r="L198" s="3">
        <f>Table1[[#This Row], [1984]]*(VLOOKUP(Table1[[#This Row], [ISO]],Table2[],40,0)%)</f>
      </c>
      <c r="M198" s="3">
        <v>279.658</v>
      </c>
      <c r="N198" s="3">
        <f>Table1[[#This Row], [1985]]*(VLOOKUP(Table1[[#This Row], [ISO]],Table2[],39,0)%)</f>
      </c>
      <c r="O198" s="3">
        <v>287.729</v>
      </c>
      <c r="P198" s="3">
        <f>Table1[[#This Row], [1986]]*(VLOOKUP(Table1[[#This Row], [ISO]],Table2[],38,0)%)</f>
      </c>
      <c r="Q198" s="3">
        <v>294.823</v>
      </c>
      <c r="R198" s="3">
        <f>Table1[[#This Row], [1987]]*(VLOOKUP(Table1[[#This Row], [ISO]],Table2[],37,0)%)</f>
      </c>
      <c r="S198" s="3">
        <v>302.122</v>
      </c>
      <c r="T198" s="3">
        <f>Table1[[#This Row], [1988]]*(VLOOKUP(Table1[[#This Row], [ISO]],Table2[],36,0)%)</f>
      </c>
      <c r="U198" s="3">
        <v>308.501</v>
      </c>
      <c r="V198" s="3">
        <f>Table1[[#This Row], [1989]]*(VLOOKUP(Table1[[#This Row], [ISO]],Table2[],35,0)%)</f>
      </c>
      <c r="W198" s="3">
        <v>313.749</v>
      </c>
      <c r="X198" s="3">
        <f>Table1[[#This Row], [1990]]*(VLOOKUP(Table1[[#This Row], [ISO]],Table2[],34,0)%)</f>
      </c>
      <c r="Y198" s="3">
        <v>319.322</v>
      </c>
      <c r="Z198" s="3">
        <f>Table1[[#This Row], [1991]]*(VLOOKUP(Table1[[#This Row], [ISO]],Table2[],33,0)%)</f>
      </c>
      <c r="AA198" s="3">
        <v>325.108</v>
      </c>
      <c r="AB198" s="3">
        <f>Table1[[#This Row], [1992]]*(VLOOKUP(Table1[[#This Row], [ISO]],Table2[],32,0)%)</f>
      </c>
      <c r="AC198" s="3">
        <v>329.867</v>
      </c>
      <c r="AD198" s="3">
        <f>Table1[[#This Row], [1993]]*(VLOOKUP(Table1[[#This Row], [ISO]],Table2[],31,0)%)</f>
      </c>
      <c r="AE198" s="3">
        <v>329.517</v>
      </c>
      <c r="AF198" s="3">
        <f>Table1[[#This Row], [1994]]*(VLOOKUP(Table1[[#This Row], [ISO]],Table2[],30,0)%)</f>
      </c>
      <c r="AG198" s="3">
        <v>325.229</v>
      </c>
      <c r="AH198" s="3">
        <f>Table1[[#This Row], [1995]]*(VLOOKUP(Table1[[#This Row], [ISO]],Table2[],29,0)%)</f>
      </c>
      <c r="AI198" s="3">
        <v>320.41200000000003</v>
      </c>
      <c r="AJ198" s="3">
        <f>Table1[[#This Row], [1996]]*(VLOOKUP(Table1[[#This Row], [ISO]],Table2[],28,0)%)</f>
      </c>
      <c r="AK198" s="3">
        <v>313.672</v>
      </c>
      <c r="AL198" s="3">
        <f>Table1[[#This Row], [1997]]*(VLOOKUP(Table1[[#This Row], [ISO]],Table2[],27,0)%)</f>
      </c>
      <c r="AM198" s="3">
        <v>305.955</v>
      </c>
      <c r="AN198" s="3">
        <f>Table1[[#This Row], [1998]]*(VLOOKUP(Table1[[#This Row], [ISO]],Table2[],26,0)%)</f>
      </c>
      <c r="AO198" s="3">
        <v>299.614</v>
      </c>
      <c r="AP198" s="3">
        <f>Table1[[#This Row], [1999]]*(VLOOKUP(Table1[[#This Row], [ISO]],Table2[],25,0)%)</f>
      </c>
      <c r="AQ198" s="3">
        <v>296.865</v>
      </c>
      <c r="AR198" s="3">
        <f>Table1[[#This Row], [2000]]*(VLOOKUP(Table1[[#This Row], [ISO]],Table2[],24,0)%)</f>
      </c>
      <c r="AS198" s="3">
        <v>296.746</v>
      </c>
      <c r="AT198" s="3">
        <f>Table1[[#This Row], [2001]]*(VLOOKUP(Table1[[#This Row], [ISO]],Table2[],23,0)%)</f>
      </c>
      <c r="AU198" s="3">
        <v>296.94</v>
      </c>
      <c r="AV198" s="3">
        <f>Table1[[#This Row], [2002]]*(VLOOKUP(Table1[[#This Row], [ISO]],Table2[],22,0)%)</f>
      </c>
      <c r="AW198" s="3">
        <v>297.579</v>
      </c>
      <c r="AX198" s="3">
        <f>Table1[[#This Row], [2003]]*(VLOOKUP(Table1[[#This Row], [ISO]],Table2[],21,0)%)</f>
      </c>
      <c r="AY198" s="3">
        <v>298.455</v>
      </c>
      <c r="AZ198" s="3">
        <f>Table1[[#This Row], [2004]]*(VLOOKUP(Table1[[#This Row], [ISO]],Table2[],20,0)%)</f>
      </c>
      <c r="BA198" s="3">
        <v>299.322</v>
      </c>
      <c r="BB198" s="3">
        <f>Table1[[#This Row], [2005]]*(VLOOKUP(Table1[[#This Row], [ISO]],Table2[],19,0)%)</f>
      </c>
      <c r="BC198" s="3">
        <v>300.534</v>
      </c>
      <c r="BD198" s="3">
        <f>Table1[[#This Row], [2006]]*(VLOOKUP(Table1[[#This Row], [ISO]],Table2[],18,0)%)</f>
      </c>
      <c r="BE198" s="3">
        <v>302.532</v>
      </c>
      <c r="BF198" s="3">
        <f>Table1[[#This Row], [2007]]*(VLOOKUP(Table1[[#This Row], [ISO]],Table2[],17,0)%)</f>
      </c>
      <c r="BG198" s="3">
        <v>304.524</v>
      </c>
      <c r="BH198" s="3">
        <f>Table1[[#This Row], [2008]]*(VLOOKUP(Table1[[#This Row], [ISO]],Table2[],16,0)%)</f>
      </c>
      <c r="BI198" s="3">
        <v>305.645</v>
      </c>
      <c r="BJ198" s="3">
        <f>Table1[[#This Row], [2009]]*(VLOOKUP(Table1[[#This Row], [ISO]],Table2[],15,0)%)</f>
      </c>
      <c r="BK198" s="3">
        <v>305.829</v>
      </c>
      <c r="BL198" s="3">
        <f>Table1[[#This Row], [2010]]*(VLOOKUP(Table1[[#This Row], [ISO]],Table2[],14,0)%)</f>
      </c>
      <c r="BM198" s="3">
        <v>305.603</v>
      </c>
      <c r="BN198" s="3">
        <f>Table1[[#This Row], [2011]]*(VLOOKUP(Table1[[#This Row], [ISO]],Table2[],13,0)%)</f>
      </c>
      <c r="BO198" s="3">
        <v>305.37199999999996</v>
      </c>
      <c r="BP198" s="3">
        <f>Table1[[#This Row], [2012]]*(VLOOKUP(Table1[[#This Row], [ISO]],Table2[],12,0)%)</f>
      </c>
      <c r="BQ198" s="3">
        <v>304.474</v>
      </c>
      <c r="BR198" s="3">
        <f>Table1[[#This Row], [2013]]*(VLOOKUP(Table1[[#This Row], [ISO]],Table2[],11,0)%)</f>
      </c>
      <c r="BS198" s="3">
        <v>302.657</v>
      </c>
      <c r="BT198" s="3">
        <f>Table1[[#This Row], [2014]]*(VLOOKUP(Table1[[#This Row], [ISO]],Table2[],10,0)%)</f>
      </c>
      <c r="BU198" s="3">
        <v>300.546</v>
      </c>
      <c r="BV198" s="3">
        <f>Table1[[#This Row], [2015]]*(VLOOKUP(Table1[[#This Row], [ISO]],Table2[],9,0)%)</f>
      </c>
      <c r="BW198" s="3">
        <v>298.24199999999996</v>
      </c>
      <c r="BX198" s="3">
        <f>Table1[[#This Row], [2016]]*(VLOOKUP(Table1[[#This Row], [ISO]],Table2[],8,0)%)</f>
      </c>
      <c r="BY198" s="3">
        <v>295.062</v>
      </c>
      <c r="BZ198" s="3">
        <f>Table1[[#This Row], [2017]]*(VLOOKUP(Table1[[#This Row], [ISO]],Table2[],7,0)%)</f>
      </c>
      <c r="CA198" s="3">
        <v>291.014</v>
      </c>
      <c r="CB198" s="3">
        <f>Table1[[#This Row], [2018]]*(VLOOKUP(Table1[[#This Row], [ISO]],Table2[],6,0)%)</f>
      </c>
      <c r="CC198" s="3">
        <v>286.664</v>
      </c>
      <c r="CD198" s="3">
        <f>Table1[[#This Row], [2019]]*(VLOOKUP(Table1[[#This Row], [ISO]],Table2[],5,0)%)</f>
      </c>
      <c r="CE198" s="3">
        <v>283.076</v>
      </c>
      <c r="CF198" s="3">
        <f>Table1[[#This Row], [2020]]*(VLOOKUP(Table1[[#This Row], [ISO]],Table2[],4,0)%)</f>
      </c>
      <c r="CG198" s="3">
        <v>280.135</v>
      </c>
      <c r="CH198" s="3">
        <f>Table1[[#This Row], [2021]]*(VLOOKUP(Table1[[#This Row], [ISO]],Table2[],3,0)%)</f>
      </c>
    </row>
    <row x14ac:dyDescent="0.25" r="199" customHeight="1" ht="17.25">
      <c r="A199" s="1" t="s">
        <v>496</v>
      </c>
      <c r="B199" s="1" t="s">
        <v>497</v>
      </c>
      <c r="C199" s="3">
        <v>3.1</v>
      </c>
      <c r="D199" s="2">
        <f>Table1[[#This Row], [1980]]*(VLOOKUP(Table1[[#This Row], [ISO]],Table2[],44,0)%)</f>
      </c>
      <c r="E199" s="3">
        <v>3.2039999999999997</v>
      </c>
      <c r="F199" s="2">
        <f>Table1[[#This Row], [1981]]*(VLOOKUP(Table1[[#This Row], [ISO]],Table2[],43,0)%)</f>
      </c>
      <c r="G199" s="3">
        <v>3.33</v>
      </c>
      <c r="H199" s="2">
        <f>Table1[[#This Row], [1982]]*(VLOOKUP(Table1[[#This Row], [ISO]],Table2[],42,0)%)</f>
      </c>
      <c r="I199" s="3">
        <v>3.5069999999999997</v>
      </c>
      <c r="J199" s="2">
        <f>Table1[[#This Row], [1983]]*(VLOOKUP(Table1[[#This Row], [ISO]],Table2[],41,0)%)</f>
      </c>
      <c r="K199" s="3">
        <v>3.7299999999999995</v>
      </c>
      <c r="L199" s="2">
        <f>Table1[[#This Row], [1984]]*(VLOOKUP(Table1[[#This Row], [ISO]],Table2[],40,0)%)</f>
      </c>
      <c r="M199" s="3">
        <v>4</v>
      </c>
      <c r="N199" s="2">
        <f>Table1[[#This Row], [1985]]*(VLOOKUP(Table1[[#This Row], [ISO]],Table2[],39,0)%)</f>
      </c>
      <c r="O199" s="3">
        <v>4.318</v>
      </c>
      <c r="P199" s="2">
        <f>Table1[[#This Row], [1986]]*(VLOOKUP(Table1[[#This Row], [ISO]],Table2[],38,0)%)</f>
      </c>
      <c r="Q199" s="3">
        <v>4.683</v>
      </c>
      <c r="R199" s="2">
        <f>Table1[[#This Row], [1987]]*(VLOOKUP(Table1[[#This Row], [ISO]],Table2[],37,0)%)</f>
      </c>
      <c r="S199" s="3">
        <v>5.097</v>
      </c>
      <c r="T199" s="2">
        <f>Table1[[#This Row], [1988]]*(VLOOKUP(Table1[[#This Row], [ISO]],Table2[],36,0)%)</f>
      </c>
      <c r="U199" s="3">
        <v>5.5729999999999995</v>
      </c>
      <c r="V199" s="2">
        <f>Table1[[#This Row], [1989]]*(VLOOKUP(Table1[[#This Row], [ISO]],Table2[],35,0)%)</f>
      </c>
      <c r="W199" s="3">
        <v>6.118</v>
      </c>
      <c r="X199" s="2">
        <f>Table1[[#This Row], [1990]]*(VLOOKUP(Table1[[#This Row], [ISO]],Table2[],34,0)%)</f>
      </c>
      <c r="Y199" s="3">
        <v>6.735</v>
      </c>
      <c r="Z199" s="2">
        <f>Table1[[#This Row], [1991]]*(VLOOKUP(Table1[[#This Row], [ISO]],Table2[],33,0)%)</f>
      </c>
      <c r="AA199" s="3">
        <v>7.225</v>
      </c>
      <c r="AB199" s="2">
        <f>Table1[[#This Row], [1992]]*(VLOOKUP(Table1[[#This Row], [ISO]],Table2[],32,0)%)</f>
      </c>
      <c r="AC199" s="3">
        <v>7.296</v>
      </c>
      <c r="AD199" s="2">
        <f>Table1[[#This Row], [1993]]*(VLOOKUP(Table1[[#This Row], [ISO]],Table2[],31,0)%)</f>
      </c>
      <c r="AE199" s="3">
        <v>7.046</v>
      </c>
      <c r="AF199" s="2">
        <f>Table1[[#This Row], [1994]]*(VLOOKUP(Table1[[#This Row], [ISO]],Table2[],30,0)%)</f>
      </c>
      <c r="AG199" s="3">
        <v>6.681</v>
      </c>
      <c r="AH199" s="2">
        <f>Table1[[#This Row], [1995]]*(VLOOKUP(Table1[[#This Row], [ISO]],Table2[],29,0)%)</f>
      </c>
      <c r="AI199" s="3">
        <v>6.248</v>
      </c>
      <c r="AJ199" s="2">
        <f>Table1[[#This Row], [1996]]*(VLOOKUP(Table1[[#This Row], [ISO]],Table2[],28,0)%)</f>
      </c>
      <c r="AK199" s="3">
        <v>5.849</v>
      </c>
      <c r="AL199" s="2">
        <f>Table1[[#This Row], [1997]]*(VLOOKUP(Table1[[#This Row], [ISO]],Table2[],27,0)%)</f>
      </c>
      <c r="AM199" s="3">
        <v>5.579</v>
      </c>
      <c r="AN199" s="2">
        <f>Table1[[#This Row], [1998]]*(VLOOKUP(Table1[[#This Row], [ISO]],Table2[],26,0)%)</f>
      </c>
      <c r="AO199" s="3">
        <v>5.43</v>
      </c>
      <c r="AP199" s="2">
        <f>Table1[[#This Row], [1999]]*(VLOOKUP(Table1[[#This Row], [ISO]],Table2[],25,0)%)</f>
      </c>
      <c r="AQ199" s="3">
        <v>5.3759999999999994</v>
      </c>
      <c r="AR199" s="2">
        <f>Table1[[#This Row], [2000]]*(VLOOKUP(Table1[[#This Row], [ISO]],Table2[],24,0)%)</f>
      </c>
      <c r="AS199" s="3">
        <v>5.356</v>
      </c>
      <c r="AT199" s="2">
        <f>Table1[[#This Row], [2001]]*(VLOOKUP(Table1[[#This Row], [ISO]],Table2[],23,0)%)</f>
      </c>
      <c r="AU199" s="3">
        <v>5.271</v>
      </c>
      <c r="AV199" s="2">
        <f>Table1[[#This Row], [2002]]*(VLOOKUP(Table1[[#This Row], [ISO]],Table2[],22,0)%)</f>
      </c>
      <c r="AW199" s="3">
        <v>5.154</v>
      </c>
      <c r="AX199" s="2">
        <f>Table1[[#This Row], [2003]]*(VLOOKUP(Table1[[#This Row], [ISO]],Table2[],21,0)%)</f>
      </c>
      <c r="AY199" s="3">
        <v>5.057</v>
      </c>
      <c r="AZ199" s="2">
        <f>Table1[[#This Row], [2004]]*(VLOOKUP(Table1[[#This Row], [ISO]],Table2[],20,0)%)</f>
      </c>
      <c r="BA199" s="3">
        <v>4.964</v>
      </c>
      <c r="BB199" s="2">
        <f>Table1[[#This Row], [2005]]*(VLOOKUP(Table1[[#This Row], [ISO]],Table2[],19,0)%)</f>
      </c>
      <c r="BC199" s="3">
        <v>4.897</v>
      </c>
      <c r="BD199" s="2">
        <f>Table1[[#This Row], [2006]]*(VLOOKUP(Table1[[#This Row], [ISO]],Table2[],18,0)%)</f>
      </c>
      <c r="BE199" s="3">
        <v>4.885</v>
      </c>
      <c r="BF199" s="2">
        <f>Table1[[#This Row], [2007]]*(VLOOKUP(Table1[[#This Row], [ISO]],Table2[],17,0)%)</f>
      </c>
      <c r="BG199" s="3">
        <v>4.903</v>
      </c>
      <c r="BH199" s="2">
        <f>Table1[[#This Row], [2008]]*(VLOOKUP(Table1[[#This Row], [ISO]],Table2[],16,0)%)</f>
      </c>
      <c r="BI199" s="3">
        <v>4.898</v>
      </c>
      <c r="BJ199" s="2">
        <f>Table1[[#This Row], [2009]]*(VLOOKUP(Table1[[#This Row], [ISO]],Table2[],15,0)%)</f>
      </c>
      <c r="BK199" s="3">
        <v>4.802</v>
      </c>
      <c r="BL199" s="2">
        <f>Table1[[#This Row], [2010]]*(VLOOKUP(Table1[[#This Row], [ISO]],Table2[],14,0)%)</f>
      </c>
      <c r="BM199" s="3">
        <v>4.706</v>
      </c>
      <c r="BN199" s="2">
        <f>Table1[[#This Row], [2011]]*(VLOOKUP(Table1[[#This Row], [ISO]],Table2[],13,0)%)</f>
      </c>
      <c r="BO199" s="3">
        <v>4.413</v>
      </c>
      <c r="BP199" s="2">
        <f>Table1[[#This Row], [2012]]*(VLOOKUP(Table1[[#This Row], [ISO]],Table2[],12,0)%)</f>
      </c>
      <c r="BQ199" s="3">
        <v>3.8009999999999997</v>
      </c>
      <c r="BR199" s="2">
        <f>Table1[[#This Row], [2013]]*(VLOOKUP(Table1[[#This Row], [ISO]],Table2[],11,0)%)</f>
      </c>
      <c r="BS199" s="3">
        <v>3.209</v>
      </c>
      <c r="BT199" s="2">
        <f>Table1[[#This Row], [2014]]*(VLOOKUP(Table1[[#This Row], [ISO]],Table2[],10,0)%)</f>
      </c>
      <c r="BU199" s="3">
        <v>2.779</v>
      </c>
      <c r="BV199" s="2">
        <f>Table1[[#This Row], [2015]]*(VLOOKUP(Table1[[#This Row], [ISO]],Table2[],9,0)%)</f>
      </c>
      <c r="BW199" s="3">
        <v>2.412</v>
      </c>
      <c r="BX199" s="2">
        <f>Table1[[#This Row], [2016]]*(VLOOKUP(Table1[[#This Row], [ISO]],Table2[],8,0)%)</f>
      </c>
      <c r="BY199" s="3">
        <v>2.046</v>
      </c>
      <c r="BZ199" s="2">
        <f>Table1[[#This Row], [2017]]*(VLOOKUP(Table1[[#This Row], [ISO]],Table2[],7,0)%)</f>
      </c>
      <c r="CA199" s="3">
        <v>1.945</v>
      </c>
      <c r="CB199" s="2">
        <f>Table1[[#This Row], [2018]]*(VLOOKUP(Table1[[#This Row], [ISO]],Table2[],6,0)%)</f>
      </c>
      <c r="CC199" s="3">
        <v>2.1079999999999997</v>
      </c>
      <c r="CD199" s="2">
        <f>Table1[[#This Row], [2019]]*(VLOOKUP(Table1[[#This Row], [ISO]],Table2[],5,0)%)</f>
      </c>
      <c r="CE199" s="3">
        <v>2.31</v>
      </c>
      <c r="CF199" s="2">
        <f>Table1[[#This Row], [2020]]*(VLOOKUP(Table1[[#This Row], [ISO]],Table2[],4,0)%)</f>
      </c>
      <c r="CG199" s="3">
        <v>2.549</v>
      </c>
      <c r="CH199" s="2">
        <f>Table1[[#This Row], [2021]]*(VLOOKUP(Table1[[#This Row], [ISO]],Table2[],3,0)%)</f>
      </c>
    </row>
    <row x14ac:dyDescent="0.25" r="200" customHeight="1" ht="17.25">
      <c r="A200" s="1" t="s">
        <v>269</v>
      </c>
      <c r="B200" s="1" t="s">
        <v>268</v>
      </c>
      <c r="C200" s="3">
        <v>16.967</v>
      </c>
      <c r="D200" s="3">
        <f>Table1[[#This Row], [1980]]*(VLOOKUP(Table1[[#This Row], [ISO]],Table2[],44,0)%)</f>
      </c>
      <c r="E200" s="3">
        <v>17.012</v>
      </c>
      <c r="F200" s="3">
        <f>Table1[[#This Row], [1981]]*(VLOOKUP(Table1[[#This Row], [ISO]],Table2[],43,0)%)</f>
      </c>
      <c r="G200" s="3">
        <v>17.024</v>
      </c>
      <c r="H200" s="3">
        <f>Table1[[#This Row], [1982]]*(VLOOKUP(Table1[[#This Row], [ISO]],Table2[],42,0)%)</f>
      </c>
      <c r="I200" s="3">
        <v>16.756</v>
      </c>
      <c r="J200" s="3">
        <f>Table1[[#This Row], [1983]]*(VLOOKUP(Table1[[#This Row], [ISO]],Table2[],41,0)%)</f>
      </c>
      <c r="K200" s="3">
        <v>16.514</v>
      </c>
      <c r="L200" s="3">
        <f>Table1[[#This Row], [1984]]*(VLOOKUP(Table1[[#This Row], [ISO]],Table2[],40,0)%)</f>
      </c>
      <c r="M200" s="3">
        <v>16.278</v>
      </c>
      <c r="N200" s="3">
        <f>Table1[[#This Row], [1985]]*(VLOOKUP(Table1[[#This Row], [ISO]],Table2[],39,0)%)</f>
      </c>
      <c r="O200" s="3">
        <v>16.008</v>
      </c>
      <c r="P200" s="3">
        <f>Table1[[#This Row], [1986]]*(VLOOKUP(Table1[[#This Row], [ISO]],Table2[],38,0)%)</f>
      </c>
      <c r="Q200" s="3">
        <v>16.032</v>
      </c>
      <c r="R200" s="3">
        <f>Table1[[#This Row], [1987]]*(VLOOKUP(Table1[[#This Row], [ISO]],Table2[],37,0)%)</f>
      </c>
      <c r="S200" s="3">
        <v>16.113</v>
      </c>
      <c r="T200" s="3">
        <f>Table1[[#This Row], [1988]]*(VLOOKUP(Table1[[#This Row], [ISO]],Table2[],36,0)%)</f>
      </c>
      <c r="U200" s="3">
        <v>15.986</v>
      </c>
      <c r="V200" s="3">
        <f>Table1[[#This Row], [1989]]*(VLOOKUP(Table1[[#This Row], [ISO]],Table2[],35,0)%)</f>
      </c>
      <c r="W200" s="3">
        <v>15.807999999999998</v>
      </c>
      <c r="X200" s="3">
        <f>Table1[[#This Row], [1990]]*(VLOOKUP(Table1[[#This Row], [ISO]],Table2[],34,0)%)</f>
      </c>
      <c r="Y200" s="3">
        <v>15.687</v>
      </c>
      <c r="Z200" s="3">
        <f>Table1[[#This Row], [1991]]*(VLOOKUP(Table1[[#This Row], [ISO]],Table2[],33,0)%)</f>
      </c>
      <c r="AA200" s="3">
        <v>15.584</v>
      </c>
      <c r="AB200" s="3">
        <f>Table1[[#This Row], [1992]]*(VLOOKUP(Table1[[#This Row], [ISO]],Table2[],32,0)%)</f>
      </c>
      <c r="AC200" s="3">
        <v>15.49</v>
      </c>
      <c r="AD200" s="3">
        <f>Table1[[#This Row], [1993]]*(VLOOKUP(Table1[[#This Row], [ISO]],Table2[],31,0)%)</f>
      </c>
      <c r="AE200" s="3">
        <v>15.583</v>
      </c>
      <c r="AF200" s="3">
        <f>Table1[[#This Row], [1994]]*(VLOOKUP(Table1[[#This Row], [ISO]],Table2[],30,0)%)</f>
      </c>
      <c r="AG200" s="3">
        <v>15.676000000000002</v>
      </c>
      <c r="AH200" s="3">
        <f>Table1[[#This Row], [1995]]*(VLOOKUP(Table1[[#This Row], [ISO]],Table2[],29,0)%)</f>
      </c>
      <c r="AI200" s="3">
        <v>15.525</v>
      </c>
      <c r="AJ200" s="3">
        <f>Table1[[#This Row], [1996]]*(VLOOKUP(Table1[[#This Row], [ISO]],Table2[],28,0)%)</f>
      </c>
      <c r="AK200" s="3">
        <v>15.73</v>
      </c>
      <c r="AL200" s="3">
        <f>Table1[[#This Row], [1997]]*(VLOOKUP(Table1[[#This Row], [ISO]],Table2[],27,0)%)</f>
      </c>
      <c r="AM200" s="3">
        <v>15.85</v>
      </c>
      <c r="AN200" s="3">
        <f>Table1[[#This Row], [1998]]*(VLOOKUP(Table1[[#This Row], [ISO]],Table2[],26,0)%)</f>
      </c>
      <c r="AO200" s="3">
        <v>15.373999999999999</v>
      </c>
      <c r="AP200" s="3">
        <f>Table1[[#This Row], [1999]]*(VLOOKUP(Table1[[#This Row], [ISO]],Table2[],25,0)%)</f>
      </c>
      <c r="AQ200" s="3">
        <v>14.942</v>
      </c>
      <c r="AR200" s="3">
        <f>Table1[[#This Row], [2000]]*(VLOOKUP(Table1[[#This Row], [ISO]],Table2[],24,0)%)</f>
      </c>
      <c r="AS200" s="3">
        <v>14.506</v>
      </c>
      <c r="AT200" s="3">
        <f>Table1[[#This Row], [2001]]*(VLOOKUP(Table1[[#This Row], [ISO]],Table2[],23,0)%)</f>
      </c>
      <c r="AU200" s="3">
        <v>14.251999999999999</v>
      </c>
      <c r="AV200" s="3">
        <f>Table1[[#This Row], [2002]]*(VLOOKUP(Table1[[#This Row], [ISO]],Table2[],22,0)%)</f>
      </c>
      <c r="AW200" s="3">
        <v>14.326</v>
      </c>
      <c r="AX200" s="3">
        <f>Table1[[#This Row], [2003]]*(VLOOKUP(Table1[[#This Row], [ISO]],Table2[],21,0)%)</f>
      </c>
      <c r="AY200" s="3">
        <v>14.419</v>
      </c>
      <c r="AZ200" s="3">
        <f>Table1[[#This Row], [2004]]*(VLOOKUP(Table1[[#This Row], [ISO]],Table2[],20,0)%)</f>
      </c>
      <c r="BA200" s="3">
        <v>14.579</v>
      </c>
      <c r="BB200" s="3">
        <f>Table1[[#This Row], [2005]]*(VLOOKUP(Table1[[#This Row], [ISO]],Table2[],19,0)%)</f>
      </c>
      <c r="BC200" s="3">
        <v>14.821</v>
      </c>
      <c r="BD200" s="3">
        <f>Table1[[#This Row], [2006]]*(VLOOKUP(Table1[[#This Row], [ISO]],Table2[],18,0)%)</f>
      </c>
      <c r="BE200" s="3">
        <v>15.094</v>
      </c>
      <c r="BF200" s="3">
        <f>Table1[[#This Row], [2007]]*(VLOOKUP(Table1[[#This Row], [ISO]],Table2[],17,0)%)</f>
      </c>
      <c r="BG200" s="3">
        <v>15.452000000000002</v>
      </c>
      <c r="BH200" s="3">
        <f>Table1[[#This Row], [2008]]*(VLOOKUP(Table1[[#This Row], [ISO]],Table2[],16,0)%)</f>
      </c>
      <c r="BI200" s="3">
        <v>15.892</v>
      </c>
      <c r="BJ200" s="3">
        <f>Table1[[#This Row], [2009]]*(VLOOKUP(Table1[[#This Row], [ISO]],Table2[],15,0)%)</f>
      </c>
      <c r="BK200" s="3">
        <v>16.137</v>
      </c>
      <c r="BL200" s="3">
        <f>Table1[[#This Row], [2010]]*(VLOOKUP(Table1[[#This Row], [ISO]],Table2[],14,0)%)</f>
      </c>
      <c r="BM200" s="3">
        <v>16.333</v>
      </c>
      <c r="BN200" s="3">
        <f>Table1[[#This Row], [2011]]*(VLOOKUP(Table1[[#This Row], [ISO]],Table2[],13,0)%)</f>
      </c>
      <c r="BO200" s="3">
        <v>16.656</v>
      </c>
      <c r="BP200" s="3">
        <f>Table1[[#This Row], [2012]]*(VLOOKUP(Table1[[#This Row], [ISO]],Table2[],12,0)%)</f>
      </c>
      <c r="BQ200" s="3">
        <v>16.764000000000003</v>
      </c>
      <c r="BR200" s="3">
        <f>Table1[[#This Row], [2013]]*(VLOOKUP(Table1[[#This Row], [ISO]],Table2[],11,0)%)</f>
      </c>
      <c r="BS200" s="3">
        <v>16.665</v>
      </c>
      <c r="BT200" s="3">
        <f>Table1[[#This Row], [2014]]*(VLOOKUP(Table1[[#This Row], [ISO]],Table2[],10,0)%)</f>
      </c>
      <c r="BU200" s="3">
        <v>16.679</v>
      </c>
      <c r="BV200" s="3">
        <f>Table1[[#This Row], [2015]]*(VLOOKUP(Table1[[#This Row], [ISO]],Table2[],9,0)%)</f>
      </c>
      <c r="BW200" s="3">
        <v>16.797</v>
      </c>
      <c r="BX200" s="3">
        <f>Table1[[#This Row], [2016]]*(VLOOKUP(Table1[[#This Row], [ISO]],Table2[],8,0)%)</f>
      </c>
      <c r="BY200" s="3">
        <v>16.846</v>
      </c>
      <c r="BZ200" s="3">
        <f>Table1[[#This Row], [2017]]*(VLOOKUP(Table1[[#This Row], [ISO]],Table2[],7,0)%)</f>
      </c>
      <c r="CA200" s="3">
        <v>16.95</v>
      </c>
      <c r="CB200" s="3">
        <f>Table1[[#This Row], [2018]]*(VLOOKUP(Table1[[#This Row], [ISO]],Table2[],6,0)%)</f>
      </c>
      <c r="CC200" s="3">
        <v>17.102</v>
      </c>
      <c r="CD200" s="3">
        <f>Table1[[#This Row], [2019]]*(VLOOKUP(Table1[[#This Row], [ISO]],Table2[],5,0)%)</f>
      </c>
      <c r="CE200" s="3">
        <v>17.15</v>
      </c>
      <c r="CF200" s="3">
        <f>Table1[[#This Row], [2020]]*(VLOOKUP(Table1[[#This Row], [ISO]],Table2[],4,0)%)</f>
      </c>
      <c r="CG200" s="3">
        <v>17.023</v>
      </c>
      <c r="CH200" s="3">
        <f>Table1[[#This Row], [2021]]*(VLOOKUP(Table1[[#This Row], [ISO]],Table2[],3,0)%)</f>
      </c>
    </row>
    <row x14ac:dyDescent="0.25" r="201" customHeight="1" ht="17.25">
      <c r="A201" s="1" t="s">
        <v>295</v>
      </c>
      <c r="B201" s="1" t="s">
        <v>294</v>
      </c>
      <c r="C201" s="3">
        <v>3453.56</v>
      </c>
      <c r="D201" s="3">
        <f>Table1[[#This Row], [1980]]*(VLOOKUP(Table1[[#This Row], [ISO]],Table2[],44,0)%)</f>
      </c>
      <c r="E201" s="3">
        <v>3550.6130000000003</v>
      </c>
      <c r="F201" s="3">
        <f>Table1[[#This Row], [1981]]*(VLOOKUP(Table1[[#This Row], [ISO]],Table2[],43,0)%)</f>
      </c>
      <c r="G201" s="3">
        <v>3633.55</v>
      </c>
      <c r="H201" s="3">
        <f>Table1[[#This Row], [1982]]*(VLOOKUP(Table1[[#This Row], [ISO]],Table2[],42,0)%)</f>
      </c>
      <c r="I201" s="3">
        <v>3715.497</v>
      </c>
      <c r="J201" s="3">
        <f>Table1[[#This Row], [1983]]*(VLOOKUP(Table1[[#This Row], [ISO]],Table2[],41,0)%)</f>
      </c>
      <c r="K201" s="3">
        <v>3804.4759999999997</v>
      </c>
      <c r="L201" s="3">
        <f>Table1[[#This Row], [1984]]*(VLOOKUP(Table1[[#This Row], [ISO]],Table2[],40,0)%)</f>
      </c>
      <c r="M201" s="3">
        <v>3896.221</v>
      </c>
      <c r="N201" s="3">
        <f>Table1[[#This Row], [1985]]*(VLOOKUP(Table1[[#This Row], [ISO]],Table2[],39,0)%)</f>
      </c>
      <c r="O201" s="3">
        <v>3992.532</v>
      </c>
      <c r="P201" s="3">
        <f>Table1[[#This Row], [1986]]*(VLOOKUP(Table1[[#This Row], [ISO]],Table2[],38,0)%)</f>
      </c>
      <c r="Q201" s="3">
        <v>4088.928</v>
      </c>
      <c r="R201" s="3">
        <f>Table1[[#This Row], [1987]]*(VLOOKUP(Table1[[#This Row], [ISO]],Table2[],37,0)%)</f>
      </c>
      <c r="S201" s="3">
        <v>4173.597</v>
      </c>
      <c r="T201" s="3">
        <f>Table1[[#This Row], [1988]]*(VLOOKUP(Table1[[#This Row], [ISO]],Table2[],36,0)%)</f>
      </c>
      <c r="U201" s="3">
        <v>4238.008</v>
      </c>
      <c r="V201" s="3">
        <f>Table1[[#This Row], [1989]]*(VLOOKUP(Table1[[#This Row], [ISO]],Table2[],35,0)%)</f>
      </c>
      <c r="W201" s="3">
        <v>4281.326</v>
      </c>
      <c r="X201" s="3">
        <f>Table1[[#This Row], [1990]]*(VLOOKUP(Table1[[#This Row], [ISO]],Table2[],34,0)%)</f>
      </c>
      <c r="Y201" s="3">
        <v>4303.591</v>
      </c>
      <c r="Z201" s="3">
        <f>Table1[[#This Row], [1991]]*(VLOOKUP(Table1[[#This Row], [ISO]],Table2[],33,0)%)</f>
      </c>
      <c r="AA201" s="3">
        <v>4313.197</v>
      </c>
      <c r="AB201" s="3">
        <f>Table1[[#This Row], [1992]]*(VLOOKUP(Table1[[#This Row], [ISO]],Table2[],32,0)%)</f>
      </c>
      <c r="AC201" s="3">
        <v>4330.714</v>
      </c>
      <c r="AD201" s="3">
        <f>Table1[[#This Row], [1993]]*(VLOOKUP(Table1[[#This Row], [ISO]],Table2[],31,0)%)</f>
      </c>
      <c r="AE201" s="3">
        <v>4368.522</v>
      </c>
      <c r="AF201" s="3">
        <f>Table1[[#This Row], [1994]]*(VLOOKUP(Table1[[#This Row], [ISO]],Table2[],30,0)%)</f>
      </c>
      <c r="AG201" s="3">
        <v>4422.563</v>
      </c>
      <c r="AH201" s="3">
        <f>Table1[[#This Row], [1995]]*(VLOOKUP(Table1[[#This Row], [ISO]],Table2[],29,0)%)</f>
      </c>
      <c r="AI201" s="3">
        <v>4488.746</v>
      </c>
      <c r="AJ201" s="3">
        <f>Table1[[#This Row], [1996]]*(VLOOKUP(Table1[[#This Row], [ISO]],Table2[],28,0)%)</f>
      </c>
      <c r="AK201" s="3">
        <v>4559.871</v>
      </c>
      <c r="AL201" s="3">
        <f>Table1[[#This Row], [1997]]*(VLOOKUP(Table1[[#This Row], [ISO]],Table2[],27,0)%)</f>
      </c>
      <c r="AM201" s="3">
        <v>4624.653</v>
      </c>
      <c r="AN201" s="3">
        <f>Table1[[#This Row], [1998]]*(VLOOKUP(Table1[[#This Row], [ISO]],Table2[],26,0)%)</f>
      </c>
      <c r="AO201" s="3">
        <v>4681.658</v>
      </c>
      <c r="AP201" s="3">
        <f>Table1[[#This Row], [1999]]*(VLOOKUP(Table1[[#This Row], [ISO]],Table2[],25,0)%)</f>
      </c>
      <c r="AQ201" s="3">
        <v>4737.067</v>
      </c>
      <c r="AR201" s="3">
        <f>Table1[[#This Row], [2000]]*(VLOOKUP(Table1[[#This Row], [ISO]],Table2[],24,0)%)</f>
      </c>
      <c r="AS201" s="3">
        <v>4807.75</v>
      </c>
      <c r="AT201" s="3">
        <f>Table1[[#This Row], [2001]]*(VLOOKUP(Table1[[#This Row], [ISO]],Table2[],23,0)%)</f>
      </c>
      <c r="AU201" s="3">
        <v>4900.13</v>
      </c>
      <c r="AV201" s="3">
        <f>Table1[[#This Row], [2002]]*(VLOOKUP(Table1[[#This Row], [ISO]],Table2[],22,0)%)</f>
      </c>
      <c r="AW201" s="3">
        <v>5005.244</v>
      </c>
      <c r="AX201" s="3">
        <f>Table1[[#This Row], [2003]]*(VLOOKUP(Table1[[#This Row], [ISO]],Table2[],21,0)%)</f>
      </c>
      <c r="AY201" s="3">
        <v>5121.923</v>
      </c>
      <c r="AZ201" s="3">
        <f>Table1[[#This Row], [2004]]*(VLOOKUP(Table1[[#This Row], [ISO]],Table2[],20,0)%)</f>
      </c>
      <c r="BA201" s="3">
        <v>5251.481</v>
      </c>
      <c r="BB201" s="3">
        <f>Table1[[#This Row], [2005]]*(VLOOKUP(Table1[[#This Row], [ISO]],Table2[],19,0)%)</f>
      </c>
      <c r="BC201" s="3">
        <v>5420.365</v>
      </c>
      <c r="BD201" s="3">
        <f>Table1[[#This Row], [2006]]*(VLOOKUP(Table1[[#This Row], [ISO]],Table2[],18,0)%)</f>
      </c>
      <c r="BE201" s="3">
        <v>5658.666</v>
      </c>
      <c r="BF201" s="3">
        <f>Table1[[#This Row], [2007]]*(VLOOKUP(Table1[[#This Row], [ISO]],Table2[],17,0)%)</f>
      </c>
      <c r="BG201" s="3">
        <v>5888.898999999999</v>
      </c>
      <c r="BH201" s="3">
        <f>Table1[[#This Row], [2008]]*(VLOOKUP(Table1[[#This Row], [ISO]],Table2[],16,0)%)</f>
      </c>
      <c r="BI201" s="3">
        <v>6061.215</v>
      </c>
      <c r="BJ201" s="3">
        <f>Table1[[#This Row], [2009]]*(VLOOKUP(Table1[[#This Row], [ISO]],Table2[],15,0)%)</f>
      </c>
      <c r="BK201" s="3">
        <v>6196.489</v>
      </c>
      <c r="BL201" s="3">
        <f>Table1[[#This Row], [2010]]*(VLOOKUP(Table1[[#This Row], [ISO]],Table2[],14,0)%)</f>
      </c>
      <c r="BM201" s="3">
        <v>6269.317000000001</v>
      </c>
      <c r="BN201" s="3">
        <f>Table1[[#This Row], [2011]]*(VLOOKUP(Table1[[#This Row], [ISO]],Table2[],13,0)%)</f>
      </c>
      <c r="BO201" s="3">
        <v>6200.745</v>
      </c>
      <c r="BP201" s="3">
        <f>Table1[[#This Row], [2012]]*(VLOOKUP(Table1[[#This Row], [ISO]],Table2[],12,0)%)</f>
      </c>
      <c r="BQ201" s="3">
        <v>5891.623</v>
      </c>
      <c r="BR201" s="3">
        <f>Table1[[#This Row], [2013]]*(VLOOKUP(Table1[[#This Row], [ISO]],Table2[],11,0)%)</f>
      </c>
      <c r="BS201" s="3">
        <v>5420.265</v>
      </c>
      <c r="BT201" s="3">
        <f>Table1[[#This Row], [2014]]*(VLOOKUP(Table1[[#This Row], [ISO]],Table2[],10,0)%)</f>
      </c>
      <c r="BU201" s="3">
        <v>4927.749</v>
      </c>
      <c r="BV201" s="3">
        <f>Table1[[#This Row], [2015]]*(VLOOKUP(Table1[[#This Row], [ISO]],Table2[],9,0)%)</f>
      </c>
      <c r="BW201" s="3">
        <v>4474.508</v>
      </c>
      <c r="BX201" s="3">
        <f>Table1[[#This Row], [2016]]*(VLOOKUP(Table1[[#This Row], [ISO]],Table2[],8,0)%)</f>
      </c>
      <c r="BY201" s="3">
        <v>4075.68</v>
      </c>
      <c r="BZ201" s="3">
        <f>Table1[[#This Row], [2017]]*(VLOOKUP(Table1[[#This Row], [ISO]],Table2[],7,0)%)</f>
      </c>
      <c r="CA201" s="3">
        <v>3775.947</v>
      </c>
      <c r="CB201" s="3">
        <f>Table1[[#This Row], [2018]]*(VLOOKUP(Table1[[#This Row], [ISO]],Table2[],6,0)%)</f>
      </c>
      <c r="CC201" s="3">
        <v>3649.918</v>
      </c>
      <c r="CD201" s="3">
        <f>Table1[[#This Row], [2019]]*(VLOOKUP(Table1[[#This Row], [ISO]],Table2[],5,0)%)</f>
      </c>
      <c r="CE201" s="3">
        <v>3671.942</v>
      </c>
      <c r="CF201" s="3">
        <f>Table1[[#This Row], [2020]]*(VLOOKUP(Table1[[#This Row], [ISO]],Table2[],4,0)%)</f>
      </c>
      <c r="CG201" s="3">
        <v>3784.8940000000002</v>
      </c>
      <c r="CH201" s="3">
        <f>Table1[[#This Row], [2021]]*(VLOOKUP(Table1[[#This Row], [ISO]],Table2[],3,0)%)</f>
      </c>
    </row>
    <row x14ac:dyDescent="0.25" r="202" customHeight="1" ht="17.25">
      <c r="A202" s="1" t="s">
        <v>498</v>
      </c>
      <c r="B202" s="1" t="s">
        <v>499</v>
      </c>
      <c r="C202" s="3">
        <v>2.005</v>
      </c>
      <c r="D202" s="2">
        <f>Table1[[#This Row], [1980]]*(VLOOKUP(Table1[[#This Row], [ISO]],Table2[],44,0)%)</f>
      </c>
      <c r="E202" s="3">
        <v>2.045</v>
      </c>
      <c r="F202" s="2">
        <f>Table1[[#This Row], [1981]]*(VLOOKUP(Table1[[#This Row], [ISO]],Table2[],43,0)%)</f>
      </c>
      <c r="G202" s="3">
        <v>2.109</v>
      </c>
      <c r="H202" s="2">
        <f>Table1[[#This Row], [1982]]*(VLOOKUP(Table1[[#This Row], [ISO]],Table2[],42,0)%)</f>
      </c>
      <c r="I202" s="3">
        <v>2.177</v>
      </c>
      <c r="J202" s="2">
        <f>Table1[[#This Row], [1983]]*(VLOOKUP(Table1[[#This Row], [ISO]],Table2[],41,0)%)</f>
      </c>
      <c r="K202" s="3">
        <v>2.252</v>
      </c>
      <c r="L202" s="2">
        <f>Table1[[#This Row], [1984]]*(VLOOKUP(Table1[[#This Row], [ISO]],Table2[],40,0)%)</f>
      </c>
      <c r="M202" s="3">
        <v>2.33</v>
      </c>
      <c r="N202" s="2">
        <f>Table1[[#This Row], [1985]]*(VLOOKUP(Table1[[#This Row], [ISO]],Table2[],39,0)%)</f>
      </c>
      <c r="O202" s="3">
        <v>2.391</v>
      </c>
      <c r="P202" s="2">
        <f>Table1[[#This Row], [1986]]*(VLOOKUP(Table1[[#This Row], [ISO]],Table2[],38,0)%)</f>
      </c>
      <c r="Q202" s="3">
        <v>2.444</v>
      </c>
      <c r="R202" s="2">
        <f>Table1[[#This Row], [1987]]*(VLOOKUP(Table1[[#This Row], [ISO]],Table2[],37,0)%)</f>
      </c>
      <c r="S202" s="3">
        <v>2.496</v>
      </c>
      <c r="T202" s="2">
        <f>Table1[[#This Row], [1988]]*(VLOOKUP(Table1[[#This Row], [ISO]],Table2[],36,0)%)</f>
      </c>
      <c r="U202" s="3">
        <v>2.537</v>
      </c>
      <c r="V202" s="2">
        <f>Table1[[#This Row], [1989]]*(VLOOKUP(Table1[[#This Row], [ISO]],Table2[],35,0)%)</f>
      </c>
      <c r="W202" s="3">
        <v>2.63</v>
      </c>
      <c r="X202" s="2">
        <f>Table1[[#This Row], [1990]]*(VLOOKUP(Table1[[#This Row], [ISO]],Table2[],34,0)%)</f>
      </c>
      <c r="Y202" s="3">
        <v>2.819</v>
      </c>
      <c r="Z202" s="2">
        <f>Table1[[#This Row], [1991]]*(VLOOKUP(Table1[[#This Row], [ISO]],Table2[],33,0)%)</f>
      </c>
      <c r="AA202" s="3">
        <v>3.0360000000000005</v>
      </c>
      <c r="AB202" s="2">
        <f>Table1[[#This Row], [1992]]*(VLOOKUP(Table1[[#This Row], [ISO]],Table2[],32,0)%)</f>
      </c>
      <c r="AC202" s="3">
        <v>3.232</v>
      </c>
      <c r="AD202" s="2">
        <f>Table1[[#This Row], [1993]]*(VLOOKUP(Table1[[#This Row], [ISO]],Table2[],31,0)%)</f>
      </c>
      <c r="AE202" s="3">
        <v>3.399</v>
      </c>
      <c r="AF202" s="2">
        <f>Table1[[#This Row], [1994]]*(VLOOKUP(Table1[[#This Row], [ISO]],Table2[],30,0)%)</f>
      </c>
      <c r="AG202" s="3">
        <v>3.512</v>
      </c>
      <c r="AH202" s="2">
        <f>Table1[[#This Row], [1995]]*(VLOOKUP(Table1[[#This Row], [ISO]],Table2[],29,0)%)</f>
      </c>
      <c r="AI202" s="3">
        <v>3.577</v>
      </c>
      <c r="AJ202" s="2">
        <f>Table1[[#This Row], [1996]]*(VLOOKUP(Table1[[#This Row], [ISO]],Table2[],28,0)%)</f>
      </c>
      <c r="AK202" s="3">
        <v>3.6350000000000002</v>
      </c>
      <c r="AL202" s="2">
        <f>Table1[[#This Row], [1997]]*(VLOOKUP(Table1[[#This Row], [ISO]],Table2[],27,0)%)</f>
      </c>
      <c r="AM202" s="3">
        <v>3.705</v>
      </c>
      <c r="AN202" s="2">
        <f>Table1[[#This Row], [1998]]*(VLOOKUP(Table1[[#This Row], [ISO]],Table2[],26,0)%)</f>
      </c>
      <c r="AO202" s="3">
        <v>3.7880000000000003</v>
      </c>
      <c r="AP202" s="2">
        <f>Table1[[#This Row], [1999]]*(VLOOKUP(Table1[[#This Row], [ISO]],Table2[],25,0)%)</f>
      </c>
      <c r="AQ202" s="3">
        <v>3.91</v>
      </c>
      <c r="AR202" s="2">
        <f>Table1[[#This Row], [2000]]*(VLOOKUP(Table1[[#This Row], [ISO]],Table2[],24,0)%)</f>
      </c>
      <c r="AS202" s="3">
        <v>4.095</v>
      </c>
      <c r="AT202" s="2">
        <f>Table1[[#This Row], [2001]]*(VLOOKUP(Table1[[#This Row], [ISO]],Table2[],23,0)%)</f>
      </c>
      <c r="AU202" s="3">
        <v>4.285</v>
      </c>
      <c r="AV202" s="2">
        <f>Table1[[#This Row], [2002]]*(VLOOKUP(Table1[[#This Row], [ISO]],Table2[],22,0)%)</f>
      </c>
      <c r="AW202" s="3">
        <v>4.418</v>
      </c>
      <c r="AX202" s="2">
        <f>Table1[[#This Row], [2003]]*(VLOOKUP(Table1[[#This Row], [ISO]],Table2[],21,0)%)</f>
      </c>
      <c r="AY202" s="3">
        <v>4.481</v>
      </c>
      <c r="AZ202" s="2">
        <f>Table1[[#This Row], [2004]]*(VLOOKUP(Table1[[#This Row], [ISO]],Table2[],20,0)%)</f>
      </c>
      <c r="BA202" s="3">
        <v>4.470000000000001</v>
      </c>
      <c r="BB202" s="2">
        <f>Table1[[#This Row], [2005]]*(VLOOKUP(Table1[[#This Row], [ISO]],Table2[],19,0)%)</f>
      </c>
      <c r="BC202" s="3">
        <v>4.403</v>
      </c>
      <c r="BD202" s="2">
        <f>Table1[[#This Row], [2006]]*(VLOOKUP(Table1[[#This Row], [ISO]],Table2[],18,0)%)</f>
      </c>
      <c r="BE202" s="3">
        <v>4.352</v>
      </c>
      <c r="BF202" s="2">
        <f>Table1[[#This Row], [2007]]*(VLOOKUP(Table1[[#This Row], [ISO]],Table2[],17,0)%)</f>
      </c>
      <c r="BG202" s="3">
        <v>4.362</v>
      </c>
      <c r="BH202" s="2">
        <f>Table1[[#This Row], [2008]]*(VLOOKUP(Table1[[#This Row], [ISO]],Table2[],16,0)%)</f>
      </c>
      <c r="BI202" s="3">
        <v>4.415</v>
      </c>
      <c r="BJ202" s="2">
        <f>Table1[[#This Row], [2009]]*(VLOOKUP(Table1[[#This Row], [ISO]],Table2[],15,0)%)</f>
      </c>
      <c r="BK202" s="3">
        <v>4.481</v>
      </c>
      <c r="BL202" s="2">
        <f>Table1[[#This Row], [2010]]*(VLOOKUP(Table1[[#This Row], [ISO]],Table2[],14,0)%)</f>
      </c>
      <c r="BM202" s="3">
        <v>4.454</v>
      </c>
      <c r="BN202" s="2">
        <f>Table1[[#This Row], [2011]]*(VLOOKUP(Table1[[#This Row], [ISO]],Table2[],13,0)%)</f>
      </c>
      <c r="BO202" s="3">
        <v>4.37</v>
      </c>
      <c r="BP202" s="2">
        <f>Table1[[#This Row], [2012]]*(VLOOKUP(Table1[[#This Row], [ISO]],Table2[],12,0)%)</f>
      </c>
      <c r="BQ202" s="3">
        <v>4.309</v>
      </c>
      <c r="BR202" s="2">
        <f>Table1[[#This Row], [2013]]*(VLOOKUP(Table1[[#This Row], [ISO]],Table2[],11,0)%)</f>
      </c>
      <c r="BS202" s="3">
        <v>4.254</v>
      </c>
      <c r="BT202" s="2">
        <f>Table1[[#This Row], [2014]]*(VLOOKUP(Table1[[#This Row], [ISO]],Table2[],10,0)%)</f>
      </c>
      <c r="BU202" s="3">
        <v>4.253</v>
      </c>
      <c r="BV202" s="2">
        <f>Table1[[#This Row], [2015]]*(VLOOKUP(Table1[[#This Row], [ISO]],Table2[],9,0)%)</f>
      </c>
      <c r="BW202" s="3">
        <v>4.41</v>
      </c>
      <c r="BX202" s="2">
        <f>Table1[[#This Row], [2016]]*(VLOOKUP(Table1[[#This Row], [ISO]],Table2[],8,0)%)</f>
      </c>
      <c r="BY202" s="3">
        <v>4.654</v>
      </c>
      <c r="BZ202" s="2">
        <f>Table1[[#This Row], [2017]]*(VLOOKUP(Table1[[#This Row], [ISO]],Table2[],7,0)%)</f>
      </c>
      <c r="CA202" s="3">
        <v>4.867</v>
      </c>
      <c r="CB202" s="2">
        <f>Table1[[#This Row], [2018]]*(VLOOKUP(Table1[[#This Row], [ISO]],Table2[],6,0)%)</f>
      </c>
      <c r="CC202" s="3">
        <v>5.074</v>
      </c>
      <c r="CD202" s="2">
        <f>Table1[[#This Row], [2019]]*(VLOOKUP(Table1[[#This Row], [ISO]],Table2[],5,0)%)</f>
      </c>
      <c r="CE202" s="3">
        <v>5.26</v>
      </c>
      <c r="CF202" s="2">
        <f>Table1[[#This Row], [2020]]*(VLOOKUP(Table1[[#This Row], [ISO]],Table2[],4,0)%)</f>
      </c>
      <c r="CG202" s="3">
        <v>5.394</v>
      </c>
      <c r="CH202" s="2">
        <f>Table1[[#This Row], [2021]]*(VLOOKUP(Table1[[#This Row], [ISO]],Table2[],3,0)%)</f>
      </c>
    </row>
    <row x14ac:dyDescent="0.25" r="203" customHeight="1" ht="17.25">
      <c r="A203" s="1" t="s">
        <v>53</v>
      </c>
      <c r="B203" s="1" t="s">
        <v>52</v>
      </c>
      <c r="C203" s="3">
        <v>1681.134</v>
      </c>
      <c r="D203" s="3">
        <f>Table1[[#This Row], [1980]]*(VLOOKUP(Table1[[#This Row], [ISO]],Table2[],44,0)%)</f>
      </c>
      <c r="E203" s="3">
        <v>1689.931</v>
      </c>
      <c r="F203" s="3">
        <f>Table1[[#This Row], [1981]]*(VLOOKUP(Table1[[#This Row], [ISO]],Table2[],43,0)%)</f>
      </c>
      <c r="G203" s="3">
        <v>1715.624</v>
      </c>
      <c r="H203" s="3">
        <f>Table1[[#This Row], [1982]]*(VLOOKUP(Table1[[#This Row], [ISO]],Table2[],42,0)%)</f>
      </c>
      <c r="I203" s="3">
        <v>1770.3919999999998</v>
      </c>
      <c r="J203" s="3">
        <f>Table1[[#This Row], [1983]]*(VLOOKUP(Table1[[#This Row], [ISO]],Table2[],41,0)%)</f>
      </c>
      <c r="K203" s="3">
        <v>1830.345</v>
      </c>
      <c r="L203" s="3">
        <f>Table1[[#This Row], [1984]]*(VLOOKUP(Table1[[#This Row], [ISO]],Table2[],40,0)%)</f>
      </c>
      <c r="M203" s="3">
        <v>1882.584</v>
      </c>
      <c r="N203" s="3">
        <f>Table1[[#This Row], [1985]]*(VLOOKUP(Table1[[#This Row], [ISO]],Table2[],39,0)%)</f>
      </c>
      <c r="O203" s="3">
        <v>1950.074</v>
      </c>
      <c r="P203" s="3">
        <f>Table1[[#This Row], [1986]]*(VLOOKUP(Table1[[#This Row], [ISO]],Table2[],38,0)%)</f>
      </c>
      <c r="Q203" s="3">
        <v>2042.292</v>
      </c>
      <c r="R203" s="3">
        <f>Table1[[#This Row], [1987]]*(VLOOKUP(Table1[[#This Row], [ISO]],Table2[],37,0)%)</f>
      </c>
      <c r="S203" s="3">
        <v>2132.758</v>
      </c>
      <c r="T203" s="3">
        <f>Table1[[#This Row], [1988]]*(VLOOKUP(Table1[[#This Row], [ISO]],Table2[],36,0)%)</f>
      </c>
      <c r="U203" s="3">
        <v>2216.495</v>
      </c>
      <c r="V203" s="3">
        <f>Table1[[#This Row], [1989]]*(VLOOKUP(Table1[[#This Row], [ISO]],Table2[],35,0)%)</f>
      </c>
      <c r="W203" s="3">
        <v>2310.012</v>
      </c>
      <c r="X203" s="3">
        <f>Table1[[#This Row], [1990]]*(VLOOKUP(Table1[[#This Row], [ISO]],Table2[],34,0)%)</f>
      </c>
      <c r="Y203" s="3">
        <v>2419.125</v>
      </c>
      <c r="Z203" s="3">
        <f>Table1[[#This Row], [1991]]*(VLOOKUP(Table1[[#This Row], [ISO]],Table2[],33,0)%)</f>
      </c>
      <c r="AA203" s="3">
        <v>2537.685</v>
      </c>
      <c r="AB203" s="3">
        <f>Table1[[#This Row], [1992]]*(VLOOKUP(Table1[[#This Row], [ISO]],Table2[],32,0)%)</f>
      </c>
      <c r="AC203" s="3">
        <v>2648.017</v>
      </c>
      <c r="AD203" s="3">
        <f>Table1[[#This Row], [1993]]*(VLOOKUP(Table1[[#This Row], [ISO]],Table2[],31,0)%)</f>
      </c>
      <c r="AE203" s="3">
        <v>2741.781</v>
      </c>
      <c r="AF203" s="3">
        <f>Table1[[#This Row], [1994]]*(VLOOKUP(Table1[[#This Row], [ISO]],Table2[],30,0)%)</f>
      </c>
      <c r="AG203" s="3">
        <v>2839.111</v>
      </c>
      <c r="AH203" s="3">
        <f>Table1[[#This Row], [1995]]*(VLOOKUP(Table1[[#This Row], [ISO]],Table2[],29,0)%)</f>
      </c>
      <c r="AI203" s="3">
        <v>2954.716</v>
      </c>
      <c r="AJ203" s="3">
        <f>Table1[[#This Row], [1996]]*(VLOOKUP(Table1[[#This Row], [ISO]],Table2[],28,0)%)</f>
      </c>
      <c r="AK203" s="3">
        <v>3067.139</v>
      </c>
      <c r="AL203" s="3">
        <f>Table1[[#This Row], [1997]]*(VLOOKUP(Table1[[#This Row], [ISO]],Table2[],27,0)%)</f>
      </c>
      <c r="AM203" s="3">
        <v>3168.135</v>
      </c>
      <c r="AN203" s="3">
        <f>Table1[[#This Row], [1998]]*(VLOOKUP(Table1[[#This Row], [ISO]],Table2[],26,0)%)</f>
      </c>
      <c r="AO203" s="3">
        <v>3280.312</v>
      </c>
      <c r="AP203" s="3">
        <f>Table1[[#This Row], [1999]]*(VLOOKUP(Table1[[#This Row], [ISO]],Table2[],25,0)%)</f>
      </c>
      <c r="AQ203" s="3">
        <v>3402.665</v>
      </c>
      <c r="AR203" s="3">
        <f>Table1[[#This Row], [2000]]*(VLOOKUP(Table1[[#This Row], [ISO]],Table2[],24,0)%)</f>
      </c>
      <c r="AS203" s="3">
        <v>3515.262</v>
      </c>
      <c r="AT203" s="3">
        <f>Table1[[#This Row], [2001]]*(VLOOKUP(Table1[[#This Row], [ISO]],Table2[],23,0)%)</f>
      </c>
      <c r="AU203" s="3">
        <v>3619.919</v>
      </c>
      <c r="AV203" s="3">
        <f>Table1[[#This Row], [2002]]*(VLOOKUP(Table1[[#This Row], [ISO]],Table2[],22,0)%)</f>
      </c>
      <c r="AW203" s="3">
        <v>3730.8320000000003</v>
      </c>
      <c r="AX203" s="3">
        <f>Table1[[#This Row], [2003]]*(VLOOKUP(Table1[[#This Row], [ISO]],Table2[],21,0)%)</f>
      </c>
      <c r="AY203" s="3">
        <v>3859.972</v>
      </c>
      <c r="AZ203" s="3">
        <f>Table1[[#This Row], [2004]]*(VLOOKUP(Table1[[#This Row], [ISO]],Table2[],20,0)%)</f>
      </c>
      <c r="BA203" s="3">
        <v>4005.071</v>
      </c>
      <c r="BB203" s="3">
        <f>Table1[[#This Row], [2005]]*(VLOOKUP(Table1[[#This Row], [ISO]],Table2[],19,0)%)</f>
      </c>
      <c r="BC203" s="3">
        <v>4154.634</v>
      </c>
      <c r="BD203" s="3">
        <f>Table1[[#This Row], [2006]]*(VLOOKUP(Table1[[#This Row], [ISO]],Table2[],18,0)%)</f>
      </c>
      <c r="BE203" s="3">
        <v>4310.314</v>
      </c>
      <c r="BF203" s="3">
        <f>Table1[[#This Row], [2007]]*(VLOOKUP(Table1[[#This Row], [ISO]],Table2[],17,0)%)</f>
      </c>
      <c r="BG203" s="3">
        <v>4473.755</v>
      </c>
      <c r="BH203" s="3">
        <f>Table1[[#This Row], [2008]]*(VLOOKUP(Table1[[#This Row], [ISO]],Table2[],16,0)%)</f>
      </c>
      <c r="BI203" s="3">
        <v>4633.854</v>
      </c>
      <c r="BJ203" s="3">
        <f>Table1[[#This Row], [2009]]*(VLOOKUP(Table1[[#This Row], [ISO]],Table2[],15,0)%)</f>
      </c>
      <c r="BK203" s="3">
        <v>4786.464</v>
      </c>
      <c r="BL203" s="3">
        <f>Table1[[#This Row], [2010]]*(VLOOKUP(Table1[[#This Row], [ISO]],Table2[],14,0)%)</f>
      </c>
      <c r="BM203" s="3">
        <v>4940.0470000000005</v>
      </c>
      <c r="BN203" s="3">
        <f>Table1[[#This Row], [2011]]*(VLOOKUP(Table1[[#This Row], [ISO]],Table2[],13,0)%)</f>
      </c>
      <c r="BO203" s="3">
        <v>5096.384</v>
      </c>
      <c r="BP203" s="3">
        <f>Table1[[#This Row], [2012]]*(VLOOKUP(Table1[[#This Row], [ISO]],Table2[],12,0)%)</f>
      </c>
      <c r="BQ203" s="3">
        <v>5256.541</v>
      </c>
      <c r="BR203" s="3">
        <f>Table1[[#This Row], [2013]]*(VLOOKUP(Table1[[#This Row], [ISO]],Table2[],11,0)%)</f>
      </c>
      <c r="BS203" s="3">
        <v>5419.217000000001</v>
      </c>
      <c r="BT203" s="3">
        <f>Table1[[#This Row], [2014]]*(VLOOKUP(Table1[[#This Row], [ISO]],Table2[],10,0)%)</f>
      </c>
      <c r="BU203" s="3">
        <v>5572.894</v>
      </c>
      <c r="BV203" s="3">
        <f>Table1[[#This Row], [2015]]*(VLOOKUP(Table1[[#This Row], [ISO]],Table2[],9,0)%)</f>
      </c>
      <c r="BW203" s="3">
        <v>5714.965</v>
      </c>
      <c r="BX203" s="3">
        <f>Table1[[#This Row], [2016]]*(VLOOKUP(Table1[[#This Row], [ISO]],Table2[],8,0)%)</f>
      </c>
      <c r="BY203" s="3">
        <v>5849.872</v>
      </c>
      <c r="BZ203" s="3">
        <f>Table1[[#This Row], [2017]]*(VLOOKUP(Table1[[#This Row], [ISO]],Table2[],7,0)%)</f>
      </c>
      <c r="CA203" s="3">
        <v>5985.375</v>
      </c>
      <c r="CB203" s="3">
        <f>Table1[[#This Row], [2018]]*(VLOOKUP(Table1[[#This Row], [ISO]],Table2[],6,0)%)</f>
      </c>
      <c r="CC203" s="3">
        <v>6127.4169999999995</v>
      </c>
      <c r="CD203" s="3">
        <f>Table1[[#This Row], [2019]]*(VLOOKUP(Table1[[#This Row], [ISO]],Table2[],5,0)%)</f>
      </c>
      <c r="CE203" s="3">
        <v>6275.904</v>
      </c>
      <c r="CF203" s="3">
        <f>Table1[[#This Row], [2020]]*(VLOOKUP(Table1[[#This Row], [ISO]],Table2[],4,0)%)</f>
      </c>
      <c r="CG203" s="3">
        <v>6435.365</v>
      </c>
      <c r="CH203" s="3">
        <f>Table1[[#This Row], [2021]]*(VLOOKUP(Table1[[#This Row], [ISO]],Table2[],3,0)%)</f>
      </c>
    </row>
    <row x14ac:dyDescent="0.25" r="204" customHeight="1" ht="17.25">
      <c r="A204" s="1" t="s">
        <v>303</v>
      </c>
      <c r="B204" s="1" t="s">
        <v>302</v>
      </c>
      <c r="C204" s="3">
        <v>1059.0990000000002</v>
      </c>
      <c r="D204" s="3">
        <f>Table1[[#This Row], [1980]]*(VLOOKUP(Table1[[#This Row], [ISO]],Table2[],44,0)%)</f>
      </c>
      <c r="E204" s="3">
        <v>1087.295</v>
      </c>
      <c r="F204" s="3">
        <f>Table1[[#This Row], [1981]]*(VLOOKUP(Table1[[#This Row], [ISO]],Table2[],43,0)%)</f>
      </c>
      <c r="G204" s="3">
        <v>1117.624</v>
      </c>
      <c r="H204" s="3">
        <f>Table1[[#This Row], [1982]]*(VLOOKUP(Table1[[#This Row], [ISO]],Table2[],42,0)%)</f>
      </c>
      <c r="I204" s="3">
        <v>1149.075</v>
      </c>
      <c r="J204" s="3">
        <f>Table1[[#This Row], [1983]]*(VLOOKUP(Table1[[#This Row], [ISO]],Table2[],41,0)%)</f>
      </c>
      <c r="K204" s="3">
        <v>1180.867</v>
      </c>
      <c r="L204" s="3">
        <f>Table1[[#This Row], [1984]]*(VLOOKUP(Table1[[#This Row], [ISO]],Table2[],40,0)%)</f>
      </c>
      <c r="M204" s="3">
        <v>1211.744</v>
      </c>
      <c r="N204" s="3">
        <f>Table1[[#This Row], [1985]]*(VLOOKUP(Table1[[#This Row], [ISO]],Table2[],39,0)%)</f>
      </c>
      <c r="O204" s="3">
        <v>1241.564</v>
      </c>
      <c r="P204" s="3">
        <f>Table1[[#This Row], [1986]]*(VLOOKUP(Table1[[#This Row], [ISO]],Table2[],38,0)%)</f>
      </c>
      <c r="Q204" s="3">
        <v>1272.223</v>
      </c>
      <c r="R204" s="3">
        <f>Table1[[#This Row], [1987]]*(VLOOKUP(Table1[[#This Row], [ISO]],Table2[],37,0)%)</f>
      </c>
      <c r="S204" s="3">
        <v>1303.572</v>
      </c>
      <c r="T204" s="3">
        <f>Table1[[#This Row], [1988]]*(VLOOKUP(Table1[[#This Row], [ISO]],Table2[],36,0)%)</f>
      </c>
      <c r="U204" s="3">
        <v>1334.547</v>
      </c>
      <c r="V204" s="3">
        <f>Table1[[#This Row], [1989]]*(VLOOKUP(Table1[[#This Row], [ISO]],Table2[],35,0)%)</f>
      </c>
      <c r="W204" s="3">
        <v>1365.68</v>
      </c>
      <c r="X204" s="3">
        <f>Table1[[#This Row], [1990]]*(VLOOKUP(Table1[[#This Row], [ISO]],Table2[],34,0)%)</f>
      </c>
      <c r="Y204" s="3">
        <v>1397.056</v>
      </c>
      <c r="Z204" s="3">
        <f>Table1[[#This Row], [1991]]*(VLOOKUP(Table1[[#This Row], [ISO]],Table2[],33,0)%)</f>
      </c>
      <c r="AA204" s="3">
        <v>1427.7800000000002</v>
      </c>
      <c r="AB204" s="3">
        <f>Table1[[#This Row], [1992]]*(VLOOKUP(Table1[[#This Row], [ISO]],Table2[],32,0)%)</f>
      </c>
      <c r="AC204" s="3">
        <v>1407.458</v>
      </c>
      <c r="AD204" s="3">
        <f>Table1[[#This Row], [1993]]*(VLOOKUP(Table1[[#This Row], [ISO]],Table2[],31,0)%)</f>
      </c>
      <c r="AE204" s="3">
        <v>1401.733</v>
      </c>
      <c r="AF204" s="3">
        <f>Table1[[#This Row], [1994]]*(VLOOKUP(Table1[[#This Row], [ISO]],Table2[],30,0)%)</f>
      </c>
      <c r="AG204" s="3">
        <v>1455.161</v>
      </c>
      <c r="AH204" s="3">
        <f>Table1[[#This Row], [1995]]*(VLOOKUP(Table1[[#This Row], [ISO]],Table2[],29,0)%)</f>
      </c>
      <c r="AI204" s="3">
        <v>1499.743</v>
      </c>
      <c r="AJ204" s="3">
        <f>Table1[[#This Row], [1996]]*(VLOOKUP(Table1[[#This Row], [ISO]],Table2[],28,0)%)</f>
      </c>
      <c r="AK204" s="3">
        <v>1535.503</v>
      </c>
      <c r="AL204" s="3">
        <f>Table1[[#This Row], [1997]]*(VLOOKUP(Table1[[#This Row], [ISO]],Table2[],27,0)%)</f>
      </c>
      <c r="AM204" s="3">
        <v>1567.6170000000002</v>
      </c>
      <c r="AN204" s="3">
        <f>Table1[[#This Row], [1998]]*(VLOOKUP(Table1[[#This Row], [ISO]],Table2[],26,0)%)</f>
      </c>
      <c r="AO204" s="3">
        <v>1604.1530000000002</v>
      </c>
      <c r="AP204" s="3">
        <f>Table1[[#This Row], [1999]]*(VLOOKUP(Table1[[#This Row], [ISO]],Table2[],25,0)%)</f>
      </c>
      <c r="AQ204" s="3">
        <v>1644.623</v>
      </c>
      <c r="AR204" s="3">
        <f>Table1[[#This Row], [2000]]*(VLOOKUP(Table1[[#This Row], [ISO]],Table2[],24,0)%)</f>
      </c>
      <c r="AS204" s="3">
        <v>1688.465</v>
      </c>
      <c r="AT204" s="3">
        <f>Table1[[#This Row], [2001]]*(VLOOKUP(Table1[[#This Row], [ISO]],Table2[],23,0)%)</f>
      </c>
      <c r="AU204" s="3">
        <v>1735.343</v>
      </c>
      <c r="AV204" s="3">
        <f>Table1[[#This Row], [2002]]*(VLOOKUP(Table1[[#This Row], [ISO]],Table2[],22,0)%)</f>
      </c>
      <c r="AW204" s="3">
        <v>1782.824</v>
      </c>
      <c r="AX204" s="3">
        <f>Table1[[#This Row], [2003]]*(VLOOKUP(Table1[[#This Row], [ISO]],Table2[],21,0)%)</f>
      </c>
      <c r="AY204" s="3">
        <v>1827.284</v>
      </c>
      <c r="AZ204" s="3">
        <f>Table1[[#This Row], [2004]]*(VLOOKUP(Table1[[#This Row], [ISO]],Table2[],20,0)%)</f>
      </c>
      <c r="BA204" s="3">
        <v>1870.029</v>
      </c>
      <c r="BB204" s="3">
        <f>Table1[[#This Row], [2005]]*(VLOOKUP(Table1[[#This Row], [ISO]],Table2[],19,0)%)</f>
      </c>
      <c r="BC204" s="3">
        <v>1915.845</v>
      </c>
      <c r="BD204" s="3">
        <f>Table1[[#This Row], [2006]]*(VLOOKUP(Table1[[#This Row], [ISO]],Table2[],18,0)%)</f>
      </c>
      <c r="BE204" s="3">
        <v>1966.395</v>
      </c>
      <c r="BF204" s="3">
        <f>Table1[[#This Row], [2007]]*(VLOOKUP(Table1[[#This Row], [ISO]],Table2[],17,0)%)</f>
      </c>
      <c r="BG204" s="3">
        <v>2020.36</v>
      </c>
      <c r="BH204" s="3">
        <f>Table1[[#This Row], [2008]]*(VLOOKUP(Table1[[#This Row], [ISO]],Table2[],16,0)%)</f>
      </c>
      <c r="BI204" s="3">
        <v>2077.836</v>
      </c>
      <c r="BJ204" s="3">
        <f>Table1[[#This Row], [2009]]*(VLOOKUP(Table1[[#This Row], [ISO]],Table2[],15,0)%)</f>
      </c>
      <c r="BK204" s="3">
        <v>2138.007</v>
      </c>
      <c r="BL204" s="3">
        <f>Table1[[#This Row], [2010]]*(VLOOKUP(Table1[[#This Row], [ISO]],Table2[],14,0)%)</f>
      </c>
      <c r="BM204" s="3">
        <v>2194.7</v>
      </c>
      <c r="BN204" s="3">
        <f>Table1[[#This Row], [2011]]*(VLOOKUP(Table1[[#This Row], [ISO]],Table2[],13,0)%)</f>
      </c>
      <c r="BO204" s="3">
        <v>2241.2560000000003</v>
      </c>
      <c r="BP204" s="3">
        <f>Table1[[#This Row], [2012]]*(VLOOKUP(Table1[[#This Row], [ISO]],Table2[],12,0)%)</f>
      </c>
      <c r="BQ204" s="3">
        <v>2279.734</v>
      </c>
      <c r="BR204" s="3">
        <f>Table1[[#This Row], [2013]]*(VLOOKUP(Table1[[#This Row], [ISO]],Table2[],11,0)%)</f>
      </c>
      <c r="BS204" s="3">
        <v>2313.468</v>
      </c>
      <c r="BT204" s="3">
        <f>Table1[[#This Row], [2014]]*(VLOOKUP(Table1[[#This Row], [ISO]],Table2[],10,0)%)</f>
      </c>
      <c r="BU204" s="3">
        <v>2342.097</v>
      </c>
      <c r="BV204" s="3">
        <f>Table1[[#This Row], [2015]]*(VLOOKUP(Table1[[#This Row], [ISO]],Table2[],9,0)%)</f>
      </c>
      <c r="BW204" s="3">
        <v>2370.863</v>
      </c>
      <c r="BX204" s="3">
        <f>Table1[[#This Row], [2016]]*(VLOOKUP(Table1[[#This Row], [ISO]],Table2[],8,0)%)</f>
      </c>
      <c r="BY204" s="3">
        <v>2403.799</v>
      </c>
      <c r="BZ204" s="3">
        <f>Table1[[#This Row], [2017]]*(VLOOKUP(Table1[[#This Row], [ISO]],Table2[],7,0)%)</f>
      </c>
      <c r="CA204" s="3">
        <v>2438.639</v>
      </c>
      <c r="CB204" s="3">
        <f>Table1[[#This Row], [2018]]*(VLOOKUP(Table1[[#This Row], [ISO]],Table2[],6,0)%)</f>
      </c>
      <c r="CC204" s="3">
        <v>2473.626</v>
      </c>
      <c r="CD204" s="3">
        <f>Table1[[#This Row], [2019]]*(VLOOKUP(Table1[[#This Row], [ISO]],Table2[],5,0)%)</f>
      </c>
      <c r="CE204" s="3">
        <v>2508.22</v>
      </c>
      <c r="CF204" s="3">
        <f>Table1[[#This Row], [2020]]*(VLOOKUP(Table1[[#This Row], [ISO]],Table2[],4,0)%)</f>
      </c>
      <c r="CG204" s="3">
        <v>2540.864</v>
      </c>
      <c r="CH204" s="3">
        <f>Table1[[#This Row], [2021]]*(VLOOKUP(Table1[[#This Row], [ISO]],Table2[],3,0)%)</f>
      </c>
    </row>
    <row x14ac:dyDescent="0.25" r="205" customHeight="1" ht="17.25">
      <c r="A205" s="1" t="s">
        <v>299</v>
      </c>
      <c r="B205" s="1" t="s">
        <v>298</v>
      </c>
      <c r="C205" s="3">
        <v>11592.41</v>
      </c>
      <c r="D205" s="3">
        <f>Table1[[#This Row], [1980]]*(VLOOKUP(Table1[[#This Row], [ISO]],Table2[],44,0)%)</f>
      </c>
      <c r="E205" s="3">
        <v>11546.112</v>
      </c>
      <c r="F205" s="3">
        <f>Table1[[#This Row], [1981]]*(VLOOKUP(Table1[[#This Row], [ISO]],Table2[],43,0)%)</f>
      </c>
      <c r="G205" s="3">
        <v>11505.396</v>
      </c>
      <c r="H205" s="3">
        <f>Table1[[#This Row], [1982]]*(VLOOKUP(Table1[[#This Row], [ISO]],Table2[],42,0)%)</f>
      </c>
      <c r="I205" s="3">
        <v>11445.719000000001</v>
      </c>
      <c r="J205" s="3">
        <f>Table1[[#This Row], [1983]]*(VLOOKUP(Table1[[#This Row], [ISO]],Table2[],41,0)%)</f>
      </c>
      <c r="K205" s="3">
        <v>11356.053</v>
      </c>
      <c r="L205" s="3">
        <f>Table1[[#This Row], [1984]]*(VLOOKUP(Table1[[#This Row], [ISO]],Table2[],40,0)%)</f>
      </c>
      <c r="M205" s="3">
        <v>11218.069</v>
      </c>
      <c r="N205" s="3">
        <f>Table1[[#This Row], [1985]]*(VLOOKUP(Table1[[#This Row], [ISO]],Table2[],39,0)%)</f>
      </c>
      <c r="O205" s="3">
        <v>11050.333</v>
      </c>
      <c r="P205" s="3">
        <f>Table1[[#This Row], [1986]]*(VLOOKUP(Table1[[#This Row], [ISO]],Table2[],38,0)%)</f>
      </c>
      <c r="Q205" s="3">
        <v>10895.65</v>
      </c>
      <c r="R205" s="3">
        <f>Table1[[#This Row], [1987]]*(VLOOKUP(Table1[[#This Row], [ISO]],Table2[],37,0)%)</f>
      </c>
      <c r="S205" s="3">
        <v>10766.984</v>
      </c>
      <c r="T205" s="3">
        <f>Table1[[#This Row], [1988]]*(VLOOKUP(Table1[[#This Row], [ISO]],Table2[],36,0)%)</f>
      </c>
      <c r="U205" s="3">
        <v>10678.344</v>
      </c>
      <c r="V205" s="3">
        <f>Table1[[#This Row], [1989]]*(VLOOKUP(Table1[[#This Row], [ISO]],Table2[],35,0)%)</f>
      </c>
      <c r="W205" s="3">
        <v>10617.594000000001</v>
      </c>
      <c r="X205" s="3">
        <f>Table1[[#This Row], [1990]]*(VLOOKUP(Table1[[#This Row], [ISO]],Table2[],34,0)%)</f>
      </c>
      <c r="Y205" s="3">
        <v>10541.225</v>
      </c>
      <c r="Z205" s="3">
        <f>Table1[[#This Row], [1991]]*(VLOOKUP(Table1[[#This Row], [ISO]],Table2[],33,0)%)</f>
      </c>
      <c r="AA205" s="3">
        <v>10410.315</v>
      </c>
      <c r="AB205" s="3">
        <f>Table1[[#This Row], [1992]]*(VLOOKUP(Table1[[#This Row], [ISO]],Table2[],32,0)%)</f>
      </c>
      <c r="AC205" s="3">
        <v>10250.31</v>
      </c>
      <c r="AD205" s="3">
        <f>Table1[[#This Row], [1993]]*(VLOOKUP(Table1[[#This Row], [ISO]],Table2[],31,0)%)</f>
      </c>
      <c r="AE205" s="3">
        <v>10118.417</v>
      </c>
      <c r="AF205" s="3">
        <f>Table1[[#This Row], [1994]]*(VLOOKUP(Table1[[#This Row], [ISO]],Table2[],30,0)%)</f>
      </c>
      <c r="AG205" s="3">
        <v>10021.166</v>
      </c>
      <c r="AH205" s="3">
        <f>Table1[[#This Row], [1995]]*(VLOOKUP(Table1[[#This Row], [ISO]],Table2[],29,0)%)</f>
      </c>
      <c r="AI205" s="3">
        <v>9942.538</v>
      </c>
      <c r="AJ205" s="3">
        <f>Table1[[#This Row], [1996]]*(VLOOKUP(Table1[[#This Row], [ISO]],Table2[],28,0)%)</f>
      </c>
      <c r="AK205" s="3">
        <v>9880.977</v>
      </c>
      <c r="AL205" s="3">
        <f>Table1[[#This Row], [1997]]*(VLOOKUP(Table1[[#This Row], [ISO]],Table2[],27,0)%)</f>
      </c>
      <c r="AM205" s="3">
        <v>9799.99</v>
      </c>
      <c r="AN205" s="3">
        <f>Table1[[#This Row], [1998]]*(VLOOKUP(Table1[[#This Row], [ISO]],Table2[],26,0)%)</f>
      </c>
      <c r="AO205" s="3">
        <v>9614.491</v>
      </c>
      <c r="AP205" s="3">
        <f>Table1[[#This Row], [1999]]*(VLOOKUP(Table1[[#This Row], [ISO]],Table2[],25,0)%)</f>
      </c>
      <c r="AQ205" s="3">
        <v>9318.087</v>
      </c>
      <c r="AR205" s="3">
        <f>Table1[[#This Row], [2000]]*(VLOOKUP(Table1[[#This Row], [ISO]],Table2[],24,0)%)</f>
      </c>
      <c r="AS205" s="3">
        <v>9016.583</v>
      </c>
      <c r="AT205" s="3">
        <f>Table1[[#This Row], [2001]]*(VLOOKUP(Table1[[#This Row], [ISO]],Table2[],23,0)%)</f>
      </c>
      <c r="AU205" s="3">
        <v>8779.884</v>
      </c>
      <c r="AV205" s="3">
        <f>Table1[[#This Row], [2002]]*(VLOOKUP(Table1[[#This Row], [ISO]],Table2[],22,0)%)</f>
      </c>
      <c r="AW205" s="3">
        <v>8597.676</v>
      </c>
      <c r="AX205" s="3">
        <f>Table1[[#This Row], [2003]]*(VLOOKUP(Table1[[#This Row], [ISO]],Table2[],21,0)%)</f>
      </c>
      <c r="AY205" s="3">
        <v>8478.216</v>
      </c>
      <c r="AZ205" s="3">
        <f>Table1[[#This Row], [2004]]*(VLOOKUP(Table1[[#This Row], [ISO]],Table2[],20,0)%)</f>
      </c>
      <c r="BA205" s="3">
        <v>8392.233</v>
      </c>
      <c r="BB205" s="3">
        <f>Table1[[#This Row], [2005]]*(VLOOKUP(Table1[[#This Row], [ISO]],Table2[],19,0)%)</f>
      </c>
      <c r="BC205" s="3">
        <v>8305.001</v>
      </c>
      <c r="BD205" s="3">
        <f>Table1[[#This Row], [2006]]*(VLOOKUP(Table1[[#This Row], [ISO]],Table2[],18,0)%)</f>
      </c>
      <c r="BE205" s="3">
        <v>8234.422999999999</v>
      </c>
      <c r="BF205" s="3">
        <f>Table1[[#This Row], [2007]]*(VLOOKUP(Table1[[#This Row], [ISO]],Table2[],17,0)%)</f>
      </c>
      <c r="BG205" s="3">
        <v>8193.675</v>
      </c>
      <c r="BH205" s="3">
        <f>Table1[[#This Row], [2008]]*(VLOOKUP(Table1[[#This Row], [ISO]],Table2[],16,0)%)</f>
      </c>
      <c r="BI205" s="3">
        <v>8171.295</v>
      </c>
      <c r="BJ205" s="3">
        <f>Table1[[#This Row], [2009]]*(VLOOKUP(Table1[[#This Row], [ISO]],Table2[],15,0)%)</f>
      </c>
      <c r="BK205" s="3">
        <v>8153.551</v>
      </c>
      <c r="BL205" s="3">
        <f>Table1[[#This Row], [2010]]*(VLOOKUP(Table1[[#This Row], [ISO]],Table2[],14,0)%)</f>
      </c>
      <c r="BM205" s="3">
        <v>8143.478</v>
      </c>
      <c r="BN205" s="3">
        <f>Table1[[#This Row], [2011]]*(VLOOKUP(Table1[[#This Row], [ISO]],Table2[],13,0)%)</f>
      </c>
      <c r="BO205" s="3">
        <v>8128.625999999999</v>
      </c>
      <c r="BP205" s="3">
        <f>Table1[[#This Row], [2012]]*(VLOOKUP(Table1[[#This Row], [ISO]],Table2[],12,0)%)</f>
      </c>
      <c r="BQ205" s="3">
        <v>8084.534</v>
      </c>
      <c r="BR205" s="3">
        <f>Table1[[#This Row], [2013]]*(VLOOKUP(Table1[[#This Row], [ISO]],Table2[],11,0)%)</f>
      </c>
      <c r="BS205" s="3">
        <v>8001.659</v>
      </c>
      <c r="BT205" s="3">
        <f>Table1[[#This Row], [2014]]*(VLOOKUP(Table1[[#This Row], [ISO]],Table2[],10,0)%)</f>
      </c>
      <c r="BU205" s="3">
        <v>7883.198</v>
      </c>
      <c r="BV205" s="3">
        <f>Table1[[#This Row], [2015]]*(VLOOKUP(Table1[[#This Row], [ISO]],Table2[],9,0)%)</f>
      </c>
      <c r="BW205" s="3">
        <v>7722.602999999999</v>
      </c>
      <c r="BX205" s="3">
        <f>Table1[[#This Row], [2016]]*(VLOOKUP(Table1[[#This Row], [ISO]],Table2[],8,0)%)</f>
      </c>
      <c r="BY205" s="3">
        <v>7526.102</v>
      </c>
      <c r="BZ205" s="3">
        <f>Table1[[#This Row], [2017]]*(VLOOKUP(Table1[[#This Row], [ISO]],Table2[],7,0)%)</f>
      </c>
      <c r="CA205" s="3">
        <v>7318.575</v>
      </c>
      <c r="CB205" s="3">
        <f>Table1[[#This Row], [2018]]*(VLOOKUP(Table1[[#This Row], [ISO]],Table2[],6,0)%)</f>
      </c>
      <c r="CC205" s="3">
        <v>7113.496</v>
      </c>
      <c r="CD205" s="3">
        <f>Table1[[#This Row], [2019]]*(VLOOKUP(Table1[[#This Row], [ISO]],Table2[],5,0)%)</f>
      </c>
      <c r="CE205" s="3">
        <v>6925.205</v>
      </c>
      <c r="CF205" s="3">
        <f>Table1[[#This Row], [2020]]*(VLOOKUP(Table1[[#This Row], [ISO]],Table2[],4,0)%)</f>
      </c>
      <c r="CG205" s="3">
        <v>6758.0560000000005</v>
      </c>
      <c r="CH205" s="3">
        <f>Table1[[#This Row], [2021]]*(VLOOKUP(Table1[[#This Row], [ISO]],Table2[],3,0)%)</f>
      </c>
    </row>
    <row x14ac:dyDescent="0.25" r="206" customHeight="1" ht="17.25">
      <c r="A206" s="1" t="s">
        <v>297</v>
      </c>
      <c r="B206" s="1" t="s">
        <v>296</v>
      </c>
      <c r="C206" s="3">
        <v>1334.605</v>
      </c>
      <c r="D206" s="3">
        <f>Table1[[#This Row], [1980]]*(VLOOKUP(Table1[[#This Row], [ISO]],Table2[],44,0)%)</f>
      </c>
      <c r="E206" s="3">
        <v>1379.462</v>
      </c>
      <c r="F206" s="3">
        <f>Table1[[#This Row], [1981]]*(VLOOKUP(Table1[[#This Row], [ISO]],Table2[],43,0)%)</f>
      </c>
      <c r="G206" s="3">
        <v>1425.453</v>
      </c>
      <c r="H206" s="3">
        <f>Table1[[#This Row], [1982]]*(VLOOKUP(Table1[[#This Row], [ISO]],Table2[],42,0)%)</f>
      </c>
      <c r="I206" s="3">
        <v>1473.194</v>
      </c>
      <c r="J206" s="3">
        <f>Table1[[#This Row], [1983]]*(VLOOKUP(Table1[[#This Row], [ISO]],Table2[],41,0)%)</f>
      </c>
      <c r="K206" s="3">
        <v>1523.838</v>
      </c>
      <c r="L206" s="3">
        <f>Table1[[#This Row], [1984]]*(VLOOKUP(Table1[[#This Row], [ISO]],Table2[],40,0)%)</f>
      </c>
      <c r="M206" s="3">
        <v>1578.3029999999999</v>
      </c>
      <c r="N206" s="3">
        <f>Table1[[#This Row], [1985]]*(VLOOKUP(Table1[[#This Row], [ISO]],Table2[],39,0)%)</f>
      </c>
      <c r="O206" s="3">
        <v>1647.229</v>
      </c>
      <c r="P206" s="3">
        <f>Table1[[#This Row], [1986]]*(VLOOKUP(Table1[[#This Row], [ISO]],Table2[],38,0)%)</f>
      </c>
      <c r="Q206" s="3">
        <v>1734.193</v>
      </c>
      <c r="R206" s="3">
        <f>Table1[[#This Row], [1987]]*(VLOOKUP(Table1[[#This Row], [ISO]],Table2[],37,0)%)</f>
      </c>
      <c r="S206" s="3">
        <v>1824.049</v>
      </c>
      <c r="T206" s="3">
        <f>Table1[[#This Row], [1988]]*(VLOOKUP(Table1[[#This Row], [ISO]],Table2[],36,0)%)</f>
      </c>
      <c r="U206" s="3">
        <v>1904.86</v>
      </c>
      <c r="V206" s="3">
        <f>Table1[[#This Row], [1989]]*(VLOOKUP(Table1[[#This Row], [ISO]],Table2[],35,0)%)</f>
      </c>
      <c r="W206" s="3">
        <v>1968.264</v>
      </c>
      <c r="X206" s="3">
        <f>Table1[[#This Row], [1990]]*(VLOOKUP(Table1[[#This Row], [ISO]],Table2[],34,0)%)</f>
      </c>
      <c r="Y206" s="3">
        <v>2008.547</v>
      </c>
      <c r="Z206" s="3">
        <f>Table1[[#This Row], [1991]]*(VLOOKUP(Table1[[#This Row], [ISO]],Table2[],33,0)%)</f>
      </c>
      <c r="AA206" s="3">
        <v>2028.062</v>
      </c>
      <c r="AB206" s="3">
        <f>Table1[[#This Row], [1992]]*(VLOOKUP(Table1[[#This Row], [ISO]],Table2[],32,0)%)</f>
      </c>
      <c r="AC206" s="3">
        <v>2031.8429999999998</v>
      </c>
      <c r="AD206" s="3">
        <f>Table1[[#This Row], [1993]]*(VLOOKUP(Table1[[#This Row], [ISO]],Table2[],31,0)%)</f>
      </c>
      <c r="AE206" s="3">
        <v>2024.3519999999999</v>
      </c>
      <c r="AF206" s="3">
        <f>Table1[[#This Row], [1994]]*(VLOOKUP(Table1[[#This Row], [ISO]],Table2[],30,0)%)</f>
      </c>
      <c r="AG206" s="3">
        <v>2008.699</v>
      </c>
      <c r="AH206" s="3">
        <f>Table1[[#This Row], [1995]]*(VLOOKUP(Table1[[#This Row], [ISO]],Table2[],29,0)%)</f>
      </c>
      <c r="AI206" s="3">
        <v>1984.573</v>
      </c>
      <c r="AJ206" s="3">
        <f>Table1[[#This Row], [1996]]*(VLOOKUP(Table1[[#This Row], [ISO]],Table2[],28,0)%)</f>
      </c>
      <c r="AK206" s="3">
        <v>1937.808</v>
      </c>
      <c r="AL206" s="3">
        <f>Table1[[#This Row], [1997]]*(VLOOKUP(Table1[[#This Row], [ISO]],Table2[],27,0)%)</f>
      </c>
      <c r="AM206" s="3">
        <v>1883.214</v>
      </c>
      <c r="AN206" s="3">
        <f>Table1[[#This Row], [1998]]*(VLOOKUP(Table1[[#This Row], [ISO]],Table2[],26,0)%)</f>
      </c>
      <c r="AO206" s="3">
        <v>1834.726</v>
      </c>
      <c r="AP206" s="3">
        <f>Table1[[#This Row], [1999]]*(VLOOKUP(Table1[[#This Row], [ISO]],Table2[],25,0)%)</f>
      </c>
      <c r="AQ206" s="3">
        <v>1807.911</v>
      </c>
      <c r="AR206" s="3">
        <f>Table1[[#This Row], [2000]]*(VLOOKUP(Table1[[#This Row], [ISO]],Table2[],24,0)%)</f>
      </c>
      <c r="AS206" s="3">
        <v>1814.308</v>
      </c>
      <c r="AT206" s="3">
        <f>Table1[[#This Row], [2001]]*(VLOOKUP(Table1[[#This Row], [ISO]],Table2[],23,0)%)</f>
      </c>
      <c r="AU206" s="3">
        <v>1828.451</v>
      </c>
      <c r="AV206" s="3">
        <f>Table1[[#This Row], [2002]]*(VLOOKUP(Table1[[#This Row], [ISO]],Table2[],22,0)%)</f>
      </c>
      <c r="AW206" s="3">
        <v>1836.7669999999998</v>
      </c>
      <c r="AX206" s="3">
        <f>Table1[[#This Row], [2003]]*(VLOOKUP(Table1[[#This Row], [ISO]],Table2[],21,0)%)</f>
      </c>
      <c r="AY206" s="3">
        <v>1844.924</v>
      </c>
      <c r="AZ206" s="3">
        <f>Table1[[#This Row], [2004]]*(VLOOKUP(Table1[[#This Row], [ISO]],Table2[],20,0)%)</f>
      </c>
      <c r="BA206" s="3">
        <v>1854.429</v>
      </c>
      <c r="BB206" s="3">
        <f>Table1[[#This Row], [2005]]*(VLOOKUP(Table1[[#This Row], [ISO]],Table2[],19,0)%)</f>
      </c>
      <c r="BC206" s="3">
        <v>1863.663</v>
      </c>
      <c r="BD206" s="3">
        <f>Table1[[#This Row], [2006]]*(VLOOKUP(Table1[[#This Row], [ISO]],Table2[],18,0)%)</f>
      </c>
      <c r="BE206" s="3">
        <v>1883.95</v>
      </c>
      <c r="BF206" s="3">
        <f>Table1[[#This Row], [2007]]*(VLOOKUP(Table1[[#This Row], [ISO]],Table2[],17,0)%)</f>
      </c>
      <c r="BG206" s="3">
        <v>1921.976</v>
      </c>
      <c r="BH206" s="3">
        <f>Table1[[#This Row], [2008]]*(VLOOKUP(Table1[[#This Row], [ISO]],Table2[],16,0)%)</f>
      </c>
      <c r="BI206" s="3">
        <v>1979.004</v>
      </c>
      <c r="BJ206" s="3">
        <f>Table1[[#This Row], [2009]]*(VLOOKUP(Table1[[#This Row], [ISO]],Table2[],15,0)%)</f>
      </c>
      <c r="BK206" s="3">
        <v>2051.501</v>
      </c>
      <c r="BL206" s="3">
        <f>Table1[[#This Row], [2010]]*(VLOOKUP(Table1[[#This Row], [ISO]],Table2[],14,0)%)</f>
      </c>
      <c r="BM206" s="3">
        <v>2133.661</v>
      </c>
      <c r="BN206" s="3">
        <f>Table1[[#This Row], [2011]]*(VLOOKUP(Table1[[#This Row], [ISO]],Table2[],13,0)%)</f>
      </c>
      <c r="BO206" s="3">
        <v>2216.049</v>
      </c>
      <c r="BP206" s="3">
        <f>Table1[[#This Row], [2012]]*(VLOOKUP(Table1[[#This Row], [ISO]],Table2[],12,0)%)</f>
      </c>
      <c r="BQ206" s="3">
        <v>2294.379</v>
      </c>
      <c r="BR206" s="3">
        <f>Table1[[#This Row], [2013]]*(VLOOKUP(Table1[[#This Row], [ISO]],Table2[],11,0)%)</f>
      </c>
      <c r="BS206" s="3">
        <v>2366.828</v>
      </c>
      <c r="BT206" s="3">
        <f>Table1[[#This Row], [2014]]*(VLOOKUP(Table1[[#This Row], [ISO]],Table2[],10,0)%)</f>
      </c>
      <c r="BU206" s="3">
        <v>2430.641</v>
      </c>
      <c r="BV206" s="3">
        <f>Table1[[#This Row], [2015]]*(VLOOKUP(Table1[[#This Row], [ISO]],Table2[],9,0)%)</f>
      </c>
      <c r="BW206" s="3">
        <v>2480.487</v>
      </c>
      <c r="BX206" s="3">
        <f>Table1[[#This Row], [2016]]*(VLOOKUP(Table1[[#This Row], [ISO]],Table2[],8,0)%)</f>
      </c>
      <c r="BY206" s="3">
        <v>2511.565</v>
      </c>
      <c r="BZ206" s="3">
        <f>Table1[[#This Row], [2017]]*(VLOOKUP(Table1[[#This Row], [ISO]],Table2[],7,0)%)</f>
      </c>
      <c r="CA206" s="3">
        <v>2530.01</v>
      </c>
      <c r="CB206" s="3">
        <f>Table1[[#This Row], [2018]]*(VLOOKUP(Table1[[#This Row], [ISO]],Table2[],6,0)%)</f>
      </c>
      <c r="CC206" s="3">
        <v>2540.925</v>
      </c>
      <c r="CD206" s="3">
        <f>Table1[[#This Row], [2019]]*(VLOOKUP(Table1[[#This Row], [ISO]],Table2[],5,0)%)</f>
      </c>
      <c r="CE206" s="3">
        <v>2541.907</v>
      </c>
      <c r="CF206" s="3">
        <f>Table1[[#This Row], [2020]]*(VLOOKUP(Table1[[#This Row], [ISO]],Table2[],4,0)%)</f>
      </c>
      <c r="CG206" s="3">
        <v>2538.046</v>
      </c>
      <c r="CH206" s="3">
        <f>Table1[[#This Row], [2021]]*(VLOOKUP(Table1[[#This Row], [ISO]],Table2[],3,0)%)</f>
      </c>
    </row>
    <row x14ac:dyDescent="0.25" r="207" customHeight="1" ht="17.25">
      <c r="A207" s="1" t="s">
        <v>500</v>
      </c>
      <c r="B207" s="1" t="s">
        <v>501</v>
      </c>
      <c r="C207" s="3">
        <v>0.469</v>
      </c>
      <c r="D207" s="2">
        <f>Table1[[#This Row], [1980]]*(VLOOKUP(Table1[[#This Row], [ISO]],Table2[],44,0)%)</f>
      </c>
      <c r="E207" s="3">
        <v>0.464</v>
      </c>
      <c r="F207" s="2">
        <f>Table1[[#This Row], [1981]]*(VLOOKUP(Table1[[#This Row], [ISO]],Table2[],43,0)%)</f>
      </c>
      <c r="G207" s="3">
        <v>0.461</v>
      </c>
      <c r="H207" s="2">
        <f>Table1[[#This Row], [1982]]*(VLOOKUP(Table1[[#This Row], [ISO]],Table2[],42,0)%)</f>
      </c>
      <c r="I207" s="3">
        <v>0.46</v>
      </c>
      <c r="J207" s="2">
        <f>Table1[[#This Row], [1983]]*(VLOOKUP(Table1[[#This Row], [ISO]],Table2[],41,0)%)</f>
      </c>
      <c r="K207" s="3">
        <v>0.462</v>
      </c>
      <c r="L207" s="2">
        <f>Table1[[#This Row], [1984]]*(VLOOKUP(Table1[[#This Row], [ISO]],Table2[],40,0)%)</f>
      </c>
      <c r="M207" s="3">
        <v>0.468</v>
      </c>
      <c r="N207" s="2">
        <f>Table1[[#This Row], [1985]]*(VLOOKUP(Table1[[#This Row], [ISO]],Table2[],39,0)%)</f>
      </c>
      <c r="O207" s="3">
        <v>0.478</v>
      </c>
      <c r="P207" s="2">
        <f>Table1[[#This Row], [1986]]*(VLOOKUP(Table1[[#This Row], [ISO]],Table2[],38,0)%)</f>
      </c>
      <c r="Q207" s="3">
        <v>0.487</v>
      </c>
      <c r="R207" s="2">
        <f>Table1[[#This Row], [1987]]*(VLOOKUP(Table1[[#This Row], [ISO]],Table2[],37,0)%)</f>
      </c>
      <c r="S207" s="3">
        <v>0.493</v>
      </c>
      <c r="T207" s="2">
        <f>Table1[[#This Row], [1988]]*(VLOOKUP(Table1[[#This Row], [ISO]],Table2[],36,0)%)</f>
      </c>
      <c r="U207" s="3">
        <v>0.498</v>
      </c>
      <c r="V207" s="2">
        <f>Table1[[#This Row], [1989]]*(VLOOKUP(Table1[[#This Row], [ISO]],Table2[],35,0)%)</f>
      </c>
      <c r="W207" s="3">
        <v>0.503</v>
      </c>
      <c r="X207" s="2">
        <f>Table1[[#This Row], [1990]]*(VLOOKUP(Table1[[#This Row], [ISO]],Table2[],34,0)%)</f>
      </c>
      <c r="Y207" s="3">
        <v>0.504</v>
      </c>
      <c r="Z207" s="2">
        <f>Table1[[#This Row], [1991]]*(VLOOKUP(Table1[[#This Row], [ISO]],Table2[],33,0)%)</f>
      </c>
      <c r="AA207" s="3">
        <v>0.486</v>
      </c>
      <c r="AB207" s="2">
        <f>Table1[[#This Row], [1992]]*(VLOOKUP(Table1[[#This Row], [ISO]],Table2[],32,0)%)</f>
      </c>
      <c r="AC207" s="3">
        <v>0.461</v>
      </c>
      <c r="AD207" s="2">
        <f>Table1[[#This Row], [1993]]*(VLOOKUP(Table1[[#This Row], [ISO]],Table2[],31,0)%)</f>
      </c>
      <c r="AE207" s="3">
        <v>0.446</v>
      </c>
      <c r="AF207" s="2">
        <f>Table1[[#This Row], [1994]]*(VLOOKUP(Table1[[#This Row], [ISO]],Table2[],30,0)%)</f>
      </c>
      <c r="AG207" s="3">
        <v>0.437</v>
      </c>
      <c r="AH207" s="2">
        <f>Table1[[#This Row], [1995]]*(VLOOKUP(Table1[[#This Row], [ISO]],Table2[],29,0)%)</f>
      </c>
      <c r="AI207" s="3">
        <v>0.434</v>
      </c>
      <c r="AJ207" s="2">
        <f>Table1[[#This Row], [1996]]*(VLOOKUP(Table1[[#This Row], [ISO]],Table2[],28,0)%)</f>
      </c>
      <c r="AK207" s="3">
        <v>0.42900000000000005</v>
      </c>
      <c r="AL207" s="2">
        <f>Table1[[#This Row], [1997]]*(VLOOKUP(Table1[[#This Row], [ISO]],Table2[],27,0)%)</f>
      </c>
      <c r="AM207" s="3">
        <v>0.42200000000000004</v>
      </c>
      <c r="AN207" s="2">
        <f>Table1[[#This Row], [1998]]*(VLOOKUP(Table1[[#This Row], [ISO]],Table2[],26,0)%)</f>
      </c>
      <c r="AO207" s="3">
        <v>0.42200000000000004</v>
      </c>
      <c r="AP207" s="2">
        <f>Table1[[#This Row], [1999]]*(VLOOKUP(Table1[[#This Row], [ISO]],Table2[],25,0)%)</f>
      </c>
      <c r="AQ207" s="3">
        <v>0.42900000000000005</v>
      </c>
      <c r="AR207" s="2">
        <f>Table1[[#This Row], [2000]]*(VLOOKUP(Table1[[#This Row], [ISO]],Table2[],24,0)%)</f>
      </c>
      <c r="AS207" s="3">
        <v>0.438</v>
      </c>
      <c r="AT207" s="2">
        <f>Table1[[#This Row], [2001]]*(VLOOKUP(Table1[[#This Row], [ISO]],Table2[],23,0)%)</f>
      </c>
      <c r="AU207" s="3">
        <v>0.422</v>
      </c>
      <c r="AV207" s="2">
        <f>Table1[[#This Row], [2002]]*(VLOOKUP(Table1[[#This Row], [ISO]],Table2[],22,0)%)</f>
      </c>
      <c r="AW207" s="3">
        <v>0.379</v>
      </c>
      <c r="AX207" s="2">
        <f>Table1[[#This Row], [2003]]*(VLOOKUP(Table1[[#This Row], [ISO]],Table2[],21,0)%)</f>
      </c>
      <c r="AY207" s="3">
        <v>0.334</v>
      </c>
      <c r="AZ207" s="2">
        <f>Table1[[#This Row], [2004]]*(VLOOKUP(Table1[[#This Row], [ISO]],Table2[],20,0)%)</f>
      </c>
      <c r="BA207" s="3">
        <v>0.299</v>
      </c>
      <c r="BB207" s="2">
        <f>Table1[[#This Row], [2005]]*(VLOOKUP(Table1[[#This Row], [ISO]],Table2[],19,0)%)</f>
      </c>
      <c r="BC207" s="3">
        <v>0.279</v>
      </c>
      <c r="BD207" s="2">
        <f>Table1[[#This Row], [2006]]*(VLOOKUP(Table1[[#This Row], [ISO]],Table2[],18,0)%)</f>
      </c>
      <c r="BE207" s="3">
        <v>0.27</v>
      </c>
      <c r="BF207" s="2">
        <f>Table1[[#This Row], [2007]]*(VLOOKUP(Table1[[#This Row], [ISO]],Table2[],17,0)%)</f>
      </c>
      <c r="BG207" s="3">
        <v>0.269</v>
      </c>
      <c r="BH207" s="2">
        <f>Table1[[#This Row], [2008]]*(VLOOKUP(Table1[[#This Row], [ISO]],Table2[],16,0)%)</f>
      </c>
      <c r="BI207" s="3">
        <v>0.274</v>
      </c>
      <c r="BJ207" s="2">
        <f>Table1[[#This Row], [2009]]*(VLOOKUP(Table1[[#This Row], [ISO]],Table2[],15,0)%)</f>
      </c>
      <c r="BK207" s="3">
        <v>0.284</v>
      </c>
      <c r="BL207" s="2">
        <f>Table1[[#This Row], [2010]]*(VLOOKUP(Table1[[#This Row], [ISO]],Table2[],14,0)%)</f>
      </c>
      <c r="BM207" s="3">
        <v>0.289</v>
      </c>
      <c r="BN207" s="2">
        <f>Table1[[#This Row], [2011]]*(VLOOKUP(Table1[[#This Row], [ISO]],Table2[],13,0)%)</f>
      </c>
      <c r="BO207" s="3">
        <v>0.288</v>
      </c>
      <c r="BP207" s="2">
        <f>Table1[[#This Row], [2012]]*(VLOOKUP(Table1[[#This Row], [ISO]],Table2[],12,0)%)</f>
      </c>
      <c r="BQ207" s="3">
        <v>0.289</v>
      </c>
      <c r="BR207" s="2">
        <f>Table1[[#This Row], [2013]]*(VLOOKUP(Table1[[#This Row], [ISO]],Table2[],11,0)%)</f>
      </c>
      <c r="BS207" s="3">
        <v>0.287</v>
      </c>
      <c r="BT207" s="2">
        <f>Table1[[#This Row], [2014]]*(VLOOKUP(Table1[[#This Row], [ISO]],Table2[],10,0)%)</f>
      </c>
      <c r="BU207" s="3">
        <v>0.279</v>
      </c>
      <c r="BV207" s="2">
        <f>Table1[[#This Row], [2015]]*(VLOOKUP(Table1[[#This Row], [ISO]],Table2[],9,0)%)</f>
      </c>
      <c r="BW207" s="3">
        <v>0.27</v>
      </c>
      <c r="BX207" s="2">
        <f>Table1[[#This Row], [2016]]*(VLOOKUP(Table1[[#This Row], [ISO]],Table2[],8,0)%)</f>
      </c>
      <c r="BY207" s="3">
        <v>0.276</v>
      </c>
      <c r="BZ207" s="2">
        <f>Table1[[#This Row], [2017]]*(VLOOKUP(Table1[[#This Row], [ISO]],Table2[],7,0)%)</f>
      </c>
      <c r="CA207" s="3">
        <v>0.298</v>
      </c>
      <c r="CB207" s="2">
        <f>Table1[[#This Row], [2018]]*(VLOOKUP(Table1[[#This Row], [ISO]],Table2[],6,0)%)</f>
      </c>
      <c r="CC207" s="3">
        <v>0.319</v>
      </c>
      <c r="CD207" s="2">
        <f>Table1[[#This Row], [2019]]*(VLOOKUP(Table1[[#This Row], [ISO]],Table2[],5,0)%)</f>
      </c>
      <c r="CE207" s="3">
        <v>0.333</v>
      </c>
      <c r="CF207" s="2">
        <f>Table1[[#This Row], [2020]]*(VLOOKUP(Table1[[#This Row], [ISO]],Table2[],4,0)%)</f>
      </c>
      <c r="CG207" s="3">
        <v>0.338</v>
      </c>
      <c r="CH207" s="2">
        <f>Table1[[#This Row], [2021]]*(VLOOKUP(Table1[[#This Row], [ISO]],Table2[],3,0)%)</f>
      </c>
    </row>
    <row x14ac:dyDescent="0.25" r="208" customHeight="1" ht="17.25">
      <c r="A208" s="1" t="s">
        <v>311</v>
      </c>
      <c r="B208" s="1" t="s">
        <v>310</v>
      </c>
      <c r="C208" s="3">
        <v>866.322</v>
      </c>
      <c r="D208" s="3">
        <f>Table1[[#This Row], [1980]]*(VLOOKUP(Table1[[#This Row], [ISO]],Table2[],44,0)%)</f>
      </c>
      <c r="E208" s="3">
        <v>884.598</v>
      </c>
      <c r="F208" s="3">
        <f>Table1[[#This Row], [1981]]*(VLOOKUP(Table1[[#This Row], [ISO]],Table2[],43,0)%)</f>
      </c>
      <c r="G208" s="3">
        <v>906.001</v>
      </c>
      <c r="H208" s="3">
        <f>Table1[[#This Row], [1982]]*(VLOOKUP(Table1[[#This Row], [ISO]],Table2[],42,0)%)</f>
      </c>
      <c r="I208" s="3">
        <v>932.185</v>
      </c>
      <c r="J208" s="3">
        <f>Table1[[#This Row], [1983]]*(VLOOKUP(Table1[[#This Row], [ISO]],Table2[],41,0)%)</f>
      </c>
      <c r="K208" s="3">
        <v>963.688</v>
      </c>
      <c r="L208" s="3">
        <f>Table1[[#This Row], [1984]]*(VLOOKUP(Table1[[#This Row], [ISO]],Table2[],40,0)%)</f>
      </c>
      <c r="M208" s="3">
        <v>1000.57</v>
      </c>
      <c r="N208" s="3">
        <f>Table1[[#This Row], [1985]]*(VLOOKUP(Table1[[#This Row], [ISO]],Table2[],39,0)%)</f>
      </c>
      <c r="O208" s="3">
        <v>1042.6970000000001</v>
      </c>
      <c r="P208" s="3">
        <f>Table1[[#This Row], [1986]]*(VLOOKUP(Table1[[#This Row], [ISO]],Table2[],38,0)%)</f>
      </c>
      <c r="Q208" s="3">
        <v>1086.6239999999998</v>
      </c>
      <c r="R208" s="3">
        <f>Table1[[#This Row], [1987]]*(VLOOKUP(Table1[[#This Row], [ISO]],Table2[],37,0)%)</f>
      </c>
      <c r="S208" s="3">
        <v>1125.424</v>
      </c>
      <c r="T208" s="3">
        <f>Table1[[#This Row], [1988]]*(VLOOKUP(Table1[[#This Row], [ISO]],Table2[],36,0)%)</f>
      </c>
      <c r="U208" s="3">
        <v>1160.3</v>
      </c>
      <c r="V208" s="3">
        <f>Table1[[#This Row], [1989]]*(VLOOKUP(Table1[[#This Row], [ISO]],Table2[],35,0)%)</f>
      </c>
      <c r="W208" s="3">
        <v>1187.146</v>
      </c>
      <c r="X208" s="3">
        <f>Table1[[#This Row], [1990]]*(VLOOKUP(Table1[[#This Row], [ISO]],Table2[],34,0)%)</f>
      </c>
      <c r="Y208" s="3">
        <v>1200.284</v>
      </c>
      <c r="Z208" s="3">
        <f>Table1[[#This Row], [1991]]*(VLOOKUP(Table1[[#This Row], [ISO]],Table2[],33,0)%)</f>
      </c>
      <c r="AA208" s="3">
        <v>1206.48</v>
      </c>
      <c r="AB208" s="3">
        <f>Table1[[#This Row], [1992]]*(VLOOKUP(Table1[[#This Row], [ISO]],Table2[],32,0)%)</f>
      </c>
      <c r="AC208" s="3">
        <v>1209.911</v>
      </c>
      <c r="AD208" s="3">
        <f>Table1[[#This Row], [1993]]*(VLOOKUP(Table1[[#This Row], [ISO]],Table2[],31,0)%)</f>
      </c>
      <c r="AE208" s="3">
        <v>1204.4859999999999</v>
      </c>
      <c r="AF208" s="3">
        <f>Table1[[#This Row], [1994]]*(VLOOKUP(Table1[[#This Row], [ISO]],Table2[],30,0)%)</f>
      </c>
      <c r="AG208" s="3">
        <v>1190.814</v>
      </c>
      <c r="AH208" s="3">
        <f>Table1[[#This Row], [1995]]*(VLOOKUP(Table1[[#This Row], [ISO]],Table2[],29,0)%)</f>
      </c>
      <c r="AI208" s="3">
        <v>1172.765</v>
      </c>
      <c r="AJ208" s="3">
        <f>Table1[[#This Row], [1996]]*(VLOOKUP(Table1[[#This Row], [ISO]],Table2[],28,0)%)</f>
      </c>
      <c r="AK208" s="3">
        <v>1148.267</v>
      </c>
      <c r="AL208" s="3">
        <f>Table1[[#This Row], [1997]]*(VLOOKUP(Table1[[#This Row], [ISO]],Table2[],27,0)%)</f>
      </c>
      <c r="AM208" s="3">
        <v>1119.941</v>
      </c>
      <c r="AN208" s="3">
        <f>Table1[[#This Row], [1998]]*(VLOOKUP(Table1[[#This Row], [ISO]],Table2[],26,0)%)</f>
      </c>
      <c r="AO208" s="3">
        <v>1091.548</v>
      </c>
      <c r="AP208" s="3">
        <f>Table1[[#This Row], [1999]]*(VLOOKUP(Table1[[#This Row], [ISO]],Table2[],25,0)%)</f>
      </c>
      <c r="AQ208" s="3">
        <v>1066.017</v>
      </c>
      <c r="AR208" s="3">
        <f>Table1[[#This Row], [2000]]*(VLOOKUP(Table1[[#This Row], [ISO]],Table2[],24,0)%)</f>
      </c>
      <c r="AS208" s="3">
        <v>1043.515</v>
      </c>
      <c r="AT208" s="3">
        <f>Table1[[#This Row], [2001]]*(VLOOKUP(Table1[[#This Row], [ISO]],Table2[],23,0)%)</f>
      </c>
      <c r="AU208" s="3">
        <v>1023.693</v>
      </c>
      <c r="AV208" s="3">
        <f>Table1[[#This Row], [2002]]*(VLOOKUP(Table1[[#This Row], [ISO]],Table2[],22,0)%)</f>
      </c>
      <c r="AW208" s="3">
        <v>1008.523</v>
      </c>
      <c r="AX208" s="3">
        <f>Table1[[#This Row], [2003]]*(VLOOKUP(Table1[[#This Row], [ISO]],Table2[],21,0)%)</f>
      </c>
      <c r="AY208" s="3">
        <v>1000.575</v>
      </c>
      <c r="AZ208" s="3">
        <f>Table1[[#This Row], [2004]]*(VLOOKUP(Table1[[#This Row], [ISO]],Table2[],20,0)%)</f>
      </c>
      <c r="BA208" s="3">
        <v>1000.895</v>
      </c>
      <c r="BB208" s="3">
        <f>Table1[[#This Row], [2005]]*(VLOOKUP(Table1[[#This Row], [ISO]],Table2[],19,0)%)</f>
      </c>
      <c r="BC208" s="3">
        <v>1010.872</v>
      </c>
      <c r="BD208" s="3">
        <f>Table1[[#This Row], [2006]]*(VLOOKUP(Table1[[#This Row], [ISO]],Table2[],18,0)%)</f>
      </c>
      <c r="BE208" s="3">
        <v>1031.13</v>
      </c>
      <c r="BF208" s="3">
        <f>Table1[[#This Row], [2007]]*(VLOOKUP(Table1[[#This Row], [ISO]],Table2[],17,0)%)</f>
      </c>
      <c r="BG208" s="3">
        <v>1060.173</v>
      </c>
      <c r="BH208" s="3">
        <f>Table1[[#This Row], [2008]]*(VLOOKUP(Table1[[#This Row], [ISO]],Table2[],16,0)%)</f>
      </c>
      <c r="BI208" s="3">
        <v>1097.106</v>
      </c>
      <c r="BJ208" s="3">
        <f>Table1[[#This Row], [2009]]*(VLOOKUP(Table1[[#This Row], [ISO]],Table2[],15,0)%)</f>
      </c>
      <c r="BK208" s="3">
        <v>1141.655</v>
      </c>
      <c r="BL208" s="3">
        <f>Table1[[#This Row], [2010]]*(VLOOKUP(Table1[[#This Row], [ISO]],Table2[],14,0)%)</f>
      </c>
      <c r="BM208" s="3">
        <v>1192.249</v>
      </c>
      <c r="BN208" s="3">
        <f>Table1[[#This Row], [2011]]*(VLOOKUP(Table1[[#This Row], [ISO]],Table2[],13,0)%)</f>
      </c>
      <c r="BO208" s="3">
        <v>1246.977</v>
      </c>
      <c r="BP208" s="3">
        <f>Table1[[#This Row], [2012]]*(VLOOKUP(Table1[[#This Row], [ISO]],Table2[],12,0)%)</f>
      </c>
      <c r="BQ208" s="3">
        <v>1301.616</v>
      </c>
      <c r="BR208" s="3">
        <f>Table1[[#This Row], [2013]]*(VLOOKUP(Table1[[#This Row], [ISO]],Table2[],11,0)%)</f>
      </c>
      <c r="BS208" s="3">
        <v>1350.852</v>
      </c>
      <c r="BT208" s="3">
        <f>Table1[[#This Row], [2014]]*(VLOOKUP(Table1[[#This Row], [ISO]],Table2[],10,0)%)</f>
      </c>
      <c r="BU208" s="3">
        <v>1390.03</v>
      </c>
      <c r="BV208" s="3">
        <f>Table1[[#This Row], [2015]]*(VLOOKUP(Table1[[#This Row], [ISO]],Table2[],9,0)%)</f>
      </c>
      <c r="BW208" s="3">
        <v>1416.025</v>
      </c>
      <c r="BX208" s="3">
        <f>Table1[[#This Row], [2016]]*(VLOOKUP(Table1[[#This Row], [ISO]],Table2[],8,0)%)</f>
      </c>
      <c r="BY208" s="3">
        <v>1427.875</v>
      </c>
      <c r="BZ208" s="3">
        <f>Table1[[#This Row], [2017]]*(VLOOKUP(Table1[[#This Row], [ISO]],Table2[],7,0)%)</f>
      </c>
      <c r="CA208" s="3">
        <v>1426.759</v>
      </c>
      <c r="CB208" s="3">
        <f>Table1[[#This Row], [2018]]*(VLOOKUP(Table1[[#This Row], [ISO]],Table2[],6,0)%)</f>
      </c>
      <c r="CC208" s="3">
        <v>1415.342</v>
      </c>
      <c r="CD208" s="3">
        <f>Table1[[#This Row], [2019]]*(VLOOKUP(Table1[[#This Row], [ISO]],Table2[],5,0)%)</f>
      </c>
      <c r="CE208" s="3">
        <v>1397.15</v>
      </c>
      <c r="CF208" s="3">
        <f>Table1[[#This Row], [2020]]*(VLOOKUP(Table1[[#This Row], [ISO]],Table2[],4,0)%)</f>
      </c>
      <c r="CG208" s="3">
        <v>1375.483</v>
      </c>
      <c r="CH208" s="3">
        <f>Table1[[#This Row], [2021]]*(VLOOKUP(Table1[[#This Row], [ISO]],Table2[],3,0)%)</f>
      </c>
    </row>
    <row x14ac:dyDescent="0.25" r="209" customHeight="1" ht="17.25">
      <c r="A209" s="1" t="s">
        <v>301</v>
      </c>
      <c r="B209" s="1" t="s">
        <v>300</v>
      </c>
      <c r="C209" s="3">
        <v>166.269</v>
      </c>
      <c r="D209" s="3">
        <f>Table1[[#This Row], [1980]]*(VLOOKUP(Table1[[#This Row], [ISO]],Table2[],44,0)%)</f>
      </c>
      <c r="E209" s="3">
        <v>171.635</v>
      </c>
      <c r="F209" s="3">
        <f>Table1[[#This Row], [1981]]*(VLOOKUP(Table1[[#This Row], [ISO]],Table2[],43,0)%)</f>
      </c>
      <c r="G209" s="3">
        <v>184.189</v>
      </c>
      <c r="H209" s="3">
        <f>Table1[[#This Row], [1982]]*(VLOOKUP(Table1[[#This Row], [ISO]],Table2[],42,0)%)</f>
      </c>
      <c r="I209" s="3">
        <v>197.527</v>
      </c>
      <c r="J209" s="3">
        <f>Table1[[#This Row], [1983]]*(VLOOKUP(Table1[[#This Row], [ISO]],Table2[],41,0)%)</f>
      </c>
      <c r="K209" s="3">
        <v>210.378</v>
      </c>
      <c r="L209" s="3">
        <f>Table1[[#This Row], [1984]]*(VLOOKUP(Table1[[#This Row], [ISO]],Table2[],40,0)%)</f>
      </c>
      <c r="M209" s="3">
        <v>222.57600000000002</v>
      </c>
      <c r="N209" s="3">
        <f>Table1[[#This Row], [1985]]*(VLOOKUP(Table1[[#This Row], [ISO]],Table2[],39,0)%)</f>
      </c>
      <c r="O209" s="3">
        <v>233.916</v>
      </c>
      <c r="P209" s="3">
        <f>Table1[[#This Row], [1986]]*(VLOOKUP(Table1[[#This Row], [ISO]],Table2[],38,0)%)</f>
      </c>
      <c r="Q209" s="3">
        <v>244.89799999999997</v>
      </c>
      <c r="R209" s="3">
        <f>Table1[[#This Row], [1987]]*(VLOOKUP(Table1[[#This Row], [ISO]],Table2[],37,0)%)</f>
      </c>
      <c r="S209" s="3">
        <v>255.906</v>
      </c>
      <c r="T209" s="3">
        <f>Table1[[#This Row], [1988]]*(VLOOKUP(Table1[[#This Row], [ISO]],Table2[],36,0)%)</f>
      </c>
      <c r="U209" s="3">
        <v>265.705</v>
      </c>
      <c r="V209" s="3">
        <f>Table1[[#This Row], [1989]]*(VLOOKUP(Table1[[#This Row], [ISO]],Table2[],35,0)%)</f>
      </c>
      <c r="W209" s="3">
        <v>272.016</v>
      </c>
      <c r="X209" s="3">
        <f>Table1[[#This Row], [1990]]*(VLOOKUP(Table1[[#This Row], [ISO]],Table2[],34,0)%)</f>
      </c>
      <c r="Y209" s="3">
        <v>273.586</v>
      </c>
      <c r="Z209" s="3">
        <f>Table1[[#This Row], [1991]]*(VLOOKUP(Table1[[#This Row], [ISO]],Table2[],33,0)%)</f>
      </c>
      <c r="AA209" s="3">
        <v>273.066</v>
      </c>
      <c r="AB209" s="3">
        <f>Table1[[#This Row], [1992]]*(VLOOKUP(Table1[[#This Row], [ISO]],Table2[],32,0)%)</f>
      </c>
      <c r="AC209" s="3">
        <v>273.281</v>
      </c>
      <c r="AD209" s="3">
        <f>Table1[[#This Row], [1993]]*(VLOOKUP(Table1[[#This Row], [ISO]],Table2[],31,0)%)</f>
      </c>
      <c r="AE209" s="3">
        <v>274.729</v>
      </c>
      <c r="AF209" s="3">
        <f>Table1[[#This Row], [1994]]*(VLOOKUP(Table1[[#This Row], [ISO]],Table2[],30,0)%)</f>
      </c>
      <c r="AG209" s="3">
        <v>277.42</v>
      </c>
      <c r="AH209" s="3">
        <f>Table1[[#This Row], [1995]]*(VLOOKUP(Table1[[#This Row], [ISO]],Table2[],29,0)%)</f>
      </c>
      <c r="AI209" s="3">
        <v>280.173</v>
      </c>
      <c r="AJ209" s="3">
        <f>Table1[[#This Row], [1996]]*(VLOOKUP(Table1[[#This Row], [ISO]],Table2[],28,0)%)</f>
      </c>
      <c r="AK209" s="3">
        <v>282.297</v>
      </c>
      <c r="AL209" s="3">
        <f>Table1[[#This Row], [1997]]*(VLOOKUP(Table1[[#This Row], [ISO]],Table2[],27,0)%)</f>
      </c>
      <c r="AM209" s="3">
        <v>283.996</v>
      </c>
      <c r="AN209" s="3">
        <f>Table1[[#This Row], [1998]]*(VLOOKUP(Table1[[#This Row], [ISO]],Table2[],26,0)%)</f>
      </c>
      <c r="AO209" s="3">
        <v>284.947</v>
      </c>
      <c r="AP209" s="3">
        <f>Table1[[#This Row], [1999]]*(VLOOKUP(Table1[[#This Row], [ISO]],Table2[],25,0)%)</f>
      </c>
      <c r="AQ209" s="3">
        <v>286.585</v>
      </c>
      <c r="AR209" s="3">
        <f>Table1[[#This Row], [2000]]*(VLOOKUP(Table1[[#This Row], [ISO]],Table2[],24,0)%)</f>
      </c>
      <c r="AS209" s="3">
        <v>290.984</v>
      </c>
      <c r="AT209" s="3">
        <f>Table1[[#This Row], [2001]]*(VLOOKUP(Table1[[#This Row], [ISO]],Table2[],23,0)%)</f>
      </c>
      <c r="AU209" s="3">
        <v>297.262</v>
      </c>
      <c r="AV209" s="3">
        <f>Table1[[#This Row], [2002]]*(VLOOKUP(Table1[[#This Row], [ISO]],Table2[],22,0)%)</f>
      </c>
      <c r="AW209" s="3">
        <v>303.771</v>
      </c>
      <c r="AX209" s="3">
        <f>Table1[[#This Row], [2003]]*(VLOOKUP(Table1[[#This Row], [ISO]],Table2[],21,0)%)</f>
      </c>
      <c r="AY209" s="3">
        <v>310.74</v>
      </c>
      <c r="AZ209" s="3">
        <f>Table1[[#This Row], [2004]]*(VLOOKUP(Table1[[#This Row], [ISO]],Table2[],20,0)%)</f>
      </c>
      <c r="BA209" s="3">
        <v>317.991</v>
      </c>
      <c r="BB209" s="3">
        <f>Table1[[#This Row], [2005]]*(VLOOKUP(Table1[[#This Row], [ISO]],Table2[],19,0)%)</f>
      </c>
      <c r="BC209" s="3">
        <v>323.512</v>
      </c>
      <c r="BD209" s="3">
        <f>Table1[[#This Row], [2006]]*(VLOOKUP(Table1[[#This Row], [ISO]],Table2[],18,0)%)</f>
      </c>
      <c r="BE209" s="3">
        <v>325.945</v>
      </c>
      <c r="BF209" s="3">
        <f>Table1[[#This Row], [2007]]*(VLOOKUP(Table1[[#This Row], [ISO]],Table2[],17,0)%)</f>
      </c>
      <c r="BG209" s="3">
        <v>324.674</v>
      </c>
      <c r="BH209" s="3">
        <f>Table1[[#This Row], [2008]]*(VLOOKUP(Table1[[#This Row], [ISO]],Table2[],16,0)%)</f>
      </c>
      <c r="BI209" s="3">
        <v>319.721</v>
      </c>
      <c r="BJ209" s="3">
        <f>Table1[[#This Row], [2009]]*(VLOOKUP(Table1[[#This Row], [ISO]],Table2[],15,0)%)</f>
      </c>
      <c r="BK209" s="3">
        <v>315.022</v>
      </c>
      <c r="BL209" s="3">
        <f>Table1[[#This Row], [2010]]*(VLOOKUP(Table1[[#This Row], [ISO]],Table2[],14,0)%)</f>
      </c>
      <c r="BM209" s="3">
        <v>313.682</v>
      </c>
      <c r="BN209" s="3">
        <f>Table1[[#This Row], [2011]]*(VLOOKUP(Table1[[#This Row], [ISO]],Table2[],13,0)%)</f>
      </c>
      <c r="BO209" s="3">
        <v>313.723</v>
      </c>
      <c r="BP209" s="3">
        <f>Table1[[#This Row], [2012]]*(VLOOKUP(Table1[[#This Row], [ISO]],Table2[],12,0)%)</f>
      </c>
      <c r="BQ209" s="3">
        <v>313.214</v>
      </c>
      <c r="BR209" s="3">
        <f>Table1[[#This Row], [2013]]*(VLOOKUP(Table1[[#This Row], [ISO]],Table2[],11,0)%)</f>
      </c>
      <c r="BS209" s="3">
        <v>311.832</v>
      </c>
      <c r="BT209" s="3">
        <f>Table1[[#This Row], [2014]]*(VLOOKUP(Table1[[#This Row], [ISO]],Table2[],10,0)%)</f>
      </c>
      <c r="BU209" s="3">
        <v>311.455</v>
      </c>
      <c r="BV209" s="3">
        <f>Table1[[#This Row], [2015]]*(VLOOKUP(Table1[[#This Row], [ISO]],Table2[],9,0)%)</f>
      </c>
      <c r="BW209" s="3">
        <v>312.307</v>
      </c>
      <c r="BX209" s="3">
        <f>Table1[[#This Row], [2016]]*(VLOOKUP(Table1[[#This Row], [ISO]],Table2[],8,0)%)</f>
      </c>
      <c r="BY209" s="3">
        <v>313.134</v>
      </c>
      <c r="BZ209" s="3">
        <f>Table1[[#This Row], [2017]]*(VLOOKUP(Table1[[#This Row], [ISO]],Table2[],7,0)%)</f>
      </c>
      <c r="CA209" s="3">
        <v>314.407</v>
      </c>
      <c r="CB209" s="3">
        <f>Table1[[#This Row], [2018]]*(VLOOKUP(Table1[[#This Row], [ISO]],Table2[],6,0)%)</f>
      </c>
      <c r="CC209" s="3">
        <v>315.051</v>
      </c>
      <c r="CD209" s="3">
        <f>Table1[[#This Row], [2019]]*(VLOOKUP(Table1[[#This Row], [ISO]],Table2[],5,0)%)</f>
      </c>
      <c r="CE209" s="3">
        <v>314.688</v>
      </c>
      <c r="CF209" s="3">
        <f>Table1[[#This Row], [2020]]*(VLOOKUP(Table1[[#This Row], [ISO]],Table2[],4,0)%)</f>
      </c>
      <c r="CG209" s="3">
        <v>314.621</v>
      </c>
      <c r="CH209" s="3">
        <f>Table1[[#This Row], [2021]]*(VLOOKUP(Table1[[#This Row], [ISO]],Table2[],3,0)%)</f>
      </c>
    </row>
    <row x14ac:dyDescent="0.25" r="210" customHeight="1" ht="17.25">
      <c r="A210" s="1" t="s">
        <v>305</v>
      </c>
      <c r="B210" s="1" t="s">
        <v>304</v>
      </c>
      <c r="C210" s="3">
        <v>28.776</v>
      </c>
      <c r="D210" s="3">
        <f>Table1[[#This Row], [1980]]*(VLOOKUP(Table1[[#This Row], [ISO]],Table2[],44,0)%)</f>
      </c>
      <c r="E210" s="3">
        <v>28.623</v>
      </c>
      <c r="F210" s="3">
        <f>Table1[[#This Row], [1981]]*(VLOOKUP(Table1[[#This Row], [ISO]],Table2[],43,0)%)</f>
      </c>
      <c r="G210" s="3">
        <v>28.491</v>
      </c>
      <c r="H210" s="3">
        <f>Table1[[#This Row], [1982]]*(VLOOKUP(Table1[[#This Row], [ISO]],Table2[],42,0)%)</f>
      </c>
      <c r="I210" s="3">
        <v>28.439</v>
      </c>
      <c r="J210" s="3">
        <f>Table1[[#This Row], [1983]]*(VLOOKUP(Table1[[#This Row], [ISO]],Table2[],41,0)%)</f>
      </c>
      <c r="K210" s="3">
        <v>28.5</v>
      </c>
      <c r="L210" s="3">
        <f>Table1[[#This Row], [1984]]*(VLOOKUP(Table1[[#This Row], [ISO]],Table2[],40,0)%)</f>
      </c>
      <c r="M210" s="3">
        <v>28.65</v>
      </c>
      <c r="N210" s="3">
        <f>Table1[[#This Row], [1985]]*(VLOOKUP(Table1[[#This Row], [ISO]],Table2[],39,0)%)</f>
      </c>
      <c r="O210" s="3">
        <v>28.794</v>
      </c>
      <c r="P210" s="3">
        <f>Table1[[#This Row], [1986]]*(VLOOKUP(Table1[[#This Row], [ISO]],Table2[],38,0)%)</f>
      </c>
      <c r="Q210" s="3">
        <v>28.858999999999998</v>
      </c>
      <c r="R210" s="3">
        <f>Table1[[#This Row], [1987]]*(VLOOKUP(Table1[[#This Row], [ISO]],Table2[],37,0)%)</f>
      </c>
      <c r="S210" s="3">
        <v>28.784</v>
      </c>
      <c r="T210" s="3">
        <f>Table1[[#This Row], [1988]]*(VLOOKUP(Table1[[#This Row], [ISO]],Table2[],36,0)%)</f>
      </c>
      <c r="U210" s="3">
        <v>28.53</v>
      </c>
      <c r="V210" s="3">
        <f>Table1[[#This Row], [1989]]*(VLOOKUP(Table1[[#This Row], [ISO]],Table2[],35,0)%)</f>
      </c>
      <c r="W210" s="3">
        <v>28.183</v>
      </c>
      <c r="X210" s="3">
        <f>Table1[[#This Row], [1990]]*(VLOOKUP(Table1[[#This Row], [ISO]],Table2[],34,0)%)</f>
      </c>
      <c r="Y210" s="3">
        <v>27.874</v>
      </c>
      <c r="Z210" s="3">
        <f>Table1[[#This Row], [1991]]*(VLOOKUP(Table1[[#This Row], [ISO]],Table2[],33,0)%)</f>
      </c>
      <c r="AA210" s="3">
        <v>27.657</v>
      </c>
      <c r="AB210" s="3">
        <f>Table1[[#This Row], [1992]]*(VLOOKUP(Table1[[#This Row], [ISO]],Table2[],32,0)%)</f>
      </c>
      <c r="AC210" s="3">
        <v>27.584</v>
      </c>
      <c r="AD210" s="3">
        <f>Table1[[#This Row], [1993]]*(VLOOKUP(Table1[[#This Row], [ISO]],Table2[],31,0)%)</f>
      </c>
      <c r="AE210" s="3">
        <v>27.712</v>
      </c>
      <c r="AF210" s="3">
        <f>Table1[[#This Row], [1994]]*(VLOOKUP(Table1[[#This Row], [ISO]],Table2[],30,0)%)</f>
      </c>
      <c r="AG210" s="3">
        <v>27.985</v>
      </c>
      <c r="AH210" s="3">
        <f>Table1[[#This Row], [1995]]*(VLOOKUP(Table1[[#This Row], [ISO]],Table2[],29,0)%)</f>
      </c>
      <c r="AI210" s="3">
        <v>28.217</v>
      </c>
      <c r="AJ210" s="3">
        <f>Table1[[#This Row], [1996]]*(VLOOKUP(Table1[[#This Row], [ISO]],Table2[],28,0)%)</f>
      </c>
      <c r="AK210" s="3">
        <v>28.326</v>
      </c>
      <c r="AL210" s="3">
        <f>Table1[[#This Row], [1997]]*(VLOOKUP(Table1[[#This Row], [ISO]],Table2[],27,0)%)</f>
      </c>
      <c r="AM210" s="3">
        <v>28.336000000000002</v>
      </c>
      <c r="AN210" s="3">
        <f>Table1[[#This Row], [1998]]*(VLOOKUP(Table1[[#This Row], [ISO]],Table2[],26,0)%)</f>
      </c>
      <c r="AO210" s="3">
        <v>28.246</v>
      </c>
      <c r="AP210" s="3">
        <f>Table1[[#This Row], [1999]]*(VLOOKUP(Table1[[#This Row], [ISO]],Table2[],25,0)%)</f>
      </c>
      <c r="AQ210" s="3">
        <v>28.134</v>
      </c>
      <c r="AR210" s="3">
        <f>Table1[[#This Row], [2000]]*(VLOOKUP(Table1[[#This Row], [ISO]],Table2[],24,0)%)</f>
      </c>
      <c r="AS210" s="3">
        <v>28.123</v>
      </c>
      <c r="AT210" s="3">
        <f>Table1[[#This Row], [2001]]*(VLOOKUP(Table1[[#This Row], [ISO]],Table2[],23,0)%)</f>
      </c>
      <c r="AU210" s="3">
        <v>28.248</v>
      </c>
      <c r="AV210" s="3">
        <f>Table1[[#This Row], [2002]]*(VLOOKUP(Table1[[#This Row], [ISO]],Table2[],22,0)%)</f>
      </c>
      <c r="AW210" s="3">
        <v>28.492</v>
      </c>
      <c r="AX210" s="3">
        <f>Table1[[#This Row], [2003]]*(VLOOKUP(Table1[[#This Row], [ISO]],Table2[],21,0)%)</f>
      </c>
      <c r="AY210" s="3">
        <v>28.778</v>
      </c>
      <c r="AZ210" s="3">
        <f>Table1[[#This Row], [2004]]*(VLOOKUP(Table1[[#This Row], [ISO]],Table2[],20,0)%)</f>
      </c>
      <c r="BA210" s="3">
        <v>28.983999999999998</v>
      </c>
      <c r="BB210" s="3">
        <f>Table1[[#This Row], [2005]]*(VLOOKUP(Table1[[#This Row], [ISO]],Table2[],19,0)%)</f>
      </c>
      <c r="BC210" s="3">
        <v>29.131</v>
      </c>
      <c r="BD210" s="3">
        <f>Table1[[#This Row], [2006]]*(VLOOKUP(Table1[[#This Row], [ISO]],Table2[],18,0)%)</f>
      </c>
      <c r="BE210" s="3">
        <v>29.073</v>
      </c>
      <c r="BF210" s="3">
        <f>Table1[[#This Row], [2007]]*(VLOOKUP(Table1[[#This Row], [ISO]],Table2[],17,0)%)</f>
      </c>
      <c r="BG210" s="3">
        <v>28.729</v>
      </c>
      <c r="BH210" s="3">
        <f>Table1[[#This Row], [2008]]*(VLOOKUP(Table1[[#This Row], [ISO]],Table2[],16,0)%)</f>
      </c>
      <c r="BI210" s="3">
        <v>28.336</v>
      </c>
      <c r="BJ210" s="3">
        <f>Table1[[#This Row], [2009]]*(VLOOKUP(Table1[[#This Row], [ISO]],Table2[],15,0)%)</f>
      </c>
      <c r="BK210" s="3">
        <v>28.229</v>
      </c>
      <c r="BL210" s="3">
        <f>Table1[[#This Row], [2010]]*(VLOOKUP(Table1[[#This Row], [ISO]],Table2[],14,0)%)</f>
      </c>
      <c r="BM210" s="3">
        <v>28.325</v>
      </c>
      <c r="BN210" s="3">
        <f>Table1[[#This Row], [2011]]*(VLOOKUP(Table1[[#This Row], [ISO]],Table2[],13,0)%)</f>
      </c>
      <c r="BO210" s="3">
        <v>28.144</v>
      </c>
      <c r="BP210" s="3">
        <f>Table1[[#This Row], [2012]]*(VLOOKUP(Table1[[#This Row], [ISO]],Table2[],12,0)%)</f>
      </c>
      <c r="BQ210" s="3">
        <v>27.79</v>
      </c>
      <c r="BR210" s="3">
        <f>Table1[[#This Row], [2013]]*(VLOOKUP(Table1[[#This Row], [ISO]],Table2[],11,0)%)</f>
      </c>
      <c r="BS210" s="3">
        <v>27.543</v>
      </c>
      <c r="BT210" s="3">
        <f>Table1[[#This Row], [2014]]*(VLOOKUP(Table1[[#This Row], [ISO]],Table2[],10,0)%)</f>
      </c>
      <c r="BU210" s="3">
        <v>27.139000000000003</v>
      </c>
      <c r="BV210" s="3">
        <f>Table1[[#This Row], [2015]]*(VLOOKUP(Table1[[#This Row], [ISO]],Table2[],9,0)%)</f>
      </c>
      <c r="BW210" s="3">
        <v>26.634</v>
      </c>
      <c r="BX210" s="3">
        <f>Table1[[#This Row], [2016]]*(VLOOKUP(Table1[[#This Row], [ISO]],Table2[],8,0)%)</f>
      </c>
      <c r="BY210" s="3">
        <v>26.19</v>
      </c>
      <c r="BZ210" s="3">
        <f>Table1[[#This Row], [2017]]*(VLOOKUP(Table1[[#This Row], [ISO]],Table2[],7,0)%)</f>
      </c>
      <c r="CA210" s="3">
        <v>25.678</v>
      </c>
      <c r="CB210" s="3">
        <f>Table1[[#This Row], [2018]]*(VLOOKUP(Table1[[#This Row], [ISO]],Table2[],6,0)%)</f>
      </c>
      <c r="CC210" s="3">
        <v>25.135</v>
      </c>
      <c r="CD210" s="3">
        <f>Table1[[#This Row], [2019]]*(VLOOKUP(Table1[[#This Row], [ISO]],Table2[],5,0)%)</f>
      </c>
      <c r="CE210" s="3">
        <v>24.67</v>
      </c>
      <c r="CF210" s="3">
        <f>Table1[[#This Row], [2020]]*(VLOOKUP(Table1[[#This Row], [ISO]],Table2[],4,0)%)</f>
      </c>
      <c r="CG210" s="3">
        <v>24.363</v>
      </c>
      <c r="CH210" s="3">
        <f>Table1[[#This Row], [2021]]*(VLOOKUP(Table1[[#This Row], [ISO]],Table2[],3,0)%)</f>
      </c>
    </row>
    <row x14ac:dyDescent="0.25" r="211" customHeight="1" ht="17.25">
      <c r="A211" s="1" t="s">
        <v>502</v>
      </c>
      <c r="B211" s="1" t="s">
        <v>503</v>
      </c>
      <c r="C211" s="3">
        <v>290.878</v>
      </c>
      <c r="D211" s="2">
        <f>Table1[[#This Row], [1980]]*(VLOOKUP(Table1[[#This Row], [ISO]],Table2[],44,0)%)</f>
      </c>
      <c r="E211" s="3">
        <v>300.12</v>
      </c>
      <c r="F211" s="2">
        <f>Table1[[#This Row], [1981]]*(VLOOKUP(Table1[[#This Row], [ISO]],Table2[],43,0)%)</f>
      </c>
      <c r="G211" s="3">
        <v>309.138</v>
      </c>
      <c r="H211" s="2">
        <f>Table1[[#This Row], [1982]]*(VLOOKUP(Table1[[#This Row], [ISO]],Table2[],42,0)%)</f>
      </c>
      <c r="I211" s="3">
        <v>316.259</v>
      </c>
      <c r="J211" s="2">
        <f>Table1[[#This Row], [1983]]*(VLOOKUP(Table1[[#This Row], [ISO]],Table2[],41,0)%)</f>
      </c>
      <c r="K211" s="3">
        <v>320.078</v>
      </c>
      <c r="L211" s="2">
        <f>Table1[[#This Row], [1984]]*(VLOOKUP(Table1[[#This Row], [ISO]],Table2[],40,0)%)</f>
      </c>
      <c r="M211" s="3">
        <v>321.728</v>
      </c>
      <c r="N211" s="2">
        <f>Table1[[#This Row], [1985]]*(VLOOKUP(Table1[[#This Row], [ISO]],Table2[],39,0)%)</f>
      </c>
      <c r="O211" s="3">
        <v>321.218</v>
      </c>
      <c r="P211" s="2">
        <f>Table1[[#This Row], [1986]]*(VLOOKUP(Table1[[#This Row], [ISO]],Table2[],38,0)%)</f>
      </c>
      <c r="Q211" s="3">
        <v>317.021</v>
      </c>
      <c r="R211" s="2">
        <f>Table1[[#This Row], [1987]]*(VLOOKUP(Table1[[#This Row], [ISO]],Table2[],37,0)%)</f>
      </c>
      <c r="S211" s="3">
        <v>309.558</v>
      </c>
      <c r="T211" s="2">
        <f>Table1[[#This Row], [1988]]*(VLOOKUP(Table1[[#This Row], [ISO]],Table2[],36,0)%)</f>
      </c>
      <c r="U211" s="3">
        <v>299.659</v>
      </c>
      <c r="V211" s="2">
        <f>Table1[[#This Row], [1989]]*(VLOOKUP(Table1[[#This Row], [ISO]],Table2[],35,0)%)</f>
      </c>
      <c r="W211" s="3">
        <v>287.271</v>
      </c>
      <c r="X211" s="2">
        <f>Table1[[#This Row], [1990]]*(VLOOKUP(Table1[[#This Row], [ISO]],Table2[],34,0)%)</f>
      </c>
      <c r="Y211" s="3">
        <v>273.195</v>
      </c>
      <c r="Z211" s="2">
        <f>Table1[[#This Row], [1991]]*(VLOOKUP(Table1[[#This Row], [ISO]],Table2[],33,0)%)</f>
      </c>
      <c r="AA211" s="3">
        <v>259.597</v>
      </c>
      <c r="AB211" s="2">
        <f>Table1[[#This Row], [1992]]*(VLOOKUP(Table1[[#This Row], [ISO]],Table2[],32,0)%)</f>
      </c>
      <c r="AC211" s="3">
        <v>247.184</v>
      </c>
      <c r="AD211" s="2">
        <f>Table1[[#This Row], [1993]]*(VLOOKUP(Table1[[#This Row], [ISO]],Table2[],31,0)%)</f>
      </c>
      <c r="AE211" s="3">
        <v>236.151</v>
      </c>
      <c r="AF211" s="2">
        <f>Table1[[#This Row], [1994]]*(VLOOKUP(Table1[[#This Row], [ISO]],Table2[],30,0)%)</f>
      </c>
      <c r="AG211" s="3">
        <v>226.522</v>
      </c>
      <c r="AH211" s="2">
        <f>Table1[[#This Row], [1995]]*(VLOOKUP(Table1[[#This Row], [ISO]],Table2[],29,0)%)</f>
      </c>
      <c r="AI211" s="3">
        <v>217.913</v>
      </c>
      <c r="AJ211" s="2">
        <f>Table1[[#This Row], [1996]]*(VLOOKUP(Table1[[#This Row], [ISO]],Table2[],28,0)%)</f>
      </c>
      <c r="AK211" s="3">
        <v>210.115</v>
      </c>
      <c r="AL211" s="2">
        <f>Table1[[#This Row], [1997]]*(VLOOKUP(Table1[[#This Row], [ISO]],Table2[],27,0)%)</f>
      </c>
      <c r="AM211" s="3">
        <v>203.63</v>
      </c>
      <c r="AN211" s="2">
        <f>Table1[[#This Row], [1998]]*(VLOOKUP(Table1[[#This Row], [ISO]],Table2[],26,0)%)</f>
      </c>
      <c r="AO211" s="3">
        <v>199.078</v>
      </c>
      <c r="AP211" s="2">
        <f>Table1[[#This Row], [1999]]*(VLOOKUP(Table1[[#This Row], [ISO]],Table2[],25,0)%)</f>
      </c>
      <c r="AQ211" s="3">
        <v>196.478</v>
      </c>
      <c r="AR211" s="2">
        <f>Table1[[#This Row], [2000]]*(VLOOKUP(Table1[[#This Row], [ISO]],Table2[],24,0)%)</f>
      </c>
      <c r="AS211" s="3">
        <v>195.42399999999998</v>
      </c>
      <c r="AT211" s="2">
        <f>Table1[[#This Row], [2001]]*(VLOOKUP(Table1[[#This Row], [ISO]],Table2[],23,0)%)</f>
      </c>
      <c r="AU211" s="3">
        <v>195.306</v>
      </c>
      <c r="AV211" s="2">
        <f>Table1[[#This Row], [2002]]*(VLOOKUP(Table1[[#This Row], [ISO]],Table2[],22,0)%)</f>
      </c>
      <c r="AW211" s="3">
        <v>195.736</v>
      </c>
      <c r="AX211" s="2">
        <f>Table1[[#This Row], [2003]]*(VLOOKUP(Table1[[#This Row], [ISO]],Table2[],21,0)%)</f>
      </c>
      <c r="AY211" s="3">
        <v>196.147</v>
      </c>
      <c r="AZ211" s="2">
        <f>Table1[[#This Row], [2004]]*(VLOOKUP(Table1[[#This Row], [ISO]],Table2[],20,0)%)</f>
      </c>
      <c r="BA211" s="3">
        <v>196.461</v>
      </c>
      <c r="BB211" s="2">
        <f>Table1[[#This Row], [2005]]*(VLOOKUP(Table1[[#This Row], [ISO]],Table2[],19,0)%)</f>
      </c>
      <c r="BC211" s="3">
        <v>197.198</v>
      </c>
      <c r="BD211" s="2">
        <f>Table1[[#This Row], [2006]]*(VLOOKUP(Table1[[#This Row], [ISO]],Table2[],18,0)%)</f>
      </c>
      <c r="BE211" s="3">
        <v>198.628</v>
      </c>
      <c r="BF211" s="2">
        <f>Table1[[#This Row], [2007]]*(VLOOKUP(Table1[[#This Row], [ISO]],Table2[],17,0)%)</f>
      </c>
      <c r="BG211" s="3">
        <v>200.42100000000002</v>
      </c>
      <c r="BH211" s="2">
        <f>Table1[[#This Row], [2008]]*(VLOOKUP(Table1[[#This Row], [ISO]],Table2[],16,0)%)</f>
      </c>
      <c r="BI211" s="3">
        <v>201.979</v>
      </c>
      <c r="BJ211" s="2">
        <f>Table1[[#This Row], [2009]]*(VLOOKUP(Table1[[#This Row], [ISO]],Table2[],15,0)%)</f>
      </c>
      <c r="BK211" s="3">
        <v>203.295</v>
      </c>
      <c r="BL211" s="2">
        <f>Table1[[#This Row], [2010]]*(VLOOKUP(Table1[[#This Row], [ISO]],Table2[],14,0)%)</f>
      </c>
      <c r="BM211" s="3">
        <v>204.33800000000002</v>
      </c>
      <c r="BN211" s="2">
        <f>Table1[[#This Row], [2011]]*(VLOOKUP(Table1[[#This Row], [ISO]],Table2[],13,0)%)</f>
      </c>
      <c r="BO211" s="3">
        <v>204.668</v>
      </c>
      <c r="BP211" s="2">
        <f>Table1[[#This Row], [2012]]*(VLOOKUP(Table1[[#This Row], [ISO]],Table2[],12,0)%)</f>
      </c>
      <c r="BQ211" s="3">
        <v>204.184</v>
      </c>
      <c r="BR211" s="2">
        <f>Table1[[#This Row], [2013]]*(VLOOKUP(Table1[[#This Row], [ISO]],Table2[],11,0)%)</f>
      </c>
      <c r="BS211" s="3">
        <v>203.274</v>
      </c>
      <c r="BT211" s="2">
        <f>Table1[[#This Row], [2014]]*(VLOOKUP(Table1[[#This Row], [ISO]],Table2[],10,0)%)</f>
      </c>
      <c r="BU211" s="3">
        <v>201.851</v>
      </c>
      <c r="BV211" s="2">
        <f>Table1[[#This Row], [2015]]*(VLOOKUP(Table1[[#This Row], [ISO]],Table2[],9,0)%)</f>
      </c>
      <c r="BW211" s="3">
        <v>199.579</v>
      </c>
      <c r="BX211" s="2">
        <f>Table1[[#This Row], [2016]]*(VLOOKUP(Table1[[#This Row], [ISO]],Table2[],8,0)%)</f>
      </c>
      <c r="BY211" s="3">
        <v>196.659</v>
      </c>
      <c r="BZ211" s="2">
        <f>Table1[[#This Row], [2017]]*(VLOOKUP(Table1[[#This Row], [ISO]],Table2[],7,0)%)</f>
      </c>
      <c r="CA211" s="3">
        <v>194.682</v>
      </c>
      <c r="CB211" s="2">
        <f>Table1[[#This Row], [2018]]*(VLOOKUP(Table1[[#This Row], [ISO]],Table2[],6,0)%)</f>
      </c>
      <c r="CC211" s="3">
        <v>192.04000000000002</v>
      </c>
      <c r="CD211" s="2">
        <f>Table1[[#This Row], [2019]]*(VLOOKUP(Table1[[#This Row], [ISO]],Table2[],5,0)%)</f>
      </c>
      <c r="CE211" s="3">
        <v>188.074</v>
      </c>
      <c r="CF211" s="2">
        <f>Table1[[#This Row], [2020]]*(VLOOKUP(Table1[[#This Row], [ISO]],Table2[],4,0)%)</f>
      </c>
      <c r="CG211" s="3">
        <v>184.645</v>
      </c>
      <c r="CH211" s="2">
        <f>Table1[[#This Row], [2021]]*(VLOOKUP(Table1[[#This Row], [ISO]],Table2[],3,0)%)</f>
      </c>
    </row>
    <row x14ac:dyDescent="0.25" r="212" customHeight="1" ht="17.25">
      <c r="A212" s="1" t="s">
        <v>307</v>
      </c>
      <c r="B212" s="1" t="s">
        <v>306</v>
      </c>
      <c r="C212" s="3">
        <v>2075.737</v>
      </c>
      <c r="D212" s="3">
        <f>Table1[[#This Row], [1980]]*(VLOOKUP(Table1[[#This Row], [ISO]],Table2[],44,0)%)</f>
      </c>
      <c r="E212" s="3">
        <v>2089.07</v>
      </c>
      <c r="F212" s="3">
        <f>Table1[[#This Row], [1981]]*(VLOOKUP(Table1[[#This Row], [ISO]],Table2[],43,0)%)</f>
      </c>
      <c r="G212" s="3">
        <v>2104.733</v>
      </c>
      <c r="H212" s="3">
        <f>Table1[[#This Row], [1982]]*(VLOOKUP(Table1[[#This Row], [ISO]],Table2[],42,0)%)</f>
      </c>
      <c r="I212" s="3">
        <v>2125.884</v>
      </c>
      <c r="J212" s="3">
        <f>Table1[[#This Row], [1983]]*(VLOOKUP(Table1[[#This Row], [ISO]],Table2[],41,0)%)</f>
      </c>
      <c r="K212" s="3">
        <v>2154.873</v>
      </c>
      <c r="L212" s="3">
        <f>Table1[[#This Row], [1984]]*(VLOOKUP(Table1[[#This Row], [ISO]],Table2[],40,0)%)</f>
      </c>
      <c r="M212" s="3">
        <v>2190.6459999999997</v>
      </c>
      <c r="N212" s="3">
        <f>Table1[[#This Row], [1985]]*(VLOOKUP(Table1[[#This Row], [ISO]],Table2[],39,0)%)</f>
      </c>
      <c r="O212" s="3">
        <v>2225.208</v>
      </c>
      <c r="P212" s="3">
        <f>Table1[[#This Row], [1986]]*(VLOOKUP(Table1[[#This Row], [ISO]],Table2[],38,0)%)</f>
      </c>
      <c r="Q212" s="3">
        <v>2248.045</v>
      </c>
      <c r="R212" s="3">
        <f>Table1[[#This Row], [1987]]*(VLOOKUP(Table1[[#This Row], [ISO]],Table2[],37,0)%)</f>
      </c>
      <c r="S212" s="3">
        <v>2254.938</v>
      </c>
      <c r="T212" s="3">
        <f>Table1[[#This Row], [1988]]*(VLOOKUP(Table1[[#This Row], [ISO]],Table2[],36,0)%)</f>
      </c>
      <c r="U212" s="3">
        <v>2241.371</v>
      </c>
      <c r="V212" s="3">
        <f>Table1[[#This Row], [1989]]*(VLOOKUP(Table1[[#This Row], [ISO]],Table2[],35,0)%)</f>
      </c>
      <c r="W212" s="3">
        <v>2214.04</v>
      </c>
      <c r="X212" s="3">
        <f>Table1[[#This Row], [1990]]*(VLOOKUP(Table1[[#This Row], [ISO]],Table2[],34,0)%)</f>
      </c>
      <c r="Y212" s="3">
        <v>2181.027</v>
      </c>
      <c r="Z212" s="3">
        <f>Table1[[#This Row], [1991]]*(VLOOKUP(Table1[[#This Row], [ISO]],Table2[],33,0)%)</f>
      </c>
      <c r="AA212" s="3">
        <v>2145.48</v>
      </c>
      <c r="AB212" s="3">
        <f>Table1[[#This Row], [1992]]*(VLOOKUP(Table1[[#This Row], [ISO]],Table2[],32,0)%)</f>
      </c>
      <c r="AC212" s="3">
        <v>2112.034</v>
      </c>
      <c r="AD212" s="3">
        <f>Table1[[#This Row], [1993]]*(VLOOKUP(Table1[[#This Row], [ISO]],Table2[],31,0)%)</f>
      </c>
      <c r="AE212" s="3">
        <v>2080.9390000000003</v>
      </c>
      <c r="AF212" s="3">
        <f>Table1[[#This Row], [1994]]*(VLOOKUP(Table1[[#This Row], [ISO]],Table2[],30,0)%)</f>
      </c>
      <c r="AG212" s="3">
        <v>2041.4360000000001</v>
      </c>
      <c r="AH212" s="3">
        <f>Table1[[#This Row], [1995]]*(VLOOKUP(Table1[[#This Row], [ISO]],Table2[],29,0)%)</f>
      </c>
      <c r="AI212" s="3">
        <v>1987.427</v>
      </c>
      <c r="AJ212" s="3">
        <f>Table1[[#This Row], [1996]]*(VLOOKUP(Table1[[#This Row], [ISO]],Table2[],28,0)%)</f>
      </c>
      <c r="AK212" s="3">
        <v>1925.73</v>
      </c>
      <c r="AL212" s="3">
        <f>Table1[[#This Row], [1997]]*(VLOOKUP(Table1[[#This Row], [ISO]],Table2[],27,0)%)</f>
      </c>
      <c r="AM212" s="3">
        <v>1859.598</v>
      </c>
      <c r="AN212" s="3">
        <f>Table1[[#This Row], [1998]]*(VLOOKUP(Table1[[#This Row], [ISO]],Table2[],26,0)%)</f>
      </c>
      <c r="AO212" s="3">
        <v>1791.691</v>
      </c>
      <c r="AP212" s="3">
        <f>Table1[[#This Row], [1999]]*(VLOOKUP(Table1[[#This Row], [ISO]],Table2[],25,0)%)</f>
      </c>
      <c r="AQ212" s="3">
        <v>1730.257</v>
      </c>
      <c r="AR212" s="3">
        <f>Table1[[#This Row], [2000]]*(VLOOKUP(Table1[[#This Row], [ISO]],Table2[],24,0)%)</f>
      </c>
      <c r="AS212" s="3">
        <v>1681.69</v>
      </c>
      <c r="AT212" s="3">
        <f>Table1[[#This Row], [2001]]*(VLOOKUP(Table1[[#This Row], [ISO]],Table2[],23,0)%)</f>
      </c>
      <c r="AU212" s="3">
        <v>1646.243</v>
      </c>
      <c r="AV212" s="3">
        <f>Table1[[#This Row], [2002]]*(VLOOKUP(Table1[[#This Row], [ISO]],Table2[],22,0)%)</f>
      </c>
      <c r="AW212" s="3">
        <v>1627.24</v>
      </c>
      <c r="AX212" s="3">
        <f>Table1[[#This Row], [2003]]*(VLOOKUP(Table1[[#This Row], [ISO]],Table2[],21,0)%)</f>
      </c>
      <c r="AY212" s="3">
        <v>1625.769</v>
      </c>
      <c r="AZ212" s="3">
        <f>Table1[[#This Row], [2004]]*(VLOOKUP(Table1[[#This Row], [ISO]],Table2[],20,0)%)</f>
      </c>
      <c r="BA212" s="3">
        <v>1643.312</v>
      </c>
      <c r="BB212" s="3">
        <f>Table1[[#This Row], [2005]]*(VLOOKUP(Table1[[#This Row], [ISO]],Table2[],19,0)%)</f>
      </c>
      <c r="BC212" s="3">
        <v>1674.128</v>
      </c>
      <c r="BD212" s="3">
        <f>Table1[[#This Row], [2006]]*(VLOOKUP(Table1[[#This Row], [ISO]],Table2[],18,0)%)</f>
      </c>
      <c r="BE212" s="3">
        <v>1709.092</v>
      </c>
      <c r="BF212" s="3">
        <f>Table1[[#This Row], [2007]]*(VLOOKUP(Table1[[#This Row], [ISO]],Table2[],17,0)%)</f>
      </c>
      <c r="BG212" s="3">
        <v>1745.219</v>
      </c>
      <c r="BH212" s="3">
        <f>Table1[[#This Row], [2008]]*(VLOOKUP(Table1[[#This Row], [ISO]],Table2[],16,0)%)</f>
      </c>
      <c r="BI212" s="3">
        <v>1781.3310000000001</v>
      </c>
      <c r="BJ212" s="3">
        <f>Table1[[#This Row], [2009]]*(VLOOKUP(Table1[[#This Row], [ISO]],Table2[],15,0)%)</f>
      </c>
      <c r="BK212" s="3">
        <v>1822.7469999999998</v>
      </c>
      <c r="BL212" s="3">
        <f>Table1[[#This Row], [2010]]*(VLOOKUP(Table1[[#This Row], [ISO]],Table2[],14,0)%)</f>
      </c>
      <c r="BM212" s="3">
        <v>1874.076</v>
      </c>
      <c r="BN212" s="3">
        <f>Table1[[#This Row], [2011]]*(VLOOKUP(Table1[[#This Row], [ISO]],Table2[],13,0)%)</f>
      </c>
      <c r="BO212" s="3">
        <v>1936.4850000000001</v>
      </c>
      <c r="BP212" s="3">
        <f>Table1[[#This Row], [2012]]*(VLOOKUP(Table1[[#This Row], [ISO]],Table2[],12,0)%)</f>
      </c>
      <c r="BQ212" s="3">
        <v>2004.399</v>
      </c>
      <c r="BR212" s="3">
        <f>Table1[[#This Row], [2013]]*(VLOOKUP(Table1[[#This Row], [ISO]],Table2[],11,0)%)</f>
      </c>
      <c r="BS212" s="3">
        <v>2068.841</v>
      </c>
      <c r="BT212" s="3">
        <f>Table1[[#This Row], [2014]]*(VLOOKUP(Table1[[#This Row], [ISO]],Table2[],10,0)%)</f>
      </c>
      <c r="BU212" s="3">
        <v>2122.652</v>
      </c>
      <c r="BV212" s="3">
        <f>Table1[[#This Row], [2015]]*(VLOOKUP(Table1[[#This Row], [ISO]],Table2[],9,0)%)</f>
      </c>
      <c r="BW212" s="3">
        <v>2156.271</v>
      </c>
      <c r="BX212" s="3">
        <f>Table1[[#This Row], [2016]]*(VLOOKUP(Table1[[#This Row], [ISO]],Table2[],8,0)%)</f>
      </c>
      <c r="BY212" s="3">
        <v>2169.331</v>
      </c>
      <c r="BZ212" s="3">
        <f>Table1[[#This Row], [2017]]*(VLOOKUP(Table1[[#This Row], [ISO]],Table2[],7,0)%)</f>
      </c>
      <c r="CA212" s="3">
        <v>2164.9</v>
      </c>
      <c r="CB212" s="3">
        <f>Table1[[#This Row], [2018]]*(VLOOKUP(Table1[[#This Row], [ISO]],Table2[],6,0)%)</f>
      </c>
      <c r="CC212" s="3">
        <v>2144.529</v>
      </c>
      <c r="CD212" s="3">
        <f>Table1[[#This Row], [2019]]*(VLOOKUP(Table1[[#This Row], [ISO]],Table2[],5,0)%)</f>
      </c>
      <c r="CE212" s="3">
        <v>2111.688</v>
      </c>
      <c r="CF212" s="3">
        <f>Table1[[#This Row], [2020]]*(VLOOKUP(Table1[[#This Row], [ISO]],Table2[],4,0)%)</f>
      </c>
      <c r="CG212" s="3">
        <v>2069.643</v>
      </c>
      <c r="CH212" s="3">
        <f>Table1[[#This Row], [2021]]*(VLOOKUP(Table1[[#This Row], [ISO]],Table2[],3,0)%)</f>
      </c>
    </row>
    <row x14ac:dyDescent="0.25" r="213" customHeight="1" ht="17.25">
      <c r="A213" s="1" t="s">
        <v>504</v>
      </c>
      <c r="B213" s="1" t="s">
        <v>308</v>
      </c>
      <c r="C213" s="3">
        <v>12890.053</v>
      </c>
      <c r="D213" s="3">
        <f>Table1[[#This Row], [1980]]*(VLOOKUP(Table1[[#This Row], [ISO]],Table2[],44,0)%)</f>
      </c>
      <c r="E213" s="3">
        <v>12997.679</v>
      </c>
      <c r="F213" s="3">
        <f>Table1[[#This Row], [1981]]*(VLOOKUP(Table1[[#This Row], [ISO]],Table2[],43,0)%)</f>
      </c>
      <c r="G213" s="3">
        <v>13079.791</v>
      </c>
      <c r="H213" s="3">
        <f>Table1[[#This Row], [1982]]*(VLOOKUP(Table1[[#This Row], [ISO]],Table2[],42,0)%)</f>
      </c>
      <c r="I213" s="3">
        <v>13159.277</v>
      </c>
      <c r="J213" s="3">
        <f>Table1[[#This Row], [1983]]*(VLOOKUP(Table1[[#This Row], [ISO]],Table2[],41,0)%)</f>
      </c>
      <c r="K213" s="3">
        <v>13200.978</v>
      </c>
      <c r="L213" s="3">
        <f>Table1[[#This Row], [1984]]*(VLOOKUP(Table1[[#This Row], [ISO]],Table2[],40,0)%)</f>
      </c>
      <c r="M213" s="3">
        <v>13230.947</v>
      </c>
      <c r="N213" s="3">
        <f>Table1[[#This Row], [1985]]*(VLOOKUP(Table1[[#This Row], [ISO]],Table2[],39,0)%)</f>
      </c>
      <c r="O213" s="3">
        <v>13256.963</v>
      </c>
      <c r="P213" s="3">
        <f>Table1[[#This Row], [1986]]*(VLOOKUP(Table1[[#This Row], [ISO]],Table2[],38,0)%)</f>
      </c>
      <c r="Q213" s="3">
        <v>13278.311</v>
      </c>
      <c r="R213" s="3">
        <f>Table1[[#This Row], [1987]]*(VLOOKUP(Table1[[#This Row], [ISO]],Table2[],37,0)%)</f>
      </c>
      <c r="S213" s="3">
        <v>13300.518</v>
      </c>
      <c r="T213" s="3">
        <f>Table1[[#This Row], [1988]]*(VLOOKUP(Table1[[#This Row], [ISO]],Table2[],36,0)%)</f>
      </c>
      <c r="U213" s="3">
        <v>13318.546</v>
      </c>
      <c r="V213" s="3">
        <f>Table1[[#This Row], [1989]]*(VLOOKUP(Table1[[#This Row], [ISO]],Table2[],35,0)%)</f>
      </c>
      <c r="W213" s="3">
        <v>13311.958</v>
      </c>
      <c r="X213" s="3">
        <f>Table1[[#This Row], [1990]]*(VLOOKUP(Table1[[#This Row], [ISO]],Table2[],34,0)%)</f>
      </c>
      <c r="Y213" s="3">
        <v>13289.536</v>
      </c>
      <c r="Z213" s="3">
        <f>Table1[[#This Row], [1991]]*(VLOOKUP(Table1[[#This Row], [ISO]],Table2[],33,0)%)</f>
      </c>
      <c r="AA213" s="3">
        <v>13259.412</v>
      </c>
      <c r="AB213" s="3">
        <f>Table1[[#This Row], [1992]]*(VLOOKUP(Table1[[#This Row], [ISO]],Table2[],32,0)%)</f>
      </c>
      <c r="AC213" s="3">
        <v>13237.252</v>
      </c>
      <c r="AD213" s="3">
        <f>Table1[[#This Row], [1993]]*(VLOOKUP(Table1[[#This Row], [ISO]],Table2[],31,0)%)</f>
      </c>
      <c r="AE213" s="3">
        <v>13249.571</v>
      </c>
      <c r="AF213" s="3">
        <f>Table1[[#This Row], [1994]]*(VLOOKUP(Table1[[#This Row], [ISO]],Table2[],30,0)%)</f>
      </c>
      <c r="AG213" s="3">
        <v>13298.586</v>
      </c>
      <c r="AH213" s="3">
        <f>Table1[[#This Row], [1995]]*(VLOOKUP(Table1[[#This Row], [ISO]],Table2[],29,0)%)</f>
      </c>
      <c r="AI213" s="3">
        <v>13392.404</v>
      </c>
      <c r="AJ213" s="3">
        <f>Table1[[#This Row], [1996]]*(VLOOKUP(Table1[[#This Row], [ISO]],Table2[],28,0)%)</f>
      </c>
      <c r="AK213" s="3">
        <v>13514.759</v>
      </c>
      <c r="AL213" s="3">
        <f>Table1[[#This Row], [1997]]*(VLOOKUP(Table1[[#This Row], [ISO]],Table2[],27,0)%)</f>
      </c>
      <c r="AM213" s="3">
        <v>13620.095</v>
      </c>
      <c r="AN213" s="3">
        <f>Table1[[#This Row], [1998]]*(VLOOKUP(Table1[[#This Row], [ISO]],Table2[],26,0)%)</f>
      </c>
      <c r="AO213" s="3">
        <v>13665.637</v>
      </c>
      <c r="AP213" s="3">
        <f>Table1[[#This Row], [1999]]*(VLOOKUP(Table1[[#This Row], [ISO]],Table2[],25,0)%)</f>
      </c>
      <c r="AQ213" s="3">
        <v>13643.843</v>
      </c>
      <c r="AR213" s="3">
        <f>Table1[[#This Row], [2000]]*(VLOOKUP(Table1[[#This Row], [ISO]],Table2[],24,0)%)</f>
      </c>
      <c r="AS213" s="3">
        <v>13595.585</v>
      </c>
      <c r="AT213" s="3">
        <f>Table1[[#This Row], [2001]]*(VLOOKUP(Table1[[#This Row], [ISO]],Table2[],23,0)%)</f>
      </c>
      <c r="AU213" s="3">
        <v>13462.773</v>
      </c>
      <c r="AV213" s="3">
        <f>Table1[[#This Row], [2002]]*(VLOOKUP(Table1[[#This Row], [ISO]],Table2[],22,0)%)</f>
      </c>
      <c r="AW213" s="3">
        <v>13217.212</v>
      </c>
      <c r="AX213" s="3">
        <f>Table1[[#This Row], [2003]]*(VLOOKUP(Table1[[#This Row], [ISO]],Table2[],21,0)%)</f>
      </c>
      <c r="AY213" s="3">
        <v>12980.529</v>
      </c>
      <c r="AZ213" s="3">
        <f>Table1[[#This Row], [2004]]*(VLOOKUP(Table1[[#This Row], [ISO]],Table2[],20,0)%)</f>
      </c>
      <c r="BA213" s="3">
        <v>12820.579000000002</v>
      </c>
      <c r="BB213" s="3">
        <f>Table1[[#This Row], [2005]]*(VLOOKUP(Table1[[#This Row], [ISO]],Table2[],19,0)%)</f>
      </c>
      <c r="BC213" s="3">
        <v>12686.798</v>
      </c>
      <c r="BD213" s="3">
        <f>Table1[[#This Row], [2006]]*(VLOOKUP(Table1[[#This Row], [ISO]],Table2[],18,0)%)</f>
      </c>
      <c r="BE213" s="3">
        <v>12621.084</v>
      </c>
      <c r="BF213" s="3">
        <f>Table1[[#This Row], [2007]]*(VLOOKUP(Table1[[#This Row], [ISO]],Table2[],17,0)%)</f>
      </c>
      <c r="BG213" s="3">
        <v>12673.972000000002</v>
      </c>
      <c r="BH213" s="3">
        <f>Table1[[#This Row], [2008]]*(VLOOKUP(Table1[[#This Row], [ISO]],Table2[],16,0)%)</f>
      </c>
      <c r="BI213" s="3">
        <v>12752.371</v>
      </c>
      <c r="BJ213" s="3">
        <f>Table1[[#This Row], [2009]]*(VLOOKUP(Table1[[#This Row], [ISO]],Table2[],15,0)%)</f>
      </c>
      <c r="BK213" s="3">
        <v>12802.534</v>
      </c>
      <c r="BL213" s="3">
        <f>Table1[[#This Row], [2010]]*(VLOOKUP(Table1[[#This Row], [ISO]],Table2[],14,0)%)</f>
      </c>
      <c r="BM213" s="3">
        <v>12824.366999999998</v>
      </c>
      <c r="BN213" s="3">
        <f>Table1[[#This Row], [2011]]*(VLOOKUP(Table1[[#This Row], [ISO]],Table2[],13,0)%)</f>
      </c>
      <c r="BO213" s="3">
        <v>12876.156</v>
      </c>
      <c r="BP213" s="3">
        <f>Table1[[#This Row], [2012]]*(VLOOKUP(Table1[[#This Row], [ISO]],Table2[],12,0)%)</f>
      </c>
      <c r="BQ213" s="3">
        <v>12996.096</v>
      </c>
      <c r="BR213" s="3">
        <f>Table1[[#This Row], [2013]]*(VLOOKUP(Table1[[#This Row], [ISO]],Table2[],11,0)%)</f>
      </c>
      <c r="BS213" s="3">
        <v>13203.117999999999</v>
      </c>
      <c r="BT213" s="3">
        <f>Table1[[#This Row], [2014]]*(VLOOKUP(Table1[[#This Row], [ISO]],Table2[],10,0)%)</f>
      </c>
      <c r="BU213" s="3">
        <v>13472.389</v>
      </c>
      <c r="BV213" s="3">
        <f>Table1[[#This Row], [2015]]*(VLOOKUP(Table1[[#This Row], [ISO]],Table2[],9,0)%)</f>
      </c>
      <c r="BW213" s="3">
        <v>13742.495</v>
      </c>
      <c r="BX213" s="3">
        <f>Table1[[#This Row], [2016]]*(VLOOKUP(Table1[[#This Row], [ISO]],Table2[],8,0)%)</f>
      </c>
      <c r="BY213" s="3">
        <v>13940.833</v>
      </c>
      <c r="BZ213" s="3">
        <f>Table1[[#This Row], [2017]]*(VLOOKUP(Table1[[#This Row], [ISO]],Table2[],7,0)%)</f>
      </c>
      <c r="CA213" s="3">
        <v>13985.486</v>
      </c>
      <c r="CB213" s="3">
        <f>Table1[[#This Row], [2018]]*(VLOOKUP(Table1[[#This Row], [ISO]],Table2[],6,0)%)</f>
      </c>
      <c r="CC213" s="3">
        <v>13847.288</v>
      </c>
      <c r="CD213" s="3">
        <f>Table1[[#This Row], [2019]]*(VLOOKUP(Table1[[#This Row], [ISO]],Table2[],5,0)%)</f>
      </c>
      <c r="CE213" s="3">
        <v>13566.798</v>
      </c>
      <c r="CF213" s="3">
        <f>Table1[[#This Row], [2020]]*(VLOOKUP(Table1[[#This Row], [ISO]],Table2[],4,0)%)</f>
      </c>
      <c r="CG213" s="3">
        <v>13219.595</v>
      </c>
      <c r="CH213" s="3">
        <f>Table1[[#This Row], [2021]]*(VLOOKUP(Table1[[#This Row], [ISO]],Table2[],3,0)%)</f>
      </c>
    </row>
    <row x14ac:dyDescent="0.25" r="214" customHeight="1" ht="17.25">
      <c r="A214" s="1" t="s">
        <v>313</v>
      </c>
      <c r="B214" s="1" t="s">
        <v>312</v>
      </c>
      <c r="C214" s="3">
        <v>2.022</v>
      </c>
      <c r="D214" s="3">
        <f>Table1[[#This Row], [1980]]*(VLOOKUP(Table1[[#This Row], [ISO]],Table2[],44,0)%)</f>
      </c>
      <c r="E214" s="3">
        <v>2.128</v>
      </c>
      <c r="F214" s="3">
        <f>Table1[[#This Row], [1981]]*(VLOOKUP(Table1[[#This Row], [ISO]],Table2[],43,0)%)</f>
      </c>
      <c r="G214" s="3">
        <v>2.24</v>
      </c>
      <c r="H214" s="3">
        <f>Table1[[#This Row], [1982]]*(VLOOKUP(Table1[[#This Row], [ISO]],Table2[],42,0)%)</f>
      </c>
      <c r="I214" s="3">
        <v>2.351</v>
      </c>
      <c r="J214" s="3">
        <f>Table1[[#This Row], [1983]]*(VLOOKUP(Table1[[#This Row], [ISO]],Table2[],41,0)%)</f>
      </c>
      <c r="K214" s="3">
        <v>2.464</v>
      </c>
      <c r="L214" s="3">
        <f>Table1[[#This Row], [1984]]*(VLOOKUP(Table1[[#This Row], [ISO]],Table2[],40,0)%)</f>
      </c>
      <c r="M214" s="3">
        <v>2.569</v>
      </c>
      <c r="N214" s="3">
        <f>Table1[[#This Row], [1985]]*(VLOOKUP(Table1[[#This Row], [ISO]],Table2[],39,0)%)</f>
      </c>
      <c r="O214" s="3">
        <v>2.6559999999999997</v>
      </c>
      <c r="P214" s="3">
        <f>Table1[[#This Row], [1986]]*(VLOOKUP(Table1[[#This Row], [ISO]],Table2[],38,0)%)</f>
      </c>
      <c r="Q214" s="3">
        <v>2.74</v>
      </c>
      <c r="R214" s="3">
        <f>Table1[[#This Row], [1987]]*(VLOOKUP(Table1[[#This Row], [ISO]],Table2[],37,0)%)</f>
      </c>
      <c r="S214" s="3">
        <v>2.816</v>
      </c>
      <c r="T214" s="3">
        <f>Table1[[#This Row], [1988]]*(VLOOKUP(Table1[[#This Row], [ISO]],Table2[],36,0)%)</f>
      </c>
      <c r="U214" s="3">
        <v>2.873</v>
      </c>
      <c r="V214" s="3">
        <f>Table1[[#This Row], [1989]]*(VLOOKUP(Table1[[#This Row], [ISO]],Table2[],35,0)%)</f>
      </c>
      <c r="W214" s="3">
        <v>2.898</v>
      </c>
      <c r="X214" s="3">
        <f>Table1[[#This Row], [1990]]*(VLOOKUP(Table1[[#This Row], [ISO]],Table2[],34,0)%)</f>
      </c>
      <c r="Y214" s="3">
        <v>2.893</v>
      </c>
      <c r="Z214" s="3">
        <f>Table1[[#This Row], [1991]]*(VLOOKUP(Table1[[#This Row], [ISO]],Table2[],33,0)%)</f>
      </c>
      <c r="AA214" s="3">
        <v>2.842</v>
      </c>
      <c r="AB214" s="3">
        <f>Table1[[#This Row], [1992]]*(VLOOKUP(Table1[[#This Row], [ISO]],Table2[],32,0)%)</f>
      </c>
      <c r="AC214" s="3">
        <v>2.763</v>
      </c>
      <c r="AD214" s="3">
        <f>Table1[[#This Row], [1993]]*(VLOOKUP(Table1[[#This Row], [ISO]],Table2[],31,0)%)</f>
      </c>
      <c r="AE214" s="3">
        <v>2.697</v>
      </c>
      <c r="AF214" s="3">
        <f>Table1[[#This Row], [1994]]*(VLOOKUP(Table1[[#This Row], [ISO]],Table2[],30,0)%)</f>
      </c>
      <c r="AG214" s="3">
        <v>2.642</v>
      </c>
      <c r="AH214" s="3">
        <f>Table1[[#This Row], [1995]]*(VLOOKUP(Table1[[#This Row], [ISO]],Table2[],29,0)%)</f>
      </c>
      <c r="AI214" s="3">
        <v>2.593</v>
      </c>
      <c r="AJ214" s="3">
        <f>Table1[[#This Row], [1996]]*(VLOOKUP(Table1[[#This Row], [ISO]],Table2[],28,0)%)</f>
      </c>
      <c r="AK214" s="3">
        <v>2.542</v>
      </c>
      <c r="AL214" s="3">
        <f>Table1[[#This Row], [1997]]*(VLOOKUP(Table1[[#This Row], [ISO]],Table2[],27,0)%)</f>
      </c>
      <c r="AM214" s="3">
        <v>2.501</v>
      </c>
      <c r="AN214" s="3">
        <f>Table1[[#This Row], [1998]]*(VLOOKUP(Table1[[#This Row], [ISO]],Table2[],26,0)%)</f>
      </c>
      <c r="AO214" s="3">
        <v>2.4699999999999998</v>
      </c>
      <c r="AP214" s="3">
        <f>Table1[[#This Row], [1999]]*(VLOOKUP(Table1[[#This Row], [ISO]],Table2[],25,0)%)</f>
      </c>
      <c r="AQ214" s="3">
        <v>2.439</v>
      </c>
      <c r="AR214" s="3">
        <f>Table1[[#This Row], [2000]]*(VLOOKUP(Table1[[#This Row], [ISO]],Table2[],24,0)%)</f>
      </c>
      <c r="AS214" s="3">
        <v>2.408</v>
      </c>
      <c r="AT214" s="3">
        <f>Table1[[#This Row], [2001]]*(VLOOKUP(Table1[[#This Row], [ISO]],Table2[],23,0)%)</f>
      </c>
      <c r="AU214" s="3">
        <v>2.374</v>
      </c>
      <c r="AV214" s="3">
        <f>Table1[[#This Row], [2002]]*(VLOOKUP(Table1[[#This Row], [ISO]],Table2[],22,0)%)</f>
      </c>
      <c r="AW214" s="3">
        <v>2.334</v>
      </c>
      <c r="AX214" s="3">
        <f>Table1[[#This Row], [2003]]*(VLOOKUP(Table1[[#This Row], [ISO]],Table2[],21,0)%)</f>
      </c>
      <c r="AY214" s="3">
        <v>2.296</v>
      </c>
      <c r="AZ214" s="3">
        <f>Table1[[#This Row], [2004]]*(VLOOKUP(Table1[[#This Row], [ISO]],Table2[],20,0)%)</f>
      </c>
      <c r="BA214" s="3">
        <v>2.275</v>
      </c>
      <c r="BB214" s="3">
        <f>Table1[[#This Row], [2005]]*(VLOOKUP(Table1[[#This Row], [ISO]],Table2[],19,0)%)</f>
      </c>
      <c r="BC214" s="3">
        <v>2.27</v>
      </c>
      <c r="BD214" s="3">
        <f>Table1[[#This Row], [2006]]*(VLOOKUP(Table1[[#This Row], [ISO]],Table2[],18,0)%)</f>
      </c>
      <c r="BE214" s="3">
        <v>2.281</v>
      </c>
      <c r="BF214" s="3">
        <f>Table1[[#This Row], [2007]]*(VLOOKUP(Table1[[#This Row], [ISO]],Table2[],17,0)%)</f>
      </c>
      <c r="BG214" s="3">
        <v>2.31</v>
      </c>
      <c r="BH214" s="3">
        <f>Table1[[#This Row], [2008]]*(VLOOKUP(Table1[[#This Row], [ISO]],Table2[],16,0)%)</f>
      </c>
      <c r="BI214" s="3">
        <v>2.355</v>
      </c>
      <c r="BJ214" s="3">
        <f>Table1[[#This Row], [2009]]*(VLOOKUP(Table1[[#This Row], [ISO]],Table2[],15,0)%)</f>
      </c>
      <c r="BK214" s="3">
        <v>2.422</v>
      </c>
      <c r="BL214" s="3">
        <f>Table1[[#This Row], [2010]]*(VLOOKUP(Table1[[#This Row], [ISO]],Table2[],14,0)%)</f>
      </c>
      <c r="BM214" s="3">
        <v>2.502</v>
      </c>
      <c r="BN214" s="3">
        <f>Table1[[#This Row], [2011]]*(VLOOKUP(Table1[[#This Row], [ISO]],Table2[],13,0)%)</f>
      </c>
      <c r="BO214" s="3">
        <v>2.585</v>
      </c>
      <c r="BP214" s="3">
        <f>Table1[[#This Row], [2012]]*(VLOOKUP(Table1[[#This Row], [ISO]],Table2[],12,0)%)</f>
      </c>
      <c r="BQ214" s="3">
        <v>2.608</v>
      </c>
      <c r="BR214" s="3">
        <f>Table1[[#This Row], [2013]]*(VLOOKUP(Table1[[#This Row], [ISO]],Table2[],11,0)%)</f>
      </c>
      <c r="BS214" s="3">
        <v>2.565</v>
      </c>
      <c r="BT214" s="3">
        <f>Table1[[#This Row], [2014]]*(VLOOKUP(Table1[[#This Row], [ISO]],Table2[],10,0)%)</f>
      </c>
      <c r="BU214" s="3">
        <v>2.52</v>
      </c>
      <c r="BV214" s="3">
        <f>Table1[[#This Row], [2015]]*(VLOOKUP(Table1[[#This Row], [ISO]],Table2[],9,0)%)</f>
      </c>
      <c r="BW214" s="3">
        <v>2.468</v>
      </c>
      <c r="BX214" s="3">
        <f>Table1[[#This Row], [2016]]*(VLOOKUP(Table1[[#This Row], [ISO]],Table2[],8,0)%)</f>
      </c>
      <c r="BY214" s="3">
        <v>2.417</v>
      </c>
      <c r="BZ214" s="3">
        <f>Table1[[#This Row], [2017]]*(VLOOKUP(Table1[[#This Row], [ISO]],Table2[],7,0)%)</f>
      </c>
      <c r="CA214" s="3">
        <v>2.401</v>
      </c>
      <c r="CB214" s="3">
        <f>Table1[[#This Row], [2018]]*(VLOOKUP(Table1[[#This Row], [ISO]],Table2[],6,0)%)</f>
      </c>
      <c r="CC214" s="3">
        <v>2.418</v>
      </c>
      <c r="CD214" s="3">
        <f>Table1[[#This Row], [2019]]*(VLOOKUP(Table1[[#This Row], [ISO]],Table2[],5,0)%)</f>
      </c>
      <c r="CE214" s="3">
        <v>2.451</v>
      </c>
      <c r="CF214" s="3">
        <f>Table1[[#This Row], [2020]]*(VLOOKUP(Table1[[#This Row], [ISO]],Table2[],4,0)%)</f>
      </c>
      <c r="CG214" s="3">
        <v>2.497</v>
      </c>
      <c r="CH214" s="3">
        <f>Table1[[#This Row], [2021]]*(VLOOKUP(Table1[[#This Row], [ISO]],Table2[],3,0)%)</f>
      </c>
    </row>
    <row x14ac:dyDescent="0.25" r="215" customHeight="1" ht="17.25">
      <c r="A215" s="1" t="s">
        <v>505</v>
      </c>
      <c r="B215" s="1" t="s">
        <v>506</v>
      </c>
      <c r="C215" s="3">
        <v>4000.494</v>
      </c>
      <c r="D215" s="2">
        <f>Table1[[#This Row], [1980]]*(VLOOKUP(Table1[[#This Row], [ISO]],Table2[],44,0)%)</f>
      </c>
      <c r="E215" s="3">
        <v>4003.172</v>
      </c>
      <c r="F215" s="2">
        <f>Table1[[#This Row], [1981]]*(VLOOKUP(Table1[[#This Row], [ISO]],Table2[],43,0)%)</f>
      </c>
      <c r="G215" s="3">
        <v>3981.458</v>
      </c>
      <c r="H215" s="2">
        <f>Table1[[#This Row], [1982]]*(VLOOKUP(Table1[[#This Row], [ISO]],Table2[],42,0)%)</f>
      </c>
      <c r="I215" s="3">
        <v>3936.116</v>
      </c>
      <c r="J215" s="2">
        <f>Table1[[#This Row], [1983]]*(VLOOKUP(Table1[[#This Row], [ISO]],Table2[],41,0)%)</f>
      </c>
      <c r="K215" s="3">
        <v>3870.377</v>
      </c>
      <c r="L215" s="2">
        <f>Table1[[#This Row], [1984]]*(VLOOKUP(Table1[[#This Row], [ISO]],Table2[],40,0)%)</f>
      </c>
      <c r="M215" s="3">
        <v>3788.628</v>
      </c>
      <c r="N215" s="2">
        <f>Table1[[#This Row], [1985]]*(VLOOKUP(Table1[[#This Row], [ISO]],Table2[],39,0)%)</f>
      </c>
      <c r="O215" s="3">
        <v>3694.241</v>
      </c>
      <c r="P215" s="2">
        <f>Table1[[#This Row], [1986]]*(VLOOKUP(Table1[[#This Row], [ISO]],Table2[],38,0)%)</f>
      </c>
      <c r="Q215" s="3">
        <v>3587.598</v>
      </c>
      <c r="R215" s="2">
        <f>Table1[[#This Row], [1987]]*(VLOOKUP(Table1[[#This Row], [ISO]],Table2[],37,0)%)</f>
      </c>
      <c r="S215" s="3">
        <v>3466.42</v>
      </c>
      <c r="T215" s="2">
        <f>Table1[[#This Row], [1988]]*(VLOOKUP(Table1[[#This Row], [ISO]],Table2[],36,0)%)</f>
      </c>
      <c r="U215" s="3">
        <v>3326.904</v>
      </c>
      <c r="V215" s="2">
        <f>Table1[[#This Row], [1989]]*(VLOOKUP(Table1[[#This Row], [ISO]],Table2[],35,0)%)</f>
      </c>
      <c r="W215" s="3">
        <v>3205.559</v>
      </c>
      <c r="X215" s="2">
        <f>Table1[[#This Row], [1990]]*(VLOOKUP(Table1[[#This Row], [ISO]],Table2[],34,0)%)</f>
      </c>
      <c r="Y215" s="3">
        <v>3146.902</v>
      </c>
      <c r="Z215" s="2">
        <f>Table1[[#This Row], [1991]]*(VLOOKUP(Table1[[#This Row], [ISO]],Table2[],33,0)%)</f>
      </c>
      <c r="AA215" s="3">
        <v>3131.437</v>
      </c>
      <c r="AB215" s="2">
        <f>Table1[[#This Row], [1992]]*(VLOOKUP(Table1[[#This Row], [ISO]],Table2[],32,0)%)</f>
      </c>
      <c r="AC215" s="3">
        <v>3135.283</v>
      </c>
      <c r="AD215" s="2">
        <f>Table1[[#This Row], [1993]]*(VLOOKUP(Table1[[#This Row], [ISO]],Table2[],31,0)%)</f>
      </c>
      <c r="AE215" s="3">
        <v>3158.179</v>
      </c>
      <c r="AF215" s="2">
        <f>Table1[[#This Row], [1994]]*(VLOOKUP(Table1[[#This Row], [ISO]],Table2[],30,0)%)</f>
      </c>
      <c r="AG215" s="3">
        <v>3175.9739999999997</v>
      </c>
      <c r="AH215" s="2">
        <f>Table1[[#This Row], [1995]]*(VLOOKUP(Table1[[#This Row], [ISO]],Table2[],29,0)%)</f>
      </c>
      <c r="AI215" s="3">
        <v>3167.605</v>
      </c>
      <c r="AJ215" s="2">
        <f>Table1[[#This Row], [1996]]*(VLOOKUP(Table1[[#This Row], [ISO]],Table2[],28,0)%)</f>
      </c>
      <c r="AK215" s="3">
        <v>3146.274</v>
      </c>
      <c r="AL215" s="2">
        <f>Table1[[#This Row], [1997]]*(VLOOKUP(Table1[[#This Row], [ISO]],Table2[],27,0)%)</f>
      </c>
      <c r="AM215" s="3">
        <v>3121.987</v>
      </c>
      <c r="AN215" s="2">
        <f>Table1[[#This Row], [1998]]*(VLOOKUP(Table1[[#This Row], [ISO]],Table2[],26,0)%)</f>
      </c>
      <c r="AO215" s="3">
        <v>3091.587</v>
      </c>
      <c r="AP215" s="2">
        <f>Table1[[#This Row], [1999]]*(VLOOKUP(Table1[[#This Row], [ISO]],Table2[],25,0)%)</f>
      </c>
      <c r="AQ215" s="3">
        <v>3051.783</v>
      </c>
      <c r="AR215" s="2">
        <f>Table1[[#This Row], [2000]]*(VLOOKUP(Table1[[#This Row], [ISO]],Table2[],24,0)%)</f>
      </c>
      <c r="AS215" s="3">
        <v>2971.89</v>
      </c>
      <c r="AT215" s="2">
        <f>Table1[[#This Row], [2001]]*(VLOOKUP(Table1[[#This Row], [ISO]],Table2[],23,0)%)</f>
      </c>
      <c r="AU215" s="3">
        <v>2853</v>
      </c>
      <c r="AV215" s="2">
        <f>Table1[[#This Row], [2002]]*(VLOOKUP(Table1[[#This Row], [ISO]],Table2[],22,0)%)</f>
      </c>
      <c r="AW215" s="3">
        <v>2725.11</v>
      </c>
      <c r="AX215" s="2">
        <f>Table1[[#This Row], [2003]]*(VLOOKUP(Table1[[#This Row], [ISO]],Table2[],21,0)%)</f>
      </c>
      <c r="AY215" s="3">
        <v>2590.2110000000002</v>
      </c>
      <c r="AZ215" s="2">
        <f>Table1[[#This Row], [2004]]*(VLOOKUP(Table1[[#This Row], [ISO]],Table2[],20,0)%)</f>
      </c>
      <c r="BA215" s="3">
        <v>2453.926</v>
      </c>
      <c r="BB215" s="2">
        <f>Table1[[#This Row], [2005]]*(VLOOKUP(Table1[[#This Row], [ISO]],Table2[],19,0)%)</f>
      </c>
      <c r="BC215" s="3">
        <v>2331.039</v>
      </c>
      <c r="BD215" s="2">
        <f>Table1[[#This Row], [2006]]*(VLOOKUP(Table1[[#This Row], [ISO]],Table2[],18,0)%)</f>
      </c>
      <c r="BE215" s="3">
        <v>2224.298</v>
      </c>
      <c r="BF215" s="2">
        <f>Table1[[#This Row], [2007]]*(VLOOKUP(Table1[[#This Row], [ISO]],Table2[],17,0)%)</f>
      </c>
      <c r="BG215" s="3">
        <v>2127.45</v>
      </c>
      <c r="BH215" s="2">
        <f>Table1[[#This Row], [2008]]*(VLOOKUP(Table1[[#This Row], [ISO]],Table2[],16,0)%)</f>
      </c>
      <c r="BI215" s="3">
        <v>2044.1</v>
      </c>
      <c r="BJ215" s="2">
        <f>Table1[[#This Row], [2009]]*(VLOOKUP(Table1[[#This Row], [ISO]],Table2[],15,0)%)</f>
      </c>
      <c r="BK215" s="3">
        <v>1976.797</v>
      </c>
      <c r="BL215" s="2">
        <f>Table1[[#This Row], [2010]]*(VLOOKUP(Table1[[#This Row], [ISO]],Table2[],14,0)%)</f>
      </c>
      <c r="BM215" s="3">
        <v>1944.85</v>
      </c>
      <c r="BN215" s="2">
        <f>Table1[[#This Row], [2011]]*(VLOOKUP(Table1[[#This Row], [ISO]],Table2[],13,0)%)</f>
      </c>
      <c r="BO215" s="3">
        <v>1963.108</v>
      </c>
      <c r="BP215" s="2">
        <f>Table1[[#This Row], [2012]]*(VLOOKUP(Table1[[#This Row], [ISO]],Table2[],12,0)%)</f>
      </c>
      <c r="BQ215" s="3">
        <v>2004.061</v>
      </c>
      <c r="BR215" s="2">
        <f>Table1[[#This Row], [2013]]*(VLOOKUP(Table1[[#This Row], [ISO]],Table2[],11,0)%)</f>
      </c>
      <c r="BS215" s="3">
        <v>2050.56</v>
      </c>
      <c r="BT215" s="2">
        <f>Table1[[#This Row], [2014]]*(VLOOKUP(Table1[[#This Row], [ISO]],Table2[],10,0)%)</f>
      </c>
      <c r="BU215" s="3">
        <v>2103.147</v>
      </c>
      <c r="BV215" s="2">
        <f>Table1[[#This Row], [2015]]*(VLOOKUP(Table1[[#This Row], [ISO]],Table2[],9,0)%)</f>
      </c>
      <c r="BW215" s="3">
        <v>2142.009</v>
      </c>
      <c r="BX215" s="2">
        <f>Table1[[#This Row], [2016]]*(VLOOKUP(Table1[[#This Row], [ISO]],Table2[],8,0)%)</f>
      </c>
      <c r="BY215" s="3">
        <v>2139.648</v>
      </c>
      <c r="BZ215" s="2">
        <f>Table1[[#This Row], [2017]]*(VLOOKUP(Table1[[#This Row], [ISO]],Table2[],7,0)%)</f>
      </c>
      <c r="CA215" s="3">
        <v>2105.091</v>
      </c>
      <c r="CB215" s="2">
        <f>Table1[[#This Row], [2018]]*(VLOOKUP(Table1[[#This Row], [ISO]],Table2[],6,0)%)</f>
      </c>
      <c r="CC215" s="3">
        <v>2056.638</v>
      </c>
      <c r="CD215" s="2">
        <f>Table1[[#This Row], [2019]]*(VLOOKUP(Table1[[#This Row], [ISO]],Table2[],5,0)%)</f>
      </c>
      <c r="CE215" s="3">
        <v>1998.2839999999999</v>
      </c>
      <c r="CF215" s="2">
        <f>Table1[[#This Row], [2020]]*(VLOOKUP(Table1[[#This Row], [ISO]],Table2[],4,0)%)</f>
      </c>
      <c r="CG215" s="3">
        <v>1943.275</v>
      </c>
      <c r="CH215" s="2">
        <f>Table1[[#This Row], [2021]]*(VLOOKUP(Table1[[#This Row], [ISO]],Table2[],3,0)%)</f>
      </c>
    </row>
    <row x14ac:dyDescent="0.25" r="216" customHeight="1" ht="17.25">
      <c r="A216" s="1" t="s">
        <v>321</v>
      </c>
      <c r="B216" s="1" t="s">
        <v>320</v>
      </c>
      <c r="C216" s="3">
        <v>7508.185</v>
      </c>
      <c r="D216" s="3">
        <f>Table1[[#This Row], [1980]]*(VLOOKUP(Table1[[#This Row], [ISO]],Table2[],44,0)%)</f>
      </c>
      <c r="E216" s="3">
        <v>7711.019</v>
      </c>
      <c r="F216" s="3">
        <f>Table1[[#This Row], [1981]]*(VLOOKUP(Table1[[#This Row], [ISO]],Table2[],43,0)%)</f>
      </c>
      <c r="G216" s="3">
        <v>7908.448999999999</v>
      </c>
      <c r="H216" s="3">
        <f>Table1[[#This Row], [1982]]*(VLOOKUP(Table1[[#This Row], [ISO]],Table2[],42,0)%)</f>
      </c>
      <c r="I216" s="3">
        <v>8114.6900000000005</v>
      </c>
      <c r="J216" s="3">
        <f>Table1[[#This Row], [1983]]*(VLOOKUP(Table1[[#This Row], [ISO]],Table2[],41,0)%)</f>
      </c>
      <c r="K216" s="3">
        <v>8315.817</v>
      </c>
      <c r="L216" s="3">
        <f>Table1[[#This Row], [1984]]*(VLOOKUP(Table1[[#This Row], [ISO]],Table2[],40,0)%)</f>
      </c>
      <c r="M216" s="3">
        <v>8516.499</v>
      </c>
      <c r="N216" s="3">
        <f>Table1[[#This Row], [1985]]*(VLOOKUP(Table1[[#This Row], [ISO]],Table2[],39,0)%)</f>
      </c>
      <c r="O216" s="3">
        <v>8723.627</v>
      </c>
      <c r="P216" s="3">
        <f>Table1[[#This Row], [1986]]*(VLOOKUP(Table1[[#This Row], [ISO]],Table2[],38,0)%)</f>
      </c>
      <c r="Q216" s="3">
        <v>8930.035</v>
      </c>
      <c r="R216" s="3">
        <f>Table1[[#This Row], [1987]]*(VLOOKUP(Table1[[#This Row], [ISO]],Table2[],37,0)%)</f>
      </c>
      <c r="S216" s="3">
        <v>9126.265</v>
      </c>
      <c r="T216" s="3">
        <f>Table1[[#This Row], [1988]]*(VLOOKUP(Table1[[#This Row], [ISO]],Table2[],36,0)%)</f>
      </c>
      <c r="U216" s="3">
        <v>9303.458</v>
      </c>
      <c r="V216" s="3">
        <f>Table1[[#This Row], [1989]]*(VLOOKUP(Table1[[#This Row], [ISO]],Table2[],35,0)%)</f>
      </c>
      <c r="W216" s="3">
        <v>9483.767</v>
      </c>
      <c r="X216" s="3">
        <f>Table1[[#This Row], [1990]]*(VLOOKUP(Table1[[#This Row], [ISO]],Table2[],34,0)%)</f>
      </c>
      <c r="Y216" s="3">
        <v>9671.321</v>
      </c>
      <c r="Z216" s="3">
        <f>Table1[[#This Row], [1991]]*(VLOOKUP(Table1[[#This Row], [ISO]],Table2[],33,0)%)</f>
      </c>
      <c r="AA216" s="3">
        <v>9866.756</v>
      </c>
      <c r="AB216" s="3">
        <f>Table1[[#This Row], [1992]]*(VLOOKUP(Table1[[#This Row], [ISO]],Table2[],32,0)%)</f>
      </c>
      <c r="AC216" s="3">
        <v>10131.408</v>
      </c>
      <c r="AD216" s="3">
        <f>Table1[[#This Row], [1993]]*(VLOOKUP(Table1[[#This Row], [ISO]],Table2[],31,0)%)</f>
      </c>
      <c r="AE216" s="3">
        <v>10474.769</v>
      </c>
      <c r="AF216" s="3">
        <f>Table1[[#This Row], [1994]]*(VLOOKUP(Table1[[#This Row], [ISO]],Table2[],30,0)%)</f>
      </c>
      <c r="AG216" s="3">
        <v>10758.916</v>
      </c>
      <c r="AH216" s="3">
        <f>Table1[[#This Row], [1995]]*(VLOOKUP(Table1[[#This Row], [ISO]],Table2[],29,0)%)</f>
      </c>
      <c r="AI216" s="3">
        <v>10917.380000000001</v>
      </c>
      <c r="AJ216" s="3">
        <f>Table1[[#This Row], [1996]]*(VLOOKUP(Table1[[#This Row], [ISO]],Table2[],28,0)%)</f>
      </c>
      <c r="AK216" s="3">
        <v>11118.053</v>
      </c>
      <c r="AL216" s="3">
        <f>Table1[[#This Row], [1997]]*(VLOOKUP(Table1[[#This Row], [ISO]],Table2[],27,0)%)</f>
      </c>
      <c r="AM216" s="3">
        <v>11421.461</v>
      </c>
      <c r="AN216" s="3">
        <f>Table1[[#This Row], [1998]]*(VLOOKUP(Table1[[#This Row], [ISO]],Table2[],26,0)%)</f>
      </c>
      <c r="AO216" s="3">
        <v>11771.123</v>
      </c>
      <c r="AP216" s="3">
        <f>Table1[[#This Row], [1999]]*(VLOOKUP(Table1[[#This Row], [ISO]],Table2[],25,0)%)</f>
      </c>
      <c r="AQ216" s="3">
        <v>12157.733</v>
      </c>
      <c r="AR216" s="3">
        <f>Table1[[#This Row], [2000]]*(VLOOKUP(Table1[[#This Row], [ISO]],Table2[],24,0)%)</f>
      </c>
      <c r="AS216" s="3">
        <v>12516.218</v>
      </c>
      <c r="AT216" s="3">
        <f>Table1[[#This Row], [2001]]*(VLOOKUP(Table1[[#This Row], [ISO]],Table2[],23,0)%)</f>
      </c>
      <c r="AU216" s="3">
        <v>12866.344</v>
      </c>
      <c r="AV216" s="3">
        <f>Table1[[#This Row], [2002]]*(VLOOKUP(Table1[[#This Row], [ISO]],Table2[],22,0)%)</f>
      </c>
      <c r="AW216" s="3">
        <v>13249.650000000001</v>
      </c>
      <c r="AX216" s="3">
        <f>Table1[[#This Row], [2003]]*(VLOOKUP(Table1[[#This Row], [ISO]],Table2[],21,0)%)</f>
      </c>
      <c r="AY216" s="3">
        <v>13669.243</v>
      </c>
      <c r="AZ216" s="3">
        <f>Table1[[#This Row], [2004]]*(VLOOKUP(Table1[[#This Row], [ISO]],Table2[],20,0)%)</f>
      </c>
      <c r="BA216" s="3">
        <v>14123.628</v>
      </c>
      <c r="BB216" s="3">
        <f>Table1[[#This Row], [2005]]*(VLOOKUP(Table1[[#This Row], [ISO]],Table2[],19,0)%)</f>
      </c>
      <c r="BC216" s="3">
        <v>14581.441</v>
      </c>
      <c r="BD216" s="3">
        <f>Table1[[#This Row], [2006]]*(VLOOKUP(Table1[[#This Row], [ISO]],Table2[],18,0)%)</f>
      </c>
      <c r="BE216" s="3">
        <v>15017.486</v>
      </c>
      <c r="BF216" s="3">
        <f>Table1[[#This Row], [2007]]*(VLOOKUP(Table1[[#This Row], [ISO]],Table2[],17,0)%)</f>
      </c>
      <c r="BG216" s="3">
        <v>15422.335</v>
      </c>
      <c r="BH216" s="3">
        <f>Table1[[#This Row], [2008]]*(VLOOKUP(Table1[[#This Row], [ISO]],Table2[],16,0)%)</f>
      </c>
      <c r="BI216" s="3">
        <v>15770.379</v>
      </c>
      <c r="BJ216" s="3">
        <f>Table1[[#This Row], [2009]]*(VLOOKUP(Table1[[#This Row], [ISO]],Table2[],15,0)%)</f>
      </c>
      <c r="BK216" s="3">
        <v>16083.35</v>
      </c>
      <c r="BL216" s="3">
        <f>Table1[[#This Row], [2010]]*(VLOOKUP(Table1[[#This Row], [ISO]],Table2[],14,0)%)</f>
      </c>
      <c r="BM216" s="3">
        <v>16388.527000000002</v>
      </c>
      <c r="BN216" s="3">
        <f>Table1[[#This Row], [2011]]*(VLOOKUP(Table1[[#This Row], [ISO]],Table2[],13,0)%)</f>
      </c>
      <c r="BO216" s="3">
        <v>16681.813000000002</v>
      </c>
      <c r="BP216" s="3">
        <f>Table1[[#This Row], [2012]]*(VLOOKUP(Table1[[#This Row], [ISO]],Table2[],12,0)%)</f>
      </c>
      <c r="BQ216" s="3">
        <v>17020.356</v>
      </c>
      <c r="BR216" s="3">
        <f>Table1[[#This Row], [2013]]*(VLOOKUP(Table1[[#This Row], [ISO]],Table2[],11,0)%)</f>
      </c>
      <c r="BS216" s="3">
        <v>17436.919</v>
      </c>
      <c r="BT216" s="3">
        <f>Table1[[#This Row], [2014]]*(VLOOKUP(Table1[[#This Row], [ISO]],Table2[],10,0)%)</f>
      </c>
      <c r="BU216" s="3">
        <v>17934.53</v>
      </c>
      <c r="BV216" s="3">
        <f>Table1[[#This Row], [2015]]*(VLOOKUP(Table1[[#This Row], [ISO]],Table2[],9,0)%)</f>
      </c>
      <c r="BW216" s="3">
        <v>18496.489</v>
      </c>
      <c r="BX216" s="3">
        <f>Table1[[#This Row], [2016]]*(VLOOKUP(Table1[[#This Row], [ISO]],Table2[],8,0)%)</f>
      </c>
      <c r="BY216" s="3">
        <v>19098.106</v>
      </c>
      <c r="BZ216" s="3">
        <f>Table1[[#This Row], [2017]]*(VLOOKUP(Table1[[#This Row], [ISO]],Table2[],7,0)%)</f>
      </c>
      <c r="CA216" s="3">
        <v>19672.201999999997</v>
      </c>
      <c r="CB216" s="3">
        <f>Table1[[#This Row], [2018]]*(VLOOKUP(Table1[[#This Row], [ISO]],Table2[],6,0)%)</f>
      </c>
      <c r="CC216" s="3">
        <v>20164.513</v>
      </c>
      <c r="CD216" s="3">
        <f>Table1[[#This Row], [2019]]*(VLOOKUP(Table1[[#This Row], [ISO]],Table2[],5,0)%)</f>
      </c>
      <c r="CE216" s="3">
        <v>20624.738</v>
      </c>
      <c r="CF216" s="3">
        <f>Table1[[#This Row], [2020]]*(VLOOKUP(Table1[[#This Row], [ISO]],Table2[],4,0)%)</f>
      </c>
      <c r="CG216" s="3">
        <v>21074.609</v>
      </c>
      <c r="CH216" s="3">
        <f>Table1[[#This Row], [2021]]*(VLOOKUP(Table1[[#This Row], [ISO]],Table2[],3,0)%)</f>
      </c>
    </row>
    <row x14ac:dyDescent="0.25" r="217" customHeight="1" ht="17.25">
      <c r="A217" s="1" t="s">
        <v>315</v>
      </c>
      <c r="B217" s="1" t="s">
        <v>314</v>
      </c>
      <c r="C217" s="3">
        <v>5089.931</v>
      </c>
      <c r="D217" s="3">
        <f>Table1[[#This Row], [1980]]*(VLOOKUP(Table1[[#This Row], [ISO]],Table2[],44,0)%)</f>
      </c>
      <c r="E217" s="3">
        <v>5185.411</v>
      </c>
      <c r="F217" s="3">
        <f>Table1[[#This Row], [1981]]*(VLOOKUP(Table1[[#This Row], [ISO]],Table2[],43,0)%)</f>
      </c>
      <c r="G217" s="3">
        <v>5298.887</v>
      </c>
      <c r="H217" s="3">
        <f>Table1[[#This Row], [1982]]*(VLOOKUP(Table1[[#This Row], [ISO]],Table2[],42,0)%)</f>
      </c>
      <c r="I217" s="3">
        <v>5435.643</v>
      </c>
      <c r="J217" s="3">
        <f>Table1[[#This Row], [1983]]*(VLOOKUP(Table1[[#This Row], [ISO]],Table2[],41,0)%)</f>
      </c>
      <c r="K217" s="3">
        <v>5595.993</v>
      </c>
      <c r="L217" s="3">
        <f>Table1[[#This Row], [1984]]*(VLOOKUP(Table1[[#This Row], [ISO]],Table2[],40,0)%)</f>
      </c>
      <c r="M217" s="3">
        <v>5791.646000000001</v>
      </c>
      <c r="N217" s="3">
        <f>Table1[[#This Row], [1985]]*(VLOOKUP(Table1[[#This Row], [ISO]],Table2[],39,0)%)</f>
      </c>
      <c r="O217" s="3">
        <v>6022.706</v>
      </c>
      <c r="P217" s="3">
        <f>Table1[[#This Row], [1986]]*(VLOOKUP(Table1[[#This Row], [ISO]],Table2[],38,0)%)</f>
      </c>
      <c r="Q217" s="3">
        <v>6278.927000000001</v>
      </c>
      <c r="R217" s="3">
        <f>Table1[[#This Row], [1987]]*(VLOOKUP(Table1[[#This Row], [ISO]],Table2[],37,0)%)</f>
      </c>
      <c r="S217" s="3">
        <v>6552.102</v>
      </c>
      <c r="T217" s="3">
        <f>Table1[[#This Row], [1988]]*(VLOOKUP(Table1[[#This Row], [ISO]],Table2[],36,0)%)</f>
      </c>
      <c r="U217" s="3">
        <v>6832.883</v>
      </c>
      <c r="V217" s="3">
        <f>Table1[[#This Row], [1989]]*(VLOOKUP(Table1[[#This Row], [ISO]],Table2[],35,0)%)</f>
      </c>
      <c r="W217" s="3">
        <v>7113.485</v>
      </c>
      <c r="X217" s="3">
        <f>Table1[[#This Row], [1990]]*(VLOOKUP(Table1[[#This Row], [ISO]],Table2[],34,0)%)</f>
      </c>
      <c r="Y217" s="3">
        <v>7389.304</v>
      </c>
      <c r="Z217" s="3">
        <f>Table1[[#This Row], [1991]]*(VLOOKUP(Table1[[#This Row], [ISO]],Table2[],33,0)%)</f>
      </c>
      <c r="AA217" s="3">
        <v>7667.415</v>
      </c>
      <c r="AB217" s="3">
        <f>Table1[[#This Row], [1992]]*(VLOOKUP(Table1[[#This Row], [ISO]],Table2[],32,0)%)</f>
      </c>
      <c r="AC217" s="3">
        <v>7952.879999999999</v>
      </c>
      <c r="AD217" s="3">
        <f>Table1[[#This Row], [1993]]*(VLOOKUP(Table1[[#This Row], [ISO]],Table2[],31,0)%)</f>
      </c>
      <c r="AE217" s="3">
        <v>8239.732</v>
      </c>
      <c r="AF217" s="3">
        <f>Table1[[#This Row], [1994]]*(VLOOKUP(Table1[[#This Row], [ISO]],Table2[],30,0)%)</f>
      </c>
      <c r="AG217" s="3">
        <v>8513.208</v>
      </c>
      <c r="AH217" s="3">
        <f>Table1[[#This Row], [1995]]*(VLOOKUP(Table1[[#This Row], [ISO]],Table2[],29,0)%)</f>
      </c>
      <c r="AI217" s="3">
        <v>8772.816</v>
      </c>
      <c r="AJ217" s="3">
        <f>Table1[[#This Row], [1996]]*(VLOOKUP(Table1[[#This Row], [ISO]],Table2[],28,0)%)</f>
      </c>
      <c r="AK217" s="3">
        <v>9018.691</v>
      </c>
      <c r="AL217" s="3">
        <f>Table1[[#This Row], [1997]]*(VLOOKUP(Table1[[#This Row], [ISO]],Table2[],27,0)%)</f>
      </c>
      <c r="AM217" s="3">
        <v>9252.06</v>
      </c>
      <c r="AN217" s="3">
        <f>Table1[[#This Row], [1998]]*(VLOOKUP(Table1[[#This Row], [ISO]],Table2[],26,0)%)</f>
      </c>
      <c r="AO217" s="3">
        <v>9488.842</v>
      </c>
      <c r="AP217" s="3">
        <f>Table1[[#This Row], [1999]]*(VLOOKUP(Table1[[#This Row], [ISO]],Table2[],25,0)%)</f>
      </c>
      <c r="AQ217" s="3">
        <v>9727.663</v>
      </c>
      <c r="AR217" s="3">
        <f>Table1[[#This Row], [2000]]*(VLOOKUP(Table1[[#This Row], [ISO]],Table2[],24,0)%)</f>
      </c>
      <c r="AS217" s="3">
        <v>9980.661</v>
      </c>
      <c r="AT217" s="3">
        <f>Table1[[#This Row], [2001]]*(VLOOKUP(Table1[[#This Row], [ISO]],Table2[],23,0)%)</f>
      </c>
      <c r="AU217" s="3">
        <v>10255.31</v>
      </c>
      <c r="AV217" s="3">
        <f>Table1[[#This Row], [2002]]*(VLOOKUP(Table1[[#This Row], [ISO]],Table2[],22,0)%)</f>
      </c>
      <c r="AW217" s="3">
        <v>10539.479</v>
      </c>
      <c r="AX217" s="3">
        <f>Table1[[#This Row], [2003]]*(VLOOKUP(Table1[[#This Row], [ISO]],Table2[],21,0)%)</f>
      </c>
      <c r="AY217" s="3">
        <v>10826.757</v>
      </c>
      <c r="AZ217" s="3">
        <f>Table1[[#This Row], [2004]]*(VLOOKUP(Table1[[#This Row], [ISO]],Table2[],20,0)%)</f>
      </c>
      <c r="BA217" s="3">
        <v>11109.249</v>
      </c>
      <c r="BB217" s="3">
        <f>Table1[[#This Row], [2005]]*(VLOOKUP(Table1[[#This Row], [ISO]],Table2[],19,0)%)</f>
      </c>
      <c r="BC217" s="3">
        <v>11382.867</v>
      </c>
      <c r="BD217" s="3">
        <f>Table1[[#This Row], [2006]]*(VLOOKUP(Table1[[#This Row], [ISO]],Table2[],18,0)%)</f>
      </c>
      <c r="BE217" s="3">
        <v>11646.698</v>
      </c>
      <c r="BF217" s="3">
        <f>Table1[[#This Row], [2007]]*(VLOOKUP(Table1[[#This Row], [ISO]],Table2[],17,0)%)</f>
      </c>
      <c r="BG217" s="3">
        <v>11900.4</v>
      </c>
      <c r="BH217" s="3">
        <f>Table1[[#This Row], [2008]]*(VLOOKUP(Table1[[#This Row], [ISO]],Table2[],16,0)%)</f>
      </c>
      <c r="BI217" s="3">
        <v>12147.402</v>
      </c>
      <c r="BJ217" s="3">
        <f>Table1[[#This Row], [2009]]*(VLOOKUP(Table1[[#This Row], [ISO]],Table2[],15,0)%)</f>
      </c>
      <c r="BK217" s="3">
        <v>12398.141</v>
      </c>
      <c r="BL217" s="3">
        <f>Table1[[#This Row], [2010]]*(VLOOKUP(Table1[[#This Row], [ISO]],Table2[],14,0)%)</f>
      </c>
      <c r="BM217" s="3">
        <v>12651.997</v>
      </c>
      <c r="BN217" s="3">
        <f>Table1[[#This Row], [2011]]*(VLOOKUP(Table1[[#This Row], [ISO]],Table2[],13,0)%)</f>
      </c>
      <c r="BO217" s="3">
        <v>12903.07</v>
      </c>
      <c r="BP217" s="3">
        <f>Table1[[#This Row], [2012]]*(VLOOKUP(Table1[[#This Row], [ISO]],Table2[],12,0)%)</f>
      </c>
      <c r="BQ217" s="3">
        <v>13149.490000000002</v>
      </c>
      <c r="BR217" s="3">
        <f>Table1[[#This Row], [2013]]*(VLOOKUP(Table1[[#This Row], [ISO]],Table2[],11,0)%)</f>
      </c>
      <c r="BS217" s="3">
        <v>13383.537</v>
      </c>
      <c r="BT217" s="3">
        <f>Table1[[#This Row], [2014]]*(VLOOKUP(Table1[[#This Row], [ISO]],Table2[],10,0)%)</f>
      </c>
      <c r="BU217" s="3">
        <v>13601.806999999999</v>
      </c>
      <c r="BV217" s="3">
        <f>Table1[[#This Row], [2015]]*(VLOOKUP(Table1[[#This Row], [ISO]],Table2[],9,0)%)</f>
      </c>
      <c r="BW217" s="3">
        <v>13821.225</v>
      </c>
      <c r="BX217" s="3">
        <f>Table1[[#This Row], [2016]]*(VLOOKUP(Table1[[#This Row], [ISO]],Table2[],8,0)%)</f>
      </c>
      <c r="BY217" s="3">
        <v>14062.731</v>
      </c>
      <c r="BZ217" s="3">
        <f>Table1[[#This Row], [2017]]*(VLOOKUP(Table1[[#This Row], [ISO]],Table2[],7,0)%)</f>
      </c>
      <c r="CA217" s="3">
        <v>14339.521</v>
      </c>
      <c r="CB217" s="3">
        <f>Table1[[#This Row], [2018]]*(VLOOKUP(Table1[[#This Row], [ISO]],Table2[],6,0)%)</f>
      </c>
      <c r="CC217" s="3">
        <v>14657.936</v>
      </c>
      <c r="CD217" s="3">
        <f>Table1[[#This Row], [2019]]*(VLOOKUP(Table1[[#This Row], [ISO]],Table2[],5,0)%)</f>
      </c>
      <c r="CE217" s="3">
        <v>15008.008000000002</v>
      </c>
      <c r="CF217" s="3">
        <f>Table1[[#This Row], [2020]]*(VLOOKUP(Table1[[#This Row], [ISO]],Table2[],4,0)%)</f>
      </c>
      <c r="CG217" s="3">
        <v>15379.378</v>
      </c>
      <c r="CH217" s="3">
        <f>Table1[[#This Row], [2021]]*(VLOOKUP(Table1[[#This Row], [ISO]],Table2[],3,0)%)</f>
      </c>
    </row>
    <row x14ac:dyDescent="0.25" r="218" customHeight="1" ht="17.25">
      <c r="A218" s="1" t="s">
        <v>317</v>
      </c>
      <c r="B218" s="1" t="s">
        <v>316</v>
      </c>
      <c r="C218" s="3">
        <v>7244.019</v>
      </c>
      <c r="D218" s="3">
        <f>Table1[[#This Row], [1980]]*(VLOOKUP(Table1[[#This Row], [ISO]],Table2[],44,0)%)</f>
      </c>
      <c r="E218" s="3">
        <v>7246.863000000001</v>
      </c>
      <c r="F218" s="3">
        <f>Table1[[#This Row], [1981]]*(VLOOKUP(Table1[[#This Row], [ISO]],Table2[],43,0)%)</f>
      </c>
      <c r="G218" s="3">
        <v>7268.065</v>
      </c>
      <c r="H218" s="3">
        <f>Table1[[#This Row], [1982]]*(VLOOKUP(Table1[[#This Row], [ISO]],Table2[],42,0)%)</f>
      </c>
      <c r="I218" s="3">
        <v>7359.113</v>
      </c>
      <c r="J218" s="3">
        <f>Table1[[#This Row], [1983]]*(VLOOKUP(Table1[[#This Row], [ISO]],Table2[],41,0)%)</f>
      </c>
      <c r="K218" s="3">
        <v>7482.403</v>
      </c>
      <c r="L218" s="3">
        <f>Table1[[#This Row], [1984]]*(VLOOKUP(Table1[[#This Row], [ISO]],Table2[],40,0)%)</f>
      </c>
      <c r="M218" s="3">
        <v>7572.992</v>
      </c>
      <c r="N218" s="3">
        <f>Table1[[#This Row], [1985]]*(VLOOKUP(Table1[[#This Row], [ISO]],Table2[],39,0)%)</f>
      </c>
      <c r="O218" s="3">
        <v>7666.317</v>
      </c>
      <c r="P218" s="3">
        <f>Table1[[#This Row], [1986]]*(VLOOKUP(Table1[[#This Row], [ISO]],Table2[],38,0)%)</f>
      </c>
      <c r="Q218" s="3">
        <v>7727.229</v>
      </c>
      <c r="R218" s="3">
        <f>Table1[[#This Row], [1987]]*(VLOOKUP(Table1[[#This Row], [ISO]],Table2[],37,0)%)</f>
      </c>
      <c r="S218" s="3">
        <v>7654.3949999999995</v>
      </c>
      <c r="T218" s="3">
        <f>Table1[[#This Row], [1988]]*(VLOOKUP(Table1[[#This Row], [ISO]],Table2[],36,0)%)</f>
      </c>
      <c r="U218" s="3">
        <v>7506.08</v>
      </c>
      <c r="V218" s="3">
        <f>Table1[[#This Row], [1989]]*(VLOOKUP(Table1[[#This Row], [ISO]],Table2[],35,0)%)</f>
      </c>
      <c r="W218" s="3">
        <v>7327.844</v>
      </c>
      <c r="X218" s="3">
        <f>Table1[[#This Row], [1990]]*(VLOOKUP(Table1[[#This Row], [ISO]],Table2[],34,0)%)</f>
      </c>
      <c r="Y218" s="3">
        <v>7079.42</v>
      </c>
      <c r="Z218" s="3">
        <f>Table1[[#This Row], [1991]]*(VLOOKUP(Table1[[#This Row], [ISO]],Table2[],33,0)%)</f>
      </c>
      <c r="AA218" s="3">
        <v>6795.831</v>
      </c>
      <c r="AB218" s="3">
        <f>Table1[[#This Row], [1992]]*(VLOOKUP(Table1[[#This Row], [ISO]],Table2[],32,0)%)</f>
      </c>
      <c r="AC218" s="3">
        <v>6467.097</v>
      </c>
      <c r="AD218" s="3">
        <f>Table1[[#This Row], [1993]]*(VLOOKUP(Table1[[#This Row], [ISO]],Table2[],31,0)%)</f>
      </c>
      <c r="AE218" s="3">
        <v>6078.906</v>
      </c>
      <c r="AF218" s="3">
        <f>Table1[[#This Row], [1994]]*(VLOOKUP(Table1[[#This Row], [ISO]],Table2[],30,0)%)</f>
      </c>
      <c r="AG218" s="3">
        <v>5702.339</v>
      </c>
      <c r="AH218" s="3">
        <f>Table1[[#This Row], [1995]]*(VLOOKUP(Table1[[#This Row], [ISO]],Table2[],29,0)%)</f>
      </c>
      <c r="AI218" s="3">
        <v>5345.155</v>
      </c>
      <c r="AJ218" s="3">
        <f>Table1[[#This Row], [1996]]*(VLOOKUP(Table1[[#This Row], [ISO]],Table2[],28,0)%)</f>
      </c>
      <c r="AK218" s="3">
        <v>5017.792</v>
      </c>
      <c r="AL218" s="3">
        <f>Table1[[#This Row], [1997]]*(VLOOKUP(Table1[[#This Row], [ISO]],Table2[],27,0)%)</f>
      </c>
      <c r="AM218" s="3">
        <v>4734.745</v>
      </c>
      <c r="AN218" s="3">
        <f>Table1[[#This Row], [1998]]*(VLOOKUP(Table1[[#This Row], [ISO]],Table2[],26,0)%)</f>
      </c>
      <c r="AO218" s="3">
        <v>4477.778</v>
      </c>
      <c r="AP218" s="3">
        <f>Table1[[#This Row], [1999]]*(VLOOKUP(Table1[[#This Row], [ISO]],Table2[],25,0)%)</f>
      </c>
      <c r="AQ218" s="3">
        <v>4249.897</v>
      </c>
      <c r="AR218" s="3">
        <f>Table1[[#This Row], [2000]]*(VLOOKUP(Table1[[#This Row], [ISO]],Table2[],24,0)%)</f>
      </c>
      <c r="AS218" s="3">
        <v>4022.233</v>
      </c>
      <c r="AT218" s="3">
        <f>Table1[[#This Row], [2001]]*(VLOOKUP(Table1[[#This Row], [ISO]],Table2[],23,0)%)</f>
      </c>
      <c r="AU218" s="3">
        <v>3852.328</v>
      </c>
      <c r="AV218" s="3">
        <f>Table1[[#This Row], [2002]]*(VLOOKUP(Table1[[#This Row], [ISO]],Table2[],22,0)%)</f>
      </c>
      <c r="AW218" s="3">
        <v>3834.376</v>
      </c>
      <c r="AX218" s="3">
        <f>Table1[[#This Row], [2003]]*(VLOOKUP(Table1[[#This Row], [ISO]],Table2[],21,0)%)</f>
      </c>
      <c r="AY218" s="3">
        <v>3896.7039999999997</v>
      </c>
      <c r="AZ218" s="3">
        <f>Table1[[#This Row], [2004]]*(VLOOKUP(Table1[[#This Row], [ISO]],Table2[],20,0)%)</f>
      </c>
      <c r="BA218" s="3">
        <v>3970.9399999999996</v>
      </c>
      <c r="BB218" s="3">
        <f>Table1[[#This Row], [2005]]*(VLOOKUP(Table1[[#This Row], [ISO]],Table2[],19,0)%)</f>
      </c>
      <c r="BC218" s="3">
        <v>4094.693</v>
      </c>
      <c r="BD218" s="3">
        <f>Table1[[#This Row], [2006]]*(VLOOKUP(Table1[[#This Row], [ISO]],Table2[],18,0)%)</f>
      </c>
      <c r="BE218" s="3">
        <v>4260.615</v>
      </c>
      <c r="BF218" s="3">
        <f>Table1[[#This Row], [2007]]*(VLOOKUP(Table1[[#This Row], [ISO]],Table2[],17,0)%)</f>
      </c>
      <c r="BG218" s="3">
        <v>4443.450000000001</v>
      </c>
      <c r="BH218" s="3">
        <f>Table1[[#This Row], [2008]]*(VLOOKUP(Table1[[#This Row], [ISO]],Table2[],16,0)%)</f>
      </c>
      <c r="BI218" s="3">
        <v>4630.156</v>
      </c>
      <c r="BJ218" s="3">
        <f>Table1[[#This Row], [2009]]*(VLOOKUP(Table1[[#This Row], [ISO]],Table2[],15,0)%)</f>
      </c>
      <c r="BK218" s="3">
        <v>4787.295</v>
      </c>
      <c r="BL218" s="3">
        <f>Table1[[#This Row], [2010]]*(VLOOKUP(Table1[[#This Row], [ISO]],Table2[],14,0)%)</f>
      </c>
      <c r="BM218" s="3">
        <v>4902.07</v>
      </c>
      <c r="BN218" s="3">
        <f>Table1[[#This Row], [2011]]*(VLOOKUP(Table1[[#This Row], [ISO]],Table2[],13,0)%)</f>
      </c>
      <c r="BO218" s="3">
        <v>4994.348</v>
      </c>
      <c r="BP218" s="3">
        <f>Table1[[#This Row], [2012]]*(VLOOKUP(Table1[[#This Row], [ISO]],Table2[],12,0)%)</f>
      </c>
      <c r="BQ218" s="3">
        <v>5038.4</v>
      </c>
      <c r="BR218" s="3">
        <f>Table1[[#This Row], [2013]]*(VLOOKUP(Table1[[#This Row], [ISO]],Table2[],11,0)%)</f>
      </c>
      <c r="BS218" s="3">
        <v>5002.067</v>
      </c>
      <c r="BT218" s="3">
        <f>Table1[[#This Row], [2014]]*(VLOOKUP(Table1[[#This Row], [ISO]],Table2[],10,0)%)</f>
      </c>
      <c r="BU218" s="3">
        <v>4912.92</v>
      </c>
      <c r="BV218" s="3">
        <f>Table1[[#This Row], [2015]]*(VLOOKUP(Table1[[#This Row], [ISO]],Table2[],9,0)%)</f>
      </c>
      <c r="BW218" s="3">
        <v>4774.858</v>
      </c>
      <c r="BX218" s="3">
        <f>Table1[[#This Row], [2016]]*(VLOOKUP(Table1[[#This Row], [ISO]],Table2[],8,0)%)</f>
      </c>
      <c r="BY218" s="3">
        <v>4563.114</v>
      </c>
      <c r="BZ218" s="3">
        <f>Table1[[#This Row], [2017]]*(VLOOKUP(Table1[[#This Row], [ISO]],Table2[],7,0)%)</f>
      </c>
      <c r="CA218" s="3">
        <v>4286.921</v>
      </c>
      <c r="CB218" s="3">
        <f>Table1[[#This Row], [2018]]*(VLOOKUP(Table1[[#This Row], [ISO]],Table2[],6,0)%)</f>
      </c>
      <c r="CC218" s="3">
        <v>4004.931</v>
      </c>
      <c r="CD218" s="3">
        <f>Table1[[#This Row], [2019]]*(VLOOKUP(Table1[[#This Row], [ISO]],Table2[],5,0)%)</f>
      </c>
      <c r="CE218" s="3">
        <v>3772.485</v>
      </c>
      <c r="CF218" s="3">
        <f>Table1[[#This Row], [2020]]*(VLOOKUP(Table1[[#This Row], [ISO]],Table2[],4,0)%)</f>
      </c>
      <c r="CG218" s="3">
        <v>3595.607</v>
      </c>
      <c r="CH218" s="3">
        <f>Table1[[#This Row], [2021]]*(VLOOKUP(Table1[[#This Row], [ISO]],Table2[],3,0)%)</f>
      </c>
    </row>
    <row x14ac:dyDescent="0.25" r="219" customHeight="1" ht="17.25">
      <c r="A219" s="1" t="s">
        <v>323</v>
      </c>
      <c r="B219" s="1" t="s">
        <v>322</v>
      </c>
      <c r="C219" s="3">
        <v>563.325</v>
      </c>
      <c r="D219" s="3">
        <f>Table1[[#This Row], [1980]]*(VLOOKUP(Table1[[#This Row], [ISO]],Table2[],44,0)%)</f>
      </c>
      <c r="E219" s="3">
        <v>550.0830000000001</v>
      </c>
      <c r="F219" s="3">
        <f>Table1[[#This Row], [1981]]*(VLOOKUP(Table1[[#This Row], [ISO]],Table2[],43,0)%)</f>
      </c>
      <c r="G219" s="3">
        <v>538.316</v>
      </c>
      <c r="H219" s="3">
        <f>Table1[[#This Row], [1982]]*(VLOOKUP(Table1[[#This Row], [ISO]],Table2[],42,0)%)</f>
      </c>
      <c r="I219" s="3">
        <v>528.86</v>
      </c>
      <c r="J219" s="3">
        <f>Table1[[#This Row], [1983]]*(VLOOKUP(Table1[[#This Row], [ISO]],Table2[],41,0)%)</f>
      </c>
      <c r="K219" s="3">
        <v>522.024</v>
      </c>
      <c r="L219" s="3">
        <f>Table1[[#This Row], [1984]]*(VLOOKUP(Table1[[#This Row], [ISO]],Table2[],40,0)%)</f>
      </c>
      <c r="M219" s="3">
        <v>519.653</v>
      </c>
      <c r="N219" s="3">
        <f>Table1[[#This Row], [1985]]*(VLOOKUP(Table1[[#This Row], [ISO]],Table2[],39,0)%)</f>
      </c>
      <c r="O219" s="3">
        <v>520.211</v>
      </c>
      <c r="P219" s="3">
        <f>Table1[[#This Row], [1986]]*(VLOOKUP(Table1[[#This Row], [ISO]],Table2[],38,0)%)</f>
      </c>
      <c r="Q219" s="3">
        <v>520.646</v>
      </c>
      <c r="R219" s="3">
        <f>Table1[[#This Row], [1987]]*(VLOOKUP(Table1[[#This Row], [ISO]],Table2[],37,0)%)</f>
      </c>
      <c r="S219" s="3">
        <v>523.329</v>
      </c>
      <c r="T219" s="3">
        <f>Table1[[#This Row], [1988]]*(VLOOKUP(Table1[[#This Row], [ISO]],Table2[],36,0)%)</f>
      </c>
      <c r="U219" s="3">
        <v>529.336</v>
      </c>
      <c r="V219" s="3">
        <f>Table1[[#This Row], [1989]]*(VLOOKUP(Table1[[#This Row], [ISO]],Table2[],35,0)%)</f>
      </c>
      <c r="W219" s="3">
        <v>534.023</v>
      </c>
      <c r="X219" s="3">
        <f>Table1[[#This Row], [1990]]*(VLOOKUP(Table1[[#This Row], [ISO]],Table2[],34,0)%)</f>
      </c>
      <c r="Y219" s="3">
        <v>537.291</v>
      </c>
      <c r="Z219" s="3">
        <f>Table1[[#This Row], [1991]]*(VLOOKUP(Table1[[#This Row], [ISO]],Table2[],33,0)%)</f>
      </c>
      <c r="AA219" s="3">
        <v>541.708</v>
      </c>
      <c r="AB219" s="3">
        <f>Table1[[#This Row], [1992]]*(VLOOKUP(Table1[[#This Row], [ISO]],Table2[],32,0)%)</f>
      </c>
      <c r="AC219" s="3">
        <v>544.2529999999999</v>
      </c>
      <c r="AD219" s="3">
        <f>Table1[[#This Row], [1993]]*(VLOOKUP(Table1[[#This Row], [ISO]],Table2[],31,0)%)</f>
      </c>
      <c r="AE219" s="3">
        <v>544.46</v>
      </c>
      <c r="AF219" s="3">
        <f>Table1[[#This Row], [1994]]*(VLOOKUP(Table1[[#This Row], [ISO]],Table2[],30,0)%)</f>
      </c>
      <c r="AG219" s="3">
        <v>546.304</v>
      </c>
      <c r="AH219" s="3">
        <f>Table1[[#This Row], [1995]]*(VLOOKUP(Table1[[#This Row], [ISO]],Table2[],29,0)%)</f>
      </c>
      <c r="AI219" s="3">
        <v>548.338</v>
      </c>
      <c r="AJ219" s="3">
        <f>Table1[[#This Row], [1996]]*(VLOOKUP(Table1[[#This Row], [ISO]],Table2[],28,0)%)</f>
      </c>
      <c r="AK219" s="3">
        <v>548.538</v>
      </c>
      <c r="AL219" s="3">
        <f>Table1[[#This Row], [1997]]*(VLOOKUP(Table1[[#This Row], [ISO]],Table2[],27,0)%)</f>
      </c>
      <c r="AM219" s="3">
        <v>546.918</v>
      </c>
      <c r="AN219" s="3">
        <f>Table1[[#This Row], [1998]]*(VLOOKUP(Table1[[#This Row], [ISO]],Table2[],26,0)%)</f>
      </c>
      <c r="AO219" s="3">
        <v>542.416</v>
      </c>
      <c r="AP219" s="3">
        <f>Table1[[#This Row], [1999]]*(VLOOKUP(Table1[[#This Row], [ISO]],Table2[],25,0)%)</f>
      </c>
      <c r="AQ219" s="3">
        <v>534.899</v>
      </c>
      <c r="AR219" s="3">
        <f>Table1[[#This Row], [2000]]*(VLOOKUP(Table1[[#This Row], [ISO]],Table2[],24,0)%)</f>
      </c>
      <c r="AS219" s="3">
        <v>525.808</v>
      </c>
      <c r="AT219" s="3">
        <f>Table1[[#This Row], [2001]]*(VLOOKUP(Table1[[#This Row], [ISO]],Table2[],23,0)%)</f>
      </c>
      <c r="AU219" s="3">
        <v>517.276</v>
      </c>
      <c r="AV219" s="3">
        <f>Table1[[#This Row], [2002]]*(VLOOKUP(Table1[[#This Row], [ISO]],Table2[],22,0)%)</f>
      </c>
      <c r="AW219" s="3">
        <v>509.87100000000004</v>
      </c>
      <c r="AX219" s="3">
        <f>Table1[[#This Row], [2003]]*(VLOOKUP(Table1[[#This Row], [ISO]],Table2[],21,0)%)</f>
      </c>
      <c r="AY219" s="3">
        <v>503.346</v>
      </c>
      <c r="AZ219" s="3">
        <f>Table1[[#This Row], [2004]]*(VLOOKUP(Table1[[#This Row], [ISO]],Table2[],20,0)%)</f>
      </c>
      <c r="BA219" s="3">
        <v>498.293</v>
      </c>
      <c r="BB219" s="3">
        <f>Table1[[#This Row], [2005]]*(VLOOKUP(Table1[[#This Row], [ISO]],Table2[],19,0)%)</f>
      </c>
      <c r="BC219" s="3">
        <v>494.2420000000001</v>
      </c>
      <c r="BD219" s="3">
        <f>Table1[[#This Row], [2006]]*(VLOOKUP(Table1[[#This Row], [ISO]],Table2[],18,0)%)</f>
      </c>
      <c r="BE219" s="3">
        <v>489.582</v>
      </c>
      <c r="BF219" s="3">
        <f>Table1[[#This Row], [2007]]*(VLOOKUP(Table1[[#This Row], [ISO]],Table2[],17,0)%)</f>
      </c>
      <c r="BG219" s="3">
        <v>484.995</v>
      </c>
      <c r="BH219" s="3">
        <f>Table1[[#This Row], [2008]]*(VLOOKUP(Table1[[#This Row], [ISO]],Table2[],16,0)%)</f>
      </c>
      <c r="BI219" s="3">
        <v>481.32</v>
      </c>
      <c r="BJ219" s="3">
        <f>Table1[[#This Row], [2009]]*(VLOOKUP(Table1[[#This Row], [ISO]],Table2[],15,0)%)</f>
      </c>
      <c r="BK219" s="3">
        <v>477.64799999999997</v>
      </c>
      <c r="BL219" s="3">
        <f>Table1[[#This Row], [2010]]*(VLOOKUP(Table1[[#This Row], [ISO]],Table2[],14,0)%)</f>
      </c>
      <c r="BM219" s="3">
        <v>474.519</v>
      </c>
      <c r="BN219" s="3">
        <f>Table1[[#This Row], [2011]]*(VLOOKUP(Table1[[#This Row], [ISO]],Table2[],13,0)%)</f>
      </c>
      <c r="BO219" s="3">
        <v>472.74899999999997</v>
      </c>
      <c r="BP219" s="3">
        <f>Table1[[#This Row], [2012]]*(VLOOKUP(Table1[[#This Row], [ISO]],Table2[],12,0)%)</f>
      </c>
      <c r="BQ219" s="3">
        <v>472.15700000000004</v>
      </c>
      <c r="BR219" s="3">
        <f>Table1[[#This Row], [2013]]*(VLOOKUP(Table1[[#This Row], [ISO]],Table2[],11,0)%)</f>
      </c>
      <c r="BS219" s="3">
        <v>472.13700000000006</v>
      </c>
      <c r="BT219" s="3">
        <f>Table1[[#This Row], [2014]]*(VLOOKUP(Table1[[#This Row], [ISO]],Table2[],10,0)%)</f>
      </c>
      <c r="BU219" s="3">
        <v>472.899</v>
      </c>
      <c r="BV219" s="3">
        <f>Table1[[#This Row], [2015]]*(VLOOKUP(Table1[[#This Row], [ISO]],Table2[],9,0)%)</f>
      </c>
      <c r="BW219" s="3">
        <v>472.64099999999996</v>
      </c>
      <c r="BX219" s="3">
        <f>Table1[[#This Row], [2016]]*(VLOOKUP(Table1[[#This Row], [ISO]],Table2[],8,0)%)</f>
      </c>
      <c r="BY219" s="3">
        <v>467.06</v>
      </c>
      <c r="BZ219" s="3">
        <f>Table1[[#This Row], [2017]]*(VLOOKUP(Table1[[#This Row], [ISO]],Table2[],7,0)%)</f>
      </c>
      <c r="CA219" s="3">
        <v>454.508</v>
      </c>
      <c r="CB219" s="3">
        <f>Table1[[#This Row], [2018]]*(VLOOKUP(Table1[[#This Row], [ISO]],Table2[],6,0)%)</f>
      </c>
      <c r="CC219" s="3">
        <v>436.078</v>
      </c>
      <c r="CD219" s="3">
        <f>Table1[[#This Row], [2019]]*(VLOOKUP(Table1[[#This Row], [ISO]],Table2[],5,0)%)</f>
      </c>
      <c r="CE219" s="3">
        <v>413.0319999999999</v>
      </c>
      <c r="CF219" s="3">
        <f>Table1[[#This Row], [2020]]*(VLOOKUP(Table1[[#This Row], [ISO]],Table2[],4,0)%)</f>
      </c>
      <c r="CG219" s="3">
        <v>389.986</v>
      </c>
      <c r="CH219" s="3">
        <f>Table1[[#This Row], [2021]]*(VLOOKUP(Table1[[#This Row], [ISO]],Table2[],3,0)%)</f>
      </c>
    </row>
    <row x14ac:dyDescent="0.25" r="220" customHeight="1" ht="17.25">
      <c r="A220" s="1" t="s">
        <v>507</v>
      </c>
      <c r="B220" s="1" t="s">
        <v>508</v>
      </c>
      <c r="C220" s="3">
        <v>32050.205</v>
      </c>
      <c r="D220" s="2">
        <f>Table1[[#This Row], [1980]]*(VLOOKUP(Table1[[#This Row], [ISO]],Table2[],44,0)%)</f>
      </c>
      <c r="E220" s="3">
        <v>32850.235</v>
      </c>
      <c r="F220" s="2">
        <f>Table1[[#This Row], [1981]]*(VLOOKUP(Table1[[#This Row], [ISO]],Table2[],43,0)%)</f>
      </c>
      <c r="G220" s="3">
        <v>33577.498</v>
      </c>
      <c r="H220" s="2">
        <f>Table1[[#This Row], [1982]]*(VLOOKUP(Table1[[#This Row], [ISO]],Table2[],42,0)%)</f>
      </c>
      <c r="I220" s="3">
        <v>34109.196</v>
      </c>
      <c r="J220" s="2">
        <f>Table1[[#This Row], [1983]]*(VLOOKUP(Table1[[#This Row], [ISO]],Table2[],41,0)%)</f>
      </c>
      <c r="K220" s="3">
        <v>34464.043000000005</v>
      </c>
      <c r="L220" s="2">
        <f>Table1[[#This Row], [1984]]*(VLOOKUP(Table1[[#This Row], [ISO]],Table2[],40,0)%)</f>
      </c>
      <c r="M220" s="3">
        <v>34736.885</v>
      </c>
      <c r="N220" s="2">
        <f>Table1[[#This Row], [1985]]*(VLOOKUP(Table1[[#This Row], [ISO]],Table2[],39,0)%)</f>
      </c>
      <c r="O220" s="3">
        <v>35005.576</v>
      </c>
      <c r="P220" s="2">
        <f>Table1[[#This Row], [1986]]*(VLOOKUP(Table1[[#This Row], [ISO]],Table2[],38,0)%)</f>
      </c>
      <c r="Q220" s="3">
        <v>35335.045</v>
      </c>
      <c r="R220" s="2">
        <f>Table1[[#This Row], [1987]]*(VLOOKUP(Table1[[#This Row], [ISO]],Table2[],37,0)%)</f>
      </c>
      <c r="S220" s="3">
        <v>35809.354</v>
      </c>
      <c r="T220" s="2">
        <f>Table1[[#This Row], [1988]]*(VLOOKUP(Table1[[#This Row], [ISO]],Table2[],36,0)%)</f>
      </c>
      <c r="U220" s="3">
        <v>36461.968</v>
      </c>
      <c r="V220" s="2">
        <f>Table1[[#This Row], [1989]]*(VLOOKUP(Table1[[#This Row], [ISO]],Table2[],35,0)%)</f>
      </c>
      <c r="W220" s="3">
        <v>37201.791</v>
      </c>
      <c r="X220" s="2">
        <f>Table1[[#This Row], [1990]]*(VLOOKUP(Table1[[#This Row], [ISO]],Table2[],34,0)%)</f>
      </c>
      <c r="Y220" s="3">
        <v>37936.171</v>
      </c>
      <c r="Z220" s="2">
        <f>Table1[[#This Row], [1991]]*(VLOOKUP(Table1[[#This Row], [ISO]],Table2[],33,0)%)</f>
      </c>
      <c r="AA220" s="3">
        <v>38626.846</v>
      </c>
      <c r="AB220" s="2">
        <f>Table1[[#This Row], [1992]]*(VLOOKUP(Table1[[#This Row], [ISO]],Table2[],32,0)%)</f>
      </c>
      <c r="AC220" s="3">
        <v>39156.791</v>
      </c>
      <c r="AD220" s="2">
        <f>Table1[[#This Row], [1993]]*(VLOOKUP(Table1[[#This Row], [ISO]],Table2[],31,0)%)</f>
      </c>
      <c r="AE220" s="3">
        <v>39386.013999999996</v>
      </c>
      <c r="AF220" s="2">
        <f>Table1[[#This Row], [1994]]*(VLOOKUP(Table1[[#This Row], [ISO]],Table2[],30,0)%)</f>
      </c>
      <c r="AG220" s="3">
        <v>39281.498999999996</v>
      </c>
      <c r="AH220" s="2">
        <f>Table1[[#This Row], [1995]]*(VLOOKUP(Table1[[#This Row], [ISO]],Table2[],29,0)%)</f>
      </c>
      <c r="AI220" s="3">
        <v>38978.348</v>
      </c>
      <c r="AJ220" s="2">
        <f>Table1[[#This Row], [1996]]*(VLOOKUP(Table1[[#This Row], [ISO]],Table2[],28,0)%)</f>
      </c>
      <c r="AK220" s="3">
        <v>38705.143</v>
      </c>
      <c r="AL220" s="2">
        <f>Table1[[#This Row], [1997]]*(VLOOKUP(Table1[[#This Row], [ISO]],Table2[],27,0)%)</f>
      </c>
      <c r="AM220" s="3">
        <v>38584.422000000006</v>
      </c>
      <c r="AN220" s="2">
        <f>Table1[[#This Row], [1998]]*(VLOOKUP(Table1[[#This Row], [ISO]],Table2[],26,0)%)</f>
      </c>
      <c r="AO220" s="3">
        <v>38604.348</v>
      </c>
      <c r="AP220" s="2">
        <f>Table1[[#This Row], [1999]]*(VLOOKUP(Table1[[#This Row], [ISO]],Table2[],25,0)%)</f>
      </c>
      <c r="AQ220" s="3">
        <v>38734.81</v>
      </c>
      <c r="AR220" s="2">
        <f>Table1[[#This Row], [2000]]*(VLOOKUP(Table1[[#This Row], [ISO]],Table2[],24,0)%)</f>
      </c>
      <c r="AS220" s="3">
        <v>38960.973</v>
      </c>
      <c r="AT220" s="2">
        <f>Table1[[#This Row], [2001]]*(VLOOKUP(Table1[[#This Row], [ISO]],Table2[],23,0)%)</f>
      </c>
      <c r="AU220" s="3">
        <v>39257.176999999996</v>
      </c>
      <c r="AV220" s="2">
        <f>Table1[[#This Row], [2002]]*(VLOOKUP(Table1[[#This Row], [ISO]],Table2[],22,0)%)</f>
      </c>
      <c r="AW220" s="3">
        <v>39606.854</v>
      </c>
      <c r="AX220" s="2">
        <f>Table1[[#This Row], [2003]]*(VLOOKUP(Table1[[#This Row], [ISO]],Table2[],21,0)%)</f>
      </c>
      <c r="AY220" s="3">
        <v>39965.333</v>
      </c>
      <c r="AZ220" s="2">
        <f>Table1[[#This Row], [2004]]*(VLOOKUP(Table1[[#This Row], [ISO]],Table2[],20,0)%)</f>
      </c>
      <c r="BA220" s="3">
        <v>40215.355</v>
      </c>
      <c r="BB220" s="2">
        <f>Table1[[#This Row], [2005]]*(VLOOKUP(Table1[[#This Row], [ISO]],Table2[],19,0)%)</f>
      </c>
      <c r="BC220" s="3">
        <v>40399.06</v>
      </c>
      <c r="BD220" s="2">
        <f>Table1[[#This Row], [2006]]*(VLOOKUP(Table1[[#This Row], [ISO]],Table2[],18,0)%)</f>
      </c>
      <c r="BE220" s="3">
        <v>40659.9</v>
      </c>
      <c r="BF220" s="2">
        <f>Table1[[#This Row], [2007]]*(VLOOKUP(Table1[[#This Row], [ISO]],Table2[],17,0)%)</f>
      </c>
      <c r="BG220" s="3">
        <v>40870.555</v>
      </c>
      <c r="BH220" s="2">
        <f>Table1[[#This Row], [2008]]*(VLOOKUP(Table1[[#This Row], [ISO]],Table2[],16,0)%)</f>
      </c>
      <c r="BI220" s="3">
        <v>40870.636</v>
      </c>
      <c r="BJ220" s="2">
        <f>Table1[[#This Row], [2009]]*(VLOOKUP(Table1[[#This Row], [ISO]],Table2[],15,0)%)</f>
      </c>
      <c r="BK220" s="3">
        <v>40747.177</v>
      </c>
      <c r="BL220" s="2">
        <f>Table1[[#This Row], [2010]]*(VLOOKUP(Table1[[#This Row], [ISO]],Table2[],14,0)%)</f>
      </c>
      <c r="BM220" s="3">
        <v>40656.469</v>
      </c>
      <c r="BN220" s="2">
        <f>Table1[[#This Row], [2011]]*(VLOOKUP(Table1[[#This Row], [ISO]],Table2[],13,0)%)</f>
      </c>
      <c r="BO220" s="3">
        <v>40541.103</v>
      </c>
      <c r="BP220" s="2">
        <f>Table1[[#This Row], [2012]]*(VLOOKUP(Table1[[#This Row], [ISO]],Table2[],12,0)%)</f>
      </c>
      <c r="BQ220" s="3">
        <v>40356.408</v>
      </c>
      <c r="BR220" s="2">
        <f>Table1[[#This Row], [2013]]*(VLOOKUP(Table1[[#This Row], [ISO]],Table2[],11,0)%)</f>
      </c>
      <c r="BS220" s="3">
        <v>40231.074</v>
      </c>
      <c r="BT220" s="2">
        <f>Table1[[#This Row], [2014]]*(VLOOKUP(Table1[[#This Row], [ISO]],Table2[],10,0)%)</f>
      </c>
      <c r="BU220" s="3">
        <v>40190.962</v>
      </c>
      <c r="BV220" s="2">
        <f>Table1[[#This Row], [2015]]*(VLOOKUP(Table1[[#This Row], [ISO]],Table2[],9,0)%)</f>
      </c>
      <c r="BW220" s="3">
        <v>40203.63</v>
      </c>
      <c r="BX220" s="2">
        <f>Table1[[#This Row], [2016]]*(VLOOKUP(Table1[[#This Row], [ISO]],Table2[],8,0)%)</f>
      </c>
      <c r="BY220" s="3">
        <v>40191.893</v>
      </c>
      <c r="BZ220" s="2">
        <f>Table1[[#This Row], [2017]]*(VLOOKUP(Table1[[#This Row], [ISO]],Table2[],7,0)%)</f>
      </c>
      <c r="CA220" s="3">
        <v>40042.926</v>
      </c>
      <c r="CB220" s="2">
        <f>Table1[[#This Row], [2018]]*(VLOOKUP(Table1[[#This Row], [ISO]],Table2[],6,0)%)</f>
      </c>
      <c r="CC220" s="3">
        <v>39697.112</v>
      </c>
      <c r="CD220" s="2">
        <f>Table1[[#This Row], [2019]]*(VLOOKUP(Table1[[#This Row], [ISO]],Table2[],5,0)%)</f>
      </c>
      <c r="CE220" s="3">
        <v>39055.383</v>
      </c>
      <c r="CF220" s="2">
        <f>Table1[[#This Row], [2020]]*(VLOOKUP(Table1[[#This Row], [ISO]],Table2[],4,0)%)</f>
      </c>
      <c r="CG220" s="3">
        <v>38328.83</v>
      </c>
      <c r="CH220" s="2">
        <f>Table1[[#This Row], [2021]]*(VLOOKUP(Table1[[#This Row], [ISO]],Table2[],3,0)%)</f>
      </c>
    </row>
    <row x14ac:dyDescent="0.25" r="221" customHeight="1" ht="17.25">
      <c r="A221" s="1" t="s">
        <v>325</v>
      </c>
      <c r="B221" s="1" t="s">
        <v>324</v>
      </c>
      <c r="C221" s="3">
        <v>4871.636</v>
      </c>
      <c r="D221" s="3">
        <f>Table1[[#This Row], [1980]]*(VLOOKUP(Table1[[#This Row], [ISO]],Table2[],44,0)%)</f>
      </c>
      <c r="E221" s="3">
        <v>4974.231</v>
      </c>
      <c r="F221" s="3">
        <f>Table1[[#This Row], [1981]]*(VLOOKUP(Table1[[#This Row], [ISO]],Table2[],43,0)%)</f>
      </c>
      <c r="G221" s="3">
        <v>5082.194</v>
      </c>
      <c r="H221" s="3">
        <f>Table1[[#This Row], [1982]]*(VLOOKUP(Table1[[#This Row], [ISO]],Table2[],42,0)%)</f>
      </c>
      <c r="I221" s="3">
        <v>5208.885</v>
      </c>
      <c r="J221" s="3">
        <f>Table1[[#This Row], [1983]]*(VLOOKUP(Table1[[#This Row], [ISO]],Table2[],41,0)%)</f>
      </c>
      <c r="K221" s="3">
        <v>5360.833</v>
      </c>
      <c r="L221" s="3">
        <f>Table1[[#This Row], [1984]]*(VLOOKUP(Table1[[#This Row], [ISO]],Table2[],40,0)%)</f>
      </c>
      <c r="M221" s="3">
        <v>5536.086</v>
      </c>
      <c r="N221" s="3">
        <f>Table1[[#This Row], [1985]]*(VLOOKUP(Table1[[#This Row], [ISO]],Table2[],39,0)%)</f>
      </c>
      <c r="O221" s="3">
        <v>5736.648000000001</v>
      </c>
      <c r="P221" s="3">
        <f>Table1[[#This Row], [1986]]*(VLOOKUP(Table1[[#This Row], [ISO]],Table2[],38,0)%)</f>
      </c>
      <c r="Q221" s="3">
        <v>5943.6</v>
      </c>
      <c r="R221" s="3">
        <f>Table1[[#This Row], [1987]]*(VLOOKUP(Table1[[#This Row], [ISO]],Table2[],37,0)%)</f>
      </c>
      <c r="S221" s="3">
        <v>6119.895</v>
      </c>
      <c r="T221" s="3">
        <f>Table1[[#This Row], [1988]]*(VLOOKUP(Table1[[#This Row], [ISO]],Table2[],36,0)%)</f>
      </c>
      <c r="U221" s="3">
        <v>6246.451</v>
      </c>
      <c r="V221" s="3">
        <f>Table1[[#This Row], [1989]]*(VLOOKUP(Table1[[#This Row], [ISO]],Table2[],35,0)%)</f>
      </c>
      <c r="W221" s="3">
        <v>6341.634</v>
      </c>
      <c r="X221" s="3">
        <f>Table1[[#This Row], [1990]]*(VLOOKUP(Table1[[#This Row], [ISO]],Table2[],34,0)%)</f>
      </c>
      <c r="Y221" s="3">
        <v>6422.8279999999995</v>
      </c>
      <c r="Z221" s="3">
        <f>Table1[[#This Row], [1991]]*(VLOOKUP(Table1[[#This Row], [ISO]],Table2[],33,0)%)</f>
      </c>
      <c r="AA221" s="3">
        <v>6481.298</v>
      </c>
      <c r="AB221" s="3">
        <f>Table1[[#This Row], [1992]]*(VLOOKUP(Table1[[#This Row], [ISO]],Table2[],32,0)%)</f>
      </c>
      <c r="AC221" s="3">
        <v>6521.803000000001</v>
      </c>
      <c r="AD221" s="3">
        <f>Table1[[#This Row], [1993]]*(VLOOKUP(Table1[[#This Row], [ISO]],Table2[],31,0)%)</f>
      </c>
      <c r="AE221" s="3">
        <v>6544.23</v>
      </c>
      <c r="AF221" s="3">
        <f>Table1[[#This Row], [1994]]*(VLOOKUP(Table1[[#This Row], [ISO]],Table2[],30,0)%)</f>
      </c>
      <c r="AG221" s="3">
        <v>6525.533</v>
      </c>
      <c r="AH221" s="3">
        <f>Table1[[#This Row], [1995]]*(VLOOKUP(Table1[[#This Row], [ISO]],Table2[],29,0)%)</f>
      </c>
      <c r="AI221" s="3">
        <v>6446.016</v>
      </c>
      <c r="AJ221" s="3">
        <f>Table1[[#This Row], [1996]]*(VLOOKUP(Table1[[#This Row], [ISO]],Table2[],28,0)%)</f>
      </c>
      <c r="AK221" s="3">
        <v>6313.32</v>
      </c>
      <c r="AL221" s="3">
        <f>Table1[[#This Row], [1997]]*(VLOOKUP(Table1[[#This Row], [ISO]],Table2[],27,0)%)</f>
      </c>
      <c r="AM221" s="3">
        <v>6136.218</v>
      </c>
      <c r="AN221" s="3">
        <f>Table1[[#This Row], [1998]]*(VLOOKUP(Table1[[#This Row], [ISO]],Table2[],26,0)%)</f>
      </c>
      <c r="AO221" s="3">
        <v>5926.93</v>
      </c>
      <c r="AP221" s="3">
        <f>Table1[[#This Row], [1999]]*(VLOOKUP(Table1[[#This Row], [ISO]],Table2[],25,0)%)</f>
      </c>
      <c r="AQ221" s="3">
        <v>5708.880999999999</v>
      </c>
      <c r="AR221" s="3">
        <f>Table1[[#This Row], [2000]]*(VLOOKUP(Table1[[#This Row], [ISO]],Table2[],24,0)%)</f>
      </c>
      <c r="AS221" s="3">
        <v>5510.615</v>
      </c>
      <c r="AT221" s="3">
        <f>Table1[[#This Row], [2001]]*(VLOOKUP(Table1[[#This Row], [ISO]],Table2[],23,0)%)</f>
      </c>
      <c r="AU221" s="3">
        <v>5359.821</v>
      </c>
      <c r="AV221" s="3">
        <f>Table1[[#This Row], [2002]]*(VLOOKUP(Table1[[#This Row], [ISO]],Table2[],22,0)%)</f>
      </c>
      <c r="AW221" s="3">
        <v>5258.426</v>
      </c>
      <c r="AX221" s="3">
        <f>Table1[[#This Row], [2003]]*(VLOOKUP(Table1[[#This Row], [ISO]],Table2[],21,0)%)</f>
      </c>
      <c r="AY221" s="3">
        <v>5208.275</v>
      </c>
      <c r="AZ221" s="3">
        <f>Table1[[#This Row], [2004]]*(VLOOKUP(Table1[[#This Row], [ISO]],Table2[],20,0)%)</f>
      </c>
      <c r="BA221" s="3">
        <v>5203.172</v>
      </c>
      <c r="BB221" s="3">
        <f>Table1[[#This Row], [2005]]*(VLOOKUP(Table1[[#This Row], [ISO]],Table2[],19,0)%)</f>
      </c>
      <c r="BC221" s="3">
        <v>5236.882</v>
      </c>
      <c r="BD221" s="3">
        <f>Table1[[#This Row], [2006]]*(VLOOKUP(Table1[[#This Row], [ISO]],Table2[],18,0)%)</f>
      </c>
      <c r="BE221" s="3">
        <v>5328.215</v>
      </c>
      <c r="BF221" s="3">
        <f>Table1[[#This Row], [2007]]*(VLOOKUP(Table1[[#This Row], [ISO]],Table2[],17,0)%)</f>
      </c>
      <c r="BG221" s="3">
        <v>5495.784</v>
      </c>
      <c r="BH221" s="3">
        <f>Table1[[#This Row], [2008]]*(VLOOKUP(Table1[[#This Row], [ISO]],Table2[],16,0)%)</f>
      </c>
      <c r="BI221" s="3">
        <v>5711.506</v>
      </c>
      <c r="BJ221" s="3">
        <f>Table1[[#This Row], [2009]]*(VLOOKUP(Table1[[#This Row], [ISO]],Table2[],15,0)%)</f>
      </c>
      <c r="BK221" s="3">
        <v>5924.716</v>
      </c>
      <c r="BL221" s="3">
        <f>Table1[[#This Row], [2010]]*(VLOOKUP(Table1[[#This Row], [ISO]],Table2[],14,0)%)</f>
      </c>
      <c r="BM221" s="3">
        <v>6105.638</v>
      </c>
      <c r="BN221" s="3">
        <f>Table1[[#This Row], [2011]]*(VLOOKUP(Table1[[#This Row], [ISO]],Table2[],13,0)%)</f>
      </c>
      <c r="BO221" s="3">
        <v>6239.479</v>
      </c>
      <c r="BP221" s="3">
        <f>Table1[[#This Row], [2012]]*(VLOOKUP(Table1[[#This Row], [ISO]],Table2[],12,0)%)</f>
      </c>
      <c r="BQ221" s="3">
        <v>6344.366</v>
      </c>
      <c r="BR221" s="3">
        <f>Table1[[#This Row], [2013]]*(VLOOKUP(Table1[[#This Row], [ISO]],Table2[],11,0)%)</f>
      </c>
      <c r="BS221" s="3">
        <v>6454.874</v>
      </c>
      <c r="BT221" s="3">
        <f>Table1[[#This Row], [2014]]*(VLOOKUP(Table1[[#This Row], [ISO]],Table2[],10,0)%)</f>
      </c>
      <c r="BU221" s="3">
        <v>6594.434</v>
      </c>
      <c r="BV221" s="3">
        <f>Table1[[#This Row], [2015]]*(VLOOKUP(Table1[[#This Row], [ISO]],Table2[],9,0)%)</f>
      </c>
      <c r="BW221" s="3">
        <v>6758.375</v>
      </c>
      <c r="BX221" s="3">
        <f>Table1[[#This Row], [2016]]*(VLOOKUP(Table1[[#This Row], [ISO]],Table2[],8,0)%)</f>
      </c>
      <c r="BY221" s="3">
        <v>6919.907</v>
      </c>
      <c r="BZ221" s="3">
        <f>Table1[[#This Row], [2017]]*(VLOOKUP(Table1[[#This Row], [ISO]],Table2[],7,0)%)</f>
      </c>
      <c r="CA221" s="3">
        <v>7097.596</v>
      </c>
      <c r="CB221" s="3">
        <f>Table1[[#This Row], [2018]]*(VLOOKUP(Table1[[#This Row], [ISO]],Table2[],6,0)%)</f>
      </c>
      <c r="CC221" s="3">
        <v>7295.769</v>
      </c>
      <c r="CD221" s="3">
        <f>Table1[[#This Row], [2019]]*(VLOOKUP(Table1[[#This Row], [ISO]],Table2[],5,0)%)</f>
      </c>
      <c r="CE221" s="3">
        <v>7504.182</v>
      </c>
      <c r="CF221" s="3">
        <f>Table1[[#This Row], [2020]]*(VLOOKUP(Table1[[#This Row], [ISO]],Table2[],4,0)%)</f>
      </c>
      <c r="CG221" s="3">
        <v>7694.074999999999</v>
      </c>
      <c r="CH221" s="3">
        <f>Table1[[#This Row], [2021]]*(VLOOKUP(Table1[[#This Row], [ISO]],Table2[],3,0)%)</f>
      </c>
    </row>
    <row x14ac:dyDescent="0.25" r="222" customHeight="1" ht="17.25">
      <c r="A222" s="1" t="s">
        <v>257</v>
      </c>
      <c r="B222" s="1" t="s">
        <v>256</v>
      </c>
      <c r="C222" s="3">
        <v>30.845</v>
      </c>
      <c r="D222" s="3">
        <f>Table1[[#This Row], [1980]]*(VLOOKUP(Table1[[#This Row], [ISO]],Table2[],44,0)%)</f>
      </c>
      <c r="E222" s="3">
        <v>30.707</v>
      </c>
      <c r="F222" s="3">
        <f>Table1[[#This Row], [1981]]*(VLOOKUP(Table1[[#This Row], [ISO]],Table2[],43,0)%)</f>
      </c>
      <c r="G222" s="3">
        <v>30.524</v>
      </c>
      <c r="H222" s="3">
        <f>Table1[[#This Row], [1982]]*(VLOOKUP(Table1[[#This Row], [ISO]],Table2[],42,0)%)</f>
      </c>
      <c r="I222" s="3">
        <v>30.279</v>
      </c>
      <c r="J222" s="3">
        <f>Table1[[#This Row], [1983]]*(VLOOKUP(Table1[[#This Row], [ISO]],Table2[],41,0)%)</f>
      </c>
      <c r="K222" s="3">
        <v>29.959</v>
      </c>
      <c r="L222" s="3">
        <f>Table1[[#This Row], [1984]]*(VLOOKUP(Table1[[#This Row], [ISO]],Table2[],40,0)%)</f>
      </c>
      <c r="M222" s="3">
        <v>29.61</v>
      </c>
      <c r="N222" s="3">
        <f>Table1[[#This Row], [1985]]*(VLOOKUP(Table1[[#This Row], [ISO]],Table2[],39,0)%)</f>
      </c>
      <c r="O222" s="3">
        <v>29.171</v>
      </c>
      <c r="P222" s="3">
        <f>Table1[[#This Row], [1986]]*(VLOOKUP(Table1[[#This Row], [ISO]],Table2[],38,0)%)</f>
      </c>
      <c r="Q222" s="3">
        <v>28.589</v>
      </c>
      <c r="R222" s="3">
        <f>Table1[[#This Row], [1987]]*(VLOOKUP(Table1[[#This Row], [ISO]],Table2[],37,0)%)</f>
      </c>
      <c r="S222" s="3">
        <v>27.913999999999998</v>
      </c>
      <c r="T222" s="3">
        <f>Table1[[#This Row], [1988]]*(VLOOKUP(Table1[[#This Row], [ISO]],Table2[],36,0)%)</f>
      </c>
      <c r="U222" s="3">
        <v>27.206999999999997</v>
      </c>
      <c r="V222" s="3">
        <f>Table1[[#This Row], [1989]]*(VLOOKUP(Table1[[#This Row], [ISO]],Table2[],35,0)%)</f>
      </c>
      <c r="W222" s="3">
        <v>26.534</v>
      </c>
      <c r="X222" s="3">
        <f>Table1[[#This Row], [1990]]*(VLOOKUP(Table1[[#This Row], [ISO]],Table2[],34,0)%)</f>
      </c>
      <c r="Y222" s="3">
        <v>26.091</v>
      </c>
      <c r="Z222" s="3">
        <f>Table1[[#This Row], [1991]]*(VLOOKUP(Table1[[#This Row], [ISO]],Table2[],33,0)%)</f>
      </c>
      <c r="AA222" s="3">
        <v>25.951</v>
      </c>
      <c r="AB222" s="3">
        <f>Table1[[#This Row], [1992]]*(VLOOKUP(Table1[[#This Row], [ISO]],Table2[],32,0)%)</f>
      </c>
      <c r="AC222" s="3">
        <v>25.95</v>
      </c>
      <c r="AD222" s="3">
        <f>Table1[[#This Row], [1993]]*(VLOOKUP(Table1[[#This Row], [ISO]],Table2[],31,0)%)</f>
      </c>
      <c r="AE222" s="3">
        <v>25.952</v>
      </c>
      <c r="AF222" s="3">
        <f>Table1[[#This Row], [1994]]*(VLOOKUP(Table1[[#This Row], [ISO]],Table2[],30,0)%)</f>
      </c>
      <c r="AG222" s="3">
        <v>25.891</v>
      </c>
      <c r="AH222" s="3">
        <f>Table1[[#This Row], [1995]]*(VLOOKUP(Table1[[#This Row], [ISO]],Table2[],29,0)%)</f>
      </c>
      <c r="AI222" s="3">
        <v>25.632</v>
      </c>
      <c r="AJ222" s="3">
        <f>Table1[[#This Row], [1996]]*(VLOOKUP(Table1[[#This Row], [ISO]],Table2[],28,0)%)</f>
      </c>
      <c r="AK222" s="3">
        <v>25.12</v>
      </c>
      <c r="AL222" s="3">
        <f>Table1[[#This Row], [1997]]*(VLOOKUP(Table1[[#This Row], [ISO]],Table2[],27,0)%)</f>
      </c>
      <c r="AM222" s="3">
        <v>24.471</v>
      </c>
      <c r="AN222" s="3">
        <f>Table1[[#This Row], [1998]]*(VLOOKUP(Table1[[#This Row], [ISO]],Table2[],26,0)%)</f>
      </c>
      <c r="AO222" s="3">
        <v>23.774</v>
      </c>
      <c r="AP222" s="3">
        <f>Table1[[#This Row], [1999]]*(VLOOKUP(Table1[[#This Row], [ISO]],Table2[],25,0)%)</f>
      </c>
      <c r="AQ222" s="3">
        <v>23.117</v>
      </c>
      <c r="AR222" s="3">
        <f>Table1[[#This Row], [2000]]*(VLOOKUP(Table1[[#This Row], [ISO]],Table2[],24,0)%)</f>
      </c>
      <c r="AS222" s="3">
        <v>22.519</v>
      </c>
      <c r="AT222" s="3">
        <f>Table1[[#This Row], [2001]]*(VLOOKUP(Table1[[#This Row], [ISO]],Table2[],23,0)%)</f>
      </c>
      <c r="AU222" s="3">
        <v>21.89</v>
      </c>
      <c r="AV222" s="3">
        <f>Table1[[#This Row], [2002]]*(VLOOKUP(Table1[[#This Row], [ISO]],Table2[],22,0)%)</f>
      </c>
      <c r="AW222" s="3">
        <v>21.195</v>
      </c>
      <c r="AX222" s="3">
        <f>Table1[[#This Row], [2003]]*(VLOOKUP(Table1[[#This Row], [ISO]],Table2[],21,0)%)</f>
      </c>
      <c r="AY222" s="3">
        <v>20.479</v>
      </c>
      <c r="AZ222" s="3">
        <f>Table1[[#This Row], [2004]]*(VLOOKUP(Table1[[#This Row], [ISO]],Table2[],20,0)%)</f>
      </c>
      <c r="BA222" s="3">
        <v>19.762</v>
      </c>
      <c r="BB222" s="3">
        <f>Table1[[#This Row], [2005]]*(VLOOKUP(Table1[[#This Row], [ISO]],Table2[],19,0)%)</f>
      </c>
      <c r="BC222" s="3">
        <v>19.096</v>
      </c>
      <c r="BD222" s="3">
        <f>Table1[[#This Row], [2006]]*(VLOOKUP(Table1[[#This Row], [ISO]],Table2[],18,0)%)</f>
      </c>
      <c r="BE222" s="3">
        <v>18.564</v>
      </c>
      <c r="BF222" s="3">
        <f>Table1[[#This Row], [2007]]*(VLOOKUP(Table1[[#This Row], [ISO]],Table2[],17,0)%)</f>
      </c>
      <c r="BG222" s="3">
        <v>18.236</v>
      </c>
      <c r="BH222" s="3">
        <f>Table1[[#This Row], [2008]]*(VLOOKUP(Table1[[#This Row], [ISO]],Table2[],16,0)%)</f>
      </c>
      <c r="BI222" s="3">
        <v>18.085</v>
      </c>
      <c r="BJ222" s="3">
        <f>Table1[[#This Row], [2009]]*(VLOOKUP(Table1[[#This Row], [ISO]],Table2[],15,0)%)</f>
      </c>
      <c r="BK222" s="3">
        <v>18.003999999999998</v>
      </c>
      <c r="BL222" s="3">
        <f>Table1[[#This Row], [2010]]*(VLOOKUP(Table1[[#This Row], [ISO]],Table2[],14,0)%)</f>
      </c>
      <c r="BM222" s="3">
        <v>17.909</v>
      </c>
      <c r="BN222" s="3">
        <f>Table1[[#This Row], [2011]]*(VLOOKUP(Table1[[#This Row], [ISO]],Table2[],13,0)%)</f>
      </c>
      <c r="BO222" s="3">
        <v>17.794</v>
      </c>
      <c r="BP222" s="3">
        <f>Table1[[#This Row], [2012]]*(VLOOKUP(Table1[[#This Row], [ISO]],Table2[],12,0)%)</f>
      </c>
      <c r="BQ222" s="3">
        <v>17.612</v>
      </c>
      <c r="BR222" s="3">
        <f>Table1[[#This Row], [2013]]*(VLOOKUP(Table1[[#This Row], [ISO]],Table2[],11,0)%)</f>
      </c>
      <c r="BS222" s="3">
        <v>17.358</v>
      </c>
      <c r="BT222" s="3">
        <f>Table1[[#This Row], [2014]]*(VLOOKUP(Table1[[#This Row], [ISO]],Table2[],10,0)%)</f>
      </c>
      <c r="BU222" s="3">
        <v>17.094</v>
      </c>
      <c r="BV222" s="3">
        <f>Table1[[#This Row], [2015]]*(VLOOKUP(Table1[[#This Row], [ISO]],Table2[],9,0)%)</f>
      </c>
      <c r="BW222" s="3">
        <v>16.785</v>
      </c>
      <c r="BX222" s="3">
        <f>Table1[[#This Row], [2016]]*(VLOOKUP(Table1[[#This Row], [ISO]],Table2[],8,0)%)</f>
      </c>
      <c r="BY222" s="3">
        <v>16.358</v>
      </c>
      <c r="BZ222" s="3">
        <f>Table1[[#This Row], [2017]]*(VLOOKUP(Table1[[#This Row], [ISO]],Table2[],7,0)%)</f>
      </c>
      <c r="CA222" s="3">
        <v>15.822</v>
      </c>
      <c r="CB222" s="3">
        <f>Table1[[#This Row], [2018]]*(VLOOKUP(Table1[[#This Row], [ISO]],Table2[],6,0)%)</f>
      </c>
      <c r="CC222" s="3">
        <v>15.222</v>
      </c>
      <c r="CD222" s="3">
        <f>Table1[[#This Row], [2019]]*(VLOOKUP(Table1[[#This Row], [ISO]],Table2[],5,0)%)</f>
      </c>
      <c r="CE222" s="3">
        <v>14.614</v>
      </c>
      <c r="CF222" s="3">
        <f>Table1[[#This Row], [2020]]*(VLOOKUP(Table1[[#This Row], [ISO]],Table2[],4,0)%)</f>
      </c>
      <c r="CG222" s="3">
        <v>14.078</v>
      </c>
      <c r="CH222" s="3">
        <f>Table1[[#This Row], [2021]]*(VLOOKUP(Table1[[#This Row], [ISO]],Table2[],3,0)%)</f>
      </c>
    </row>
    <row x14ac:dyDescent="0.25" r="223" customHeight="1" ht="17.25">
      <c r="A223" s="1" t="s">
        <v>329</v>
      </c>
      <c r="B223" s="1" t="s">
        <v>328</v>
      </c>
      <c r="C223" s="3">
        <v>4649.341</v>
      </c>
      <c r="D223" s="3">
        <f>Table1[[#This Row], [1980]]*(VLOOKUP(Table1[[#This Row], [ISO]],Table2[],44,0)%)</f>
      </c>
      <c r="E223" s="3">
        <v>4737.993</v>
      </c>
      <c r="F223" s="3">
        <f>Table1[[#This Row], [1981]]*(VLOOKUP(Table1[[#This Row], [ISO]],Table2[],43,0)%)</f>
      </c>
      <c r="G223" s="3">
        <v>4817.654</v>
      </c>
      <c r="H223" s="3">
        <f>Table1[[#This Row], [1982]]*(VLOOKUP(Table1[[#This Row], [ISO]],Table2[],42,0)%)</f>
      </c>
      <c r="I223" s="3">
        <v>4889.465</v>
      </c>
      <c r="J223" s="3">
        <f>Table1[[#This Row], [1983]]*(VLOOKUP(Table1[[#This Row], [ISO]],Table2[],41,0)%)</f>
      </c>
      <c r="K223" s="3">
        <v>4956.378</v>
      </c>
      <c r="L223" s="3">
        <f>Table1[[#This Row], [1984]]*(VLOOKUP(Table1[[#This Row], [ISO]],Table2[],40,0)%)</f>
      </c>
      <c r="M223" s="3">
        <v>5021.677</v>
      </c>
      <c r="N223" s="3">
        <f>Table1[[#This Row], [1985]]*(VLOOKUP(Table1[[#This Row], [ISO]],Table2[],39,0)%)</f>
      </c>
      <c r="O223" s="3">
        <v>5095.086</v>
      </c>
      <c r="P223" s="3">
        <f>Table1[[#This Row], [1986]]*(VLOOKUP(Table1[[#This Row], [ISO]],Table2[],38,0)%)</f>
      </c>
      <c r="Q223" s="3">
        <v>5179.205</v>
      </c>
      <c r="R223" s="3">
        <f>Table1[[#This Row], [1987]]*(VLOOKUP(Table1[[#This Row], [ISO]],Table2[],37,0)%)</f>
      </c>
      <c r="S223" s="3">
        <v>5265.867</v>
      </c>
      <c r="T223" s="3">
        <f>Table1[[#This Row], [1988]]*(VLOOKUP(Table1[[#This Row], [ISO]],Table2[],36,0)%)</f>
      </c>
      <c r="U223" s="3">
        <v>5348.841</v>
      </c>
      <c r="V223" s="3">
        <f>Table1[[#This Row], [1989]]*(VLOOKUP(Table1[[#This Row], [ISO]],Table2[],35,0)%)</f>
      </c>
      <c r="W223" s="3">
        <v>5423.855</v>
      </c>
      <c r="X223" s="3">
        <f>Table1[[#This Row], [1990]]*(VLOOKUP(Table1[[#This Row], [ISO]],Table2[],34,0)%)</f>
      </c>
      <c r="Y223" s="3">
        <v>5481.716</v>
      </c>
      <c r="Z223" s="3">
        <f>Table1[[#This Row], [1991]]*(VLOOKUP(Table1[[#This Row], [ISO]],Table2[],33,0)%)</f>
      </c>
      <c r="AA223" s="3">
        <v>5519.814</v>
      </c>
      <c r="AB223" s="3">
        <f>Table1[[#This Row], [1992]]*(VLOOKUP(Table1[[#This Row], [ISO]],Table2[],32,0)%)</f>
      </c>
      <c r="AC223" s="3">
        <v>5544.969999999999</v>
      </c>
      <c r="AD223" s="3">
        <f>Table1[[#This Row], [1993]]*(VLOOKUP(Table1[[#This Row], [ISO]],Table2[],31,0)%)</f>
      </c>
      <c r="AE223" s="3">
        <v>5561.138</v>
      </c>
      <c r="AF223" s="3">
        <f>Table1[[#This Row], [1994]]*(VLOOKUP(Table1[[#This Row], [ISO]],Table2[],30,0)%)</f>
      </c>
      <c r="AG223" s="3">
        <v>5571.431</v>
      </c>
      <c r="AH223" s="3">
        <f>Table1[[#This Row], [1995]]*(VLOOKUP(Table1[[#This Row], [ISO]],Table2[],29,0)%)</f>
      </c>
      <c r="AI223" s="3">
        <v>5579.54</v>
      </c>
      <c r="AJ223" s="3">
        <f>Table1[[#This Row], [1996]]*(VLOOKUP(Table1[[#This Row], [ISO]],Table2[],28,0)%)</f>
      </c>
      <c r="AK223" s="3">
        <v>5589.772000000001</v>
      </c>
      <c r="AL223" s="3">
        <f>Table1[[#This Row], [1997]]*(VLOOKUP(Table1[[#This Row], [ISO]],Table2[],27,0)%)</f>
      </c>
      <c r="AM223" s="3">
        <v>5604.333</v>
      </c>
      <c r="AN223" s="3">
        <f>Table1[[#This Row], [1998]]*(VLOOKUP(Table1[[#This Row], [ISO]],Table2[],26,0)%)</f>
      </c>
      <c r="AO223" s="3">
        <v>5624.37</v>
      </c>
      <c r="AP223" s="3">
        <f>Table1[[#This Row], [1999]]*(VLOOKUP(Table1[[#This Row], [ISO]],Table2[],25,0)%)</f>
      </c>
      <c r="AQ223" s="3">
        <v>5649.860999999999</v>
      </c>
      <c r="AR223" s="3">
        <f>Table1[[#This Row], [2000]]*(VLOOKUP(Table1[[#This Row], [ISO]],Table2[],24,0)%)</f>
      </c>
      <c r="AS223" s="3">
        <v>5677.779</v>
      </c>
      <c r="AT223" s="3">
        <f>Table1[[#This Row], [2001]]*(VLOOKUP(Table1[[#This Row], [ISO]],Table2[],23,0)%)</f>
      </c>
      <c r="AU223" s="3">
        <v>5705.69</v>
      </c>
      <c r="AV223" s="3">
        <f>Table1[[#This Row], [2002]]*(VLOOKUP(Table1[[#This Row], [ISO]],Table2[],22,0)%)</f>
      </c>
      <c r="AW223" s="3">
        <v>5732.692999999999</v>
      </c>
      <c r="AX223" s="3">
        <f>Table1[[#This Row], [2003]]*(VLOOKUP(Table1[[#This Row], [ISO]],Table2[],21,0)%)</f>
      </c>
      <c r="AY223" s="3">
        <v>5757.507</v>
      </c>
      <c r="AZ223" s="3">
        <f>Table1[[#This Row], [2004]]*(VLOOKUP(Table1[[#This Row], [ISO]],Table2[],20,0)%)</f>
      </c>
      <c r="BA223" s="3">
        <v>5781.825000000001</v>
      </c>
      <c r="BB223" s="3">
        <f>Table1[[#This Row], [2005]]*(VLOOKUP(Table1[[#This Row], [ISO]],Table2[],19,0)%)</f>
      </c>
      <c r="BC223" s="3">
        <v>5807.213</v>
      </c>
      <c r="BD223" s="3">
        <f>Table1[[#This Row], [2006]]*(VLOOKUP(Table1[[#This Row], [ISO]],Table2[],18,0)%)</f>
      </c>
      <c r="BE223" s="3">
        <v>5830.946</v>
      </c>
      <c r="BF223" s="3">
        <f>Table1[[#This Row], [2007]]*(VLOOKUP(Table1[[#This Row], [ISO]],Table2[],17,0)%)</f>
      </c>
      <c r="BG223" s="3">
        <v>5850.916</v>
      </c>
      <c r="BH223" s="3">
        <f>Table1[[#This Row], [2008]]*(VLOOKUP(Table1[[#This Row], [ISO]],Table2[],16,0)%)</f>
      </c>
      <c r="BI223" s="3">
        <v>5865.891</v>
      </c>
      <c r="BJ223" s="3">
        <f>Table1[[#This Row], [2009]]*(VLOOKUP(Table1[[#This Row], [ISO]],Table2[],15,0)%)</f>
      </c>
      <c r="BK223" s="3">
        <v>5873.318000000001</v>
      </c>
      <c r="BL223" s="3">
        <f>Table1[[#This Row], [2010]]*(VLOOKUP(Table1[[#This Row], [ISO]],Table2[],14,0)%)</f>
      </c>
      <c r="BM223" s="3">
        <v>5872.2</v>
      </c>
      <c r="BN223" s="3">
        <f>Table1[[#This Row], [2011]]*(VLOOKUP(Table1[[#This Row], [ISO]],Table2[],13,0)%)</f>
      </c>
      <c r="BO223" s="3">
        <v>5864.263</v>
      </c>
      <c r="BP223" s="3">
        <f>Table1[[#This Row], [2012]]*(VLOOKUP(Table1[[#This Row], [ISO]],Table2[],12,0)%)</f>
      </c>
      <c r="BQ223" s="3">
        <v>5851.345</v>
      </c>
      <c r="BR223" s="3">
        <f>Table1[[#This Row], [2013]]*(VLOOKUP(Table1[[#This Row], [ISO]],Table2[],11,0)%)</f>
      </c>
      <c r="BS223" s="3">
        <v>5833.573</v>
      </c>
      <c r="BT223" s="3">
        <f>Table1[[#This Row], [2014]]*(VLOOKUP(Table1[[#This Row], [ISO]],Table2[],10,0)%)</f>
      </c>
      <c r="BU223" s="3">
        <v>5810.612</v>
      </c>
      <c r="BV223" s="3">
        <f>Table1[[#This Row], [2015]]*(VLOOKUP(Table1[[#This Row], [ISO]],Table2[],9,0)%)</f>
      </c>
      <c r="BW223" s="3">
        <v>5771.557000000001</v>
      </c>
      <c r="BX223" s="3">
        <f>Table1[[#This Row], [2016]]*(VLOOKUP(Table1[[#This Row], [ISO]],Table2[],8,0)%)</f>
      </c>
      <c r="BY223" s="3">
        <v>5680.8</v>
      </c>
      <c r="BZ223" s="3">
        <f>Table1[[#This Row], [2017]]*(VLOOKUP(Table1[[#This Row], [ISO]],Table2[],7,0)%)</f>
      </c>
      <c r="CA223" s="3">
        <v>5499.9</v>
      </c>
      <c r="CB223" s="3">
        <f>Table1[[#This Row], [2018]]*(VLOOKUP(Table1[[#This Row], [ISO]],Table2[],6,0)%)</f>
      </c>
      <c r="CC223" s="3">
        <v>5259.379</v>
      </c>
      <c r="CD223" s="3">
        <f>Table1[[#This Row], [2019]]*(VLOOKUP(Table1[[#This Row], [ISO]],Table2[],5,0)%)</f>
      </c>
      <c r="CE223" s="3">
        <v>5021.184</v>
      </c>
      <c r="CF223" s="3">
        <f>Table1[[#This Row], [2020]]*(VLOOKUP(Table1[[#This Row], [ISO]],Table2[],4,0)%)</f>
      </c>
      <c r="CG223" s="3">
        <v>4791.867</v>
      </c>
      <c r="CH223" s="3">
        <f>Table1[[#This Row], [2021]]*(VLOOKUP(Table1[[#This Row], [ISO]],Table2[],3,0)%)</f>
      </c>
    </row>
    <row x14ac:dyDescent="0.25" r="224" customHeight="1" ht="17.25">
      <c r="A224" s="1" t="s">
        <v>509</v>
      </c>
      <c r="B224" s="1" t="s">
        <v>510</v>
      </c>
      <c r="C224" s="3">
        <v>2.602</v>
      </c>
      <c r="D224" s="2">
        <f>Table1[[#This Row], [1980]]*(VLOOKUP(Table1[[#This Row], [ISO]],Table2[],44,0)%)</f>
      </c>
      <c r="E224" s="3">
        <v>2.62</v>
      </c>
      <c r="F224" s="2">
        <f>Table1[[#This Row], [1981]]*(VLOOKUP(Table1[[#This Row], [ISO]],Table2[],43,0)%)</f>
      </c>
      <c r="G224" s="3">
        <v>2.65</v>
      </c>
      <c r="H224" s="2">
        <f>Table1[[#This Row], [1982]]*(VLOOKUP(Table1[[#This Row], [ISO]],Table2[],42,0)%)</f>
      </c>
      <c r="I224" s="3">
        <v>2.692</v>
      </c>
      <c r="J224" s="2">
        <f>Table1[[#This Row], [1983]]*(VLOOKUP(Table1[[#This Row], [ISO]],Table2[],41,0)%)</f>
      </c>
      <c r="K224" s="3">
        <v>2.734</v>
      </c>
      <c r="L224" s="2">
        <f>Table1[[#This Row], [1984]]*(VLOOKUP(Table1[[#This Row], [ISO]],Table2[],40,0)%)</f>
      </c>
      <c r="M224" s="3">
        <v>2.761</v>
      </c>
      <c r="N224" s="2">
        <f>Table1[[#This Row], [1985]]*(VLOOKUP(Table1[[#This Row], [ISO]],Table2[],39,0)%)</f>
      </c>
      <c r="O224" s="3">
        <v>2.7870000000000004</v>
      </c>
      <c r="P224" s="2">
        <f>Table1[[#This Row], [1986]]*(VLOOKUP(Table1[[#This Row], [ISO]],Table2[],38,0)%)</f>
      </c>
      <c r="Q224" s="3">
        <v>2.825</v>
      </c>
      <c r="R224" s="2">
        <f>Table1[[#This Row], [1987]]*(VLOOKUP(Table1[[#This Row], [ISO]],Table2[],37,0)%)</f>
      </c>
      <c r="S224" s="3">
        <v>2.88</v>
      </c>
      <c r="T224" s="2">
        <f>Table1[[#This Row], [1988]]*(VLOOKUP(Table1[[#This Row], [ISO]],Table2[],36,0)%)</f>
      </c>
      <c r="U224" s="3">
        <v>2.965</v>
      </c>
      <c r="V224" s="2">
        <f>Table1[[#This Row], [1989]]*(VLOOKUP(Table1[[#This Row], [ISO]],Table2[],35,0)%)</f>
      </c>
      <c r="W224" s="3">
        <v>3.095</v>
      </c>
      <c r="X224" s="2">
        <f>Table1[[#This Row], [1990]]*(VLOOKUP(Table1[[#This Row], [ISO]],Table2[],34,0)%)</f>
      </c>
      <c r="Y224" s="3">
        <v>3.188</v>
      </c>
      <c r="Z224" s="2">
        <f>Table1[[#This Row], [1991]]*(VLOOKUP(Table1[[#This Row], [ISO]],Table2[],33,0)%)</f>
      </c>
      <c r="AA224" s="3">
        <v>3.1870000000000003</v>
      </c>
      <c r="AB224" s="2">
        <f>Table1[[#This Row], [1992]]*(VLOOKUP(Table1[[#This Row], [ISO]],Table2[],32,0)%)</f>
      </c>
      <c r="AC224" s="3">
        <v>3.1580000000000004</v>
      </c>
      <c r="AD224" s="2">
        <f>Table1[[#This Row], [1993]]*(VLOOKUP(Table1[[#This Row], [ISO]],Table2[],31,0)%)</f>
      </c>
      <c r="AE224" s="3">
        <v>3.135</v>
      </c>
      <c r="AF224" s="2">
        <f>Table1[[#This Row], [1994]]*(VLOOKUP(Table1[[#This Row], [ISO]],Table2[],30,0)%)</f>
      </c>
      <c r="AG224" s="3">
        <v>3.12</v>
      </c>
      <c r="AH224" s="2">
        <f>Table1[[#This Row], [1995]]*(VLOOKUP(Table1[[#This Row], [ISO]],Table2[],29,0)%)</f>
      </c>
      <c r="AI224" s="3">
        <v>3.154</v>
      </c>
      <c r="AJ224" s="2">
        <f>Table1[[#This Row], [1996]]*(VLOOKUP(Table1[[#This Row], [ISO]],Table2[],28,0)%)</f>
      </c>
      <c r="AK224" s="3">
        <v>3.246</v>
      </c>
      <c r="AL224" s="2">
        <f>Table1[[#This Row], [1997]]*(VLOOKUP(Table1[[#This Row], [ISO]],Table2[],27,0)%)</f>
      </c>
      <c r="AM224" s="3">
        <v>3.349</v>
      </c>
      <c r="AN224" s="2">
        <f>Table1[[#This Row], [1998]]*(VLOOKUP(Table1[[#This Row], [ISO]],Table2[],26,0)%)</f>
      </c>
      <c r="AO224" s="3">
        <v>3.444</v>
      </c>
      <c r="AP224" s="2">
        <f>Table1[[#This Row], [1999]]*(VLOOKUP(Table1[[#This Row], [ISO]],Table2[],25,0)%)</f>
      </c>
      <c r="AQ224" s="3">
        <v>3.528</v>
      </c>
      <c r="AR224" s="2">
        <f>Table1[[#This Row], [2000]]*(VLOOKUP(Table1[[#This Row], [ISO]],Table2[],24,0)%)</f>
      </c>
      <c r="AS224" s="3">
        <v>3.521</v>
      </c>
      <c r="AT224" s="2">
        <f>Table1[[#This Row], [2001]]*(VLOOKUP(Table1[[#This Row], [ISO]],Table2[],23,0)%)</f>
      </c>
      <c r="AU224" s="3">
        <v>3.408</v>
      </c>
      <c r="AV224" s="2">
        <f>Table1[[#This Row], [2002]]*(VLOOKUP(Table1[[#This Row], [ISO]],Table2[],22,0)%)</f>
      </c>
      <c r="AW224" s="3">
        <v>3.308</v>
      </c>
      <c r="AX224" s="2">
        <f>Table1[[#This Row], [2003]]*(VLOOKUP(Table1[[#This Row], [ISO]],Table2[],21,0)%)</f>
      </c>
      <c r="AY224" s="3">
        <v>3.279</v>
      </c>
      <c r="AZ224" s="2">
        <f>Table1[[#This Row], [2004]]*(VLOOKUP(Table1[[#This Row], [ISO]],Table2[],20,0)%)</f>
      </c>
      <c r="BA224" s="3">
        <v>3.319</v>
      </c>
      <c r="BB224" s="2">
        <f>Table1[[#This Row], [2005]]*(VLOOKUP(Table1[[#This Row], [ISO]],Table2[],19,0)%)</f>
      </c>
      <c r="BC224" s="3">
        <v>3.452</v>
      </c>
      <c r="BD224" s="2">
        <f>Table1[[#This Row], [2006]]*(VLOOKUP(Table1[[#This Row], [ISO]],Table2[],18,0)%)</f>
      </c>
      <c r="BE224" s="3">
        <v>3.682</v>
      </c>
      <c r="BF224" s="2">
        <f>Table1[[#This Row], [2007]]*(VLOOKUP(Table1[[#This Row], [ISO]],Table2[],17,0)%)</f>
      </c>
      <c r="BG224" s="3">
        <v>3.968</v>
      </c>
      <c r="BH224" s="2">
        <f>Table1[[#This Row], [2008]]*(VLOOKUP(Table1[[#This Row], [ISO]],Table2[],16,0)%)</f>
      </c>
      <c r="BI224" s="3">
        <v>4.173</v>
      </c>
      <c r="BJ224" s="2">
        <f>Table1[[#This Row], [2009]]*(VLOOKUP(Table1[[#This Row], [ISO]],Table2[],15,0)%)</f>
      </c>
      <c r="BK224" s="3">
        <v>4.062</v>
      </c>
      <c r="BL224" s="2">
        <f>Table1[[#This Row], [2010]]*(VLOOKUP(Table1[[#This Row], [ISO]],Table2[],14,0)%)</f>
      </c>
      <c r="BM224" s="3">
        <v>3.82</v>
      </c>
      <c r="BN224" s="2">
        <f>Table1[[#This Row], [2011]]*(VLOOKUP(Table1[[#This Row], [ISO]],Table2[],13,0)%)</f>
      </c>
      <c r="BO224" s="3">
        <v>3.56</v>
      </c>
      <c r="BP224" s="2">
        <f>Table1[[#This Row], [2012]]*(VLOOKUP(Table1[[#This Row], [ISO]],Table2[],12,0)%)</f>
      </c>
      <c r="BQ224" s="3">
        <v>3.165</v>
      </c>
      <c r="BR224" s="2">
        <f>Table1[[#This Row], [2013]]*(VLOOKUP(Table1[[#This Row], [ISO]],Table2[],11,0)%)</f>
      </c>
      <c r="BS224" s="3">
        <v>2.864</v>
      </c>
      <c r="BT224" s="2">
        <f>Table1[[#This Row], [2014]]*(VLOOKUP(Table1[[#This Row], [ISO]],Table2[],10,0)%)</f>
      </c>
      <c r="BU224" s="3">
        <v>2.78</v>
      </c>
      <c r="BV224" s="2">
        <f>Table1[[#This Row], [2015]]*(VLOOKUP(Table1[[#This Row], [ISO]],Table2[],9,0)%)</f>
      </c>
      <c r="BW224" s="3">
        <v>2.737</v>
      </c>
      <c r="BX224" s="2">
        <f>Table1[[#This Row], [2016]]*(VLOOKUP(Table1[[#This Row], [ISO]],Table2[],8,0)%)</f>
      </c>
      <c r="BY224" s="3">
        <v>2.6470000000000002</v>
      </c>
      <c r="BZ224" s="2">
        <f>Table1[[#This Row], [2017]]*(VLOOKUP(Table1[[#This Row], [ISO]],Table2[],7,0)%)</f>
      </c>
      <c r="CA224" s="3">
        <v>2.564</v>
      </c>
      <c r="CB224" s="2">
        <f>Table1[[#This Row], [2018]]*(VLOOKUP(Table1[[#This Row], [ISO]],Table2[],6,0)%)</f>
      </c>
      <c r="CC224" s="3">
        <v>2.466</v>
      </c>
      <c r="CD224" s="2">
        <f>Table1[[#This Row], [2019]]*(VLOOKUP(Table1[[#This Row], [ISO]],Table2[],5,0)%)</f>
      </c>
      <c r="CE224" s="3">
        <v>2.371</v>
      </c>
      <c r="CF224" s="2">
        <f>Table1[[#This Row], [2020]]*(VLOOKUP(Table1[[#This Row], [ISO]],Table2[],4,0)%)</f>
      </c>
      <c r="CG224" s="3">
        <v>2.326</v>
      </c>
      <c r="CH224" s="2">
        <f>Table1[[#This Row], [2021]]*(VLOOKUP(Table1[[#This Row], [ISO]],Table2[],3,0)%)</f>
      </c>
    </row>
    <row x14ac:dyDescent="0.25" r="225" customHeight="1" ht="17.25">
      <c r="A225" s="1" t="s">
        <v>511</v>
      </c>
      <c r="B225" s="1" t="s">
        <v>512</v>
      </c>
      <c r="C225" s="3">
        <v>21.738</v>
      </c>
      <c r="D225" s="2">
        <f>Table1[[#This Row], [1980]]*(VLOOKUP(Table1[[#This Row], [ISO]],Table2[],44,0)%)</f>
      </c>
      <c r="E225" s="3">
        <v>22.069</v>
      </c>
      <c r="F225" s="2">
        <f>Table1[[#This Row], [1981]]*(VLOOKUP(Table1[[#This Row], [ISO]],Table2[],43,0)%)</f>
      </c>
      <c r="G225" s="3">
        <v>22.307</v>
      </c>
      <c r="H225" s="2">
        <f>Table1[[#This Row], [1982]]*(VLOOKUP(Table1[[#This Row], [ISO]],Table2[],42,0)%)</f>
      </c>
      <c r="I225" s="3">
        <v>22.793</v>
      </c>
      <c r="J225" s="2">
        <f>Table1[[#This Row], [1983]]*(VLOOKUP(Table1[[#This Row], [ISO]],Table2[],41,0)%)</f>
      </c>
      <c r="K225" s="3">
        <v>23.188000000000002</v>
      </c>
      <c r="L225" s="2">
        <f>Table1[[#This Row], [1984]]*(VLOOKUP(Table1[[#This Row], [ISO]],Table2[],40,0)%)</f>
      </c>
      <c r="M225" s="3">
        <v>23.136</v>
      </c>
      <c r="N225" s="2">
        <f>Table1[[#This Row], [1985]]*(VLOOKUP(Table1[[#This Row], [ISO]],Table2[],39,0)%)</f>
      </c>
      <c r="O225" s="3">
        <v>22.898000000000003</v>
      </c>
      <c r="P225" s="2">
        <f>Table1[[#This Row], [1986]]*(VLOOKUP(Table1[[#This Row], [ISO]],Table2[],38,0)%)</f>
      </c>
      <c r="Q225" s="3">
        <v>22.638</v>
      </c>
      <c r="R225" s="2">
        <f>Table1[[#This Row], [1987]]*(VLOOKUP(Table1[[#This Row], [ISO]],Table2[],37,0)%)</f>
      </c>
      <c r="S225" s="3">
        <v>22.227000000000004</v>
      </c>
      <c r="T225" s="2">
        <f>Table1[[#This Row], [1988]]*(VLOOKUP(Table1[[#This Row], [ISO]],Table2[],36,0)%)</f>
      </c>
      <c r="U225" s="3">
        <v>21.9</v>
      </c>
      <c r="V225" s="2">
        <f>Table1[[#This Row], [1989]]*(VLOOKUP(Table1[[#This Row], [ISO]],Table2[],35,0)%)</f>
      </c>
      <c r="W225" s="3">
        <v>21.814</v>
      </c>
      <c r="X225" s="2">
        <f>Table1[[#This Row], [1990]]*(VLOOKUP(Table1[[#This Row], [ISO]],Table2[],34,0)%)</f>
      </c>
      <c r="Y225" s="3">
        <v>21.997</v>
      </c>
      <c r="Z225" s="2">
        <f>Table1[[#This Row], [1991]]*(VLOOKUP(Table1[[#This Row], [ISO]],Table2[],33,0)%)</f>
      </c>
      <c r="AA225" s="3">
        <v>22.311</v>
      </c>
      <c r="AB225" s="2">
        <f>Table1[[#This Row], [1992]]*(VLOOKUP(Table1[[#This Row], [ISO]],Table2[],32,0)%)</f>
      </c>
      <c r="AC225" s="3">
        <v>22.401</v>
      </c>
      <c r="AD225" s="2">
        <f>Table1[[#This Row], [1993]]*(VLOOKUP(Table1[[#This Row], [ISO]],Table2[],31,0)%)</f>
      </c>
      <c r="AE225" s="3">
        <v>22.165999999999997</v>
      </c>
      <c r="AF225" s="2">
        <f>Table1[[#This Row], [1994]]*(VLOOKUP(Table1[[#This Row], [ISO]],Table2[],30,0)%)</f>
      </c>
      <c r="AG225" s="3">
        <v>21.428</v>
      </c>
      <c r="AH225" s="2">
        <f>Table1[[#This Row], [1995]]*(VLOOKUP(Table1[[#This Row], [ISO]],Table2[],29,0)%)</f>
      </c>
      <c r="AI225" s="3">
        <v>20.459</v>
      </c>
      <c r="AJ225" s="2">
        <f>Table1[[#This Row], [1996]]*(VLOOKUP(Table1[[#This Row], [ISO]],Table2[],28,0)%)</f>
      </c>
      <c r="AK225" s="3">
        <v>19.604</v>
      </c>
      <c r="AL225" s="2">
        <f>Table1[[#This Row], [1997]]*(VLOOKUP(Table1[[#This Row], [ISO]],Table2[],27,0)%)</f>
      </c>
      <c r="AM225" s="3">
        <v>18.844</v>
      </c>
      <c r="AN225" s="2">
        <f>Table1[[#This Row], [1998]]*(VLOOKUP(Table1[[#This Row], [ISO]],Table2[],26,0)%)</f>
      </c>
      <c r="AO225" s="3">
        <v>18.059</v>
      </c>
      <c r="AP225" s="2">
        <f>Table1[[#This Row], [1999]]*(VLOOKUP(Table1[[#This Row], [ISO]],Table2[],25,0)%)</f>
      </c>
      <c r="AQ225" s="3">
        <v>17.301000000000002</v>
      </c>
      <c r="AR225" s="2">
        <f>Table1[[#This Row], [2000]]*(VLOOKUP(Table1[[#This Row], [ISO]],Table2[],24,0)%)</f>
      </c>
      <c r="AS225" s="3">
        <v>16.706</v>
      </c>
      <c r="AT225" s="2">
        <f>Table1[[#This Row], [2001]]*(VLOOKUP(Table1[[#This Row], [ISO]],Table2[],23,0)%)</f>
      </c>
      <c r="AU225" s="3">
        <v>16.197000000000003</v>
      </c>
      <c r="AV225" s="2">
        <f>Table1[[#This Row], [2002]]*(VLOOKUP(Table1[[#This Row], [ISO]],Table2[],22,0)%)</f>
      </c>
      <c r="AW225" s="3">
        <v>15.741</v>
      </c>
      <c r="AX225" s="2">
        <f>Table1[[#This Row], [2003]]*(VLOOKUP(Table1[[#This Row], [ISO]],Table2[],21,0)%)</f>
      </c>
      <c r="AY225" s="3">
        <v>15.495000000000001</v>
      </c>
      <c r="AZ225" s="2">
        <f>Table1[[#This Row], [2004]]*(VLOOKUP(Table1[[#This Row], [ISO]],Table2[],20,0)%)</f>
      </c>
      <c r="BA225" s="3">
        <v>15.328</v>
      </c>
      <c r="BB225" s="2">
        <f>Table1[[#This Row], [2005]]*(VLOOKUP(Table1[[#This Row], [ISO]],Table2[],19,0)%)</f>
      </c>
      <c r="BC225" s="3">
        <v>15.057</v>
      </c>
      <c r="BD225" s="2">
        <f>Table1[[#This Row], [2006]]*(VLOOKUP(Table1[[#This Row], [ISO]],Table2[],18,0)%)</f>
      </c>
      <c r="BE225" s="3">
        <v>14.884</v>
      </c>
      <c r="BF225" s="2">
        <f>Table1[[#This Row], [2007]]*(VLOOKUP(Table1[[#This Row], [ISO]],Table2[],17,0)%)</f>
      </c>
      <c r="BG225" s="3">
        <v>14.873999999999999</v>
      </c>
      <c r="BH225" s="2">
        <f>Table1[[#This Row], [2008]]*(VLOOKUP(Table1[[#This Row], [ISO]],Table2[],16,0)%)</f>
      </c>
      <c r="BI225" s="3">
        <v>14.94</v>
      </c>
      <c r="BJ225" s="2">
        <f>Table1[[#This Row], [2009]]*(VLOOKUP(Table1[[#This Row], [ISO]],Table2[],15,0)%)</f>
      </c>
      <c r="BK225" s="3">
        <v>15.073</v>
      </c>
      <c r="BL225" s="2">
        <f>Table1[[#This Row], [2010]]*(VLOOKUP(Table1[[#This Row], [ISO]],Table2[],14,0)%)</f>
      </c>
      <c r="BM225" s="3">
        <v>15.152</v>
      </c>
      <c r="BN225" s="2">
        <f>Table1[[#This Row], [2011]]*(VLOOKUP(Table1[[#This Row], [ISO]],Table2[],13,0)%)</f>
      </c>
      <c r="BO225" s="3">
        <v>15.049</v>
      </c>
      <c r="BP225" s="2">
        <f>Table1[[#This Row], [2012]]*(VLOOKUP(Table1[[#This Row], [ISO]],Table2[],12,0)%)</f>
      </c>
      <c r="BQ225" s="3">
        <v>14.839</v>
      </c>
      <c r="BR225" s="2">
        <f>Table1[[#This Row], [2013]]*(VLOOKUP(Table1[[#This Row], [ISO]],Table2[],11,0)%)</f>
      </c>
      <c r="BS225" s="3">
        <v>14.55</v>
      </c>
      <c r="BT225" s="2">
        <f>Table1[[#This Row], [2014]]*(VLOOKUP(Table1[[#This Row], [ISO]],Table2[],10,0)%)</f>
      </c>
      <c r="BU225" s="3">
        <v>14.103000000000002</v>
      </c>
      <c r="BV225" s="2">
        <f>Table1[[#This Row], [2015]]*(VLOOKUP(Table1[[#This Row], [ISO]],Table2[],9,0)%)</f>
      </c>
      <c r="BW225" s="3">
        <v>13.633</v>
      </c>
      <c r="BX225" s="2">
        <f>Table1[[#This Row], [2016]]*(VLOOKUP(Table1[[#This Row], [ISO]],Table2[],8,0)%)</f>
      </c>
      <c r="BY225" s="3">
        <v>13.295</v>
      </c>
      <c r="BZ225" s="2">
        <f>Table1[[#This Row], [2017]]*(VLOOKUP(Table1[[#This Row], [ISO]],Table2[],7,0)%)</f>
      </c>
      <c r="CA225" s="3">
        <v>12.991</v>
      </c>
      <c r="CB225" s="2">
        <f>Table1[[#This Row], [2018]]*(VLOOKUP(Table1[[#This Row], [ISO]],Table2[],6,0)%)</f>
      </c>
      <c r="CC225" s="3">
        <v>12.674</v>
      </c>
      <c r="CD225" s="2">
        <f>Table1[[#This Row], [2019]]*(VLOOKUP(Table1[[#This Row], [ISO]],Table2[],5,0)%)</f>
      </c>
      <c r="CE225" s="3">
        <v>12.384</v>
      </c>
      <c r="CF225" s="2">
        <f>Table1[[#This Row], [2020]]*(VLOOKUP(Table1[[#This Row], [ISO]],Table2[],4,0)%)</f>
      </c>
      <c r="CG225" s="3">
        <v>12.092</v>
      </c>
      <c r="CH225" s="2">
        <f>Table1[[#This Row], [2021]]*(VLOOKUP(Table1[[#This Row], [ISO]],Table2[],3,0)%)</f>
      </c>
    </row>
    <row x14ac:dyDescent="0.25" r="226" customHeight="1" ht="17.25">
      <c r="A226" s="1" t="s">
        <v>331</v>
      </c>
      <c r="B226" s="1" t="s">
        <v>330</v>
      </c>
      <c r="C226" s="3">
        <v>15965.731</v>
      </c>
      <c r="D226" s="3">
        <f>Table1[[#This Row], [1980]]*(VLOOKUP(Table1[[#This Row], [ISO]],Table2[],44,0)%)</f>
      </c>
      <c r="E226" s="3">
        <v>16297.036</v>
      </c>
      <c r="F226" s="3">
        <f>Table1[[#This Row], [1981]]*(VLOOKUP(Table1[[#This Row], [ISO]],Table2[],43,0)%)</f>
      </c>
      <c r="G226" s="3">
        <v>16664.021</v>
      </c>
      <c r="H226" s="3">
        <f>Table1[[#This Row], [1982]]*(VLOOKUP(Table1[[#This Row], [ISO]],Table2[],42,0)%)</f>
      </c>
      <c r="I226" s="3">
        <v>17029.566</v>
      </c>
      <c r="J226" s="3">
        <f>Table1[[#This Row], [1983]]*(VLOOKUP(Table1[[#This Row], [ISO]],Table2[],41,0)%)</f>
      </c>
      <c r="K226" s="3">
        <v>17369.471</v>
      </c>
      <c r="L226" s="3">
        <f>Table1[[#This Row], [1984]]*(VLOOKUP(Table1[[#This Row], [ISO]],Table2[],40,0)%)</f>
      </c>
      <c r="M226" s="3">
        <v>17676.453999999998</v>
      </c>
      <c r="N226" s="3">
        <f>Table1[[#This Row], [1985]]*(VLOOKUP(Table1[[#This Row], [ISO]],Table2[],39,0)%)</f>
      </c>
      <c r="O226" s="3">
        <v>17923.662</v>
      </c>
      <c r="P226" s="3">
        <f>Table1[[#This Row], [1986]]*(VLOOKUP(Table1[[#This Row], [ISO]],Table2[],38,0)%)</f>
      </c>
      <c r="Q226" s="3">
        <v>18088.645</v>
      </c>
      <c r="R226" s="3">
        <f>Table1[[#This Row], [1987]]*(VLOOKUP(Table1[[#This Row], [ISO]],Table2[],37,0)%)</f>
      </c>
      <c r="S226" s="3">
        <v>18181.583</v>
      </c>
      <c r="T226" s="3">
        <f>Table1[[#This Row], [1988]]*(VLOOKUP(Table1[[#This Row], [ISO]],Table2[],36,0)%)</f>
      </c>
      <c r="U226" s="3">
        <v>18223.592</v>
      </c>
      <c r="V226" s="3">
        <f>Table1[[#This Row], [1989]]*(VLOOKUP(Table1[[#This Row], [ISO]],Table2[],35,0)%)</f>
      </c>
      <c r="W226" s="3">
        <v>18238.878</v>
      </c>
      <c r="X226" s="3">
        <f>Table1[[#This Row], [1990]]*(VLOOKUP(Table1[[#This Row], [ISO]],Table2[],34,0)%)</f>
      </c>
      <c r="Y226" s="3">
        <v>18237.531</v>
      </c>
      <c r="Z226" s="3">
        <f>Table1[[#This Row], [1991]]*(VLOOKUP(Table1[[#This Row], [ISO]],Table2[],33,0)%)</f>
      </c>
      <c r="AA226" s="3">
        <v>18205.479</v>
      </c>
      <c r="AB226" s="3">
        <f>Table1[[#This Row], [1992]]*(VLOOKUP(Table1[[#This Row], [ISO]],Table2[],32,0)%)</f>
      </c>
      <c r="AC226" s="3">
        <v>18107.174</v>
      </c>
      <c r="AD226" s="3">
        <f>Table1[[#This Row], [1993]]*(VLOOKUP(Table1[[#This Row], [ISO]],Table2[],31,0)%)</f>
      </c>
      <c r="AE226" s="3">
        <v>17884.547</v>
      </c>
      <c r="AF226" s="3">
        <f>Table1[[#This Row], [1994]]*(VLOOKUP(Table1[[#This Row], [ISO]],Table2[],30,0)%)</f>
      </c>
      <c r="AG226" s="3">
        <v>17482.19</v>
      </c>
      <c r="AH226" s="3">
        <f>Table1[[#This Row], [1995]]*(VLOOKUP(Table1[[#This Row], [ISO]],Table2[],29,0)%)</f>
      </c>
      <c r="AI226" s="3">
        <v>16893.718</v>
      </c>
      <c r="AJ226" s="3">
        <f>Table1[[#This Row], [1996]]*(VLOOKUP(Table1[[#This Row], [ISO]],Table2[],28,0)%)</f>
      </c>
      <c r="AK226" s="3">
        <v>16191.311</v>
      </c>
      <c r="AL226" s="3">
        <f>Table1[[#This Row], [1997]]*(VLOOKUP(Table1[[#This Row], [ISO]],Table2[],27,0)%)</f>
      </c>
      <c r="AM226" s="3">
        <v>15467.169</v>
      </c>
      <c r="AN226" s="3">
        <f>Table1[[#This Row], [1998]]*(VLOOKUP(Table1[[#This Row], [ISO]],Table2[],26,0)%)</f>
      </c>
      <c r="AO226" s="3">
        <v>14808.569</v>
      </c>
      <c r="AP226" s="3">
        <f>Table1[[#This Row], [1999]]*(VLOOKUP(Table1[[#This Row], [ISO]],Table2[],25,0)%)</f>
      </c>
      <c r="AQ226" s="3">
        <v>14322.723</v>
      </c>
      <c r="AR226" s="3">
        <f>Table1[[#This Row], [2000]]*(VLOOKUP(Table1[[#This Row], [ISO]],Table2[],24,0)%)</f>
      </c>
      <c r="AS226" s="3">
        <v>14050.37</v>
      </c>
      <c r="AT226" s="3">
        <f>Table1[[#This Row], [2001]]*(VLOOKUP(Table1[[#This Row], [ISO]],Table2[],23,0)%)</f>
      </c>
      <c r="AU226" s="3">
        <v>13962.268</v>
      </c>
      <c r="AV226" s="3">
        <f>Table1[[#This Row], [2002]]*(VLOOKUP(Table1[[#This Row], [ISO]],Table2[],22,0)%)</f>
      </c>
      <c r="AW226" s="3">
        <v>13996.287</v>
      </c>
      <c r="AX226" s="3">
        <f>Table1[[#This Row], [2003]]*(VLOOKUP(Table1[[#This Row], [ISO]],Table2[],21,0)%)</f>
      </c>
      <c r="AY226" s="3">
        <v>14095.513</v>
      </c>
      <c r="AZ226" s="3">
        <f>Table1[[#This Row], [2004]]*(VLOOKUP(Table1[[#This Row], [ISO]],Table2[],20,0)%)</f>
      </c>
      <c r="BA226" s="3">
        <v>14190.572</v>
      </c>
      <c r="BB226" s="3">
        <f>Table1[[#This Row], [2005]]*(VLOOKUP(Table1[[#This Row], [ISO]],Table2[],19,0)%)</f>
      </c>
      <c r="BC226" s="3">
        <v>14218.545</v>
      </c>
      <c r="BD226" s="3">
        <f>Table1[[#This Row], [2006]]*(VLOOKUP(Table1[[#This Row], [ISO]],Table2[],18,0)%)</f>
      </c>
      <c r="BE226" s="3">
        <v>14203.823</v>
      </c>
      <c r="BF226" s="3">
        <f>Table1[[#This Row], [2007]]*(VLOOKUP(Table1[[#This Row], [ISO]],Table2[],17,0)%)</f>
      </c>
      <c r="BG226" s="3">
        <v>14206.518</v>
      </c>
      <c r="BH226" s="3">
        <f>Table1[[#This Row], [2008]]*(VLOOKUP(Table1[[#This Row], [ISO]],Table2[],16,0)%)</f>
      </c>
      <c r="BI226" s="3">
        <v>14225.608</v>
      </c>
      <c r="BJ226" s="3">
        <f>Table1[[#This Row], [2009]]*(VLOOKUP(Table1[[#This Row], [ISO]],Table2[],15,0)%)</f>
      </c>
      <c r="BK226" s="3">
        <v>14258.789</v>
      </c>
      <c r="BL226" s="3">
        <f>Table1[[#This Row], [2010]]*(VLOOKUP(Table1[[#This Row], [ISO]],Table2[],14,0)%)</f>
      </c>
      <c r="BM226" s="3">
        <v>14357.318000000001</v>
      </c>
      <c r="BN226" s="3">
        <f>Table1[[#This Row], [2011]]*(VLOOKUP(Table1[[#This Row], [ISO]],Table2[],13,0)%)</f>
      </c>
      <c r="BO226" s="3">
        <v>14505.837</v>
      </c>
      <c r="BP226" s="3">
        <f>Table1[[#This Row], [2012]]*(VLOOKUP(Table1[[#This Row], [ISO]],Table2[],12,0)%)</f>
      </c>
      <c r="BQ226" s="3">
        <v>14664.862000000001</v>
      </c>
      <c r="BR226" s="3">
        <f>Table1[[#This Row], [2013]]*(VLOOKUP(Table1[[#This Row], [ISO]],Table2[],11,0)%)</f>
      </c>
      <c r="BS226" s="3">
        <v>14823.166</v>
      </c>
      <c r="BT226" s="3">
        <f>Table1[[#This Row], [2014]]*(VLOOKUP(Table1[[#This Row], [ISO]],Table2[],10,0)%)</f>
      </c>
      <c r="BU226" s="3">
        <v>14970.519</v>
      </c>
      <c r="BV226" s="3">
        <f>Table1[[#This Row], [2015]]*(VLOOKUP(Table1[[#This Row], [ISO]],Table2[],9,0)%)</f>
      </c>
      <c r="BW226" s="3">
        <v>15075.681999999999</v>
      </c>
      <c r="BX226" s="3">
        <f>Table1[[#This Row], [2016]]*(VLOOKUP(Table1[[#This Row], [ISO]],Table2[],8,0)%)</f>
      </c>
      <c r="BY226" s="3">
        <v>15100.943</v>
      </c>
      <c r="BZ226" s="3">
        <f>Table1[[#This Row], [2017]]*(VLOOKUP(Table1[[#This Row], [ISO]],Table2[],7,0)%)</f>
      </c>
      <c r="CA226" s="3">
        <v>15050.721</v>
      </c>
      <c r="CB226" s="3">
        <f>Table1[[#This Row], [2018]]*(VLOOKUP(Table1[[#This Row], [ISO]],Table2[],6,0)%)</f>
      </c>
      <c r="CC226" s="3">
        <v>14963.473</v>
      </c>
      <c r="CD226" s="3">
        <f>Table1[[#This Row], [2019]]*(VLOOKUP(Table1[[#This Row], [ISO]],Table2[],5,0)%)</f>
      </c>
      <c r="CE226" s="3">
        <v>14859.196</v>
      </c>
      <c r="CF226" s="3">
        <f>Table1[[#This Row], [2020]]*(VLOOKUP(Table1[[#This Row], [ISO]],Table2[],4,0)%)</f>
      </c>
      <c r="CG226" s="3">
        <v>14736.312999999998</v>
      </c>
      <c r="CH226" s="3">
        <f>Table1[[#This Row], [2021]]*(VLOOKUP(Table1[[#This Row], [ISO]],Table2[],3,0)%)</f>
      </c>
    </row>
    <row x14ac:dyDescent="0.25" r="227" customHeight="1" ht="17.25">
      <c r="A227" s="1" t="s">
        <v>327</v>
      </c>
      <c r="B227" s="1" t="s">
        <v>326</v>
      </c>
      <c r="C227" s="3">
        <v>40.671</v>
      </c>
      <c r="D227" s="3">
        <f>Table1[[#This Row], [1980]]*(VLOOKUP(Table1[[#This Row], [ISO]],Table2[],44,0)%)</f>
      </c>
      <c r="E227" s="3">
        <v>41.609</v>
      </c>
      <c r="F227" s="3">
        <f>Table1[[#This Row], [1981]]*(VLOOKUP(Table1[[#This Row], [ISO]],Table2[],43,0)%)</f>
      </c>
      <c r="G227" s="3">
        <v>42.684</v>
      </c>
      <c r="H227" s="3">
        <f>Table1[[#This Row], [1982]]*(VLOOKUP(Table1[[#This Row], [ISO]],Table2[],42,0)%)</f>
      </c>
      <c r="I227" s="3">
        <v>43.883</v>
      </c>
      <c r="J227" s="3">
        <f>Table1[[#This Row], [1983]]*(VLOOKUP(Table1[[#This Row], [ISO]],Table2[],41,0)%)</f>
      </c>
      <c r="K227" s="3">
        <v>45.137</v>
      </c>
      <c r="L227" s="3">
        <f>Table1[[#This Row], [1984]]*(VLOOKUP(Table1[[#This Row], [ISO]],Table2[],40,0)%)</f>
      </c>
      <c r="M227" s="3">
        <v>46.422</v>
      </c>
      <c r="N227" s="3">
        <f>Table1[[#This Row], [1985]]*(VLOOKUP(Table1[[#This Row], [ISO]],Table2[],39,0)%)</f>
      </c>
      <c r="O227" s="3">
        <v>47.737</v>
      </c>
      <c r="P227" s="3">
        <f>Table1[[#This Row], [1986]]*(VLOOKUP(Table1[[#This Row], [ISO]],Table2[],38,0)%)</f>
      </c>
      <c r="Q227" s="3">
        <v>49.015</v>
      </c>
      <c r="R227" s="3">
        <f>Table1[[#This Row], [1987]]*(VLOOKUP(Table1[[#This Row], [ISO]],Table2[],37,0)%)</f>
      </c>
      <c r="S227" s="3">
        <v>50.227000000000004</v>
      </c>
      <c r="T227" s="3">
        <f>Table1[[#This Row], [1988]]*(VLOOKUP(Table1[[#This Row], [ISO]],Table2[],36,0)%)</f>
      </c>
      <c r="U227" s="3">
        <v>51.362</v>
      </c>
      <c r="V227" s="3">
        <f>Table1[[#This Row], [1989]]*(VLOOKUP(Table1[[#This Row], [ISO]],Table2[],35,0)%)</f>
      </c>
      <c r="W227" s="3">
        <v>52.482</v>
      </c>
      <c r="X227" s="3">
        <f>Table1[[#This Row], [1990]]*(VLOOKUP(Table1[[#This Row], [ISO]],Table2[],34,0)%)</f>
      </c>
      <c r="Y227" s="3">
        <v>53.593</v>
      </c>
      <c r="Z227" s="3">
        <f>Table1[[#This Row], [1991]]*(VLOOKUP(Table1[[#This Row], [ISO]],Table2[],33,0)%)</f>
      </c>
      <c r="AA227" s="3">
        <v>54.631</v>
      </c>
      <c r="AB227" s="3">
        <f>Table1[[#This Row], [1992]]*(VLOOKUP(Table1[[#This Row], [ISO]],Table2[],32,0)%)</f>
      </c>
      <c r="AC227" s="3">
        <v>55.6</v>
      </c>
      <c r="AD227" s="3">
        <f>Table1[[#This Row], [1993]]*(VLOOKUP(Table1[[#This Row], [ISO]],Table2[],31,0)%)</f>
      </c>
      <c r="AE227" s="3">
        <v>56.483999999999995</v>
      </c>
      <c r="AF227" s="3">
        <f>Table1[[#This Row], [1994]]*(VLOOKUP(Table1[[#This Row], [ISO]],Table2[],30,0)%)</f>
      </c>
      <c r="AG227" s="3">
        <v>57.267</v>
      </c>
      <c r="AH227" s="3">
        <f>Table1[[#This Row], [1995]]*(VLOOKUP(Table1[[#This Row], [ISO]],Table2[],29,0)%)</f>
      </c>
      <c r="AI227" s="3">
        <v>57.922</v>
      </c>
      <c r="AJ227" s="3">
        <f>Table1[[#This Row], [1996]]*(VLOOKUP(Table1[[#This Row], [ISO]],Table2[],28,0)%)</f>
      </c>
      <c r="AK227" s="3">
        <v>58.471</v>
      </c>
      <c r="AL227" s="3">
        <f>Table1[[#This Row], [1997]]*(VLOOKUP(Table1[[#This Row], [ISO]],Table2[],27,0)%)</f>
      </c>
      <c r="AM227" s="3">
        <v>58.980999999999995</v>
      </c>
      <c r="AN227" s="3">
        <f>Table1[[#This Row], [1998]]*(VLOOKUP(Table1[[#This Row], [ISO]],Table2[],26,0)%)</f>
      </c>
      <c r="AO227" s="3">
        <v>59.491</v>
      </c>
      <c r="AP227" s="3">
        <f>Table1[[#This Row], [1999]]*(VLOOKUP(Table1[[#This Row], [ISO]],Table2[],25,0)%)</f>
      </c>
      <c r="AQ227" s="3">
        <v>59.927</v>
      </c>
      <c r="AR227" s="3">
        <f>Table1[[#This Row], [2000]]*(VLOOKUP(Table1[[#This Row], [ISO]],Table2[],24,0)%)</f>
      </c>
      <c r="AS227" s="3">
        <v>60.476</v>
      </c>
      <c r="AT227" s="3">
        <f>Table1[[#This Row], [2001]]*(VLOOKUP(Table1[[#This Row], [ISO]],Table2[],23,0)%)</f>
      </c>
      <c r="AU227" s="3">
        <v>61.263999999999996</v>
      </c>
      <c r="AV227" s="3">
        <f>Table1[[#This Row], [2002]]*(VLOOKUP(Table1[[#This Row], [ISO]],Table2[],22,0)%)</f>
      </c>
      <c r="AW227" s="3">
        <v>62.154999999999994</v>
      </c>
      <c r="AX227" s="3">
        <f>Table1[[#This Row], [2003]]*(VLOOKUP(Table1[[#This Row], [ISO]],Table2[],21,0)%)</f>
      </c>
      <c r="AY227" s="3">
        <v>63.179</v>
      </c>
      <c r="AZ227" s="3">
        <f>Table1[[#This Row], [2004]]*(VLOOKUP(Table1[[#This Row], [ISO]],Table2[],20,0)%)</f>
      </c>
      <c r="BA227" s="3">
        <v>64.259</v>
      </c>
      <c r="BB227" s="3">
        <f>Table1[[#This Row], [2005]]*(VLOOKUP(Table1[[#This Row], [ISO]],Table2[],19,0)%)</f>
      </c>
      <c r="BC227" s="3">
        <v>65.337</v>
      </c>
      <c r="BD227" s="3">
        <f>Table1[[#This Row], [2006]]*(VLOOKUP(Table1[[#This Row], [ISO]],Table2[],18,0)%)</f>
      </c>
      <c r="BE227" s="3">
        <v>66.579</v>
      </c>
      <c r="BF227" s="3">
        <f>Table1[[#This Row], [2007]]*(VLOOKUP(Table1[[#This Row], [ISO]],Table2[],17,0)%)</f>
      </c>
      <c r="BG227" s="3">
        <v>68.12200000000001</v>
      </c>
      <c r="BH227" s="3">
        <f>Table1[[#This Row], [2008]]*(VLOOKUP(Table1[[#This Row], [ISO]],Table2[],16,0)%)</f>
      </c>
      <c r="BI227" s="3">
        <v>69.92099999999999</v>
      </c>
      <c r="BJ227" s="3">
        <f>Table1[[#This Row], [2009]]*(VLOOKUP(Table1[[#This Row], [ISO]],Table2[],15,0)%)</f>
      </c>
      <c r="BK227" s="3">
        <v>72.392</v>
      </c>
      <c r="BL227" s="3">
        <f>Table1[[#This Row], [2010]]*(VLOOKUP(Table1[[#This Row], [ISO]],Table2[],14,0)%)</f>
      </c>
      <c r="BM227" s="3">
        <v>75.44300000000001</v>
      </c>
      <c r="BN227" s="3">
        <f>Table1[[#This Row], [2011]]*(VLOOKUP(Table1[[#This Row], [ISO]],Table2[],13,0)%)</f>
      </c>
      <c r="BO227" s="3">
        <v>78.355</v>
      </c>
      <c r="BP227" s="3">
        <f>Table1[[#This Row], [2012]]*(VLOOKUP(Table1[[#This Row], [ISO]],Table2[],12,0)%)</f>
      </c>
      <c r="BQ227" s="3">
        <v>80.921</v>
      </c>
      <c r="BR227" s="3">
        <f>Table1[[#This Row], [2013]]*(VLOOKUP(Table1[[#This Row], [ISO]],Table2[],11,0)%)</f>
      </c>
      <c r="BS227" s="3">
        <v>83.065</v>
      </c>
      <c r="BT227" s="3">
        <f>Table1[[#This Row], [2014]]*(VLOOKUP(Table1[[#This Row], [ISO]],Table2[],10,0)%)</f>
      </c>
      <c r="BU227" s="3">
        <v>84.834</v>
      </c>
      <c r="BV227" s="3">
        <f>Table1[[#This Row], [2015]]*(VLOOKUP(Table1[[#This Row], [ISO]],Table2[],9,0)%)</f>
      </c>
      <c r="BW227" s="3">
        <v>86.25</v>
      </c>
      <c r="BX227" s="3">
        <f>Table1[[#This Row], [2016]]*(VLOOKUP(Table1[[#This Row], [ISO]],Table2[],8,0)%)</f>
      </c>
      <c r="BY227" s="3">
        <v>87.374</v>
      </c>
      <c r="BZ227" s="3">
        <f>Table1[[#This Row], [2017]]*(VLOOKUP(Table1[[#This Row], [ISO]],Table2[],7,0)%)</f>
      </c>
      <c r="CA227" s="3">
        <v>88.326</v>
      </c>
      <c r="CB227" s="3">
        <f>Table1[[#This Row], [2018]]*(VLOOKUP(Table1[[#This Row], [ISO]],Table2[],6,0)%)</f>
      </c>
      <c r="CC227" s="3">
        <v>89.142</v>
      </c>
      <c r="CD227" s="3">
        <f>Table1[[#This Row], [2019]]*(VLOOKUP(Table1[[#This Row], [ISO]],Table2[],5,0)%)</f>
      </c>
      <c r="CE227" s="3">
        <v>89.86</v>
      </c>
      <c r="CF227" s="3">
        <f>Table1[[#This Row], [2020]]*(VLOOKUP(Table1[[#This Row], [ISO]],Table2[],4,0)%)</f>
      </c>
      <c r="CG227" s="3">
        <v>90.501</v>
      </c>
      <c r="CH227" s="3">
        <f>Table1[[#This Row], [2021]]*(VLOOKUP(Table1[[#This Row], [ISO]],Table2[],3,0)%)</f>
      </c>
    </row>
    <row x14ac:dyDescent="0.25" r="228" customHeight="1" ht="17.25">
      <c r="A228" s="1" t="s">
        <v>513</v>
      </c>
      <c r="B228" s="1" t="s">
        <v>514</v>
      </c>
      <c r="C228" s="3">
        <v>3.669</v>
      </c>
      <c r="D228" s="2">
        <f>Table1[[#This Row], [1980]]*(VLOOKUP(Table1[[#This Row], [ISO]],Table2[],44,0)%)</f>
      </c>
      <c r="E228" s="3">
        <v>3.818</v>
      </c>
      <c r="F228" s="2">
        <f>Table1[[#This Row], [1981]]*(VLOOKUP(Table1[[#This Row], [ISO]],Table2[],43,0)%)</f>
      </c>
      <c r="G228" s="3">
        <v>3.9770000000000003</v>
      </c>
      <c r="H228" s="2">
        <f>Table1[[#This Row], [1982]]*(VLOOKUP(Table1[[#This Row], [ISO]],Table2[],42,0)%)</f>
      </c>
      <c r="I228" s="3">
        <v>4.047</v>
      </c>
      <c r="J228" s="2">
        <f>Table1[[#This Row], [1983]]*(VLOOKUP(Table1[[#This Row], [ISO]],Table2[],41,0)%)</f>
      </c>
      <c r="K228" s="3">
        <v>4.001</v>
      </c>
      <c r="L228" s="2">
        <f>Table1[[#This Row], [1984]]*(VLOOKUP(Table1[[#This Row], [ISO]],Table2[],40,0)%)</f>
      </c>
      <c r="M228" s="3">
        <v>3.924</v>
      </c>
      <c r="N228" s="2">
        <f>Table1[[#This Row], [1985]]*(VLOOKUP(Table1[[#This Row], [ISO]],Table2[],39,0)%)</f>
      </c>
      <c r="O228" s="3">
        <v>3.831</v>
      </c>
      <c r="P228" s="2">
        <f>Table1[[#This Row], [1986]]*(VLOOKUP(Table1[[#This Row], [ISO]],Table2[],38,0)%)</f>
      </c>
      <c r="Q228" s="3">
        <v>3.732</v>
      </c>
      <c r="R228" s="2">
        <f>Table1[[#This Row], [1987]]*(VLOOKUP(Table1[[#This Row], [ISO]],Table2[],37,0)%)</f>
      </c>
      <c r="S228" s="3">
        <v>3.652</v>
      </c>
      <c r="T228" s="2">
        <f>Table1[[#This Row], [1988]]*(VLOOKUP(Table1[[#This Row], [ISO]],Table2[],36,0)%)</f>
      </c>
      <c r="U228" s="3">
        <v>3.602</v>
      </c>
      <c r="V228" s="2">
        <f>Table1[[#This Row], [1989]]*(VLOOKUP(Table1[[#This Row], [ISO]],Table2[],35,0)%)</f>
      </c>
      <c r="W228" s="3">
        <v>3.5709999999999997</v>
      </c>
      <c r="X228" s="2">
        <f>Table1[[#This Row], [1990]]*(VLOOKUP(Table1[[#This Row], [ISO]],Table2[],34,0)%)</f>
      </c>
      <c r="Y228" s="3">
        <v>3.5440000000000005</v>
      </c>
      <c r="Z228" s="2">
        <f>Table1[[#This Row], [1991]]*(VLOOKUP(Table1[[#This Row], [ISO]],Table2[],33,0)%)</f>
      </c>
      <c r="AA228" s="3">
        <v>3.527</v>
      </c>
      <c r="AB228" s="2">
        <f>Table1[[#This Row], [1992]]*(VLOOKUP(Table1[[#This Row], [ISO]],Table2[],32,0)%)</f>
      </c>
      <c r="AC228" s="3">
        <v>3.534</v>
      </c>
      <c r="AD228" s="2">
        <f>Table1[[#This Row], [1993]]*(VLOOKUP(Table1[[#This Row], [ISO]],Table2[],31,0)%)</f>
      </c>
      <c r="AE228" s="3">
        <v>3.539</v>
      </c>
      <c r="AF228" s="2">
        <f>Table1[[#This Row], [1994]]*(VLOOKUP(Table1[[#This Row], [ISO]],Table2[],30,0)%)</f>
      </c>
      <c r="AG228" s="3">
        <v>3.502</v>
      </c>
      <c r="AH228" s="2">
        <f>Table1[[#This Row], [1995]]*(VLOOKUP(Table1[[#This Row], [ISO]],Table2[],29,0)%)</f>
      </c>
      <c r="AI228" s="3">
        <v>3.41</v>
      </c>
      <c r="AJ228" s="2">
        <f>Table1[[#This Row], [1996]]*(VLOOKUP(Table1[[#This Row], [ISO]],Table2[],28,0)%)</f>
      </c>
      <c r="AK228" s="3">
        <v>3.278</v>
      </c>
      <c r="AL228" s="2">
        <f>Table1[[#This Row], [1997]]*(VLOOKUP(Table1[[#This Row], [ISO]],Table2[],27,0)%)</f>
      </c>
      <c r="AM228" s="3">
        <v>3.145</v>
      </c>
      <c r="AN228" s="2">
        <f>Table1[[#This Row], [1998]]*(VLOOKUP(Table1[[#This Row], [ISO]],Table2[],26,0)%)</f>
      </c>
      <c r="AO228" s="3">
        <v>3.05</v>
      </c>
      <c r="AP228" s="2">
        <f>Table1[[#This Row], [1999]]*(VLOOKUP(Table1[[#This Row], [ISO]],Table2[],25,0)%)</f>
      </c>
      <c r="AQ228" s="3">
        <v>3.01</v>
      </c>
      <c r="AR228" s="2">
        <f>Table1[[#This Row], [2000]]*(VLOOKUP(Table1[[#This Row], [ISO]],Table2[],24,0)%)</f>
      </c>
      <c r="AS228" s="3">
        <v>3.01</v>
      </c>
      <c r="AT228" s="2">
        <f>Table1[[#This Row], [2001]]*(VLOOKUP(Table1[[#This Row], [ISO]],Table2[],23,0)%)</f>
      </c>
      <c r="AU228" s="3">
        <v>3.021</v>
      </c>
      <c r="AV228" s="2">
        <f>Table1[[#This Row], [2002]]*(VLOOKUP(Table1[[#This Row], [ISO]],Table2[],22,0)%)</f>
      </c>
      <c r="AW228" s="3">
        <v>2.983</v>
      </c>
      <c r="AX228" s="2">
        <f>Table1[[#This Row], [2003]]*(VLOOKUP(Table1[[#This Row], [ISO]],Table2[],21,0)%)</f>
      </c>
      <c r="AY228" s="3">
        <v>2.841</v>
      </c>
      <c r="AZ228" s="2">
        <f>Table1[[#This Row], [2004]]*(VLOOKUP(Table1[[#This Row], [ISO]],Table2[],20,0)%)</f>
      </c>
      <c r="BA228" s="3">
        <v>2.659</v>
      </c>
      <c r="BB228" s="2">
        <f>Table1[[#This Row], [2005]]*(VLOOKUP(Table1[[#This Row], [ISO]],Table2[],19,0)%)</f>
      </c>
      <c r="BC228" s="3">
        <v>2.528</v>
      </c>
      <c r="BD228" s="2">
        <f>Table1[[#This Row], [2006]]*(VLOOKUP(Table1[[#This Row], [ISO]],Table2[],18,0)%)</f>
      </c>
      <c r="BE228" s="3">
        <v>2.446</v>
      </c>
      <c r="BF228" s="2">
        <f>Table1[[#This Row], [2007]]*(VLOOKUP(Table1[[#This Row], [ISO]],Table2[],17,0)%)</f>
      </c>
      <c r="BG228" s="3">
        <v>2.35</v>
      </c>
      <c r="BH228" s="2">
        <f>Table1[[#This Row], [2008]]*(VLOOKUP(Table1[[#This Row], [ISO]],Table2[],16,0)%)</f>
      </c>
      <c r="BI228" s="3">
        <v>2.204</v>
      </c>
      <c r="BJ228" s="2">
        <f>Table1[[#This Row], [2009]]*(VLOOKUP(Table1[[#This Row], [ISO]],Table2[],15,0)%)</f>
      </c>
      <c r="BK228" s="3">
        <v>2.07</v>
      </c>
      <c r="BL228" s="2">
        <f>Table1[[#This Row], [2010]]*(VLOOKUP(Table1[[#This Row], [ISO]],Table2[],14,0)%)</f>
      </c>
      <c r="BM228" s="3">
        <v>2.006</v>
      </c>
      <c r="BN228" s="2">
        <f>Table1[[#This Row], [2011]]*(VLOOKUP(Table1[[#This Row], [ISO]],Table2[],13,0)%)</f>
      </c>
      <c r="BO228" s="3">
        <v>1.996</v>
      </c>
      <c r="BP228" s="2">
        <f>Table1[[#This Row], [2012]]*(VLOOKUP(Table1[[#This Row], [ISO]],Table2[],12,0)%)</f>
      </c>
      <c r="BQ228" s="3">
        <v>1.988</v>
      </c>
      <c r="BR228" s="2">
        <f>Table1[[#This Row], [2013]]*(VLOOKUP(Table1[[#This Row], [ISO]],Table2[],11,0)%)</f>
      </c>
      <c r="BS228" s="3">
        <v>1.9340000000000002</v>
      </c>
      <c r="BT228" s="2">
        <f>Table1[[#This Row], [2014]]*(VLOOKUP(Table1[[#This Row], [ISO]],Table2[],10,0)%)</f>
      </c>
      <c r="BU228" s="3">
        <v>1.854</v>
      </c>
      <c r="BV228" s="2">
        <f>Table1[[#This Row], [2015]]*(VLOOKUP(Table1[[#This Row], [ISO]],Table2[],9,0)%)</f>
      </c>
      <c r="BW228" s="3">
        <v>1.787</v>
      </c>
      <c r="BX228" s="2">
        <f>Table1[[#This Row], [2016]]*(VLOOKUP(Table1[[#This Row], [ISO]],Table2[],8,0)%)</f>
      </c>
      <c r="BY228" s="3">
        <v>1.733</v>
      </c>
      <c r="BZ228" s="2">
        <f>Table1[[#This Row], [2017]]*(VLOOKUP(Table1[[#This Row], [ISO]],Table2[],7,0)%)</f>
      </c>
      <c r="CA228" s="3">
        <v>1.6760000000000002</v>
      </c>
      <c r="CB228" s="2">
        <f>Table1[[#This Row], [2018]]*(VLOOKUP(Table1[[#This Row], [ISO]],Table2[],6,0)%)</f>
      </c>
      <c r="CC228" s="3">
        <v>1.619</v>
      </c>
      <c r="CD228" s="2">
        <f>Table1[[#This Row], [2019]]*(VLOOKUP(Table1[[#This Row], [ISO]],Table2[],5,0)%)</f>
      </c>
      <c r="CE228" s="3">
        <v>1.5630000000000002</v>
      </c>
      <c r="CF228" s="2">
        <f>Table1[[#This Row], [2020]]*(VLOOKUP(Table1[[#This Row], [ISO]],Table2[],4,0)%)</f>
      </c>
      <c r="CG228" s="3">
        <v>1.502</v>
      </c>
      <c r="CH228" s="2">
        <f>Table1[[#This Row], [2021]]*(VLOOKUP(Table1[[#This Row], [ISO]],Table2[],3,0)%)</f>
      </c>
    </row>
    <row x14ac:dyDescent="0.25" r="229" customHeight="1" ht="17.25">
      <c r="A229" s="1" t="s">
        <v>515</v>
      </c>
      <c r="B229" s="1" t="s">
        <v>516</v>
      </c>
      <c r="C229" s="3">
        <v>1097384.949</v>
      </c>
      <c r="D229" s="2">
        <f>Table1[[#This Row], [1980]]*(VLOOKUP(Table1[[#This Row], [ISO]],Table2[],44,0)%)</f>
      </c>
      <c r="E229" s="3">
        <v>1113079.601</v>
      </c>
      <c r="F229" s="2">
        <f>Table1[[#This Row], [1981]]*(VLOOKUP(Table1[[#This Row], [ISO]],Table2[],43,0)%)</f>
      </c>
      <c r="G229" s="3">
        <v>1135060.825</v>
      </c>
      <c r="H229" s="2">
        <f>Table1[[#This Row], [1982]]*(VLOOKUP(Table1[[#This Row], [ISO]],Table2[],42,0)%)</f>
      </c>
      <c r="I229" s="3">
        <v>1158171.743</v>
      </c>
      <c r="J229" s="2">
        <f>Table1[[#This Row], [1983]]*(VLOOKUP(Table1[[#This Row], [ISO]],Table2[],41,0)%)</f>
      </c>
      <c r="K229" s="3">
        <v>1177903.262</v>
      </c>
      <c r="L229" s="2">
        <f>Table1[[#This Row], [1984]]*(VLOOKUP(Table1[[#This Row], [ISO]],Table2[],40,0)%)</f>
      </c>
      <c r="M229" s="3">
        <v>1196556.914</v>
      </c>
      <c r="N229" s="2">
        <f>Table1[[#This Row], [1985]]*(VLOOKUP(Table1[[#This Row], [ISO]],Table2[],39,0)%)</f>
      </c>
      <c r="O229" s="3">
        <v>1215353.398</v>
      </c>
      <c r="P229" s="2">
        <f>Table1[[#This Row], [1986]]*(VLOOKUP(Table1[[#This Row], [ISO]],Table2[],38,0)%)</f>
      </c>
      <c r="Q229" s="3">
        <v>1233906.485</v>
      </c>
      <c r="R229" s="2">
        <f>Table1[[#This Row], [1987]]*(VLOOKUP(Table1[[#This Row], [ISO]],Table2[],37,0)%)</f>
      </c>
      <c r="S229" s="3">
        <v>1251928.963</v>
      </c>
      <c r="T229" s="2">
        <f>Table1[[#This Row], [1988]]*(VLOOKUP(Table1[[#This Row], [ISO]],Table2[],36,0)%)</f>
      </c>
      <c r="U229" s="3">
        <v>1269638.834</v>
      </c>
      <c r="V229" s="2">
        <f>Table1[[#This Row], [1989]]*(VLOOKUP(Table1[[#This Row], [ISO]],Table2[],35,0)%)</f>
      </c>
      <c r="W229" s="3">
        <v>1285496.138</v>
      </c>
      <c r="X229" s="2">
        <f>Table1[[#This Row], [1990]]*(VLOOKUP(Table1[[#This Row], [ISO]],Table2[],34,0)%)</f>
      </c>
      <c r="Y229" s="3">
        <v>1292490.7710000002</v>
      </c>
      <c r="Z229" s="2">
        <f>Table1[[#This Row], [1991]]*(VLOOKUP(Table1[[#This Row], [ISO]],Table2[],33,0)%)</f>
      </c>
      <c r="AA229" s="3">
        <v>1288598.664</v>
      </c>
      <c r="AB229" s="2">
        <f>Table1[[#This Row], [1992]]*(VLOOKUP(Table1[[#This Row], [ISO]],Table2[],32,0)%)</f>
      </c>
      <c r="AC229" s="3">
        <v>1281417.494</v>
      </c>
      <c r="AD229" s="2">
        <f>Table1[[#This Row], [1993]]*(VLOOKUP(Table1[[#This Row], [ISO]],Table2[],31,0)%)</f>
      </c>
      <c r="AE229" s="3">
        <v>1271989.888</v>
      </c>
      <c r="AF229" s="2">
        <f>Table1[[#This Row], [1994]]*(VLOOKUP(Table1[[#This Row], [ISO]],Table2[],30,0)%)</f>
      </c>
      <c r="AG229" s="3">
        <v>1259122.257</v>
      </c>
      <c r="AH229" s="2">
        <f>Table1[[#This Row], [1995]]*(VLOOKUP(Table1[[#This Row], [ISO]],Table2[],29,0)%)</f>
      </c>
      <c r="AI229" s="3">
        <v>1248918.879</v>
      </c>
      <c r="AJ229" s="2">
        <f>Table1[[#This Row], [1996]]*(VLOOKUP(Table1[[#This Row], [ISO]],Table2[],28,0)%)</f>
      </c>
      <c r="AK229" s="3">
        <v>1243863.086</v>
      </c>
      <c r="AL229" s="2">
        <f>Table1[[#This Row], [1997]]*(VLOOKUP(Table1[[#This Row], [ISO]],Table2[],27,0)%)</f>
      </c>
      <c r="AM229" s="3">
        <v>1240420.943</v>
      </c>
      <c r="AN229" s="2">
        <f>Table1[[#This Row], [1998]]*(VLOOKUP(Table1[[#This Row], [ISO]],Table2[],26,0)%)</f>
      </c>
      <c r="AO229" s="3">
        <v>1238380.252</v>
      </c>
      <c r="AP229" s="2">
        <f>Table1[[#This Row], [1999]]*(VLOOKUP(Table1[[#This Row], [ISO]],Table2[],25,0)%)</f>
      </c>
      <c r="AQ229" s="3">
        <v>1239130.046</v>
      </c>
      <c r="AR229" s="2">
        <f>Table1[[#This Row], [2000]]*(VLOOKUP(Table1[[#This Row], [ISO]],Table2[],24,0)%)</f>
      </c>
      <c r="AS229" s="3">
        <v>1242504.149</v>
      </c>
      <c r="AT229" s="2">
        <f>Table1[[#This Row], [2001]]*(VLOOKUP(Table1[[#This Row], [ISO]],Table2[],23,0)%)</f>
      </c>
      <c r="AU229" s="3">
        <v>1247555.584</v>
      </c>
      <c r="AV229" s="2">
        <f>Table1[[#This Row], [2002]]*(VLOOKUP(Table1[[#This Row], [ISO]],Table2[],22,0)%)</f>
      </c>
      <c r="AW229" s="3">
        <v>1254052.997</v>
      </c>
      <c r="AX229" s="2">
        <f>Table1[[#This Row], [2003]]*(VLOOKUP(Table1[[#This Row], [ISO]],Table2[],21,0)%)</f>
      </c>
      <c r="AY229" s="3">
        <v>1261577.68</v>
      </c>
      <c r="AZ229" s="2">
        <f>Table1[[#This Row], [2004]]*(VLOOKUP(Table1[[#This Row], [ISO]],Table2[],20,0)%)</f>
      </c>
      <c r="BA229" s="3">
        <v>1268414.29</v>
      </c>
      <c r="BB229" s="2">
        <f>Table1[[#This Row], [2005]]*(VLOOKUP(Table1[[#This Row], [ISO]],Table2[],19,0)%)</f>
      </c>
      <c r="BC229" s="3">
        <v>1275113.816</v>
      </c>
      <c r="BD229" s="2">
        <f>Table1[[#This Row], [2006]]*(VLOOKUP(Table1[[#This Row], [ISO]],Table2[],18,0)%)</f>
      </c>
      <c r="BE229" s="3">
        <v>1284450.248</v>
      </c>
      <c r="BF229" s="2">
        <f>Table1[[#This Row], [2007]]*(VLOOKUP(Table1[[#This Row], [ISO]],Table2[],17,0)%)</f>
      </c>
      <c r="BG229" s="3">
        <v>1296732.364</v>
      </c>
      <c r="BH229" s="2">
        <f>Table1[[#This Row], [2008]]*(VLOOKUP(Table1[[#This Row], [ISO]],Table2[],16,0)%)</f>
      </c>
      <c r="BI229" s="3">
        <v>1310483.885</v>
      </c>
      <c r="BJ229" s="2">
        <f>Table1[[#This Row], [2009]]*(VLOOKUP(Table1[[#This Row], [ISO]],Table2[],15,0)%)</f>
      </c>
      <c r="BK229" s="3">
        <v>1323999.644</v>
      </c>
      <c r="BL229" s="2">
        <f>Table1[[#This Row], [2010]]*(VLOOKUP(Table1[[#This Row], [ISO]],Table2[],14,0)%)</f>
      </c>
      <c r="BM229" s="3">
        <v>1337018.86</v>
      </c>
      <c r="BN229" s="2">
        <f>Table1[[#This Row], [2011]]*(VLOOKUP(Table1[[#This Row], [ISO]],Table2[],13,0)%)</f>
      </c>
      <c r="BO229" s="3">
        <v>1350282.219</v>
      </c>
      <c r="BP229" s="2">
        <f>Table1[[#This Row], [2012]]*(VLOOKUP(Table1[[#This Row], [ISO]],Table2[],12,0)%)</f>
      </c>
      <c r="BQ229" s="3">
        <v>1361559.204</v>
      </c>
      <c r="BR229" s="2">
        <f>Table1[[#This Row], [2013]]*(VLOOKUP(Table1[[#This Row], [ISO]],Table2[],11,0)%)</f>
      </c>
      <c r="BS229" s="3">
        <v>1369506.097</v>
      </c>
      <c r="BT229" s="2">
        <f>Table1[[#This Row], [2014]]*(VLOOKUP(Table1[[#This Row], [ISO]],Table2[],10,0)%)</f>
      </c>
      <c r="BU229" s="3">
        <v>1375067.989</v>
      </c>
      <c r="BV229" s="2">
        <f>Table1[[#This Row], [2015]]*(VLOOKUP(Table1[[#This Row], [ISO]],Table2[],9,0)%)</f>
      </c>
      <c r="BW229" s="3">
        <v>1379195.845</v>
      </c>
      <c r="BX229" s="2">
        <f>Table1[[#This Row], [2016]]*(VLOOKUP(Table1[[#This Row], [ISO]],Table2[],8,0)%)</f>
      </c>
      <c r="BY229" s="3">
        <v>1380721.482</v>
      </c>
      <c r="BZ229" s="2">
        <f>Table1[[#This Row], [2017]]*(VLOOKUP(Table1[[#This Row], [ISO]],Table2[],7,0)%)</f>
      </c>
      <c r="CA229" s="3">
        <v>1377320.8790000002</v>
      </c>
      <c r="CB229" s="2">
        <f>Table1[[#This Row], [2018]]*(VLOOKUP(Table1[[#This Row], [ISO]],Table2[],6,0)%)</f>
      </c>
      <c r="CC229" s="3">
        <v>1369745.242</v>
      </c>
      <c r="CD229" s="2">
        <f>Table1[[#This Row], [2019]]*(VLOOKUP(Table1[[#This Row], [ISO]],Table2[],5,0)%)</f>
      </c>
      <c r="CE229" s="3">
        <v>1358292.404</v>
      </c>
      <c r="CF229" s="2">
        <f>Table1[[#This Row], [2020]]*(VLOOKUP(Table1[[#This Row], [ISO]],Table2[],4,0)%)</f>
      </c>
      <c r="CG229" s="3">
        <v>1342954.6</v>
      </c>
      <c r="CH229" s="2">
        <f>Table1[[#This Row], [2021]]*(VLOOKUP(Table1[[#This Row], [ISO]],Table2[],3,0)%)</f>
      </c>
    </row>
    <row x14ac:dyDescent="0.25" r="230" customHeight="1" ht="17.25">
      <c r="A230" s="1" t="s">
        <v>259</v>
      </c>
      <c r="B230" s="1" t="s">
        <v>258</v>
      </c>
      <c r="C230" s="3">
        <v>52.177</v>
      </c>
      <c r="D230" s="3">
        <f>Table1[[#This Row], [1980]]*(VLOOKUP(Table1[[#This Row], [ISO]],Table2[],44,0)%)</f>
      </c>
      <c r="E230" s="3">
        <v>51.955</v>
      </c>
      <c r="F230" s="3">
        <f>Table1[[#This Row], [1981]]*(VLOOKUP(Table1[[#This Row], [ISO]],Table2[],43,0)%)</f>
      </c>
      <c r="G230" s="3">
        <v>51.442</v>
      </c>
      <c r="H230" s="3">
        <f>Table1[[#This Row], [1982]]*(VLOOKUP(Table1[[#This Row], [ISO]],Table2[],42,0)%)</f>
      </c>
      <c r="I230" s="3">
        <v>50.665</v>
      </c>
      <c r="J230" s="3">
        <f>Table1[[#This Row], [1983]]*(VLOOKUP(Table1[[#This Row], [ISO]],Table2[],41,0)%)</f>
      </c>
      <c r="K230" s="3">
        <v>50.011</v>
      </c>
      <c r="L230" s="3">
        <f>Table1[[#This Row], [1984]]*(VLOOKUP(Table1[[#This Row], [ISO]],Table2[],40,0)%)</f>
      </c>
      <c r="M230" s="3">
        <v>49.702999999999996</v>
      </c>
      <c r="N230" s="3">
        <f>Table1[[#This Row], [1985]]*(VLOOKUP(Table1[[#This Row], [ISO]],Table2[],39,0)%)</f>
      </c>
      <c r="O230" s="3">
        <v>49.914</v>
      </c>
      <c r="P230" s="3">
        <f>Table1[[#This Row], [1986]]*(VLOOKUP(Table1[[#This Row], [ISO]],Table2[],38,0)%)</f>
      </c>
      <c r="Q230" s="3">
        <v>50.248999999999995</v>
      </c>
      <c r="R230" s="3">
        <f>Table1[[#This Row], [1987]]*(VLOOKUP(Table1[[#This Row], [ISO]],Table2[],37,0)%)</f>
      </c>
      <c r="S230" s="3">
        <v>50.132000000000005</v>
      </c>
      <c r="T230" s="3">
        <f>Table1[[#This Row], [1988]]*(VLOOKUP(Table1[[#This Row], [ISO]],Table2[],36,0)%)</f>
      </c>
      <c r="U230" s="3">
        <v>49.63</v>
      </c>
      <c r="V230" s="3">
        <f>Table1[[#This Row], [1989]]*(VLOOKUP(Table1[[#This Row], [ISO]],Table2[],35,0)%)</f>
      </c>
      <c r="W230" s="3">
        <v>49.099000000000004</v>
      </c>
      <c r="X230" s="3">
        <f>Table1[[#This Row], [1990]]*(VLOOKUP(Table1[[#This Row], [ISO]],Table2[],34,0)%)</f>
      </c>
      <c r="Y230" s="3">
        <v>48.999</v>
      </c>
      <c r="Z230" s="3">
        <f>Table1[[#This Row], [1991]]*(VLOOKUP(Table1[[#This Row], [ISO]],Table2[],33,0)%)</f>
      </c>
      <c r="AA230" s="3">
        <v>49.803000000000004</v>
      </c>
      <c r="AB230" s="3">
        <f>Table1[[#This Row], [1992]]*(VLOOKUP(Table1[[#This Row], [ISO]],Table2[],32,0)%)</f>
      </c>
      <c r="AC230" s="3">
        <v>51.195</v>
      </c>
      <c r="AD230" s="3">
        <f>Table1[[#This Row], [1993]]*(VLOOKUP(Table1[[#This Row], [ISO]],Table2[],31,0)%)</f>
      </c>
      <c r="AE230" s="3">
        <v>52.625</v>
      </c>
      <c r="AF230" s="3">
        <f>Table1[[#This Row], [1994]]*(VLOOKUP(Table1[[#This Row], [ISO]],Table2[],30,0)%)</f>
      </c>
      <c r="AG230" s="3">
        <v>53.953</v>
      </c>
      <c r="AH230" s="3">
        <f>Table1[[#This Row], [1995]]*(VLOOKUP(Table1[[#This Row], [ISO]],Table2[],29,0)%)</f>
      </c>
      <c r="AI230" s="3">
        <v>54.882000000000005</v>
      </c>
      <c r="AJ230" s="3">
        <f>Table1[[#This Row], [1996]]*(VLOOKUP(Table1[[#This Row], [ISO]],Table2[],28,0)%)</f>
      </c>
      <c r="AK230" s="3">
        <v>55.453</v>
      </c>
      <c r="AL230" s="3">
        <f>Table1[[#This Row], [1997]]*(VLOOKUP(Table1[[#This Row], [ISO]],Table2[],27,0)%)</f>
      </c>
      <c r="AM230" s="3">
        <v>55.869</v>
      </c>
      <c r="AN230" s="3">
        <f>Table1[[#This Row], [1998]]*(VLOOKUP(Table1[[#This Row], [ISO]],Table2[],26,0)%)</f>
      </c>
      <c r="AO230" s="3">
        <v>56.08500000000001</v>
      </c>
      <c r="AP230" s="3">
        <f>Table1[[#This Row], [1999]]*(VLOOKUP(Table1[[#This Row], [ISO]],Table2[],25,0)%)</f>
      </c>
      <c r="AQ230" s="3">
        <v>56.137</v>
      </c>
      <c r="AR230" s="3">
        <f>Table1[[#This Row], [2000]]*(VLOOKUP(Table1[[#This Row], [ISO]],Table2[],24,0)%)</f>
      </c>
      <c r="AS230" s="3">
        <v>56.04900000000001</v>
      </c>
      <c r="AT230" s="3">
        <f>Table1[[#This Row], [2001]]*(VLOOKUP(Table1[[#This Row], [ISO]],Table2[],23,0)%)</f>
      </c>
      <c r="AU230" s="3">
        <v>55.541</v>
      </c>
      <c r="AV230" s="3">
        <f>Table1[[#This Row], [2002]]*(VLOOKUP(Table1[[#This Row], [ISO]],Table2[],22,0)%)</f>
      </c>
      <c r="AW230" s="3">
        <v>54.725</v>
      </c>
      <c r="AX230" s="3">
        <f>Table1[[#This Row], [2003]]*(VLOOKUP(Table1[[#This Row], [ISO]],Table2[],21,0)%)</f>
      </c>
      <c r="AY230" s="3">
        <v>54.009</v>
      </c>
      <c r="AZ230" s="3">
        <f>Table1[[#This Row], [2004]]*(VLOOKUP(Table1[[#This Row], [ISO]],Table2[],20,0)%)</f>
      </c>
      <c r="BA230" s="3">
        <v>53.42399999999999</v>
      </c>
      <c r="BB230" s="3">
        <f>Table1[[#This Row], [2005]]*(VLOOKUP(Table1[[#This Row], [ISO]],Table2[],19,0)%)</f>
      </c>
      <c r="BC230" s="3">
        <v>53.038000000000004</v>
      </c>
      <c r="BD230" s="3">
        <f>Table1[[#This Row], [2006]]*(VLOOKUP(Table1[[#This Row], [ISO]],Table2[],18,0)%)</f>
      </c>
      <c r="BE230" s="3">
        <v>53.072</v>
      </c>
      <c r="BF230" s="3">
        <f>Table1[[#This Row], [2007]]*(VLOOKUP(Table1[[#This Row], [ISO]],Table2[],17,0)%)</f>
      </c>
      <c r="BG230" s="3">
        <v>53.485</v>
      </c>
      <c r="BH230" s="3">
        <f>Table1[[#This Row], [2008]]*(VLOOKUP(Table1[[#This Row], [ISO]],Table2[],16,0)%)</f>
      </c>
      <c r="BI230" s="3">
        <v>54.05499999999999</v>
      </c>
      <c r="BJ230" s="3">
        <f>Table1[[#This Row], [2009]]*(VLOOKUP(Table1[[#This Row], [ISO]],Table2[],15,0)%)</f>
      </c>
      <c r="BK230" s="3">
        <v>54.809</v>
      </c>
      <c r="BL230" s="3">
        <f>Table1[[#This Row], [2010]]*(VLOOKUP(Table1[[#This Row], [ISO]],Table2[],14,0)%)</f>
      </c>
      <c r="BM230" s="3">
        <v>55.751</v>
      </c>
      <c r="BN230" s="3">
        <f>Table1[[#This Row], [2011]]*(VLOOKUP(Table1[[#This Row], [ISO]],Table2[],13,0)%)</f>
      </c>
      <c r="BO230" s="3">
        <v>56.793</v>
      </c>
      <c r="BP230" s="3">
        <f>Table1[[#This Row], [2012]]*(VLOOKUP(Table1[[#This Row], [ISO]],Table2[],12,0)%)</f>
      </c>
      <c r="BQ230" s="3">
        <v>57.759</v>
      </c>
      <c r="BR230" s="3">
        <f>Table1[[#This Row], [2013]]*(VLOOKUP(Table1[[#This Row], [ISO]],Table2[],11,0)%)</f>
      </c>
      <c r="BS230" s="3">
        <v>58.478</v>
      </c>
      <c r="BT230" s="3">
        <f>Table1[[#This Row], [2014]]*(VLOOKUP(Table1[[#This Row], [ISO]],Table2[],10,0)%)</f>
      </c>
      <c r="BU230" s="3">
        <v>58.89</v>
      </c>
      <c r="BV230" s="3">
        <f>Table1[[#This Row], [2015]]*(VLOOKUP(Table1[[#This Row], [ISO]],Table2[],9,0)%)</f>
      </c>
      <c r="BW230" s="3">
        <v>58.989</v>
      </c>
      <c r="BX230" s="3">
        <f>Table1[[#This Row], [2016]]*(VLOOKUP(Table1[[#This Row], [ISO]],Table2[],8,0)%)</f>
      </c>
      <c r="BY230" s="3">
        <v>58.867000000000004</v>
      </c>
      <c r="BZ230" s="3">
        <f>Table1[[#This Row], [2017]]*(VLOOKUP(Table1[[#This Row], [ISO]],Table2[],7,0)%)</f>
      </c>
      <c r="CA230" s="3">
        <v>58.659</v>
      </c>
      <c r="CB230" s="3">
        <f>Table1[[#This Row], [2018]]*(VLOOKUP(Table1[[#This Row], [ISO]],Table2[],6,0)%)</f>
      </c>
      <c r="CC230" s="3">
        <v>58.454</v>
      </c>
      <c r="CD230" s="3">
        <f>Table1[[#This Row], [2019]]*(VLOOKUP(Table1[[#This Row], [ISO]],Table2[],5,0)%)</f>
      </c>
      <c r="CE230" s="3">
        <v>58.357</v>
      </c>
      <c r="CF230" s="3">
        <f>Table1[[#This Row], [2020]]*(VLOOKUP(Table1[[#This Row], [ISO]],Table2[],4,0)%)</f>
      </c>
      <c r="CG230" s="3">
        <v>58.397</v>
      </c>
      <c r="CH230" s="3">
        <f>Table1[[#This Row], [2021]]*(VLOOKUP(Table1[[#This Row], [ISO]],Table2[],3,0)%)</f>
      </c>
    </row>
    <row x14ac:dyDescent="0.25" r="231" customHeight="1" ht="17.25">
      <c r="A231" s="1" t="s">
        <v>517</v>
      </c>
      <c r="B231" s="1" t="s">
        <v>518</v>
      </c>
      <c r="C231" s="3">
        <v>473.46</v>
      </c>
      <c r="D231" s="2">
        <f>Table1[[#This Row], [1980]]*(VLOOKUP(Table1[[#This Row], [ISO]],Table2[],44,0)%)</f>
      </c>
      <c r="E231" s="3">
        <v>477.865</v>
      </c>
      <c r="F231" s="2">
        <f>Table1[[#This Row], [1981]]*(VLOOKUP(Table1[[#This Row], [ISO]],Table2[],43,0)%)</f>
      </c>
      <c r="G231" s="3">
        <v>484.192</v>
      </c>
      <c r="H231" s="2">
        <f>Table1[[#This Row], [1982]]*(VLOOKUP(Table1[[#This Row], [ISO]],Table2[],42,0)%)</f>
      </c>
      <c r="I231" s="3">
        <v>498.139</v>
      </c>
      <c r="J231" s="2">
        <f>Table1[[#This Row], [1983]]*(VLOOKUP(Table1[[#This Row], [ISO]],Table2[],41,0)%)</f>
      </c>
      <c r="K231" s="3">
        <v>514.8399999999999</v>
      </c>
      <c r="L231" s="2">
        <f>Table1[[#This Row], [1984]]*(VLOOKUP(Table1[[#This Row], [ISO]],Table2[],40,0)%)</f>
      </c>
      <c r="M231" s="3">
        <v>525.652</v>
      </c>
      <c r="N231" s="2">
        <f>Table1[[#This Row], [1985]]*(VLOOKUP(Table1[[#This Row], [ISO]],Table2[],39,0)%)</f>
      </c>
      <c r="O231" s="3">
        <v>531.732</v>
      </c>
      <c r="P231" s="2">
        <f>Table1[[#This Row], [1986]]*(VLOOKUP(Table1[[#This Row], [ISO]],Table2[],38,0)%)</f>
      </c>
      <c r="Q231" s="3">
        <v>532.01</v>
      </c>
      <c r="R231" s="2">
        <f>Table1[[#This Row], [1987]]*(VLOOKUP(Table1[[#This Row], [ISO]],Table2[],37,0)%)</f>
      </c>
      <c r="S231" s="3">
        <v>524.935</v>
      </c>
      <c r="T231" s="2">
        <f>Table1[[#This Row], [1988]]*(VLOOKUP(Table1[[#This Row], [ISO]],Table2[],36,0)%)</f>
      </c>
      <c r="U231" s="3">
        <v>522.588</v>
      </c>
      <c r="V231" s="2">
        <f>Table1[[#This Row], [1989]]*(VLOOKUP(Table1[[#This Row], [ISO]],Table2[],35,0)%)</f>
      </c>
      <c r="W231" s="3">
        <v>529.881</v>
      </c>
      <c r="X231" s="2">
        <f>Table1[[#This Row], [1990]]*(VLOOKUP(Table1[[#This Row], [ISO]],Table2[],34,0)%)</f>
      </c>
      <c r="Y231" s="3">
        <v>535.854</v>
      </c>
      <c r="Z231" s="2">
        <f>Table1[[#This Row], [1991]]*(VLOOKUP(Table1[[#This Row], [ISO]],Table2[],33,0)%)</f>
      </c>
      <c r="AA231" s="3">
        <v>526.933</v>
      </c>
      <c r="AB231" s="2">
        <f>Table1[[#This Row], [1992]]*(VLOOKUP(Table1[[#This Row], [ISO]],Table2[],32,0)%)</f>
      </c>
      <c r="AC231" s="3">
        <v>507.824</v>
      </c>
      <c r="AD231" s="2">
        <f>Table1[[#This Row], [1993]]*(VLOOKUP(Table1[[#This Row], [ISO]],Table2[],31,0)%)</f>
      </c>
      <c r="AE231" s="3">
        <v>484.409</v>
      </c>
      <c r="AF231" s="2">
        <f>Table1[[#This Row], [1994]]*(VLOOKUP(Table1[[#This Row], [ISO]],Table2[],30,0)%)</f>
      </c>
      <c r="AG231" s="3">
        <v>458.936</v>
      </c>
      <c r="AH231" s="2">
        <f>Table1[[#This Row], [1995]]*(VLOOKUP(Table1[[#This Row], [ISO]],Table2[],29,0)%)</f>
      </c>
      <c r="AI231" s="3">
        <v>439.733</v>
      </c>
      <c r="AJ231" s="2">
        <f>Table1[[#This Row], [1996]]*(VLOOKUP(Table1[[#This Row], [ISO]],Table2[],28,0)%)</f>
      </c>
      <c r="AK231" s="3">
        <v>434.673</v>
      </c>
      <c r="AL231" s="2">
        <f>Table1[[#This Row], [1997]]*(VLOOKUP(Table1[[#This Row], [ISO]],Table2[],27,0)%)</f>
      </c>
      <c r="AM231" s="3">
        <v>422.40100000000007</v>
      </c>
      <c r="AN231" s="2">
        <f>Table1[[#This Row], [1998]]*(VLOOKUP(Table1[[#This Row], [ISO]],Table2[],26,0)%)</f>
      </c>
      <c r="AO231" s="3">
        <v>395.889</v>
      </c>
      <c r="AP231" s="2">
        <f>Table1[[#This Row], [1999]]*(VLOOKUP(Table1[[#This Row], [ISO]],Table2[],25,0)%)</f>
      </c>
      <c r="AQ231" s="3">
        <v>374.536</v>
      </c>
      <c r="AR231" s="2">
        <f>Table1[[#This Row], [2000]]*(VLOOKUP(Table1[[#This Row], [ISO]],Table2[],24,0)%)</f>
      </c>
      <c r="AS231" s="3">
        <v>357.65700000000004</v>
      </c>
      <c r="AT231" s="2">
        <f>Table1[[#This Row], [2001]]*(VLOOKUP(Table1[[#This Row], [ISO]],Table2[],23,0)%)</f>
      </c>
      <c r="AU231" s="3">
        <v>342.029</v>
      </c>
      <c r="AV231" s="2">
        <f>Table1[[#This Row], [2002]]*(VLOOKUP(Table1[[#This Row], [ISO]],Table2[],22,0)%)</f>
      </c>
      <c r="AW231" s="3">
        <v>328.712</v>
      </c>
      <c r="AX231" s="2">
        <f>Table1[[#This Row], [2003]]*(VLOOKUP(Table1[[#This Row], [ISO]],Table2[],21,0)%)</f>
      </c>
      <c r="AY231" s="3">
        <v>321.365</v>
      </c>
      <c r="AZ231" s="2">
        <f>Table1[[#This Row], [2004]]*(VLOOKUP(Table1[[#This Row], [ISO]],Table2[],20,0)%)</f>
      </c>
      <c r="BA231" s="3">
        <v>319.391</v>
      </c>
      <c r="BB231" s="2">
        <f>Table1[[#This Row], [2005]]*(VLOOKUP(Table1[[#This Row], [ISO]],Table2[],19,0)%)</f>
      </c>
      <c r="BC231" s="3">
        <v>315.935</v>
      </c>
      <c r="BD231" s="2">
        <f>Table1[[#This Row], [2006]]*(VLOOKUP(Table1[[#This Row], [ISO]],Table2[],18,0)%)</f>
      </c>
      <c r="BE231" s="3">
        <v>310.718</v>
      </c>
      <c r="BF231" s="2">
        <f>Table1[[#This Row], [2007]]*(VLOOKUP(Table1[[#This Row], [ISO]],Table2[],17,0)%)</f>
      </c>
      <c r="BG231" s="3">
        <v>306.858</v>
      </c>
      <c r="BH231" s="2">
        <f>Table1[[#This Row], [2008]]*(VLOOKUP(Table1[[#This Row], [ISO]],Table2[],16,0)%)</f>
      </c>
      <c r="BI231" s="3">
        <v>305.259</v>
      </c>
      <c r="BJ231" s="2">
        <f>Table1[[#This Row], [2009]]*(VLOOKUP(Table1[[#This Row], [ISO]],Table2[],15,0)%)</f>
      </c>
      <c r="BK231" s="3">
        <v>306.164</v>
      </c>
      <c r="BL231" s="2">
        <f>Table1[[#This Row], [2010]]*(VLOOKUP(Table1[[#This Row], [ISO]],Table2[],14,0)%)</f>
      </c>
      <c r="BM231" s="3">
        <v>305.705</v>
      </c>
      <c r="BN231" s="2">
        <f>Table1[[#This Row], [2011]]*(VLOOKUP(Table1[[#This Row], [ISO]],Table2[],13,0)%)</f>
      </c>
      <c r="BO231" s="3">
        <v>302.527</v>
      </c>
      <c r="BP231" s="2">
        <f>Table1[[#This Row], [2012]]*(VLOOKUP(Table1[[#This Row], [ISO]],Table2[],12,0)%)</f>
      </c>
      <c r="BQ231" s="3">
        <v>299.15</v>
      </c>
      <c r="BR231" s="2">
        <f>Table1[[#This Row], [2013]]*(VLOOKUP(Table1[[#This Row], [ISO]],Table2[],11,0)%)</f>
      </c>
      <c r="BS231" s="3">
        <v>290.377</v>
      </c>
      <c r="BT231" s="2">
        <f>Table1[[#This Row], [2014]]*(VLOOKUP(Table1[[#This Row], [ISO]],Table2[],10,0)%)</f>
      </c>
      <c r="BU231" s="3">
        <v>275.834</v>
      </c>
      <c r="BV231" s="2">
        <f>Table1[[#This Row], [2015]]*(VLOOKUP(Table1[[#This Row], [ISO]],Table2[],9,0)%)</f>
      </c>
      <c r="BW231" s="3">
        <v>261.307</v>
      </c>
      <c r="BX231" s="2">
        <f>Table1[[#This Row], [2016]]*(VLOOKUP(Table1[[#This Row], [ISO]],Table2[],8,0)%)</f>
      </c>
      <c r="BY231" s="3">
        <v>246.59500000000003</v>
      </c>
      <c r="BZ231" s="2">
        <f>Table1[[#This Row], [2017]]*(VLOOKUP(Table1[[#This Row], [ISO]],Table2[],7,0)%)</f>
      </c>
      <c r="CA231" s="3">
        <v>228.839</v>
      </c>
      <c r="CB231" s="2">
        <f>Table1[[#This Row], [2018]]*(VLOOKUP(Table1[[#This Row], [ISO]],Table2[],6,0)%)</f>
      </c>
      <c r="CC231" s="3">
        <v>211.525</v>
      </c>
      <c r="CD231" s="2">
        <f>Table1[[#This Row], [2019]]*(VLOOKUP(Table1[[#This Row], [ISO]],Table2[],5,0)%)</f>
      </c>
      <c r="CE231" s="3">
        <v>199.757</v>
      </c>
      <c r="CF231" s="2">
        <f>Table1[[#This Row], [2020]]*(VLOOKUP(Table1[[#This Row], [ISO]],Table2[],4,0)%)</f>
      </c>
      <c r="CG231" s="3">
        <v>192.172</v>
      </c>
      <c r="CH231" s="2">
        <f>Table1[[#This Row], [2021]]*(VLOOKUP(Table1[[#This Row], [ISO]],Table2[],3,0)%)</f>
      </c>
    </row>
    <row x14ac:dyDescent="0.25" r="232" customHeight="1" ht="17.25">
      <c r="A232" s="1" t="s">
        <v>333</v>
      </c>
      <c r="B232" s="1" t="s">
        <v>332</v>
      </c>
      <c r="C232" s="3">
        <v>3763.044</v>
      </c>
      <c r="D232" s="3">
        <f>Table1[[#This Row], [1980]]*(VLOOKUP(Table1[[#This Row], [ISO]],Table2[],44,0)%)</f>
      </c>
      <c r="E232" s="3">
        <v>3934.622</v>
      </c>
      <c r="F232" s="3">
        <f>Table1[[#This Row], [1981]]*(VLOOKUP(Table1[[#This Row], [ISO]],Table2[],43,0)%)</f>
      </c>
      <c r="G232" s="3">
        <v>4112.812</v>
      </c>
      <c r="H232" s="3">
        <f>Table1[[#This Row], [1982]]*(VLOOKUP(Table1[[#This Row], [ISO]],Table2[],42,0)%)</f>
      </c>
      <c r="I232" s="3">
        <v>4300.111</v>
      </c>
      <c r="J232" s="3">
        <f>Table1[[#This Row], [1983]]*(VLOOKUP(Table1[[#This Row], [ISO]],Table2[],41,0)%)</f>
      </c>
      <c r="K232" s="3">
        <v>4490.256</v>
      </c>
      <c r="L232" s="3">
        <f>Table1[[#This Row], [1984]]*(VLOOKUP(Table1[[#This Row], [ISO]],Table2[],40,0)%)</f>
      </c>
      <c r="M232" s="3">
        <v>4679.285</v>
      </c>
      <c r="N232" s="3">
        <f>Table1[[#This Row], [1985]]*(VLOOKUP(Table1[[#This Row], [ISO]],Table2[],39,0)%)</f>
      </c>
      <c r="O232" s="3">
        <v>4871.886</v>
      </c>
      <c r="P232" s="3">
        <f>Table1[[#This Row], [1986]]*(VLOOKUP(Table1[[#This Row], [ISO]],Table2[],38,0)%)</f>
      </c>
      <c r="Q232" s="3">
        <v>5065.574</v>
      </c>
      <c r="R232" s="3">
        <f>Table1[[#This Row], [1987]]*(VLOOKUP(Table1[[#This Row], [ISO]],Table2[],37,0)%)</f>
      </c>
      <c r="S232" s="3">
        <v>5257.859</v>
      </c>
      <c r="T232" s="3">
        <f>Table1[[#This Row], [1988]]*(VLOOKUP(Table1[[#This Row], [ISO]],Table2[],36,0)%)</f>
      </c>
      <c r="U232" s="3">
        <v>5447.427</v>
      </c>
      <c r="V232" s="3">
        <f>Table1[[#This Row], [1989]]*(VLOOKUP(Table1[[#This Row], [ISO]],Table2[],35,0)%)</f>
      </c>
      <c r="W232" s="3">
        <v>5633.639999999999</v>
      </c>
      <c r="X232" s="3">
        <f>Table1[[#This Row], [1990]]*(VLOOKUP(Table1[[#This Row], [ISO]],Table2[],34,0)%)</f>
      </c>
      <c r="Y232" s="3">
        <v>5816.971</v>
      </c>
      <c r="Z232" s="3">
        <f>Table1[[#This Row], [1991]]*(VLOOKUP(Table1[[#This Row], [ISO]],Table2[],33,0)%)</f>
      </c>
      <c r="AA232" s="3">
        <v>5997.921</v>
      </c>
      <c r="AB232" s="3">
        <f>Table1[[#This Row], [1992]]*(VLOOKUP(Table1[[#This Row], [ISO]],Table2[],32,0)%)</f>
      </c>
      <c r="AC232" s="3">
        <v>6174.709999999999</v>
      </c>
      <c r="AD232" s="3">
        <f>Table1[[#This Row], [1993]]*(VLOOKUP(Table1[[#This Row], [ISO]],Table2[],31,0)%)</f>
      </c>
      <c r="AE232" s="3">
        <v>6340.59</v>
      </c>
      <c r="AF232" s="3">
        <f>Table1[[#This Row], [1994]]*(VLOOKUP(Table1[[#This Row], [ISO]],Table2[],30,0)%)</f>
      </c>
      <c r="AG232" s="3">
        <v>6483.093999999999</v>
      </c>
      <c r="AH232" s="3">
        <f>Table1[[#This Row], [1995]]*(VLOOKUP(Table1[[#This Row], [ISO]],Table2[],29,0)%)</f>
      </c>
      <c r="AI232" s="3">
        <v>6571.064</v>
      </c>
      <c r="AJ232" s="3">
        <f>Table1[[#This Row], [1996]]*(VLOOKUP(Table1[[#This Row], [ISO]],Table2[],28,0)%)</f>
      </c>
      <c r="AK232" s="3">
        <v>6613.346</v>
      </c>
      <c r="AL232" s="3">
        <f>Table1[[#This Row], [1997]]*(VLOOKUP(Table1[[#This Row], [ISO]],Table2[],27,0)%)</f>
      </c>
      <c r="AM232" s="3">
        <v>6638.5289999999995</v>
      </c>
      <c r="AN232" s="3">
        <f>Table1[[#This Row], [1998]]*(VLOOKUP(Table1[[#This Row], [ISO]],Table2[],26,0)%)</f>
      </c>
      <c r="AO232" s="3">
        <v>6660.972</v>
      </c>
      <c r="AP232" s="3">
        <f>Table1[[#This Row], [1999]]*(VLOOKUP(Table1[[#This Row], [ISO]],Table2[],25,0)%)</f>
      </c>
      <c r="AQ232" s="3">
        <v>6693.5509999999995</v>
      </c>
      <c r="AR232" s="3">
        <f>Table1[[#This Row], [2000]]*(VLOOKUP(Table1[[#This Row], [ISO]],Table2[],24,0)%)</f>
      </c>
      <c r="AS232" s="3">
        <v>6751.446</v>
      </c>
      <c r="AT232" s="3">
        <f>Table1[[#This Row], [2001]]*(VLOOKUP(Table1[[#This Row], [ISO]],Table2[],23,0)%)</f>
      </c>
      <c r="AU232" s="3">
        <v>6833.995</v>
      </c>
      <c r="AV232" s="3">
        <f>Table1[[#This Row], [2002]]*(VLOOKUP(Table1[[#This Row], [ISO]],Table2[],22,0)%)</f>
      </c>
      <c r="AW232" s="3">
        <v>6932.975</v>
      </c>
      <c r="AX232" s="3">
        <f>Table1[[#This Row], [2003]]*(VLOOKUP(Table1[[#This Row], [ISO]],Table2[],21,0)%)</f>
      </c>
      <c r="AY232" s="3">
        <v>7047.147999999999</v>
      </c>
      <c r="AZ232" s="3">
        <f>Table1[[#This Row], [2004]]*(VLOOKUP(Table1[[#This Row], [ISO]],Table2[],20,0)%)</f>
      </c>
      <c r="BA232" s="3">
        <v>7174.344000000001</v>
      </c>
      <c r="BB232" s="3">
        <f>Table1[[#This Row], [2005]]*(VLOOKUP(Table1[[#This Row], [ISO]],Table2[],19,0)%)</f>
      </c>
      <c r="BC232" s="3">
        <v>7333.588000000001</v>
      </c>
      <c r="BD232" s="3">
        <f>Table1[[#This Row], [2006]]*(VLOOKUP(Table1[[#This Row], [ISO]],Table2[],18,0)%)</f>
      </c>
      <c r="BE232" s="3">
        <v>7513.621</v>
      </c>
      <c r="BF232" s="3">
        <f>Table1[[#This Row], [2007]]*(VLOOKUP(Table1[[#This Row], [ISO]],Table2[],17,0)%)</f>
      </c>
      <c r="BG232" s="3">
        <v>7690.5689999999995</v>
      </c>
      <c r="BH232" s="3">
        <f>Table1[[#This Row], [2008]]*(VLOOKUP(Table1[[#This Row], [ISO]],Table2[],16,0)%)</f>
      </c>
      <c r="BI232" s="3">
        <v>7860.489</v>
      </c>
      <c r="BJ232" s="3">
        <f>Table1[[#This Row], [2009]]*(VLOOKUP(Table1[[#This Row], [ISO]],Table2[],15,0)%)</f>
      </c>
      <c r="BK232" s="3">
        <v>8025.889999999999</v>
      </c>
      <c r="BL232" s="3">
        <f>Table1[[#This Row], [2010]]*(VLOOKUP(Table1[[#This Row], [ISO]],Table2[],14,0)%)</f>
      </c>
      <c r="BM232" s="3">
        <v>8184.619</v>
      </c>
      <c r="BN232" s="3">
        <f>Table1[[#This Row], [2011]]*(VLOOKUP(Table1[[#This Row], [ISO]],Table2[],13,0)%)</f>
      </c>
      <c r="BO232" s="3">
        <v>8340.775</v>
      </c>
      <c r="BP232" s="3">
        <f>Table1[[#This Row], [2012]]*(VLOOKUP(Table1[[#This Row], [ISO]],Table2[],12,0)%)</f>
      </c>
      <c r="BQ232" s="3">
        <v>8499.967</v>
      </c>
      <c r="BR232" s="3">
        <f>Table1[[#This Row], [2013]]*(VLOOKUP(Table1[[#This Row], [ISO]],Table2[],11,0)%)</f>
      </c>
      <c r="BS232" s="3">
        <v>8661.484</v>
      </c>
      <c r="BT232" s="3">
        <f>Table1[[#This Row], [2014]]*(VLOOKUP(Table1[[#This Row], [ISO]],Table2[],10,0)%)</f>
      </c>
      <c r="BU232" s="3">
        <v>8818.185</v>
      </c>
      <c r="BV232" s="3">
        <f>Table1[[#This Row], [2015]]*(VLOOKUP(Table1[[#This Row], [ISO]],Table2[],9,0)%)</f>
      </c>
      <c r="BW232" s="3">
        <v>8959.573</v>
      </c>
      <c r="BX232" s="3">
        <f>Table1[[#This Row], [2016]]*(VLOOKUP(Table1[[#This Row], [ISO]],Table2[],8,0)%)</f>
      </c>
      <c r="BY232" s="3">
        <v>9082.345</v>
      </c>
      <c r="BZ232" s="3">
        <f>Table1[[#This Row], [2017]]*(VLOOKUP(Table1[[#This Row], [ISO]],Table2[],7,0)%)</f>
      </c>
      <c r="CA232" s="3">
        <v>9189.585</v>
      </c>
      <c r="CB232" s="3">
        <f>Table1[[#This Row], [2018]]*(VLOOKUP(Table1[[#This Row], [ISO]],Table2[],6,0)%)</f>
      </c>
      <c r="CC232" s="3">
        <v>9283.338</v>
      </c>
      <c r="CD232" s="3">
        <f>Table1[[#This Row], [2019]]*(VLOOKUP(Table1[[#This Row], [ISO]],Table2[],5,0)%)</f>
      </c>
      <c r="CE232" s="3">
        <v>9364.49</v>
      </c>
      <c r="CF232" s="3">
        <f>Table1[[#This Row], [2020]]*(VLOOKUP(Table1[[#This Row], [ISO]],Table2[],4,0)%)</f>
      </c>
      <c r="CG232" s="3">
        <v>9428.117</v>
      </c>
      <c r="CH232" s="3">
        <f>Table1[[#This Row], [2021]]*(VLOOKUP(Table1[[#This Row], [ISO]],Table2[],3,0)%)</f>
      </c>
    </row>
    <row x14ac:dyDescent="0.25" r="233" customHeight="1" ht="17.25">
      <c r="A233" s="1" t="s">
        <v>283</v>
      </c>
      <c r="B233" s="1" t="s">
        <v>282</v>
      </c>
      <c r="C233" s="3">
        <v>8888.277</v>
      </c>
      <c r="D233" s="3">
        <f>Table1[[#This Row], [1980]]*(VLOOKUP(Table1[[#This Row], [ISO]],Table2[],44,0)%)</f>
      </c>
      <c r="E233" s="3">
        <v>9081.542</v>
      </c>
      <c r="F233" s="3">
        <f>Table1[[#This Row], [1981]]*(VLOOKUP(Table1[[#This Row], [ISO]],Table2[],43,0)%)</f>
      </c>
      <c r="G233" s="3">
        <v>9369.216</v>
      </c>
      <c r="H233" s="3">
        <f>Table1[[#This Row], [1982]]*(VLOOKUP(Table1[[#This Row], [ISO]],Table2[],42,0)%)</f>
      </c>
      <c r="I233" s="3">
        <v>9726.443</v>
      </c>
      <c r="J233" s="3">
        <f>Table1[[#This Row], [1983]]*(VLOOKUP(Table1[[#This Row], [ISO]],Table2[],41,0)%)</f>
      </c>
      <c r="K233" s="3">
        <v>10137.23</v>
      </c>
      <c r="L233" s="3">
        <f>Table1[[#This Row], [1984]]*(VLOOKUP(Table1[[#This Row], [ISO]],Table2[],40,0)%)</f>
      </c>
      <c r="M233" s="3">
        <v>10617.807</v>
      </c>
      <c r="N233" s="3">
        <f>Table1[[#This Row], [1985]]*(VLOOKUP(Table1[[#This Row], [ISO]],Table2[],39,0)%)</f>
      </c>
      <c r="O233" s="3">
        <v>11087.151</v>
      </c>
      <c r="P233" s="3">
        <f>Table1[[#This Row], [1986]]*(VLOOKUP(Table1[[#This Row], [ISO]],Table2[],38,0)%)</f>
      </c>
      <c r="Q233" s="3">
        <v>11493.141</v>
      </c>
      <c r="R233" s="3">
        <f>Table1[[#This Row], [1987]]*(VLOOKUP(Table1[[#This Row], [ISO]],Table2[],37,0)%)</f>
      </c>
      <c r="S233" s="3">
        <v>11877.516</v>
      </c>
      <c r="T233" s="3">
        <f>Table1[[#This Row], [1988]]*(VLOOKUP(Table1[[#This Row], [ISO]],Table2[],36,0)%)</f>
      </c>
      <c r="U233" s="3">
        <v>12190.536</v>
      </c>
      <c r="V233" s="3">
        <f>Table1[[#This Row], [1989]]*(VLOOKUP(Table1[[#This Row], [ISO]],Table2[],35,0)%)</f>
      </c>
      <c r="W233" s="3">
        <v>12354.955</v>
      </c>
      <c r="X233" s="3">
        <f>Table1[[#This Row], [1990]]*(VLOOKUP(Table1[[#This Row], [ISO]],Table2[],34,0)%)</f>
      </c>
      <c r="Y233" s="3">
        <v>12307.617999999999</v>
      </c>
      <c r="Z233" s="3">
        <f>Table1[[#This Row], [1991]]*(VLOOKUP(Table1[[#This Row], [ISO]],Table2[],33,0)%)</f>
      </c>
      <c r="AA233" s="3">
        <v>12113.862</v>
      </c>
      <c r="AB233" s="3">
        <f>Table1[[#This Row], [1992]]*(VLOOKUP(Table1[[#This Row], [ISO]],Table2[],32,0)%)</f>
      </c>
      <c r="AC233" s="3">
        <v>11886.551</v>
      </c>
      <c r="AD233" s="3">
        <f>Table1[[#This Row], [1993]]*(VLOOKUP(Table1[[#This Row], [ISO]],Table2[],31,0)%)</f>
      </c>
      <c r="AE233" s="3">
        <v>11661.976</v>
      </c>
      <c r="AF233" s="3">
        <f>Table1[[#This Row], [1994]]*(VLOOKUP(Table1[[#This Row], [ISO]],Table2[],30,0)%)</f>
      </c>
      <c r="AG233" s="3">
        <v>11484.378</v>
      </c>
      <c r="AH233" s="3">
        <f>Table1[[#This Row], [1995]]*(VLOOKUP(Table1[[#This Row], [ISO]],Table2[],29,0)%)</f>
      </c>
      <c r="AI233" s="3">
        <v>11311.262999999999</v>
      </c>
      <c r="AJ233" s="3">
        <f>Table1[[#This Row], [1996]]*(VLOOKUP(Table1[[#This Row], [ISO]],Table2[],28,0)%)</f>
      </c>
      <c r="AK233" s="3">
        <v>11018.633</v>
      </c>
      <c r="AL233" s="3">
        <f>Table1[[#This Row], [1997]]*(VLOOKUP(Table1[[#This Row], [ISO]],Table2[],27,0)%)</f>
      </c>
      <c r="AM233" s="3">
        <v>10644.22</v>
      </c>
      <c r="AN233" s="3">
        <f>Table1[[#This Row], [1998]]*(VLOOKUP(Table1[[#This Row], [ISO]],Table2[],26,0)%)</f>
      </c>
      <c r="AO233" s="3">
        <v>10274.628</v>
      </c>
      <c r="AP233" s="3">
        <f>Table1[[#This Row], [1999]]*(VLOOKUP(Table1[[#This Row], [ISO]],Table2[],25,0)%)</f>
      </c>
      <c r="AQ233" s="3">
        <v>9891.81</v>
      </c>
      <c r="AR233" s="3">
        <f>Table1[[#This Row], [2000]]*(VLOOKUP(Table1[[#This Row], [ISO]],Table2[],24,0)%)</f>
      </c>
      <c r="AS233" s="3">
        <v>9544.081</v>
      </c>
      <c r="AT233" s="3">
        <f>Table1[[#This Row], [2001]]*(VLOOKUP(Table1[[#This Row], [ISO]],Table2[],23,0)%)</f>
      </c>
      <c r="AU233" s="3">
        <v>9321.285</v>
      </c>
      <c r="AV233" s="3">
        <f>Table1[[#This Row], [2002]]*(VLOOKUP(Table1[[#This Row], [ISO]],Table2[],22,0)%)</f>
      </c>
      <c r="AW233" s="3">
        <v>9218.414</v>
      </c>
      <c r="AX233" s="3">
        <f>Table1[[#This Row], [2003]]*(VLOOKUP(Table1[[#This Row], [ISO]],Table2[],21,0)%)</f>
      </c>
      <c r="AY233" s="3">
        <v>9217.313</v>
      </c>
      <c r="AZ233" s="3">
        <f>Table1[[#This Row], [2004]]*(VLOOKUP(Table1[[#This Row], [ISO]],Table2[],20,0)%)</f>
      </c>
      <c r="BA233" s="3">
        <v>9338.527</v>
      </c>
      <c r="BB233" s="3">
        <f>Table1[[#This Row], [2005]]*(VLOOKUP(Table1[[#This Row], [ISO]],Table2[],19,0)%)</f>
      </c>
      <c r="BC233" s="3">
        <v>9574.082</v>
      </c>
      <c r="BD233" s="3">
        <f>Table1[[#This Row], [2006]]*(VLOOKUP(Table1[[#This Row], [ISO]],Table2[],18,0)%)</f>
      </c>
      <c r="BE233" s="3">
        <v>9886.518</v>
      </c>
      <c r="BF233" s="3">
        <f>Table1[[#This Row], [2007]]*(VLOOKUP(Table1[[#This Row], [ISO]],Table2[],17,0)%)</f>
      </c>
      <c r="BG233" s="3">
        <v>10290.011</v>
      </c>
      <c r="BH233" s="3">
        <f>Table1[[#This Row], [2008]]*(VLOOKUP(Table1[[#This Row], [ISO]],Table2[],16,0)%)</f>
      </c>
      <c r="BI233" s="3">
        <v>10659.375</v>
      </c>
      <c r="BJ233" s="3">
        <f>Table1[[#This Row], [2009]]*(VLOOKUP(Table1[[#This Row], [ISO]],Table2[],15,0)%)</f>
      </c>
      <c r="BK233" s="3">
        <v>10897.52</v>
      </c>
      <c r="BL233" s="3">
        <f>Table1[[#This Row], [2010]]*(VLOOKUP(Table1[[#This Row], [ISO]],Table2[],14,0)%)</f>
      </c>
      <c r="BM233" s="3">
        <v>11085.387</v>
      </c>
      <c r="BN233" s="3">
        <f>Table1[[#This Row], [2011]]*(VLOOKUP(Table1[[#This Row], [ISO]],Table2[],13,0)%)</f>
      </c>
      <c r="BO233" s="3">
        <v>11257.014</v>
      </c>
      <c r="BP233" s="3">
        <f>Table1[[#This Row], [2012]]*(VLOOKUP(Table1[[#This Row], [ISO]],Table2[],12,0)%)</f>
      </c>
      <c r="BQ233" s="3">
        <v>11339.296</v>
      </c>
      <c r="BR233" s="3">
        <f>Table1[[#This Row], [2013]]*(VLOOKUP(Table1[[#This Row], [ISO]],Table2[],11,0)%)</f>
      </c>
      <c r="BS233" s="3">
        <v>11396.174</v>
      </c>
      <c r="BT233" s="3">
        <f>Table1[[#This Row], [2014]]*(VLOOKUP(Table1[[#This Row], [ISO]],Table2[],10,0)%)</f>
      </c>
      <c r="BU233" s="3">
        <v>11508.583</v>
      </c>
      <c r="BV233" s="3">
        <f>Table1[[#This Row], [2015]]*(VLOOKUP(Table1[[#This Row], [ISO]],Table2[],9,0)%)</f>
      </c>
      <c r="BW233" s="3">
        <v>11504.407</v>
      </c>
      <c r="BX233" s="3">
        <f>Table1[[#This Row], [2016]]*(VLOOKUP(Table1[[#This Row], [ISO]],Table2[],8,0)%)</f>
      </c>
      <c r="BY233" s="3">
        <v>11432.419</v>
      </c>
      <c r="BZ233" s="3">
        <f>Table1[[#This Row], [2017]]*(VLOOKUP(Table1[[#This Row], [ISO]],Table2[],7,0)%)</f>
      </c>
      <c r="CA233" s="3">
        <v>11445.857</v>
      </c>
      <c r="CB233" s="3">
        <f>Table1[[#This Row], [2018]]*(VLOOKUP(Table1[[#This Row], [ISO]],Table2[],6,0)%)</f>
      </c>
      <c r="CC233" s="3">
        <v>11508.291</v>
      </c>
      <c r="CD233" s="3">
        <f>Table1[[#This Row], [2019]]*(VLOOKUP(Table1[[#This Row], [ISO]],Table2[],5,0)%)</f>
      </c>
      <c r="CE233" s="3">
        <v>11568.502</v>
      </c>
      <c r="CF233" s="3">
        <f>Table1[[#This Row], [2020]]*(VLOOKUP(Table1[[#This Row], [ISO]],Table2[],4,0)%)</f>
      </c>
      <c r="CG233" s="3">
        <v>11625.315</v>
      </c>
      <c r="CH233" s="3">
        <f>Table1[[#This Row], [2021]]*(VLOOKUP(Table1[[#This Row], [ISO]],Table2[],3,0)%)</f>
      </c>
    </row>
    <row x14ac:dyDescent="0.25" r="234" customHeight="1" ht="17.25">
      <c r="A234" s="1" t="s">
        <v>335</v>
      </c>
      <c r="B234" s="1" t="s">
        <v>334</v>
      </c>
      <c r="C234" s="3">
        <v>2279.917</v>
      </c>
      <c r="D234" s="3">
        <f>Table1[[#This Row], [1980]]*(VLOOKUP(Table1[[#This Row], [ISO]],Table2[],44,0)%)</f>
      </c>
      <c r="E234" s="3">
        <v>2332.754</v>
      </c>
      <c r="F234" s="3">
        <f>Table1[[#This Row], [1981]]*(VLOOKUP(Table1[[#This Row], [ISO]],Table2[],43,0)%)</f>
      </c>
      <c r="G234" s="3">
        <v>2391.06</v>
      </c>
      <c r="H234" s="3">
        <f>Table1[[#This Row], [1982]]*(VLOOKUP(Table1[[#This Row], [ISO]],Table2[],42,0)%)</f>
      </c>
      <c r="I234" s="3">
        <v>2454.723</v>
      </c>
      <c r="J234" s="3">
        <f>Table1[[#This Row], [1983]]*(VLOOKUP(Table1[[#This Row], [ISO]],Table2[],41,0)%)</f>
      </c>
      <c r="K234" s="3">
        <v>2522.5249999999996</v>
      </c>
      <c r="L234" s="3">
        <f>Table1[[#This Row], [1984]]*(VLOOKUP(Table1[[#This Row], [ISO]],Table2[],40,0)%)</f>
      </c>
      <c r="M234" s="3">
        <v>2596.157</v>
      </c>
      <c r="N234" s="3">
        <f>Table1[[#This Row], [1985]]*(VLOOKUP(Table1[[#This Row], [ISO]],Table2[],39,0)%)</f>
      </c>
      <c r="O234" s="3">
        <v>2673.643</v>
      </c>
      <c r="P234" s="3">
        <f>Table1[[#This Row], [1986]]*(VLOOKUP(Table1[[#This Row], [ISO]],Table2[],38,0)%)</f>
      </c>
      <c r="Q234" s="3">
        <v>2748.735</v>
      </c>
      <c r="R234" s="3">
        <f>Table1[[#This Row], [1987]]*(VLOOKUP(Table1[[#This Row], [ISO]],Table2[],37,0)%)</f>
      </c>
      <c r="S234" s="3">
        <v>2820.184</v>
      </c>
      <c r="T234" s="3">
        <f>Table1[[#This Row], [1988]]*(VLOOKUP(Table1[[#This Row], [ISO]],Table2[],36,0)%)</f>
      </c>
      <c r="U234" s="3">
        <v>2890.5969999999998</v>
      </c>
      <c r="V234" s="3">
        <f>Table1[[#This Row], [1989]]*(VLOOKUP(Table1[[#This Row], [ISO]],Table2[],35,0)%)</f>
      </c>
      <c r="W234" s="3">
        <v>2959.102</v>
      </c>
      <c r="X234" s="3">
        <f>Table1[[#This Row], [1990]]*(VLOOKUP(Table1[[#This Row], [ISO]],Table2[],34,0)%)</f>
      </c>
      <c r="Y234" s="3">
        <v>3025.912</v>
      </c>
      <c r="Z234" s="3">
        <f>Table1[[#This Row], [1991]]*(VLOOKUP(Table1[[#This Row], [ISO]],Table2[],33,0)%)</f>
      </c>
      <c r="AA234" s="3">
        <v>3094.4</v>
      </c>
      <c r="AB234" s="3">
        <f>Table1[[#This Row], [1992]]*(VLOOKUP(Table1[[#This Row], [ISO]],Table2[],32,0)%)</f>
      </c>
      <c r="AC234" s="3">
        <v>3166.9150000000004</v>
      </c>
      <c r="AD234" s="3">
        <f>Table1[[#This Row], [1993]]*(VLOOKUP(Table1[[#This Row], [ISO]],Table2[],31,0)%)</f>
      </c>
      <c r="AE234" s="3">
        <v>3244.894</v>
      </c>
      <c r="AF234" s="3">
        <f>Table1[[#This Row], [1994]]*(VLOOKUP(Table1[[#This Row], [ISO]],Table2[],30,0)%)</f>
      </c>
      <c r="AG234" s="3">
        <v>3328.419</v>
      </c>
      <c r="AH234" s="3">
        <f>Table1[[#This Row], [1995]]*(VLOOKUP(Table1[[#This Row], [ISO]],Table2[],29,0)%)</f>
      </c>
      <c r="AI234" s="3">
        <v>3415.002</v>
      </c>
      <c r="AJ234" s="3">
        <f>Table1[[#This Row], [1996]]*(VLOOKUP(Table1[[#This Row], [ISO]],Table2[],28,0)%)</f>
      </c>
      <c r="AK234" s="3">
        <v>3502.024</v>
      </c>
      <c r="AL234" s="3">
        <f>Table1[[#This Row], [1997]]*(VLOOKUP(Table1[[#This Row], [ISO]],Table2[],27,0)%)</f>
      </c>
      <c r="AM234" s="3">
        <v>3589.166</v>
      </c>
      <c r="AN234" s="3">
        <f>Table1[[#This Row], [1998]]*(VLOOKUP(Table1[[#This Row], [ISO]],Table2[],26,0)%)</f>
      </c>
      <c r="AO234" s="3">
        <v>3676.349</v>
      </c>
      <c r="AP234" s="3">
        <f>Table1[[#This Row], [1999]]*(VLOOKUP(Table1[[#This Row], [ISO]],Table2[],25,0)%)</f>
      </c>
      <c r="AQ234" s="3">
        <v>3765.947</v>
      </c>
      <c r="AR234" s="3">
        <f>Table1[[#This Row], [2000]]*(VLOOKUP(Table1[[#This Row], [ISO]],Table2[],24,0)%)</f>
      </c>
      <c r="AS234" s="3">
        <v>3860.054</v>
      </c>
      <c r="AT234" s="3">
        <f>Table1[[#This Row], [2001]]*(VLOOKUP(Table1[[#This Row], [ISO]],Table2[],23,0)%)</f>
      </c>
      <c r="AU234" s="3">
        <v>3960.565</v>
      </c>
      <c r="AV234" s="3">
        <f>Table1[[#This Row], [2002]]*(VLOOKUP(Table1[[#This Row], [ISO]],Table2[],22,0)%)</f>
      </c>
      <c r="AW234" s="3">
        <v>4069.5600000000004</v>
      </c>
      <c r="AX234" s="3">
        <f>Table1[[#This Row], [2003]]*(VLOOKUP(Table1[[#This Row], [ISO]],Table2[],21,0)%)</f>
      </c>
      <c r="AY234" s="3">
        <v>4189.576</v>
      </c>
      <c r="AZ234" s="3">
        <f>Table1[[#This Row], [2004]]*(VLOOKUP(Table1[[#This Row], [ISO]],Table2[],20,0)%)</f>
      </c>
      <c r="BA234" s="3">
        <v>4322.96</v>
      </c>
      <c r="BB234" s="3">
        <f>Table1[[#This Row], [2005]]*(VLOOKUP(Table1[[#This Row], [ISO]],Table2[],19,0)%)</f>
      </c>
      <c r="BC234" s="3">
        <v>4470.194</v>
      </c>
      <c r="BD234" s="3">
        <f>Table1[[#This Row], [2006]]*(VLOOKUP(Table1[[#This Row], [ISO]],Table2[],18,0)%)</f>
      </c>
      <c r="BE234" s="3">
        <v>4625.419</v>
      </c>
      <c r="BF234" s="3">
        <f>Table1[[#This Row], [2007]]*(VLOOKUP(Table1[[#This Row], [ISO]],Table2[],17,0)%)</f>
      </c>
      <c r="BG234" s="3">
        <v>4781.657</v>
      </c>
      <c r="BH234" s="3">
        <f>Table1[[#This Row], [2008]]*(VLOOKUP(Table1[[#This Row], [ISO]],Table2[],16,0)%)</f>
      </c>
      <c r="BI234" s="3">
        <v>4933.65</v>
      </c>
      <c r="BJ234" s="3">
        <f>Table1[[#This Row], [2009]]*(VLOOKUP(Table1[[#This Row], [ISO]],Table2[],15,0)%)</f>
      </c>
      <c r="BK234" s="3">
        <v>5076.976</v>
      </c>
      <c r="BL234" s="3">
        <f>Table1[[#This Row], [2010]]*(VLOOKUP(Table1[[#This Row], [ISO]],Table2[],14,0)%)</f>
      </c>
      <c r="BM234" s="3">
        <v>5210.021000000001</v>
      </c>
      <c r="BN234" s="3">
        <f>Table1[[#This Row], [2011]]*(VLOOKUP(Table1[[#This Row], [ISO]],Table2[],13,0)%)</f>
      </c>
      <c r="BO234" s="3">
        <v>5332.187</v>
      </c>
      <c r="BP234" s="3">
        <f>Table1[[#This Row], [2012]]*(VLOOKUP(Table1[[#This Row], [ISO]],Table2[],12,0)%)</f>
      </c>
      <c r="BQ234" s="3">
        <v>5443.649</v>
      </c>
      <c r="BR234" s="3">
        <f>Table1[[#This Row], [2013]]*(VLOOKUP(Table1[[#This Row], [ISO]],Table2[],11,0)%)</f>
      </c>
      <c r="BS234" s="3">
        <v>5542.874</v>
      </c>
      <c r="BT234" s="3">
        <f>Table1[[#This Row], [2014]]*(VLOOKUP(Table1[[#This Row], [ISO]],Table2[],10,0)%)</f>
      </c>
      <c r="BU234" s="3">
        <v>5630.144</v>
      </c>
      <c r="BV234" s="3">
        <f>Table1[[#This Row], [2015]]*(VLOOKUP(Table1[[#This Row], [ISO]],Table2[],9,0)%)</f>
      </c>
      <c r="BW234" s="3">
        <v>5711.348</v>
      </c>
      <c r="BX234" s="3">
        <f>Table1[[#This Row], [2016]]*(VLOOKUP(Table1[[#This Row], [ISO]],Table2[],8,0)%)</f>
      </c>
      <c r="BY234" s="3">
        <v>5791.724</v>
      </c>
      <c r="BZ234" s="3">
        <f>Table1[[#This Row], [2017]]*(VLOOKUP(Table1[[#This Row], [ISO]],Table2[],7,0)%)</f>
      </c>
      <c r="CA234" s="3">
        <v>5872.615</v>
      </c>
      <c r="CB234" s="3">
        <f>Table1[[#This Row], [2018]]*(VLOOKUP(Table1[[#This Row], [ISO]],Table2[],6,0)%)</f>
      </c>
      <c r="CC234" s="3">
        <v>5957.464</v>
      </c>
      <c r="CD234" s="3">
        <f>Table1[[#This Row], [2019]]*(VLOOKUP(Table1[[#This Row], [ISO]],Table2[],5,0)%)</f>
      </c>
      <c r="CE234" s="3">
        <v>6048.807999999999</v>
      </c>
      <c r="CF234" s="3">
        <f>Table1[[#This Row], [2020]]*(VLOOKUP(Table1[[#This Row], [ISO]],Table2[],4,0)%)</f>
      </c>
      <c r="CG234" s="3">
        <v>6145.797999999999</v>
      </c>
      <c r="CH234" s="3">
        <f>Table1[[#This Row], [2021]]*(VLOOKUP(Table1[[#This Row], [ISO]],Table2[],3,0)%)</f>
      </c>
    </row>
    <row x14ac:dyDescent="0.25" r="235" customHeight="1" ht="17.25">
      <c r="A235" s="1" t="s">
        <v>337</v>
      </c>
      <c r="B235" s="1" t="s">
        <v>336</v>
      </c>
      <c r="C235" s="3">
        <v>2778.845</v>
      </c>
      <c r="D235" s="3">
        <f>Table1[[#This Row], [1980]]*(VLOOKUP(Table1[[#This Row], [ISO]],Table2[],44,0)%)</f>
      </c>
      <c r="E235" s="3">
        <v>2832.9449999999997</v>
      </c>
      <c r="F235" s="3">
        <f>Table1[[#This Row], [1981]]*(VLOOKUP(Table1[[#This Row], [ISO]],Table2[],43,0)%)</f>
      </c>
      <c r="G235" s="3">
        <v>2939.933</v>
      </c>
      <c r="H235" s="3">
        <f>Table1[[#This Row], [1982]]*(VLOOKUP(Table1[[#This Row], [ISO]],Table2[],42,0)%)</f>
      </c>
      <c r="I235" s="3">
        <v>3068.9139999999998</v>
      </c>
      <c r="J235" s="3">
        <f>Table1[[#This Row], [1983]]*(VLOOKUP(Table1[[#This Row], [ISO]],Table2[],41,0)%)</f>
      </c>
      <c r="K235" s="3">
        <v>3203.1499999999996</v>
      </c>
      <c r="L235" s="3">
        <f>Table1[[#This Row], [1984]]*(VLOOKUP(Table1[[#This Row], [ISO]],Table2[],40,0)%)</f>
      </c>
      <c r="M235" s="3">
        <v>3308.816</v>
      </c>
      <c r="N235" s="3">
        <f>Table1[[#This Row], [1985]]*(VLOOKUP(Table1[[#This Row], [ISO]],Table2[],39,0)%)</f>
      </c>
      <c r="O235" s="3">
        <v>3372</v>
      </c>
      <c r="P235" s="3">
        <f>Table1[[#This Row], [1986]]*(VLOOKUP(Table1[[#This Row], [ISO]],Table2[],38,0)%)</f>
      </c>
      <c r="Q235" s="3">
        <v>3411.574</v>
      </c>
      <c r="R235" s="3">
        <f>Table1[[#This Row], [1987]]*(VLOOKUP(Table1[[#This Row], [ISO]],Table2[],37,0)%)</f>
      </c>
      <c r="S235" s="3">
        <v>3428.9360000000006</v>
      </c>
      <c r="T235" s="3">
        <f>Table1[[#This Row], [1988]]*(VLOOKUP(Table1[[#This Row], [ISO]],Table2[],36,0)%)</f>
      </c>
      <c r="U235" s="3">
        <v>3404.86</v>
      </c>
      <c r="V235" s="3">
        <f>Table1[[#This Row], [1989]]*(VLOOKUP(Table1[[#This Row], [ISO]],Table2[],35,0)%)</f>
      </c>
      <c r="W235" s="3">
        <v>3366.253</v>
      </c>
      <c r="X235" s="3">
        <f>Table1[[#This Row], [1990]]*(VLOOKUP(Table1[[#This Row], [ISO]],Table2[],34,0)%)</f>
      </c>
      <c r="Y235" s="3">
        <v>3339.742</v>
      </c>
      <c r="Z235" s="3">
        <f>Table1[[#This Row], [1991]]*(VLOOKUP(Table1[[#This Row], [ISO]],Table2[],33,0)%)</f>
      </c>
      <c r="AA235" s="3">
        <v>3338.965</v>
      </c>
      <c r="AB235" s="3">
        <f>Table1[[#This Row], [1992]]*(VLOOKUP(Table1[[#This Row], [ISO]],Table2[],32,0)%)</f>
      </c>
      <c r="AC235" s="3">
        <v>3321.299</v>
      </c>
      <c r="AD235" s="3">
        <f>Table1[[#This Row], [1993]]*(VLOOKUP(Table1[[#This Row], [ISO]],Table2[],31,0)%)</f>
      </c>
      <c r="AE235" s="3">
        <v>3283.334</v>
      </c>
      <c r="AF235" s="3">
        <f>Table1[[#This Row], [1994]]*(VLOOKUP(Table1[[#This Row], [ISO]],Table2[],30,0)%)</f>
      </c>
      <c r="AG235" s="3">
        <v>3276.12</v>
      </c>
      <c r="AH235" s="3">
        <f>Table1[[#This Row], [1995]]*(VLOOKUP(Table1[[#This Row], [ISO]],Table2[],29,0)%)</f>
      </c>
      <c r="AI235" s="3">
        <v>3297.178</v>
      </c>
      <c r="AJ235" s="3">
        <f>Table1[[#This Row], [1996]]*(VLOOKUP(Table1[[#This Row], [ISO]],Table2[],28,0)%)</f>
      </c>
      <c r="AK235" s="3">
        <v>3339.306</v>
      </c>
      <c r="AL235" s="3">
        <f>Table1[[#This Row], [1997]]*(VLOOKUP(Table1[[#This Row], [ISO]],Table2[],27,0)%)</f>
      </c>
      <c r="AM235" s="3">
        <v>3403.316</v>
      </c>
      <c r="AN235" s="3">
        <f>Table1[[#This Row], [1998]]*(VLOOKUP(Table1[[#This Row], [ISO]],Table2[],26,0)%)</f>
      </c>
      <c r="AO235" s="3">
        <v>3490.697</v>
      </c>
      <c r="AP235" s="3">
        <f>Table1[[#This Row], [1999]]*(VLOOKUP(Table1[[#This Row], [ISO]],Table2[],25,0)%)</f>
      </c>
      <c r="AQ235" s="3">
        <v>3591.4790000000003</v>
      </c>
      <c r="AR235" s="3">
        <f>Table1[[#This Row], [2000]]*(VLOOKUP(Table1[[#This Row], [ISO]],Table2[],24,0)%)</f>
      </c>
      <c r="AS235" s="3">
        <v>3692.648</v>
      </c>
      <c r="AT235" s="3">
        <f>Table1[[#This Row], [2001]]*(VLOOKUP(Table1[[#This Row], [ISO]],Table2[],23,0)%)</f>
      </c>
      <c r="AU235" s="3">
        <v>3782.601</v>
      </c>
      <c r="AV235" s="3">
        <f>Table1[[#This Row], [2002]]*(VLOOKUP(Table1[[#This Row], [ISO]],Table2[],22,0)%)</f>
      </c>
      <c r="AW235" s="3">
        <v>3856.177</v>
      </c>
      <c r="AX235" s="3">
        <f>Table1[[#This Row], [2003]]*(VLOOKUP(Table1[[#This Row], [ISO]],Table2[],21,0)%)</f>
      </c>
      <c r="AY235" s="3">
        <v>3902.763</v>
      </c>
      <c r="AZ235" s="3">
        <f>Table1[[#This Row], [2004]]*(VLOOKUP(Table1[[#This Row], [ISO]],Table2[],20,0)%)</f>
      </c>
      <c r="BA235" s="3">
        <v>3916.703</v>
      </c>
      <c r="BB235" s="3">
        <f>Table1[[#This Row], [2005]]*(VLOOKUP(Table1[[#This Row], [ISO]],Table2[],19,0)%)</f>
      </c>
      <c r="BC235" s="3">
        <v>3919.027</v>
      </c>
      <c r="BD235" s="3">
        <f>Table1[[#This Row], [2006]]*(VLOOKUP(Table1[[#This Row], [ISO]],Table2[],18,0)%)</f>
      </c>
      <c r="BE235" s="3">
        <v>3920.876</v>
      </c>
      <c r="BF235" s="3">
        <f>Table1[[#This Row], [2007]]*(VLOOKUP(Table1[[#This Row], [ISO]],Table2[],17,0)%)</f>
      </c>
      <c r="BG235" s="3">
        <v>3932.095</v>
      </c>
      <c r="BH235" s="3">
        <f>Table1[[#This Row], [2008]]*(VLOOKUP(Table1[[#This Row], [ISO]],Table2[],16,0)%)</f>
      </c>
      <c r="BI235" s="3">
        <v>3976.518</v>
      </c>
      <c r="BJ235" s="3">
        <f>Table1[[#This Row], [2009]]*(VLOOKUP(Table1[[#This Row], [ISO]],Table2[],15,0)%)</f>
      </c>
      <c r="BK235" s="3">
        <v>4057.129</v>
      </c>
      <c r="BL235" s="3">
        <f>Table1[[#This Row], [2010]]*(VLOOKUP(Table1[[#This Row], [ISO]],Table2[],14,0)%)</f>
      </c>
      <c r="BM235" s="3">
        <v>4167.213</v>
      </c>
      <c r="BN235" s="3">
        <f>Table1[[#This Row], [2011]]*(VLOOKUP(Table1[[#This Row], [ISO]],Table2[],13,0)%)</f>
      </c>
      <c r="BO235" s="3">
        <v>4296.744000000001</v>
      </c>
      <c r="BP235" s="3">
        <f>Table1[[#This Row], [2012]]*(VLOOKUP(Table1[[#This Row], [ISO]],Table2[],12,0)%)</f>
      </c>
      <c r="BQ235" s="3">
        <v>4422.079</v>
      </c>
      <c r="BR235" s="3">
        <f>Table1[[#This Row], [2013]]*(VLOOKUP(Table1[[#This Row], [ISO]],Table2[],11,0)%)</f>
      </c>
      <c r="BS235" s="3">
        <v>4513.887</v>
      </c>
      <c r="BT235" s="3">
        <f>Table1[[#This Row], [2014]]*(VLOOKUP(Table1[[#This Row], [ISO]],Table2[],10,0)%)</f>
      </c>
      <c r="BU235" s="3">
        <v>4561.825</v>
      </c>
      <c r="BV235" s="3">
        <f>Table1[[#This Row], [2015]]*(VLOOKUP(Table1[[#This Row], [ISO]],Table2[],9,0)%)</f>
      </c>
      <c r="BW235" s="3">
        <v>4577.343</v>
      </c>
      <c r="BX235" s="3">
        <f>Table1[[#This Row], [2016]]*(VLOOKUP(Table1[[#This Row], [ISO]],Table2[],8,0)%)</f>
      </c>
      <c r="BY235" s="3">
        <v>4574.807</v>
      </c>
      <c r="BZ235" s="3">
        <f>Table1[[#This Row], [2017]]*(VLOOKUP(Table1[[#This Row], [ISO]],Table2[],7,0)%)</f>
      </c>
      <c r="CA235" s="3">
        <v>4567.151</v>
      </c>
      <c r="CB235" s="3">
        <f>Table1[[#This Row], [2018]]*(VLOOKUP(Table1[[#This Row], [ISO]],Table2[],6,0)%)</f>
      </c>
      <c r="CC235" s="3">
        <v>4563.48</v>
      </c>
      <c r="CD235" s="3">
        <f>Table1[[#This Row], [2019]]*(VLOOKUP(Table1[[#This Row], [ISO]],Table2[],5,0)%)</f>
      </c>
      <c r="CE235" s="3">
        <v>4574.21</v>
      </c>
      <c r="CF235" s="3">
        <f>Table1[[#This Row], [2020]]*(VLOOKUP(Table1[[#This Row], [ISO]],Table2[],4,0)%)</f>
      </c>
      <c r="CG235" s="3">
        <v>4599.424</v>
      </c>
      <c r="CH235" s="3">
        <f>Table1[[#This Row], [2021]]*(VLOOKUP(Table1[[#This Row], [ISO]],Table2[],3,0)%)</f>
      </c>
    </row>
    <row x14ac:dyDescent="0.25" r="236" customHeight="1" ht="17.25">
      <c r="A236" s="1"/>
      <c r="B236" s="1"/>
      <c r="C236" s="4"/>
      <c r="D236" s="2">
        <f>Table1[[#This Row], [1980]]*(VLOOKUP(Table1[[#This Row], [ISO]],Table2[],44,0)%)</f>
      </c>
      <c r="E236" s="4"/>
      <c r="F236" s="2">
        <f>Table1[[#This Row], [1981]]*(VLOOKUP(Table1[[#This Row], [ISO]],Table2[],43,0)%)</f>
      </c>
      <c r="G236" s="4"/>
      <c r="H236" s="2">
        <f>Table1[[#This Row], [1982]]*(VLOOKUP(Table1[[#This Row], [ISO]],Table2[],42,0)%)</f>
      </c>
      <c r="I236" s="4"/>
      <c r="J236" s="2">
        <f>Table1[[#This Row], [1983]]*(VLOOKUP(Table1[[#This Row], [ISO]],Table2[],41,0)%)</f>
      </c>
      <c r="K236" s="4"/>
      <c r="L236" s="2">
        <f>Table1[[#This Row], [1984]]*(VLOOKUP(Table1[[#This Row], [ISO]],Table2[],40,0)%)</f>
      </c>
      <c r="M236" s="4"/>
      <c r="N236" s="2">
        <f>Table1[[#This Row], [1985]]*(VLOOKUP(Table1[[#This Row], [ISO]],Table2[],39,0)%)</f>
      </c>
      <c r="O236" s="4"/>
      <c r="P236" s="2">
        <f>Table1[[#This Row], [1986]]*(VLOOKUP(Table1[[#This Row], [ISO]],Table2[],38,0)%)</f>
      </c>
      <c r="Q236" s="4"/>
      <c r="R236" s="2">
        <f>Table1[[#This Row], [1987]]*(VLOOKUP(Table1[[#This Row], [ISO]],Table2[],37,0)%)</f>
      </c>
      <c r="S236" s="4"/>
      <c r="T236" s="2">
        <f>Table1[[#This Row], [1988]]*(VLOOKUP(Table1[[#This Row], [ISO]],Table2[],36,0)%)</f>
      </c>
      <c r="U236" s="4"/>
      <c r="V236" s="2">
        <f>Table1[[#This Row], [1989]]*(VLOOKUP(Table1[[#This Row], [ISO]],Table2[],35,0)%)</f>
      </c>
      <c r="W236" s="4"/>
      <c r="X236" s="2">
        <f>Table1[[#This Row], [1990]]*(VLOOKUP(Table1[[#This Row], [ISO]],Table2[],34,0)%)</f>
      </c>
      <c r="Y236" s="4"/>
      <c r="Z236" s="2">
        <f>Table1[[#This Row], [1991]]*(VLOOKUP(Table1[[#This Row], [ISO]],Table2[],33,0)%)</f>
      </c>
      <c r="AA236" s="4"/>
      <c r="AB236" s="2">
        <f>Table1[[#This Row], [1992]]*(VLOOKUP(Table1[[#This Row], [ISO]],Table2[],32,0)%)</f>
      </c>
      <c r="AC236" s="4"/>
      <c r="AD236" s="2">
        <f>Table1[[#This Row], [1993]]*(VLOOKUP(Table1[[#This Row], [ISO]],Table2[],31,0)%)</f>
      </c>
      <c r="AE236" s="4"/>
      <c r="AF236" s="2">
        <f>Table1[[#This Row], [1994]]*(VLOOKUP(Table1[[#This Row], [ISO]],Table2[],30,0)%)</f>
      </c>
      <c r="AG236" s="4"/>
      <c r="AH236" s="2">
        <f>Table1[[#This Row], [1995]]*(VLOOKUP(Table1[[#This Row], [ISO]],Table2[],29,0)%)</f>
      </c>
      <c r="AI236" s="4"/>
      <c r="AJ236" s="2">
        <f>Table1[[#This Row], [1996]]*(VLOOKUP(Table1[[#This Row], [ISO]],Table2[],28,0)%)</f>
      </c>
      <c r="AK236" s="4"/>
      <c r="AL236" s="2">
        <f>Table1[[#This Row], [1997]]*(VLOOKUP(Table1[[#This Row], [ISO]],Table2[],27,0)%)</f>
      </c>
      <c r="AM236" s="4"/>
      <c r="AN236" s="2">
        <f>Table1[[#This Row], [1998]]*(VLOOKUP(Table1[[#This Row], [ISO]],Table2[],26,0)%)</f>
      </c>
      <c r="AO236" s="4"/>
      <c r="AP236" s="2">
        <f>Table1[[#This Row], [1999]]*(VLOOKUP(Table1[[#This Row], [ISO]],Table2[],25,0)%)</f>
      </c>
      <c r="AQ236" s="4"/>
      <c r="AR236" s="2">
        <f>Table1[[#This Row], [2000]]*(VLOOKUP(Table1[[#This Row], [ISO]],Table2[],24,0)%)</f>
      </c>
      <c r="AS236" s="4"/>
      <c r="AT236" s="2">
        <f>Table1[[#This Row], [2001]]*(VLOOKUP(Table1[[#This Row], [ISO]],Table2[],23,0)%)</f>
      </c>
      <c r="AU236" s="4"/>
      <c r="AV236" s="2">
        <f>Table1[[#This Row], [2002]]*(VLOOKUP(Table1[[#This Row], [ISO]],Table2[],22,0)%)</f>
      </c>
      <c r="AW236" s="4"/>
      <c r="AX236" s="2">
        <f>Table1[[#This Row], [2003]]*(VLOOKUP(Table1[[#This Row], [ISO]],Table2[],21,0)%)</f>
      </c>
      <c r="AY236" s="4"/>
      <c r="AZ236" s="2">
        <f>Table1[[#This Row], [2004]]*(VLOOKUP(Table1[[#This Row], [ISO]],Table2[],20,0)%)</f>
      </c>
      <c r="BA236" s="4"/>
      <c r="BB236" s="2">
        <f>Table1[[#This Row], [2005]]*(VLOOKUP(Table1[[#This Row], [ISO]],Table2[],19,0)%)</f>
      </c>
      <c r="BC236" s="4"/>
      <c r="BD236" s="2">
        <f>Table1[[#This Row], [2006]]*(VLOOKUP(Table1[[#This Row], [ISO]],Table2[],18,0)%)</f>
      </c>
      <c r="BE236" s="4"/>
      <c r="BF236" s="2">
        <f>Table1[[#This Row], [2007]]*(VLOOKUP(Table1[[#This Row], [ISO]],Table2[],17,0)%)</f>
      </c>
      <c r="BG236" s="4"/>
      <c r="BH236" s="2">
        <f>Table1[[#This Row], [2008]]*(VLOOKUP(Table1[[#This Row], [ISO]],Table2[],16,0)%)</f>
      </c>
      <c r="BI236" s="4"/>
      <c r="BJ236" s="2">
        <f>Table1[[#This Row], [2009]]*(VLOOKUP(Table1[[#This Row], [ISO]],Table2[],15,0)%)</f>
      </c>
      <c r="BK236" s="4"/>
      <c r="BL236" s="2">
        <f>Table1[[#This Row], [2010]]*(VLOOKUP(Table1[[#This Row], [ISO]],Table2[],14,0)%)</f>
      </c>
      <c r="BM236" s="4"/>
      <c r="BN236" s="2">
        <f>Table1[[#This Row], [2011]]*(VLOOKUP(Table1[[#This Row], [ISO]],Table2[],13,0)%)</f>
      </c>
      <c r="BO236" s="4"/>
      <c r="BP236" s="2">
        <f>Table1[[#This Row], [2012]]*(VLOOKUP(Table1[[#This Row], [ISO]],Table2[],12,0)%)</f>
      </c>
      <c r="BQ236" s="4"/>
      <c r="BR236" s="2">
        <f>Table1[[#This Row], [2013]]*(VLOOKUP(Table1[[#This Row], [ISO]],Table2[],11,0)%)</f>
      </c>
      <c r="BS236" s="4"/>
      <c r="BT236" s="2">
        <f>Table1[[#This Row], [2014]]*(VLOOKUP(Table1[[#This Row], [ISO]],Table2[],10,0)%)</f>
      </c>
      <c r="BU236" s="4"/>
      <c r="BV236" s="2">
        <f>Table1[[#This Row], [2015]]*(VLOOKUP(Table1[[#This Row], [ISO]],Table2[],9,0)%)</f>
      </c>
      <c r="BW236" s="4"/>
      <c r="BX236" s="2">
        <f>Table1[[#This Row], [2016]]*(VLOOKUP(Table1[[#This Row], [ISO]],Table2[],8,0)%)</f>
      </c>
      <c r="BY236" s="4"/>
      <c r="BZ236" s="2">
        <f>Table1[[#This Row], [2017]]*(VLOOKUP(Table1[[#This Row], [ISO]],Table2[],7,0)%)</f>
      </c>
      <c r="CA236" s="4"/>
      <c r="CB236" s="2">
        <f>Table1[[#This Row], [2018]]*(VLOOKUP(Table1[[#This Row], [ISO]],Table2[],6,0)%)</f>
      </c>
      <c r="CC236" s="4"/>
      <c r="CD236" s="2">
        <f>Table1[[#This Row], [2019]]*(VLOOKUP(Table1[[#This Row], [ISO]],Table2[],5,0)%)</f>
      </c>
      <c r="CE236" s="4"/>
      <c r="CF236" s="2">
        <f>Table1[[#This Row], [2020]]*(VLOOKUP(Table1[[#This Row], [ISO]],Table2[],4,0)%)</f>
      </c>
      <c r="CG236" s="4"/>
      <c r="CH236" s="2">
        <f>Table1[[#This Row], [2021]]*(VLOOKUP(Table1[[#This Row], [ISO]],Table2[],3,0)%)</f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H235"/>
  <sheetViews>
    <sheetView workbookViewId="0"/>
  </sheetViews>
  <sheetFormatPr defaultRowHeight="15" x14ac:dyDescent="0.25"/>
  <cols>
    <col min="1" max="1" style="5" width="12.43357142857143" customWidth="1" bestFit="1"/>
    <col min="2" max="2" style="5" width="12.43357142857143" customWidth="1" bestFit="1"/>
    <col min="3" max="3" style="6" width="12.43357142857143" customWidth="1" bestFit="1"/>
    <col min="4" max="4" style="6" width="12.43357142857143" customWidth="1" bestFit="1"/>
    <col min="5" max="5" style="6" width="12.43357142857143" customWidth="1" bestFit="1"/>
    <col min="6" max="6" style="6" width="12.43357142857143" customWidth="1" bestFit="1"/>
    <col min="7" max="7" style="6" width="12.43357142857143" customWidth="1" bestFit="1"/>
    <col min="8" max="8" style="6" width="12.43357142857143" customWidth="1" bestFit="1"/>
    <col min="9" max="9" style="13" width="12.43357142857143" customWidth="1" bestFit="1"/>
    <col min="10" max="10" style="6" width="12.43357142857143" customWidth="1" bestFit="1"/>
    <col min="11" max="11" style="6" width="12.43357142857143" customWidth="1" bestFit="1"/>
    <col min="12" max="12" style="6" width="12.43357142857143" customWidth="1" bestFit="1"/>
    <col min="13" max="13" style="6" width="12.43357142857143" customWidth="1" bestFit="1"/>
    <col min="14" max="14" style="6" width="12.43357142857143" customWidth="1" bestFit="1"/>
    <col min="15" max="15" style="6" width="12.43357142857143" customWidth="1" bestFit="1"/>
    <col min="16" max="16" style="6" width="12.43357142857143" customWidth="1" bestFit="1"/>
    <col min="17" max="17" style="6" width="12.43357142857143" customWidth="1" bestFit="1"/>
    <col min="18" max="18" style="6" width="12.43357142857143" customWidth="1" bestFit="1"/>
    <col min="19" max="19" style="6" width="12.43357142857143" customWidth="1" bestFit="1"/>
    <col min="20" max="20" style="6" width="12.43357142857143" customWidth="1" bestFit="1"/>
    <col min="21" max="21" style="6" width="12.43357142857143" customWidth="1" bestFit="1"/>
    <col min="22" max="22" style="6" width="12.43357142857143" customWidth="1" bestFit="1"/>
    <col min="23" max="23" style="6" width="12.43357142857143" customWidth="1" bestFit="1"/>
    <col min="24" max="24" style="6" width="12.43357142857143" customWidth="1" bestFit="1"/>
    <col min="25" max="25" style="6" width="12.43357142857143" customWidth="1" bestFit="1"/>
    <col min="26" max="26" style="6" width="12.43357142857143" customWidth="1" bestFit="1"/>
    <col min="27" max="27" style="6" width="12.43357142857143" customWidth="1" bestFit="1"/>
    <col min="28" max="28" style="6" width="12.43357142857143" customWidth="1" bestFit="1"/>
    <col min="29" max="29" style="6" width="12.43357142857143" customWidth="1" bestFit="1"/>
    <col min="30" max="30" style="6" width="12.43357142857143" customWidth="1" bestFit="1"/>
    <col min="31" max="31" style="6" width="12.43357142857143" customWidth="1" bestFit="1"/>
    <col min="32" max="32" style="6" width="12.43357142857143" customWidth="1" bestFit="1"/>
    <col min="33" max="33" style="6" width="12.43357142857143" customWidth="1" bestFit="1"/>
    <col min="34" max="34" style="6" width="12.43357142857143" customWidth="1" bestFit="1"/>
    <col min="35" max="35" style="6" width="12.43357142857143" customWidth="1" bestFit="1"/>
    <col min="36" max="36" style="6" width="12.43357142857143" customWidth="1" bestFit="1"/>
    <col min="37" max="37" style="6" width="12.43357142857143" customWidth="1" bestFit="1"/>
    <col min="38" max="38" style="6" width="12.43357142857143" customWidth="1" bestFit="1"/>
    <col min="39" max="39" style="6" width="12.43357142857143" customWidth="1" bestFit="1"/>
    <col min="40" max="40" style="6" width="12.43357142857143" customWidth="1" bestFit="1"/>
    <col min="41" max="41" style="6" width="12.43357142857143" customWidth="1" bestFit="1"/>
    <col min="42" max="42" style="6" width="12.43357142857143" customWidth="1" bestFit="1"/>
    <col min="43" max="43" style="6" width="12.43357142857143" customWidth="1" bestFit="1"/>
    <col min="44" max="44" style="6" width="12.43357142857143" customWidth="1" bestFit="1"/>
    <col min="45" max="45" style="13" width="12.43357142857143" customWidth="1" bestFit="1"/>
    <col min="46" max="46" style="6" width="12.43357142857143" customWidth="1" bestFit="1"/>
    <col min="47" max="47" style="6" width="12.43357142857143" customWidth="1" bestFit="1"/>
    <col min="48" max="48" style="6" width="12.43357142857143" customWidth="1" bestFit="1"/>
    <col min="49" max="49" style="6" width="12.43357142857143" customWidth="1" bestFit="1"/>
    <col min="50" max="50" style="6" width="12.43357142857143" customWidth="1" bestFit="1"/>
    <col min="51" max="51" style="6" width="12.43357142857143" customWidth="1" bestFit="1"/>
    <col min="52" max="52" style="6" width="12.43357142857143" customWidth="1" bestFit="1"/>
    <col min="53" max="53" style="6" width="12.43357142857143" customWidth="1" bestFit="1"/>
    <col min="54" max="54" style="6" width="12.43357142857143" customWidth="1" bestFit="1"/>
    <col min="55" max="55" style="6" width="12.43357142857143" customWidth="1" bestFit="1"/>
    <col min="56" max="56" style="6" width="12.43357142857143" customWidth="1" bestFit="1"/>
    <col min="57" max="57" style="6" width="12.43357142857143" customWidth="1" bestFit="1"/>
    <col min="58" max="58" style="6" width="12.43357142857143" customWidth="1" bestFit="1"/>
    <col min="59" max="59" style="6" width="12.43357142857143" customWidth="1" bestFit="1"/>
    <col min="60" max="60" style="6" width="12.43357142857143" customWidth="1" bestFit="1"/>
    <col min="61" max="61" style="6" width="12.43357142857143" customWidth="1" bestFit="1"/>
    <col min="62" max="62" style="6" width="12.43357142857143" customWidth="1" bestFit="1"/>
    <col min="63" max="63" style="6" width="12.43357142857143" customWidth="1" bestFit="1"/>
    <col min="64" max="64" style="6" width="12.43357142857143" customWidth="1" bestFit="1"/>
    <col min="65" max="65" style="6" width="12.43357142857143" customWidth="1" bestFit="1"/>
    <col min="66" max="66" style="6" width="12.43357142857143" customWidth="1" bestFit="1"/>
    <col min="67" max="67" style="6" width="12.43357142857143" customWidth="1" bestFit="1"/>
    <col min="68" max="68" style="6" width="12.43357142857143" customWidth="1" bestFit="1"/>
    <col min="69" max="69" style="6" width="12.43357142857143" customWidth="1" bestFit="1"/>
    <col min="70" max="70" style="6" width="12.43357142857143" customWidth="1" bestFit="1"/>
    <col min="71" max="71" style="6" width="12.43357142857143" customWidth="1" bestFit="1"/>
    <col min="72" max="72" style="6" width="12.43357142857143" customWidth="1" bestFit="1"/>
    <col min="73" max="73" style="6" width="12.43357142857143" customWidth="1" bestFit="1"/>
    <col min="74" max="74" style="6" width="12.43357142857143" customWidth="1" bestFit="1"/>
    <col min="75" max="75" style="6" width="12.43357142857143" customWidth="1" bestFit="1"/>
    <col min="76" max="76" style="6" width="12.43357142857143" customWidth="1" bestFit="1"/>
    <col min="77" max="77" style="6" width="12.43357142857143" customWidth="1" bestFit="1"/>
    <col min="78" max="78" style="6" width="12.43357142857143" customWidth="1" bestFit="1"/>
    <col min="79" max="79" style="6" width="12.43357142857143" customWidth="1" bestFit="1"/>
    <col min="80" max="80" style="6" width="12.43357142857143" customWidth="1" bestFit="1"/>
    <col min="81" max="81" style="6" width="12.43357142857143" customWidth="1" bestFit="1"/>
    <col min="82" max="82" style="6" width="12.43357142857143" customWidth="1" bestFit="1"/>
    <col min="83" max="83" style="6" width="12.43357142857143" customWidth="1" bestFit="1"/>
    <col min="84" max="84" style="6" width="12.43357142857143" customWidth="1" bestFit="1"/>
    <col min="85" max="85" style="6" width="12.43357142857143" customWidth="1" bestFit="1"/>
    <col min="86" max="86" style="6" width="12.43357142857143" customWidth="1" bestFit="1"/>
  </cols>
  <sheetData>
    <row x14ac:dyDescent="0.25" r="1" customHeight="1" ht="17.25">
      <c r="A1" s="1" t="s">
        <v>1</v>
      </c>
      <c r="B1" s="1" t="s">
        <v>0</v>
      </c>
      <c r="C1" s="4">
        <v>1980</v>
      </c>
      <c r="D1" s="4">
        <v>1981</v>
      </c>
      <c r="E1" s="4">
        <v>1982</v>
      </c>
      <c r="F1" s="4">
        <v>1983</v>
      </c>
      <c r="G1" s="4">
        <v>1984</v>
      </c>
      <c r="H1" s="4">
        <v>1985</v>
      </c>
      <c r="I1" s="11">
        <v>1986</v>
      </c>
      <c r="J1" s="4">
        <v>1987</v>
      </c>
      <c r="K1" s="4">
        <v>1988</v>
      </c>
      <c r="L1" s="4">
        <v>1989</v>
      </c>
      <c r="M1" s="4">
        <v>1990</v>
      </c>
      <c r="N1" s="4">
        <v>1991</v>
      </c>
      <c r="O1" s="4">
        <v>1992</v>
      </c>
      <c r="P1" s="4">
        <v>1993</v>
      </c>
      <c r="Q1" s="4">
        <v>1994</v>
      </c>
      <c r="R1" s="4">
        <v>1995</v>
      </c>
      <c r="S1" s="4">
        <v>1996</v>
      </c>
      <c r="T1" s="4">
        <v>1997</v>
      </c>
      <c r="U1" s="4">
        <v>1998</v>
      </c>
      <c r="V1" s="4">
        <v>1999</v>
      </c>
      <c r="W1" s="4">
        <v>2000</v>
      </c>
      <c r="X1" s="4">
        <v>2001</v>
      </c>
      <c r="Y1" s="4">
        <v>2002</v>
      </c>
      <c r="Z1" s="4">
        <v>2003</v>
      </c>
      <c r="AA1" s="4">
        <v>2004</v>
      </c>
      <c r="AB1" s="4">
        <v>2005</v>
      </c>
      <c r="AC1" s="4">
        <v>2006</v>
      </c>
      <c r="AD1" s="4">
        <v>2007</v>
      </c>
      <c r="AE1" s="4">
        <v>2008</v>
      </c>
      <c r="AF1" s="4">
        <v>2009</v>
      </c>
      <c r="AG1" s="4">
        <v>2010</v>
      </c>
      <c r="AH1" s="4">
        <v>2011</v>
      </c>
      <c r="AI1" s="4">
        <v>2012</v>
      </c>
      <c r="AJ1" s="4">
        <v>2013</v>
      </c>
      <c r="AK1" s="4">
        <v>2014</v>
      </c>
      <c r="AL1" s="4">
        <v>2015</v>
      </c>
      <c r="AM1" s="4">
        <v>2016</v>
      </c>
      <c r="AN1" s="4">
        <v>2017</v>
      </c>
      <c r="AO1" s="4">
        <v>2018</v>
      </c>
      <c r="AP1" s="4">
        <v>2019</v>
      </c>
      <c r="AQ1" s="4">
        <v>2020</v>
      </c>
      <c r="AR1" s="4">
        <v>2021</v>
      </c>
      <c r="AS1" s="11" t="s">
        <v>341</v>
      </c>
      <c r="AT1" s="4" t="s">
        <v>342</v>
      </c>
      <c r="AU1" s="4" t="s">
        <v>343</v>
      </c>
      <c r="AV1" s="4" t="s">
        <v>344</v>
      </c>
      <c r="AW1" s="4" t="s">
        <v>345</v>
      </c>
      <c r="AX1" s="4" t="s">
        <v>346</v>
      </c>
      <c r="AY1" s="4" t="s">
        <v>347</v>
      </c>
      <c r="AZ1" s="4" t="s">
        <v>348</v>
      </c>
      <c r="BA1" s="4" t="s">
        <v>349</v>
      </c>
      <c r="BB1" s="4" t="s">
        <v>350</v>
      </c>
      <c r="BC1" s="4" t="s">
        <v>351</v>
      </c>
      <c r="BD1" s="4" t="s">
        <v>352</v>
      </c>
      <c r="BE1" s="4" t="s">
        <v>353</v>
      </c>
      <c r="BF1" s="4" t="s">
        <v>354</v>
      </c>
      <c r="BG1" s="4" t="s">
        <v>355</v>
      </c>
      <c r="BH1" s="4" t="s">
        <v>356</v>
      </c>
      <c r="BI1" s="4" t="s">
        <v>357</v>
      </c>
      <c r="BJ1" s="4" t="s">
        <v>358</v>
      </c>
      <c r="BK1" s="4" t="s">
        <v>359</v>
      </c>
      <c r="BL1" s="4" t="s">
        <v>360</v>
      </c>
      <c r="BM1" s="4" t="s">
        <v>361</v>
      </c>
      <c r="BN1" s="4" t="s">
        <v>362</v>
      </c>
      <c r="BO1" s="4" t="s">
        <v>363</v>
      </c>
      <c r="BP1" s="4" t="s">
        <v>364</v>
      </c>
      <c r="BQ1" s="4" t="s">
        <v>365</v>
      </c>
      <c r="BR1" s="4" t="s">
        <v>366</v>
      </c>
      <c r="BS1" s="4" t="s">
        <v>367</v>
      </c>
      <c r="BT1" s="4" t="s">
        <v>368</v>
      </c>
      <c r="BU1" s="4" t="s">
        <v>369</v>
      </c>
      <c r="BV1" s="4" t="s">
        <v>370</v>
      </c>
      <c r="BW1" s="4" t="s">
        <v>371</v>
      </c>
      <c r="BX1" s="4" t="s">
        <v>372</v>
      </c>
      <c r="BY1" s="4" t="s">
        <v>373</v>
      </c>
      <c r="BZ1" s="4" t="s">
        <v>374</v>
      </c>
      <c r="CA1" s="4" t="s">
        <v>375</v>
      </c>
      <c r="CB1" s="4" t="s">
        <v>376</v>
      </c>
      <c r="CC1" s="4" t="s">
        <v>377</v>
      </c>
      <c r="CD1" s="4" t="s">
        <v>378</v>
      </c>
      <c r="CE1" s="4" t="s">
        <v>379</v>
      </c>
      <c r="CF1" s="4" t="s">
        <v>380</v>
      </c>
      <c r="CG1" s="4" t="s">
        <v>381</v>
      </c>
      <c r="CH1" s="4" t="s">
        <v>382</v>
      </c>
    </row>
    <row x14ac:dyDescent="0.25" r="2" customHeight="1" ht="17.25">
      <c r="A2" s="1" t="s">
        <v>383</v>
      </c>
      <c r="B2" s="1" t="s">
        <v>384</v>
      </c>
      <c r="C2" s="3">
        <v>12.710999999999999</v>
      </c>
      <c r="D2" s="3">
        <v>12.782</v>
      </c>
      <c r="E2" s="3">
        <v>12.899</v>
      </c>
      <c r="F2" s="3">
        <v>13.055</v>
      </c>
      <c r="G2" s="3">
        <v>13.198</v>
      </c>
      <c r="H2" s="3">
        <v>13.294</v>
      </c>
      <c r="I2" s="3">
        <v>13.309000000000001</v>
      </c>
      <c r="J2" s="3">
        <v>13.255</v>
      </c>
      <c r="K2" s="3">
        <v>13.144</v>
      </c>
      <c r="L2" s="3">
        <v>12.96</v>
      </c>
      <c r="M2" s="3">
        <v>12.72</v>
      </c>
      <c r="N2" s="3">
        <v>12.437999999999999</v>
      </c>
      <c r="O2" s="3">
        <v>12.138</v>
      </c>
      <c r="P2" s="3">
        <v>11.921</v>
      </c>
      <c r="Q2" s="3">
        <v>11.818999999999999</v>
      </c>
      <c r="R2" s="3">
        <v>11.996</v>
      </c>
      <c r="S2" s="3">
        <v>12.447000000000001</v>
      </c>
      <c r="T2" s="3">
        <v>12.953</v>
      </c>
      <c r="U2" s="3">
        <v>13.429</v>
      </c>
      <c r="V2" s="3">
        <v>13.783</v>
      </c>
      <c r="W2" s="3">
        <v>13.822</v>
      </c>
      <c r="X2" s="3">
        <v>13.531</v>
      </c>
      <c r="Y2" s="3">
        <v>13.108</v>
      </c>
      <c r="Z2" s="3">
        <v>12.635</v>
      </c>
      <c r="AA2" s="3">
        <v>12.123000000000001</v>
      </c>
      <c r="AB2" s="3">
        <v>11.936</v>
      </c>
      <c r="AC2" s="3">
        <v>12.16</v>
      </c>
      <c r="AD2" s="3">
        <v>12.449000000000002</v>
      </c>
      <c r="AE2" s="3">
        <v>12.73</v>
      </c>
      <c r="AF2" s="3">
        <v>12.941</v>
      </c>
      <c r="AG2" s="3">
        <v>12.907</v>
      </c>
      <c r="AH2" s="3">
        <v>12.744</v>
      </c>
      <c r="AI2" s="3">
        <v>12.623</v>
      </c>
      <c r="AJ2" s="3">
        <v>12.454</v>
      </c>
      <c r="AK2" s="3">
        <v>12.253</v>
      </c>
      <c r="AL2" s="3">
        <v>12.053</v>
      </c>
      <c r="AM2" s="3">
        <v>11.836</v>
      </c>
      <c r="AN2" s="3">
        <v>11.584</v>
      </c>
      <c r="AO2" s="3">
        <v>11.326</v>
      </c>
      <c r="AP2" s="3">
        <v>11.049</v>
      </c>
      <c r="AQ2" s="3">
        <v>10.575</v>
      </c>
      <c r="AR2" s="3">
        <v>9.887</v>
      </c>
      <c r="AS2" s="11" t="s">
        <v>385</v>
      </c>
      <c r="AT2" s="4" t="s">
        <v>385</v>
      </c>
      <c r="AU2" s="4" t="s">
        <v>385</v>
      </c>
      <c r="AV2" s="4" t="s">
        <v>385</v>
      </c>
      <c r="AW2" s="4" t="s">
        <v>385</v>
      </c>
      <c r="AX2" s="4" t="s">
        <v>385</v>
      </c>
      <c r="AY2" s="4" t="s">
        <v>385</v>
      </c>
      <c r="AZ2" s="4" t="s">
        <v>385</v>
      </c>
      <c r="BA2" s="4" t="s">
        <v>385</v>
      </c>
      <c r="BB2" s="4" t="s">
        <v>385</v>
      </c>
      <c r="BC2" s="4" t="s">
        <v>385</v>
      </c>
      <c r="BD2" s="4" t="s">
        <v>385</v>
      </c>
      <c r="BE2" s="4" t="s">
        <v>385</v>
      </c>
      <c r="BF2" s="4" t="s">
        <v>385</v>
      </c>
      <c r="BG2" s="4" t="s">
        <v>385</v>
      </c>
      <c r="BH2" s="4" t="s">
        <v>385</v>
      </c>
      <c r="BI2" s="4" t="s">
        <v>385</v>
      </c>
      <c r="BJ2" s="4" t="s">
        <v>385</v>
      </c>
      <c r="BK2" s="4" t="s">
        <v>385</v>
      </c>
      <c r="BL2" s="4" t="s">
        <v>385</v>
      </c>
      <c r="BM2" s="4" t="s">
        <v>385</v>
      </c>
      <c r="BN2" s="4" t="s">
        <v>385</v>
      </c>
      <c r="BO2" s="4" t="s">
        <v>385</v>
      </c>
      <c r="BP2" s="4" t="s">
        <v>385</v>
      </c>
      <c r="BQ2" s="4" t="s">
        <v>385</v>
      </c>
      <c r="BR2" s="4" t="s">
        <v>385</v>
      </c>
      <c r="BS2" s="4" t="s">
        <v>385</v>
      </c>
      <c r="BT2" s="4" t="s">
        <v>385</v>
      </c>
      <c r="BU2" s="4" t="s">
        <v>385</v>
      </c>
      <c r="BV2" s="4" t="s">
        <v>385</v>
      </c>
      <c r="BW2" s="4" t="s">
        <v>385</v>
      </c>
      <c r="BX2" s="4" t="s">
        <v>385</v>
      </c>
      <c r="BY2" s="4" t="s">
        <v>385</v>
      </c>
      <c r="BZ2" s="4" t="s">
        <v>385</v>
      </c>
      <c r="CA2" s="4" t="s">
        <v>385</v>
      </c>
      <c r="CB2" s="4" t="s">
        <v>385</v>
      </c>
      <c r="CC2" s="4" t="s">
        <v>385</v>
      </c>
      <c r="CD2" s="4" t="s">
        <v>385</v>
      </c>
      <c r="CE2" s="4" t="s">
        <v>385</v>
      </c>
      <c r="CF2" s="4" t="s">
        <v>385</v>
      </c>
      <c r="CG2" s="4" t="s">
        <v>385</v>
      </c>
      <c r="CH2" s="4" t="s">
        <v>385</v>
      </c>
    </row>
    <row x14ac:dyDescent="0.25" r="3" customHeight="1" ht="17.25">
      <c r="A3" s="1" t="s">
        <v>3</v>
      </c>
      <c r="B3" s="1" t="s">
        <v>2</v>
      </c>
      <c r="C3" s="3">
        <v>4718.013</v>
      </c>
      <c r="D3" s="3">
        <v>4220.864</v>
      </c>
      <c r="E3" s="3">
        <v>3818.6010000000006</v>
      </c>
      <c r="F3" s="3">
        <v>3766.472</v>
      </c>
      <c r="G3" s="3">
        <v>3874.202</v>
      </c>
      <c r="H3" s="3">
        <v>3973.34</v>
      </c>
      <c r="I3" s="3">
        <v>3962.922</v>
      </c>
      <c r="J3" s="3">
        <v>3943.829</v>
      </c>
      <c r="K3" s="3">
        <v>4005.578</v>
      </c>
      <c r="L3" s="3">
        <v>4164.368</v>
      </c>
      <c r="M3" s="3">
        <v>4219.809</v>
      </c>
      <c r="N3" s="3">
        <v>4283.388</v>
      </c>
      <c r="O3" s="3">
        <v>4849.689</v>
      </c>
      <c r="P3" s="3">
        <v>5679.628999999999</v>
      </c>
      <c r="Q3" s="3">
        <v>6324.393</v>
      </c>
      <c r="R3" s="3">
        <v>6774.202</v>
      </c>
      <c r="S3" s="3">
        <v>7102.662</v>
      </c>
      <c r="T3" s="3">
        <v>7412.049</v>
      </c>
      <c r="U3" s="3">
        <v>7709.129999999999</v>
      </c>
      <c r="V3" s="3">
        <v>8011.355</v>
      </c>
      <c r="W3" s="3">
        <v>8088.974</v>
      </c>
      <c r="X3" s="3">
        <v>8092.851</v>
      </c>
      <c r="Y3" s="3">
        <v>8561.709</v>
      </c>
      <c r="Z3" s="3">
        <v>9148.803</v>
      </c>
      <c r="AA3" s="3">
        <v>9410.737</v>
      </c>
      <c r="AB3" s="3">
        <v>9590.75</v>
      </c>
      <c r="AC3" s="3">
        <v>9824.962</v>
      </c>
      <c r="AD3" s="3">
        <v>9997.094</v>
      </c>
      <c r="AE3" s="3">
        <v>10104.973000000002</v>
      </c>
      <c r="AF3" s="3">
        <v>10213.274</v>
      </c>
      <c r="AG3" s="3">
        <v>10325.804</v>
      </c>
      <c r="AH3" s="3">
        <v>10454.631000000001</v>
      </c>
      <c r="AI3" s="3">
        <v>10617.038</v>
      </c>
      <c r="AJ3" s="3">
        <v>10866.062</v>
      </c>
      <c r="AK3" s="3">
        <v>11186.93</v>
      </c>
      <c r="AL3" s="3">
        <v>11495.726</v>
      </c>
      <c r="AM3" s="3">
        <v>11789.27</v>
      </c>
      <c r="AN3" s="3">
        <v>12057.473000000002</v>
      </c>
      <c r="AO3" s="3">
        <v>12294.71</v>
      </c>
      <c r="AP3" s="3">
        <v>12524.781</v>
      </c>
      <c r="AQ3" s="3">
        <v>12750.193</v>
      </c>
      <c r="AR3" s="3">
        <v>12981.108</v>
      </c>
      <c r="AS3" s="12">
        <v>0</v>
      </c>
      <c r="AT3" s="12">
        <v>0</v>
      </c>
      <c r="AU3" s="3">
        <v>381.8601000000001</v>
      </c>
      <c r="AV3" s="3">
        <v>376.64720000000005</v>
      </c>
      <c r="AW3" s="3">
        <v>426.16222000000005</v>
      </c>
      <c r="AX3" s="3">
        <v>675.4678000000001</v>
      </c>
      <c r="AY3" s="3">
        <v>713.32596</v>
      </c>
      <c r="AZ3" s="3">
        <v>1064.83383</v>
      </c>
      <c r="BA3" s="3">
        <v>1602.2312000000002</v>
      </c>
      <c r="BB3" s="3">
        <v>1582.4598400000002</v>
      </c>
      <c r="BC3" s="3">
        <v>1265.9427</v>
      </c>
      <c r="BD3" s="3">
        <v>899.51148</v>
      </c>
      <c r="BE3" s="3">
        <v>921.44091</v>
      </c>
      <c r="BF3" s="3">
        <v>965.5369299999999</v>
      </c>
      <c r="BG3" s="3">
        <v>948.65895</v>
      </c>
      <c r="BH3" s="3">
        <v>2100.00262</v>
      </c>
      <c r="BI3" s="3">
        <v>3338.25114</v>
      </c>
      <c r="BJ3" s="3">
        <v>3187.18107</v>
      </c>
      <c r="BK3" s="3">
        <v>2698.1954999999994</v>
      </c>
      <c r="BL3" s="3">
        <v>3044.3149</v>
      </c>
      <c r="BM3" s="3">
        <v>2426.6922</v>
      </c>
      <c r="BN3" s="3">
        <v>3479.92593</v>
      </c>
      <c r="BO3" s="3">
        <v>3938.3861400000005</v>
      </c>
      <c r="BP3" s="3">
        <v>4025.47332</v>
      </c>
      <c r="BQ3" s="3">
        <v>4799.475869999999</v>
      </c>
      <c r="BR3" s="3">
        <v>5466.7275</v>
      </c>
      <c r="BS3" s="3">
        <v>5894.977199999999</v>
      </c>
      <c r="BT3" s="3">
        <v>5998.256399999999</v>
      </c>
      <c r="BU3" s="3">
        <v>6669.282180000001</v>
      </c>
      <c r="BV3" s="3">
        <v>6536.49536</v>
      </c>
      <c r="BW3" s="3">
        <v>7021.54672</v>
      </c>
      <c r="BX3" s="3">
        <v>7422.78801</v>
      </c>
      <c r="BY3" s="3">
        <v>8281.28964</v>
      </c>
      <c r="BZ3" s="3">
        <v>7823.56464</v>
      </c>
      <c r="CA3" s="3">
        <v>8278.3282</v>
      </c>
      <c r="CB3" s="3">
        <v>8736.751760000001</v>
      </c>
      <c r="CC3" s="3">
        <v>9195.6306</v>
      </c>
      <c r="CD3" s="3">
        <v>10128.277320000001</v>
      </c>
      <c r="CE3" s="3">
        <v>10942.2919</v>
      </c>
      <c r="CF3" s="3">
        <v>10771.311660000001</v>
      </c>
      <c r="CG3" s="3">
        <v>11092.66791</v>
      </c>
      <c r="CH3" s="3">
        <v>10904.13072</v>
      </c>
    </row>
    <row x14ac:dyDescent="0.25" r="4" customHeight="1" ht="17.25">
      <c r="A4" s="1" t="s">
        <v>9</v>
      </c>
      <c r="B4" s="1" t="s">
        <v>8</v>
      </c>
      <c r="C4" s="3">
        <v>3171.137</v>
      </c>
      <c r="D4" s="3">
        <v>3297.014</v>
      </c>
      <c r="E4" s="3">
        <v>3431.769</v>
      </c>
      <c r="F4" s="3">
        <v>3573.91</v>
      </c>
      <c r="G4" s="3">
        <v>3723.751</v>
      </c>
      <c r="H4" s="3">
        <v>3882.452</v>
      </c>
      <c r="I4" s="3">
        <v>4046.587</v>
      </c>
      <c r="J4" s="3">
        <v>4207.377</v>
      </c>
      <c r="K4" s="3">
        <v>4363.211</v>
      </c>
      <c r="L4" s="3">
        <v>4515.987</v>
      </c>
      <c r="M4" s="3">
        <v>4662.767</v>
      </c>
      <c r="N4" s="3">
        <v>4808.348</v>
      </c>
      <c r="O4" s="3">
        <v>4946.26</v>
      </c>
      <c r="P4" s="3">
        <v>5077.2880000000005</v>
      </c>
      <c r="Q4" s="3">
        <v>5214.034</v>
      </c>
      <c r="R4" s="3">
        <v>5354.184</v>
      </c>
      <c r="S4" s="3">
        <v>5496.837</v>
      </c>
      <c r="T4" s="3">
        <v>5645.778</v>
      </c>
      <c r="U4" s="3">
        <v>5797.132</v>
      </c>
      <c r="V4" s="3">
        <v>5955.228999999999</v>
      </c>
      <c r="W4" s="3">
        <v>6127.211</v>
      </c>
      <c r="X4" s="3">
        <v>6315.907</v>
      </c>
      <c r="Y4" s="3">
        <v>6524.055</v>
      </c>
      <c r="Z4" s="3">
        <v>6754.914000000001</v>
      </c>
      <c r="AA4" s="3">
        <v>7009.936</v>
      </c>
      <c r="AB4" s="3">
        <v>7283.302</v>
      </c>
      <c r="AC4" s="3">
        <v>7569.359</v>
      </c>
      <c r="AD4" s="3">
        <v>7864.674</v>
      </c>
      <c r="AE4" s="3">
        <v>8168.765</v>
      </c>
      <c r="AF4" s="3">
        <v>8478.851</v>
      </c>
      <c r="AG4" s="3">
        <v>8790.755</v>
      </c>
      <c r="AH4" s="3">
        <v>9100.698</v>
      </c>
      <c r="AI4" s="3">
        <v>9410.431</v>
      </c>
      <c r="AJ4" s="3">
        <v>9719.433</v>
      </c>
      <c r="AK4" s="3">
        <v>10022.542</v>
      </c>
      <c r="AL4" s="3">
        <v>10316.935</v>
      </c>
      <c r="AM4" s="3">
        <v>10603.932</v>
      </c>
      <c r="AN4" s="3">
        <v>10883.784</v>
      </c>
      <c r="AO4" s="3">
        <v>11155.811</v>
      </c>
      <c r="AP4" s="3">
        <v>11424.359</v>
      </c>
      <c r="AQ4" s="3">
        <v>11694.072</v>
      </c>
      <c r="AR4" s="3">
        <v>11966.812999999998</v>
      </c>
      <c r="AS4" s="12">
        <v>0</v>
      </c>
      <c r="AT4" s="12">
        <v>0</v>
      </c>
      <c r="AU4" s="12">
        <v>0</v>
      </c>
      <c r="AV4" s="3">
        <v>893.4775</v>
      </c>
      <c r="AW4" s="3">
        <v>1042.65028</v>
      </c>
      <c r="AX4" s="3">
        <v>1087.0865600000002</v>
      </c>
      <c r="AY4" s="3">
        <v>1294.90784</v>
      </c>
      <c r="AZ4" s="3">
        <v>1220.13933</v>
      </c>
      <c r="BA4" s="3">
        <v>1396.2275200000001</v>
      </c>
      <c r="BB4" s="3">
        <v>2122.5138899999997</v>
      </c>
      <c r="BC4" s="3">
        <v>2238.1281599999998</v>
      </c>
      <c r="BD4" s="3">
        <v>2548.4244400000002</v>
      </c>
      <c r="BE4" s="3">
        <v>2324.7422</v>
      </c>
      <c r="BF4" s="3">
        <v>2690.96264</v>
      </c>
      <c r="BG4" s="3">
        <v>2502.7363199999995</v>
      </c>
      <c r="BH4" s="3">
        <v>3212.5104</v>
      </c>
      <c r="BI4" s="3">
        <v>3572.9440500000005</v>
      </c>
      <c r="BJ4" s="3">
        <v>3952.0445999999997</v>
      </c>
      <c r="BK4" s="3">
        <v>3478.2791999999995</v>
      </c>
      <c r="BL4" s="3">
        <v>2918.0622099999996</v>
      </c>
      <c r="BM4" s="3">
        <v>3247.42183</v>
      </c>
      <c r="BN4" s="3">
        <v>4421.1349</v>
      </c>
      <c r="BO4" s="3">
        <v>4958.281800000001</v>
      </c>
      <c r="BP4" s="3">
        <v>3647.6535600000007</v>
      </c>
      <c r="BQ4" s="3">
        <v>4416.25968</v>
      </c>
      <c r="BR4" s="3">
        <v>3714.48402</v>
      </c>
      <c r="BS4" s="3">
        <v>4087.4538600000005</v>
      </c>
      <c r="BT4" s="3">
        <v>5898.5055</v>
      </c>
      <c r="BU4" s="3">
        <v>5963.19845</v>
      </c>
      <c r="BV4" s="3">
        <v>5935.1957</v>
      </c>
      <c r="BW4" s="3">
        <v>6944.6964499999995</v>
      </c>
      <c r="BX4" s="3">
        <v>6734.51652</v>
      </c>
      <c r="BY4" s="3">
        <v>6869.61463</v>
      </c>
      <c r="BZ4" s="3">
        <v>6900.7974300000005</v>
      </c>
      <c r="CA4" s="3">
        <v>7216.230239999999</v>
      </c>
      <c r="CB4" s="3">
        <v>6602.8384</v>
      </c>
      <c r="CC4" s="3">
        <v>4241.572800000001</v>
      </c>
      <c r="CD4" s="3">
        <v>7509.810959999999</v>
      </c>
      <c r="CE4" s="3">
        <v>8032.1839199999995</v>
      </c>
      <c r="CF4" s="3">
        <v>7882.80771</v>
      </c>
      <c r="CG4" s="3">
        <v>6782.56176</v>
      </c>
      <c r="CH4" s="3">
        <v>6701.415279999999</v>
      </c>
    </row>
    <row x14ac:dyDescent="0.25" r="5" customHeight="1" ht="17.25">
      <c r="A5" s="1" t="s">
        <v>386</v>
      </c>
      <c r="B5" s="1" t="s">
        <v>387</v>
      </c>
      <c r="C5" s="3">
        <v>1.563</v>
      </c>
      <c r="D5" s="3">
        <v>1.538</v>
      </c>
      <c r="E5" s="3">
        <v>1.5339999999999998</v>
      </c>
      <c r="F5" s="3">
        <v>1.537</v>
      </c>
      <c r="G5" s="3">
        <v>1.555</v>
      </c>
      <c r="H5" s="3">
        <v>1.597</v>
      </c>
      <c r="I5" s="3">
        <v>1.6440000000000001</v>
      </c>
      <c r="J5" s="3">
        <v>1.691</v>
      </c>
      <c r="K5" s="3">
        <v>1.747</v>
      </c>
      <c r="L5" s="3">
        <v>1.817</v>
      </c>
      <c r="M5" s="3">
        <v>1.883</v>
      </c>
      <c r="N5" s="3">
        <v>1.92</v>
      </c>
      <c r="O5" s="3">
        <v>1.904</v>
      </c>
      <c r="P5" s="3">
        <v>1.846</v>
      </c>
      <c r="Q5" s="3">
        <v>1.7970000000000002</v>
      </c>
      <c r="R5" s="3">
        <v>1.78</v>
      </c>
      <c r="S5" s="3">
        <v>1.795</v>
      </c>
      <c r="T5" s="3">
        <v>1.837</v>
      </c>
      <c r="U5" s="3">
        <v>1.897</v>
      </c>
      <c r="V5" s="3">
        <v>1.969</v>
      </c>
      <c r="W5" s="3">
        <v>2.072</v>
      </c>
      <c r="X5" s="3">
        <v>2.153</v>
      </c>
      <c r="Y5" s="3">
        <v>2.151</v>
      </c>
      <c r="Z5" s="3">
        <v>2.11</v>
      </c>
      <c r="AA5" s="3">
        <v>2.061</v>
      </c>
      <c r="AB5" s="3">
        <v>2.002</v>
      </c>
      <c r="AC5" s="3">
        <v>1.964</v>
      </c>
      <c r="AD5" s="3">
        <v>1.968</v>
      </c>
      <c r="AE5" s="3">
        <v>1.99</v>
      </c>
      <c r="AF5" s="3">
        <v>2.018</v>
      </c>
      <c r="AG5" s="3">
        <v>2.058</v>
      </c>
      <c r="AH5" s="3">
        <v>2.05</v>
      </c>
      <c r="AI5" s="3">
        <v>1.9789999999999999</v>
      </c>
      <c r="AJ5" s="3">
        <v>1.932</v>
      </c>
      <c r="AK5" s="3">
        <v>1.9049999999999998</v>
      </c>
      <c r="AL5" s="3">
        <v>1.847</v>
      </c>
      <c r="AM5" s="3">
        <v>1.7850000000000001</v>
      </c>
      <c r="AN5" s="3">
        <v>1.7269999999999999</v>
      </c>
      <c r="AO5" s="3">
        <v>1.654</v>
      </c>
      <c r="AP5" s="3">
        <v>1.616</v>
      </c>
      <c r="AQ5" s="3">
        <v>1.611</v>
      </c>
      <c r="AR5" s="3">
        <v>1.597</v>
      </c>
      <c r="AS5" s="11" t="s">
        <v>385</v>
      </c>
      <c r="AT5" s="4" t="s">
        <v>385</v>
      </c>
      <c r="AU5" s="4" t="s">
        <v>385</v>
      </c>
      <c r="AV5" s="4" t="s">
        <v>385</v>
      </c>
      <c r="AW5" s="4" t="s">
        <v>385</v>
      </c>
      <c r="AX5" s="4" t="s">
        <v>385</v>
      </c>
      <c r="AY5" s="4" t="s">
        <v>385</v>
      </c>
      <c r="AZ5" s="4" t="s">
        <v>385</v>
      </c>
      <c r="BA5" s="4" t="s">
        <v>385</v>
      </c>
      <c r="BB5" s="4" t="s">
        <v>385</v>
      </c>
      <c r="BC5" s="4" t="s">
        <v>385</v>
      </c>
      <c r="BD5" s="4" t="s">
        <v>385</v>
      </c>
      <c r="BE5" s="4" t="s">
        <v>385</v>
      </c>
      <c r="BF5" s="4" t="s">
        <v>385</v>
      </c>
      <c r="BG5" s="4" t="s">
        <v>385</v>
      </c>
      <c r="BH5" s="4" t="s">
        <v>385</v>
      </c>
      <c r="BI5" s="4" t="s">
        <v>385</v>
      </c>
      <c r="BJ5" s="4" t="s">
        <v>385</v>
      </c>
      <c r="BK5" s="4" t="s">
        <v>385</v>
      </c>
      <c r="BL5" s="4" t="s">
        <v>385</v>
      </c>
      <c r="BM5" s="4" t="s">
        <v>385</v>
      </c>
      <c r="BN5" s="4" t="s">
        <v>385</v>
      </c>
      <c r="BO5" s="4" t="s">
        <v>385</v>
      </c>
      <c r="BP5" s="4" t="s">
        <v>385</v>
      </c>
      <c r="BQ5" s="4" t="s">
        <v>385</v>
      </c>
      <c r="BR5" s="4" t="s">
        <v>385</v>
      </c>
      <c r="BS5" s="4" t="s">
        <v>385</v>
      </c>
      <c r="BT5" s="4" t="s">
        <v>385</v>
      </c>
      <c r="BU5" s="4" t="s">
        <v>385</v>
      </c>
      <c r="BV5" s="4" t="s">
        <v>385</v>
      </c>
      <c r="BW5" s="4" t="s">
        <v>385</v>
      </c>
      <c r="BX5" s="4" t="s">
        <v>385</v>
      </c>
      <c r="BY5" s="4" t="s">
        <v>385</v>
      </c>
      <c r="BZ5" s="4" t="s">
        <v>385</v>
      </c>
      <c r="CA5" s="4" t="s">
        <v>385</v>
      </c>
      <c r="CB5" s="4" t="s">
        <v>385</v>
      </c>
      <c r="CC5" s="4" t="s">
        <v>385</v>
      </c>
      <c r="CD5" s="4" t="s">
        <v>385</v>
      </c>
      <c r="CE5" s="4" t="s">
        <v>385</v>
      </c>
      <c r="CF5" s="4" t="s">
        <v>385</v>
      </c>
      <c r="CG5" s="4" t="s">
        <v>385</v>
      </c>
      <c r="CH5" s="4" t="s">
        <v>385</v>
      </c>
    </row>
    <row x14ac:dyDescent="0.25" r="6" customHeight="1" ht="17.25">
      <c r="A6" s="1" t="s">
        <v>5</v>
      </c>
      <c r="B6" s="1" t="s">
        <v>4</v>
      </c>
      <c r="C6" s="3">
        <v>743.755</v>
      </c>
      <c r="D6" s="3">
        <v>743.047</v>
      </c>
      <c r="E6" s="3">
        <v>745.445</v>
      </c>
      <c r="F6" s="3">
        <v>751.199</v>
      </c>
      <c r="G6" s="3">
        <v>759.134</v>
      </c>
      <c r="H6" s="3">
        <v>767.638</v>
      </c>
      <c r="I6" s="3">
        <v>774.608</v>
      </c>
      <c r="J6" s="3">
        <v>779.008</v>
      </c>
      <c r="K6" s="3">
        <v>780.922</v>
      </c>
      <c r="L6" s="3">
        <v>779.772</v>
      </c>
      <c r="M6" s="3">
        <v>775.394</v>
      </c>
      <c r="N6" s="3">
        <v>767.582</v>
      </c>
      <c r="O6" s="3">
        <v>755.799</v>
      </c>
      <c r="P6" s="3">
        <v>740.528</v>
      </c>
      <c r="Q6" s="3">
        <v>723.58</v>
      </c>
      <c r="R6" s="3">
        <v>706.0649999999999</v>
      </c>
      <c r="S6" s="3">
        <v>687.088</v>
      </c>
      <c r="T6" s="3">
        <v>664.4100000000001</v>
      </c>
      <c r="U6" s="3">
        <v>637.801</v>
      </c>
      <c r="V6" s="3">
        <v>608.538</v>
      </c>
      <c r="W6" s="3">
        <v>576.95</v>
      </c>
      <c r="X6" s="3">
        <v>544.389</v>
      </c>
      <c r="Y6" s="3">
        <v>512.575</v>
      </c>
      <c r="Z6" s="3">
        <v>483.188</v>
      </c>
      <c r="AA6" s="3">
        <v>455.79499999999996</v>
      </c>
      <c r="AB6" s="3">
        <v>429.744</v>
      </c>
      <c r="AC6" s="3">
        <v>406.186</v>
      </c>
      <c r="AD6" s="3">
        <v>385.149</v>
      </c>
      <c r="AE6" s="3">
        <v>366.86199999999997</v>
      </c>
      <c r="AF6" s="3">
        <v>352.50100000000003</v>
      </c>
      <c r="AG6" s="3">
        <v>342.601</v>
      </c>
      <c r="AH6" s="3">
        <v>337.209</v>
      </c>
      <c r="AI6" s="3">
        <v>335.51</v>
      </c>
      <c r="AJ6" s="3">
        <v>335.741</v>
      </c>
      <c r="AK6" s="3">
        <v>336.262</v>
      </c>
      <c r="AL6" s="3">
        <v>335.235</v>
      </c>
      <c r="AM6" s="3">
        <v>331.287</v>
      </c>
      <c r="AN6" s="3">
        <v>324.014</v>
      </c>
      <c r="AO6" s="3">
        <v>313.353</v>
      </c>
      <c r="AP6" s="3">
        <v>300.934</v>
      </c>
      <c r="AQ6" s="3">
        <v>290.291</v>
      </c>
      <c r="AR6" s="3">
        <v>282.786</v>
      </c>
      <c r="AS6" s="3">
        <v>691.6921500000001</v>
      </c>
      <c r="AT6" s="3">
        <v>691.03371</v>
      </c>
      <c r="AU6" s="3">
        <v>685.8094000000001</v>
      </c>
      <c r="AV6" s="3">
        <v>676.0790999999999</v>
      </c>
      <c r="AW6" s="3">
        <v>683.2206</v>
      </c>
      <c r="AX6" s="3">
        <v>706.2269600000001</v>
      </c>
      <c r="AY6" s="3">
        <v>712.63936</v>
      </c>
      <c r="AZ6" s="3">
        <v>716.68736</v>
      </c>
      <c r="BA6" s="3">
        <v>718.44824</v>
      </c>
      <c r="BB6" s="3">
        <v>732.98568</v>
      </c>
      <c r="BC6" s="3">
        <v>728.87036</v>
      </c>
      <c r="BD6" s="3">
        <v>614.0656</v>
      </c>
      <c r="BE6" s="3">
        <v>612.19719</v>
      </c>
      <c r="BF6" s="3">
        <v>607.2329599999999</v>
      </c>
      <c r="BG6" s="3">
        <v>629.5146000000001</v>
      </c>
      <c r="BH6" s="3">
        <v>684.8830499999999</v>
      </c>
      <c r="BI6" s="3">
        <v>645.86272</v>
      </c>
      <c r="BJ6" s="3">
        <v>624.5454000000001</v>
      </c>
      <c r="BK6" s="3">
        <v>554.88687</v>
      </c>
      <c r="BL6" s="3">
        <v>565.94034</v>
      </c>
      <c r="BM6" s="3">
        <v>536.5635000000001</v>
      </c>
      <c r="BN6" s="3">
        <v>506.28177000000005</v>
      </c>
      <c r="BO6" s="3">
        <v>481.82050000000004</v>
      </c>
      <c r="BP6" s="3">
        <v>459.0286</v>
      </c>
      <c r="BQ6" s="3">
        <v>442.12114999999994</v>
      </c>
      <c r="BR6" s="3">
        <v>421.14912000000004</v>
      </c>
      <c r="BS6" s="3">
        <v>394.00041999999996</v>
      </c>
      <c r="BT6" s="3">
        <v>377.44602</v>
      </c>
      <c r="BU6" s="3">
        <v>363.19338</v>
      </c>
      <c r="BV6" s="3">
        <v>341.92597</v>
      </c>
      <c r="BW6" s="3">
        <v>339.17499</v>
      </c>
      <c r="BX6" s="3">
        <v>327.09273</v>
      </c>
      <c r="BY6" s="3">
        <v>322.08959999999996</v>
      </c>
      <c r="BZ6" s="3">
        <v>332.38358999999997</v>
      </c>
      <c r="CA6" s="3">
        <v>332.89938</v>
      </c>
      <c r="CB6" s="3">
        <v>331.88265</v>
      </c>
      <c r="CC6" s="3">
        <v>327.97413</v>
      </c>
      <c r="CD6" s="3">
        <v>320.77386</v>
      </c>
      <c r="CE6" s="3">
        <v>310.21947</v>
      </c>
      <c r="CF6" s="3">
        <v>297.92466</v>
      </c>
      <c r="CG6" s="3">
        <v>284.48518</v>
      </c>
      <c r="CH6" s="3">
        <v>279.95814</v>
      </c>
    </row>
    <row x14ac:dyDescent="0.25" r="7" customHeight="1" ht="17.25">
      <c r="A7" s="1" t="s">
        <v>388</v>
      </c>
      <c r="B7" s="1" t="s">
        <v>389</v>
      </c>
      <c r="C7" s="3">
        <v>5.205</v>
      </c>
      <c r="D7" s="3">
        <v>4.534</v>
      </c>
      <c r="E7" s="3">
        <v>4.369</v>
      </c>
      <c r="F7" s="3">
        <v>4.705</v>
      </c>
      <c r="G7" s="3">
        <v>4.87</v>
      </c>
      <c r="H7" s="3">
        <v>4.731</v>
      </c>
      <c r="I7" s="3">
        <v>4.727</v>
      </c>
      <c r="J7" s="3">
        <v>5.062</v>
      </c>
      <c r="K7" s="3">
        <v>5.357</v>
      </c>
      <c r="L7" s="3">
        <v>5.525</v>
      </c>
      <c r="M7" s="3">
        <v>5.503</v>
      </c>
      <c r="N7" s="3">
        <v>5.602</v>
      </c>
      <c r="O7" s="3">
        <v>5.933999999999999</v>
      </c>
      <c r="P7" s="3">
        <v>6.242000000000001</v>
      </c>
      <c r="Q7" s="3">
        <v>6.496</v>
      </c>
      <c r="R7" s="3">
        <v>6.663</v>
      </c>
      <c r="S7" s="3">
        <v>6.786</v>
      </c>
      <c r="T7" s="3">
        <v>6.894</v>
      </c>
      <c r="U7" s="3">
        <v>6.945</v>
      </c>
      <c r="V7" s="3">
        <v>6.937</v>
      </c>
      <c r="W7" s="3">
        <v>6.868</v>
      </c>
      <c r="X7" s="3">
        <v>7.0649999999999995</v>
      </c>
      <c r="Y7" s="3">
        <v>7.521999999999999</v>
      </c>
      <c r="Z7" s="3">
        <v>7.855</v>
      </c>
      <c r="AA7" s="3">
        <v>7.979</v>
      </c>
      <c r="AB7" s="3">
        <v>7.8</v>
      </c>
      <c r="AC7" s="3">
        <v>7.688999999999999</v>
      </c>
      <c r="AD7" s="3">
        <v>7.793999999999999</v>
      </c>
      <c r="AE7" s="3">
        <v>7.883</v>
      </c>
      <c r="AF7" s="3">
        <v>7.862</v>
      </c>
      <c r="AG7" s="3">
        <v>7.575</v>
      </c>
      <c r="AH7" s="3">
        <v>7.4399999999999995</v>
      </c>
      <c r="AI7" s="3">
        <v>7.569000000000001</v>
      </c>
      <c r="AJ7" s="3">
        <v>7.483</v>
      </c>
      <c r="AK7" s="3">
        <v>7.18</v>
      </c>
      <c r="AL7" s="3">
        <v>6.703</v>
      </c>
      <c r="AM7" s="3">
        <v>6.389</v>
      </c>
      <c r="AN7" s="3">
        <v>5.927</v>
      </c>
      <c r="AO7" s="3">
        <v>5.356</v>
      </c>
      <c r="AP7" s="3">
        <v>5.166</v>
      </c>
      <c r="AQ7" s="3">
        <v>5.097</v>
      </c>
      <c r="AR7" s="3">
        <v>5.077</v>
      </c>
      <c r="AS7" s="11" t="s">
        <v>385</v>
      </c>
      <c r="AT7" s="4" t="s">
        <v>385</v>
      </c>
      <c r="AU7" s="4" t="s">
        <v>385</v>
      </c>
      <c r="AV7" s="4" t="s">
        <v>385</v>
      </c>
      <c r="AW7" s="4" t="s">
        <v>385</v>
      </c>
      <c r="AX7" s="4" t="s">
        <v>385</v>
      </c>
      <c r="AY7" s="4" t="s">
        <v>385</v>
      </c>
      <c r="AZ7" s="4" t="s">
        <v>385</v>
      </c>
      <c r="BA7" s="4" t="s">
        <v>385</v>
      </c>
      <c r="BB7" s="4" t="s">
        <v>385</v>
      </c>
      <c r="BC7" s="4" t="s">
        <v>385</v>
      </c>
      <c r="BD7" s="4" t="s">
        <v>385</v>
      </c>
      <c r="BE7" s="4" t="s">
        <v>385</v>
      </c>
      <c r="BF7" s="4" t="s">
        <v>385</v>
      </c>
      <c r="BG7" s="4" t="s">
        <v>385</v>
      </c>
      <c r="BH7" s="4" t="s">
        <v>385</v>
      </c>
      <c r="BI7" s="4" t="s">
        <v>385</v>
      </c>
      <c r="BJ7" s="4" t="s">
        <v>385</v>
      </c>
      <c r="BK7" s="4" t="s">
        <v>385</v>
      </c>
      <c r="BL7" s="4" t="s">
        <v>385</v>
      </c>
      <c r="BM7" s="4" t="s">
        <v>385</v>
      </c>
      <c r="BN7" s="4" t="s">
        <v>385</v>
      </c>
      <c r="BO7" s="4" t="s">
        <v>385</v>
      </c>
      <c r="BP7" s="4" t="s">
        <v>385</v>
      </c>
      <c r="BQ7" s="4" t="s">
        <v>385</v>
      </c>
      <c r="BR7" s="4" t="s">
        <v>385</v>
      </c>
      <c r="BS7" s="4" t="s">
        <v>385</v>
      </c>
      <c r="BT7" s="4" t="s">
        <v>385</v>
      </c>
      <c r="BU7" s="4" t="s">
        <v>385</v>
      </c>
      <c r="BV7" s="4" t="s">
        <v>385</v>
      </c>
      <c r="BW7" s="4" t="s">
        <v>385</v>
      </c>
      <c r="BX7" s="4" t="s">
        <v>385</v>
      </c>
      <c r="BY7" s="4" t="s">
        <v>385</v>
      </c>
      <c r="BZ7" s="4" t="s">
        <v>385</v>
      </c>
      <c r="CA7" s="4" t="s">
        <v>385</v>
      </c>
      <c r="CB7" s="4" t="s">
        <v>385</v>
      </c>
      <c r="CC7" s="4" t="s">
        <v>385</v>
      </c>
      <c r="CD7" s="4" t="s">
        <v>385</v>
      </c>
      <c r="CE7" s="4" t="s">
        <v>385</v>
      </c>
      <c r="CF7" s="4" t="s">
        <v>385</v>
      </c>
      <c r="CG7" s="4" t="s">
        <v>385</v>
      </c>
      <c r="CH7" s="4" t="s">
        <v>385</v>
      </c>
    </row>
    <row x14ac:dyDescent="0.25" r="8" customHeight="1" ht="17.25">
      <c r="A8" s="1" t="s">
        <v>319</v>
      </c>
      <c r="B8" s="1" t="s">
        <v>318</v>
      </c>
      <c r="C8" s="3">
        <v>261.526</v>
      </c>
      <c r="D8" s="3">
        <v>289.671</v>
      </c>
      <c r="E8" s="3">
        <v>316.518</v>
      </c>
      <c r="F8" s="3">
        <v>341.18100000000004</v>
      </c>
      <c r="G8" s="3">
        <v>361.369</v>
      </c>
      <c r="H8" s="3">
        <v>374.711</v>
      </c>
      <c r="I8" s="3">
        <v>387.356</v>
      </c>
      <c r="J8" s="3">
        <v>402.576</v>
      </c>
      <c r="K8" s="3">
        <v>416.059</v>
      </c>
      <c r="L8" s="3">
        <v>427.48</v>
      </c>
      <c r="M8" s="3">
        <v>436.715</v>
      </c>
      <c r="N8" s="3">
        <v>442.30800000000005</v>
      </c>
      <c r="O8" s="3">
        <v>444.409</v>
      </c>
      <c r="P8" s="3">
        <v>444.354</v>
      </c>
      <c r="Q8" s="3">
        <v>441.569</v>
      </c>
      <c r="R8" s="3">
        <v>435.688</v>
      </c>
      <c r="S8" s="3">
        <v>441.664</v>
      </c>
      <c r="T8" s="3">
        <v>462.45399999999995</v>
      </c>
      <c r="U8" s="3">
        <v>485.145</v>
      </c>
      <c r="V8" s="3">
        <v>508.172</v>
      </c>
      <c r="W8" s="3">
        <v>530.2280000000001</v>
      </c>
      <c r="X8" s="3">
        <v>546.613</v>
      </c>
      <c r="Y8" s="3">
        <v>557.208</v>
      </c>
      <c r="Z8" s="3">
        <v>565.866</v>
      </c>
      <c r="AA8" s="3">
        <v>572.248</v>
      </c>
      <c r="AB8" s="3">
        <v>584.398</v>
      </c>
      <c r="AC8" s="3">
        <v>608.838</v>
      </c>
      <c r="AD8" s="3">
        <v>648.903</v>
      </c>
      <c r="AE8" s="3">
        <v>710.6610000000001</v>
      </c>
      <c r="AF8" s="3">
        <v>793.149</v>
      </c>
      <c r="AG8" s="3">
        <v>878.861</v>
      </c>
      <c r="AH8" s="3">
        <v>953.587</v>
      </c>
      <c r="AI8" s="3">
        <v>1011.654</v>
      </c>
      <c r="AJ8" s="3">
        <v>1044.566</v>
      </c>
      <c r="AK8" s="3">
        <v>1053.091</v>
      </c>
      <c r="AL8" s="3">
        <v>1044.3700000000001</v>
      </c>
      <c r="AM8" s="3">
        <v>1027.643</v>
      </c>
      <c r="AN8" s="3">
        <v>1007.81</v>
      </c>
      <c r="AO8" s="3">
        <v>987.3230000000001</v>
      </c>
      <c r="AP8" s="3">
        <v>971.028</v>
      </c>
      <c r="AQ8" s="3">
        <v>964.4680000000001</v>
      </c>
      <c r="AR8" s="3">
        <v>964.3</v>
      </c>
      <c r="AS8" s="3">
        <v>39.2289</v>
      </c>
      <c r="AT8" s="3">
        <v>52.14078</v>
      </c>
      <c r="AU8" s="3">
        <v>88.62504</v>
      </c>
      <c r="AV8" s="3">
        <v>126.23697000000001</v>
      </c>
      <c r="AW8" s="3">
        <v>151.77498</v>
      </c>
      <c r="AX8" s="3">
        <v>224.8266</v>
      </c>
      <c r="AY8" s="3">
        <v>302.13768</v>
      </c>
      <c r="AZ8" s="3">
        <v>370.36992000000004</v>
      </c>
      <c r="BA8" s="3">
        <v>386.93487000000005</v>
      </c>
      <c r="BB8" s="3">
        <v>410.3808</v>
      </c>
      <c r="BC8" s="3">
        <v>419.24639999999994</v>
      </c>
      <c r="BD8" s="3">
        <v>424.61568000000005</v>
      </c>
      <c r="BE8" s="3">
        <v>435.52081999999996</v>
      </c>
      <c r="BF8" s="3">
        <v>435.46691999999996</v>
      </c>
      <c r="BG8" s="3">
        <v>432.73762</v>
      </c>
      <c r="BH8" s="3">
        <v>426.97424</v>
      </c>
      <c r="BI8" s="3">
        <v>432.83072</v>
      </c>
      <c r="BJ8" s="3">
        <v>453.20491999999996</v>
      </c>
      <c r="BK8" s="3">
        <v>475.4421</v>
      </c>
      <c r="BL8" s="3">
        <v>498.00856</v>
      </c>
      <c r="BM8" s="3">
        <v>519.6234400000001</v>
      </c>
      <c r="BN8" s="3">
        <v>535.68074</v>
      </c>
      <c r="BO8" s="3">
        <v>546.0638399999999</v>
      </c>
      <c r="BP8" s="3">
        <v>554.54868</v>
      </c>
      <c r="BQ8" s="3">
        <v>560.80304</v>
      </c>
      <c r="BR8" s="3">
        <v>572.71004</v>
      </c>
      <c r="BS8" s="3">
        <v>596.6612399999999</v>
      </c>
      <c r="BT8" s="3">
        <v>635.92494</v>
      </c>
      <c r="BU8" s="3">
        <v>696.4477800000001</v>
      </c>
      <c r="BV8" s="3">
        <v>777.28602</v>
      </c>
      <c r="BW8" s="3">
        <v>861.28378</v>
      </c>
      <c r="BX8" s="3">
        <v>915.4435199999999</v>
      </c>
      <c r="BY8" s="3">
        <v>950.95476</v>
      </c>
      <c r="BZ8" s="3">
        <v>981.89204</v>
      </c>
      <c r="CA8" s="3">
        <v>947.7819</v>
      </c>
      <c r="CB8" s="3">
        <v>1002.5952000000001</v>
      </c>
      <c r="CC8" s="3">
        <v>1017.36657</v>
      </c>
      <c r="CD8" s="3">
        <v>957.4194999999999</v>
      </c>
      <c r="CE8" s="3">
        <v>937.95685</v>
      </c>
      <c r="CF8" s="3">
        <v>912.76632</v>
      </c>
      <c r="CG8" s="3">
        <v>829.44248</v>
      </c>
      <c r="CH8" s="3">
        <v>954.6569999999999</v>
      </c>
    </row>
    <row x14ac:dyDescent="0.25" r="9" customHeight="1" ht="17.25">
      <c r="A9" s="1" t="s">
        <v>11</v>
      </c>
      <c r="B9" s="1" t="s">
        <v>10</v>
      </c>
      <c r="C9" s="3">
        <v>6494.768</v>
      </c>
      <c r="D9" s="3">
        <v>6564.929</v>
      </c>
      <c r="E9" s="3">
        <v>6602.911</v>
      </c>
      <c r="F9" s="3">
        <v>6616.792</v>
      </c>
      <c r="G9" s="3">
        <v>6618.138</v>
      </c>
      <c r="H9" s="3">
        <v>6618.091</v>
      </c>
      <c r="I9" s="3">
        <v>6625.885</v>
      </c>
      <c r="J9" s="3">
        <v>6646.987</v>
      </c>
      <c r="K9" s="3">
        <v>6681.684</v>
      </c>
      <c r="L9" s="3">
        <v>6726.254</v>
      </c>
      <c r="M9" s="3">
        <v>6784.437999999999</v>
      </c>
      <c r="N9" s="3">
        <v>6853.097</v>
      </c>
      <c r="O9" s="3">
        <v>6922.725</v>
      </c>
      <c r="P9" s="3">
        <v>6993.725</v>
      </c>
      <c r="Q9" s="3">
        <v>7065.641</v>
      </c>
      <c r="R9" s="3">
        <v>7119.088</v>
      </c>
      <c r="S9" s="3">
        <v>7139.848</v>
      </c>
      <c r="T9" s="3">
        <v>7133.751</v>
      </c>
      <c r="U9" s="3">
        <v>7108.663</v>
      </c>
      <c r="V9" s="3">
        <v>7078.267</v>
      </c>
      <c r="W9" s="3">
        <v>7051.494</v>
      </c>
      <c r="X9" s="3">
        <v>7029.756</v>
      </c>
      <c r="Y9" s="3">
        <v>7016.47</v>
      </c>
      <c r="Z9" s="3">
        <v>7005.445</v>
      </c>
      <c r="AA9" s="3">
        <v>6988.412</v>
      </c>
      <c r="AB9" s="3">
        <v>6979.535</v>
      </c>
      <c r="AC9" s="3">
        <v>6988.96</v>
      </c>
      <c r="AD9" s="3">
        <v>7006.936</v>
      </c>
      <c r="AE9" s="3">
        <v>7029.508</v>
      </c>
      <c r="AF9" s="3">
        <v>7061.384</v>
      </c>
      <c r="AG9" s="3">
        <v>7099.682</v>
      </c>
      <c r="AH9" s="3">
        <v>7142.431</v>
      </c>
      <c r="AI9" s="3">
        <v>7193.4</v>
      </c>
      <c r="AJ9" s="3">
        <v>7253.019</v>
      </c>
      <c r="AK9" s="3">
        <v>7309.924999999999</v>
      </c>
      <c r="AL9" s="3">
        <v>7352.378000000001</v>
      </c>
      <c r="AM9" s="3">
        <v>7366.601999999999</v>
      </c>
      <c r="AN9" s="3">
        <v>7335.205</v>
      </c>
      <c r="AO9" s="3">
        <v>7235.925</v>
      </c>
      <c r="AP9" s="3">
        <v>7078.86</v>
      </c>
      <c r="AQ9" s="3">
        <v>6880.719</v>
      </c>
      <c r="AR9" s="3">
        <v>6665.483</v>
      </c>
      <c r="AS9" s="3">
        <v>4026.75616</v>
      </c>
      <c r="AT9" s="3">
        <v>4595.4502999999995</v>
      </c>
      <c r="AU9" s="3">
        <v>5084.24147</v>
      </c>
      <c r="AV9" s="3">
        <v>4631.7544</v>
      </c>
      <c r="AW9" s="3">
        <v>5162.14764</v>
      </c>
      <c r="AX9" s="3">
        <v>5956.281900000001</v>
      </c>
      <c r="AY9" s="3">
        <v>6559.62615</v>
      </c>
      <c r="AZ9" s="3">
        <v>6248.16778</v>
      </c>
      <c r="BA9" s="3">
        <v>6080.33244</v>
      </c>
      <c r="BB9" s="3">
        <v>6188.15368</v>
      </c>
      <c r="BC9" s="3">
        <v>6716.593619999999</v>
      </c>
      <c r="BD9" s="3">
        <v>6784.56603</v>
      </c>
      <c r="BE9" s="3">
        <v>6853.49775</v>
      </c>
      <c r="BF9" s="3">
        <v>6923.78775</v>
      </c>
      <c r="BG9" s="3">
        <v>6994.984589999999</v>
      </c>
      <c r="BH9" s="3">
        <v>7047.89712</v>
      </c>
      <c r="BI9" s="3">
        <v>7068.44952</v>
      </c>
      <c r="BJ9" s="3">
        <v>7062.41349</v>
      </c>
      <c r="BK9" s="3">
        <v>6966.489739999999</v>
      </c>
      <c r="BL9" s="3">
        <v>6795.13632</v>
      </c>
      <c r="BM9" s="3">
        <v>6698.9193</v>
      </c>
      <c r="BN9" s="3">
        <v>6467.3755200000005</v>
      </c>
      <c r="BO9" s="3">
        <v>6665.6465</v>
      </c>
      <c r="BP9" s="3">
        <v>6935.39055</v>
      </c>
      <c r="BQ9" s="3">
        <v>6918.527880000001</v>
      </c>
      <c r="BR9" s="3">
        <v>6909.7396499999995</v>
      </c>
      <c r="BS9" s="3">
        <v>6919.0704</v>
      </c>
      <c r="BT9" s="3">
        <v>6936.866639999999</v>
      </c>
      <c r="BU9" s="3">
        <v>6959.21292</v>
      </c>
      <c r="BV9" s="3">
        <v>6990.77016</v>
      </c>
      <c r="BW9" s="3">
        <v>7028.6851799999995</v>
      </c>
      <c r="BX9" s="3">
        <v>7071.006689999999</v>
      </c>
      <c r="BY9" s="3">
        <v>7121.465999999999</v>
      </c>
      <c r="BZ9" s="3">
        <v>7180.48881</v>
      </c>
      <c r="CA9" s="3">
        <v>7236.825749999999</v>
      </c>
      <c r="CB9" s="3">
        <v>7058.282880000001</v>
      </c>
      <c r="CC9" s="3">
        <v>6777.273839999999</v>
      </c>
      <c r="CD9" s="3">
        <v>6968.44475</v>
      </c>
      <c r="CE9" s="3">
        <v>6729.410250000001</v>
      </c>
      <c r="CF9" s="3">
        <v>6017.031</v>
      </c>
      <c r="CG9" s="3">
        <v>5160.53925</v>
      </c>
      <c r="CH9" s="3">
        <v>5399.041230000001</v>
      </c>
    </row>
    <row x14ac:dyDescent="0.25" r="10" customHeight="1" ht="17.25">
      <c r="A10" s="1" t="s">
        <v>13</v>
      </c>
      <c r="B10" s="1" t="s">
        <v>12</v>
      </c>
      <c r="C10" s="3">
        <v>689.758</v>
      </c>
      <c r="D10" s="3">
        <v>704.674</v>
      </c>
      <c r="E10" s="3">
        <v>722.301</v>
      </c>
      <c r="F10" s="3">
        <v>744.585</v>
      </c>
      <c r="G10" s="3">
        <v>764.0400000000001</v>
      </c>
      <c r="H10" s="3">
        <v>774.615</v>
      </c>
      <c r="I10" s="3">
        <v>780.8789999999999</v>
      </c>
      <c r="J10" s="3">
        <v>786.369</v>
      </c>
      <c r="K10" s="3">
        <v>787.477</v>
      </c>
      <c r="L10" s="3">
        <v>791.91</v>
      </c>
      <c r="M10" s="3">
        <v>800.651</v>
      </c>
      <c r="N10" s="3">
        <v>803.98</v>
      </c>
      <c r="O10" s="3">
        <v>786.759</v>
      </c>
      <c r="P10" s="3">
        <v>748.256</v>
      </c>
      <c r="Q10" s="3">
        <v>703.6479999999999</v>
      </c>
      <c r="R10" s="3">
        <v>653.26</v>
      </c>
      <c r="S10" s="3">
        <v>601.6099999999999</v>
      </c>
      <c r="T10" s="3">
        <v>550.595</v>
      </c>
      <c r="U10" s="3">
        <v>505.853</v>
      </c>
      <c r="V10" s="3">
        <v>470.396</v>
      </c>
      <c r="W10" s="3">
        <v>440.382</v>
      </c>
      <c r="X10" s="3">
        <v>414.52</v>
      </c>
      <c r="Y10" s="3">
        <v>394.745</v>
      </c>
      <c r="Z10" s="3">
        <v>382.371</v>
      </c>
      <c r="AA10" s="3">
        <v>375.956</v>
      </c>
      <c r="AB10" s="3">
        <v>374.818</v>
      </c>
      <c r="AC10" s="3">
        <v>373.251</v>
      </c>
      <c r="AD10" s="3">
        <v>371.08000000000004</v>
      </c>
      <c r="AE10" s="3">
        <v>371.837</v>
      </c>
      <c r="AF10" s="3">
        <v>375.59400000000005</v>
      </c>
      <c r="AG10" s="3">
        <v>380.152</v>
      </c>
      <c r="AH10" s="3">
        <v>387.30999999999995</v>
      </c>
      <c r="AI10" s="3">
        <v>399.429</v>
      </c>
      <c r="AJ10" s="3">
        <v>410.731</v>
      </c>
      <c r="AK10" s="3">
        <v>419.341</v>
      </c>
      <c r="AL10" s="3">
        <v>424.347</v>
      </c>
      <c r="AM10" s="3">
        <v>426.255</v>
      </c>
      <c r="AN10" s="3">
        <v>421.825</v>
      </c>
      <c r="AO10" s="3">
        <v>411.075</v>
      </c>
      <c r="AP10" s="3">
        <v>396.124</v>
      </c>
      <c r="AQ10" s="3">
        <v>380.18199999999996</v>
      </c>
      <c r="AR10" s="3">
        <v>365.838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3">
        <v>692.34792</v>
      </c>
      <c r="BF10" s="3">
        <v>628.53504</v>
      </c>
      <c r="BG10" s="3">
        <v>584.0278399999999</v>
      </c>
      <c r="BH10" s="3">
        <v>548.7384</v>
      </c>
      <c r="BI10" s="3">
        <v>493.3201999999999</v>
      </c>
      <c r="BJ10" s="3">
        <v>396.4284</v>
      </c>
      <c r="BK10" s="3">
        <v>480.56034999999997</v>
      </c>
      <c r="BL10" s="3">
        <v>437.46828000000005</v>
      </c>
      <c r="BM10" s="3">
        <v>427.17054</v>
      </c>
      <c r="BN10" s="3">
        <v>397.93919999999997</v>
      </c>
      <c r="BO10" s="3">
        <v>382.90265</v>
      </c>
      <c r="BP10" s="3">
        <v>351.78132</v>
      </c>
      <c r="BQ10" s="3">
        <v>360.91776</v>
      </c>
      <c r="BR10" s="3">
        <v>352.32892</v>
      </c>
      <c r="BS10" s="3">
        <v>339.65841</v>
      </c>
      <c r="BT10" s="3">
        <v>348.8152</v>
      </c>
      <c r="BU10" s="3">
        <v>364.40026</v>
      </c>
      <c r="BV10" s="3">
        <v>371.83806000000004</v>
      </c>
      <c r="BW10" s="3">
        <v>361.14439999999996</v>
      </c>
      <c r="BX10" s="3">
        <v>371.8175999999999</v>
      </c>
      <c r="BY10" s="3">
        <v>383.45183999999995</v>
      </c>
      <c r="BZ10" s="3">
        <v>406.62369</v>
      </c>
      <c r="CA10" s="3">
        <v>415.14759</v>
      </c>
      <c r="CB10" s="3">
        <v>420.10353</v>
      </c>
      <c r="CC10" s="3">
        <v>421.99245</v>
      </c>
      <c r="CD10" s="3">
        <v>417.60675</v>
      </c>
      <c r="CE10" s="3">
        <v>406.96425</v>
      </c>
      <c r="CF10" s="3">
        <v>392.16276</v>
      </c>
      <c r="CG10" s="3">
        <v>376.38017999999994</v>
      </c>
      <c r="CH10" s="3">
        <v>358.52124000000003</v>
      </c>
    </row>
    <row x14ac:dyDescent="0.25" r="11" customHeight="1" ht="17.25">
      <c r="A11" s="1" t="s">
        <v>390</v>
      </c>
      <c r="B11" s="1" t="s">
        <v>391</v>
      </c>
      <c r="C11" s="3">
        <v>10.06</v>
      </c>
      <c r="D11" s="3">
        <v>10.362</v>
      </c>
      <c r="E11" s="3">
        <v>10.761</v>
      </c>
      <c r="F11" s="3">
        <v>11.226</v>
      </c>
      <c r="G11" s="3">
        <v>11.751</v>
      </c>
      <c r="H11" s="3">
        <v>12.325999999999999</v>
      </c>
      <c r="I11" s="3">
        <v>12.924</v>
      </c>
      <c r="J11" s="3">
        <v>13.538</v>
      </c>
      <c r="K11" s="3">
        <v>14.175</v>
      </c>
      <c r="L11" s="3">
        <v>14.836</v>
      </c>
      <c r="M11" s="3">
        <v>15.421</v>
      </c>
      <c r="N11" s="3">
        <v>15.867</v>
      </c>
      <c r="O11" s="3">
        <v>16.259999999999998</v>
      </c>
      <c r="P11" s="3">
        <v>16.639</v>
      </c>
      <c r="Q11" s="3">
        <v>16.991</v>
      </c>
      <c r="R11" s="3">
        <v>17.272</v>
      </c>
      <c r="S11" s="3">
        <v>17.45</v>
      </c>
      <c r="T11" s="3">
        <v>17.487</v>
      </c>
      <c r="U11" s="3">
        <v>17.348</v>
      </c>
      <c r="V11" s="3">
        <v>17.098</v>
      </c>
      <c r="W11" s="3">
        <v>16.684</v>
      </c>
      <c r="X11" s="3">
        <v>16.088</v>
      </c>
      <c r="Y11" s="3">
        <v>15.504000000000001</v>
      </c>
      <c r="Z11" s="3">
        <v>15.015</v>
      </c>
      <c r="AA11" s="3">
        <v>14.576</v>
      </c>
      <c r="AB11" s="3">
        <v>14.158</v>
      </c>
      <c r="AC11" s="3">
        <v>13.804</v>
      </c>
      <c r="AD11" s="3">
        <v>13.536</v>
      </c>
      <c r="AE11" s="3">
        <v>13.343</v>
      </c>
      <c r="AF11" s="3">
        <v>13.223</v>
      </c>
      <c r="AG11" s="12">
        <v>13</v>
      </c>
      <c r="AH11" s="3">
        <v>12.623000000000001</v>
      </c>
      <c r="AI11" s="3">
        <v>12.213000000000001</v>
      </c>
      <c r="AJ11" s="3">
        <v>11.755</v>
      </c>
      <c r="AK11" s="3">
        <v>11.247</v>
      </c>
      <c r="AL11" s="3">
        <v>10.759999999999998</v>
      </c>
      <c r="AM11" s="3">
        <v>10.31</v>
      </c>
      <c r="AN11" s="3">
        <v>9.855</v>
      </c>
      <c r="AO11" s="3">
        <v>9.39</v>
      </c>
      <c r="AP11" s="3">
        <v>8.919</v>
      </c>
      <c r="AQ11" s="3">
        <v>8.468</v>
      </c>
      <c r="AR11" s="3">
        <v>8.055</v>
      </c>
      <c r="AS11" s="11" t="s">
        <v>385</v>
      </c>
      <c r="AT11" s="4" t="s">
        <v>385</v>
      </c>
      <c r="AU11" s="4" t="s">
        <v>385</v>
      </c>
      <c r="AV11" s="4" t="s">
        <v>385</v>
      </c>
      <c r="AW11" s="4" t="s">
        <v>385</v>
      </c>
      <c r="AX11" s="4" t="s">
        <v>385</v>
      </c>
      <c r="AY11" s="4" t="s">
        <v>385</v>
      </c>
      <c r="AZ11" s="4" t="s">
        <v>385</v>
      </c>
      <c r="BA11" s="4" t="s">
        <v>385</v>
      </c>
      <c r="BB11" s="4" t="s">
        <v>385</v>
      </c>
      <c r="BC11" s="4" t="s">
        <v>385</v>
      </c>
      <c r="BD11" s="4" t="s">
        <v>385</v>
      </c>
      <c r="BE11" s="4" t="s">
        <v>385</v>
      </c>
      <c r="BF11" s="4" t="s">
        <v>385</v>
      </c>
      <c r="BG11" s="4" t="s">
        <v>385</v>
      </c>
      <c r="BH11" s="4" t="s">
        <v>385</v>
      </c>
      <c r="BI11" s="4" t="s">
        <v>385</v>
      </c>
      <c r="BJ11" s="4" t="s">
        <v>385</v>
      </c>
      <c r="BK11" s="4" t="s">
        <v>385</v>
      </c>
      <c r="BL11" s="4" t="s">
        <v>385</v>
      </c>
      <c r="BM11" s="4" t="s">
        <v>385</v>
      </c>
      <c r="BN11" s="4" t="s">
        <v>385</v>
      </c>
      <c r="BO11" s="4" t="s">
        <v>385</v>
      </c>
      <c r="BP11" s="4" t="s">
        <v>385</v>
      </c>
      <c r="BQ11" s="4" t="s">
        <v>385</v>
      </c>
      <c r="BR11" s="4" t="s">
        <v>385</v>
      </c>
      <c r="BS11" s="4" t="s">
        <v>385</v>
      </c>
      <c r="BT11" s="4" t="s">
        <v>385</v>
      </c>
      <c r="BU11" s="4" t="s">
        <v>385</v>
      </c>
      <c r="BV11" s="4" t="s">
        <v>385</v>
      </c>
      <c r="BW11" s="4" t="s">
        <v>385</v>
      </c>
      <c r="BX11" s="4" t="s">
        <v>385</v>
      </c>
      <c r="BY11" s="4" t="s">
        <v>385</v>
      </c>
      <c r="BZ11" s="4" t="s">
        <v>385</v>
      </c>
      <c r="CA11" s="4" t="s">
        <v>385</v>
      </c>
      <c r="CB11" s="4" t="s">
        <v>385</v>
      </c>
      <c r="CC11" s="4" t="s">
        <v>385</v>
      </c>
      <c r="CD11" s="4" t="s">
        <v>385</v>
      </c>
      <c r="CE11" s="4" t="s">
        <v>385</v>
      </c>
      <c r="CF11" s="4" t="s">
        <v>385</v>
      </c>
      <c r="CG11" s="4" t="s">
        <v>385</v>
      </c>
      <c r="CH11" s="4" t="s">
        <v>385</v>
      </c>
    </row>
    <row x14ac:dyDescent="0.25" r="12" customHeight="1" ht="17.25">
      <c r="A12" s="1" t="s">
        <v>392</v>
      </c>
      <c r="B12" s="1" t="s">
        <v>393</v>
      </c>
      <c r="C12" s="3">
        <v>14.317</v>
      </c>
      <c r="D12" s="3">
        <v>14.280999999999999</v>
      </c>
      <c r="E12" s="3">
        <v>14.043</v>
      </c>
      <c r="F12" s="3">
        <v>13.806999999999999</v>
      </c>
      <c r="G12" s="3">
        <v>13.523</v>
      </c>
      <c r="H12" s="3">
        <v>13.234</v>
      </c>
      <c r="I12" s="3">
        <v>13.108</v>
      </c>
      <c r="J12" s="3">
        <v>13.011</v>
      </c>
      <c r="K12" s="3">
        <v>12.906</v>
      </c>
      <c r="L12" s="3">
        <v>12.862000000000002</v>
      </c>
      <c r="M12" s="3">
        <v>12.905999999999999</v>
      </c>
      <c r="N12" s="3">
        <v>12.84</v>
      </c>
      <c r="O12" s="3">
        <v>12.761</v>
      </c>
      <c r="P12" s="3">
        <v>12.845</v>
      </c>
      <c r="Q12" s="3">
        <v>12.997</v>
      </c>
      <c r="R12" s="3">
        <v>13.221</v>
      </c>
      <c r="S12" s="3">
        <v>13.589</v>
      </c>
      <c r="T12" s="3">
        <v>13.985</v>
      </c>
      <c r="U12" s="3">
        <v>14.184000000000001</v>
      </c>
      <c r="V12" s="3">
        <v>14.165</v>
      </c>
      <c r="W12" s="3">
        <v>14.133</v>
      </c>
      <c r="X12" s="3">
        <v>14.055</v>
      </c>
      <c r="Y12" s="3">
        <v>13.798</v>
      </c>
      <c r="Z12" s="3">
        <v>13.559000000000001</v>
      </c>
      <c r="AA12" s="3">
        <v>13.412</v>
      </c>
      <c r="AB12" s="3">
        <v>13.123</v>
      </c>
      <c r="AC12" s="3">
        <v>12.792000000000002</v>
      </c>
      <c r="AD12" s="3">
        <v>12.661</v>
      </c>
      <c r="AE12" s="3">
        <v>12.775</v>
      </c>
      <c r="AF12" s="3">
        <v>13.062</v>
      </c>
      <c r="AG12" s="3">
        <v>13.216999999999999</v>
      </c>
      <c r="AH12" s="3">
        <v>13.204999999999998</v>
      </c>
      <c r="AI12" s="3">
        <v>13.079</v>
      </c>
      <c r="AJ12" s="3">
        <v>12.655000000000001</v>
      </c>
      <c r="AK12" s="3">
        <v>12.027</v>
      </c>
      <c r="AL12" s="3">
        <v>11.587</v>
      </c>
      <c r="AM12" s="3">
        <v>11.269</v>
      </c>
      <c r="AN12" s="3">
        <v>10.972999999999999</v>
      </c>
      <c r="AO12" s="3">
        <v>10.749</v>
      </c>
      <c r="AP12" s="3">
        <v>10.595</v>
      </c>
      <c r="AQ12" s="3">
        <v>10.552</v>
      </c>
      <c r="AR12" s="3">
        <v>10.623</v>
      </c>
      <c r="AS12" s="11" t="s">
        <v>385</v>
      </c>
      <c r="AT12" s="4" t="s">
        <v>385</v>
      </c>
      <c r="AU12" s="4" t="s">
        <v>385</v>
      </c>
      <c r="AV12" s="4" t="s">
        <v>385</v>
      </c>
      <c r="AW12" s="4" t="s">
        <v>385</v>
      </c>
      <c r="AX12" s="4" t="s">
        <v>385</v>
      </c>
      <c r="AY12" s="4" t="s">
        <v>385</v>
      </c>
      <c r="AZ12" s="4" t="s">
        <v>385</v>
      </c>
      <c r="BA12" s="4" t="s">
        <v>385</v>
      </c>
      <c r="BB12" s="4" t="s">
        <v>385</v>
      </c>
      <c r="BC12" s="4" t="s">
        <v>385</v>
      </c>
      <c r="BD12" s="4" t="s">
        <v>385</v>
      </c>
      <c r="BE12" s="4" t="s">
        <v>385</v>
      </c>
      <c r="BF12" s="4" t="s">
        <v>385</v>
      </c>
      <c r="BG12" s="4" t="s">
        <v>385</v>
      </c>
      <c r="BH12" s="4" t="s">
        <v>385</v>
      </c>
      <c r="BI12" s="4" t="s">
        <v>385</v>
      </c>
      <c r="BJ12" s="4" t="s">
        <v>385</v>
      </c>
      <c r="BK12" s="4" t="s">
        <v>385</v>
      </c>
      <c r="BL12" s="4" t="s">
        <v>385</v>
      </c>
      <c r="BM12" s="4" t="s">
        <v>385</v>
      </c>
      <c r="BN12" s="4" t="s">
        <v>385</v>
      </c>
      <c r="BO12" s="4" t="s">
        <v>385</v>
      </c>
      <c r="BP12" s="4" t="s">
        <v>385</v>
      </c>
      <c r="BQ12" s="4" t="s">
        <v>385</v>
      </c>
      <c r="BR12" s="4" t="s">
        <v>385</v>
      </c>
      <c r="BS12" s="4" t="s">
        <v>385</v>
      </c>
      <c r="BT12" s="4" t="s">
        <v>385</v>
      </c>
      <c r="BU12" s="4" t="s">
        <v>385</v>
      </c>
      <c r="BV12" s="4" t="s">
        <v>385</v>
      </c>
      <c r="BW12" s="4" t="s">
        <v>385</v>
      </c>
      <c r="BX12" s="4" t="s">
        <v>385</v>
      </c>
      <c r="BY12" s="4" t="s">
        <v>385</v>
      </c>
      <c r="BZ12" s="4" t="s">
        <v>385</v>
      </c>
      <c r="CA12" s="4" t="s">
        <v>385</v>
      </c>
      <c r="CB12" s="4" t="s">
        <v>385</v>
      </c>
      <c r="CC12" s="4" t="s">
        <v>385</v>
      </c>
      <c r="CD12" s="4" t="s">
        <v>385</v>
      </c>
      <c r="CE12" s="4" t="s">
        <v>385</v>
      </c>
      <c r="CF12" s="4" t="s">
        <v>385</v>
      </c>
      <c r="CG12" s="4" t="s">
        <v>385</v>
      </c>
      <c r="CH12" s="4" t="s">
        <v>385</v>
      </c>
    </row>
    <row x14ac:dyDescent="0.25" r="13" customHeight="1" ht="17.25">
      <c r="A13" s="1" t="s">
        <v>394</v>
      </c>
      <c r="B13" s="1" t="s">
        <v>395</v>
      </c>
      <c r="C13" s="3">
        <v>2272.3559999999998</v>
      </c>
      <c r="D13" s="3">
        <v>2283.102</v>
      </c>
      <c r="E13" s="3">
        <v>2310.234</v>
      </c>
      <c r="F13" s="3">
        <v>2339.98</v>
      </c>
      <c r="G13" s="3">
        <v>2368.986</v>
      </c>
      <c r="H13" s="3">
        <v>2395.888</v>
      </c>
      <c r="I13" s="3">
        <v>2417.589</v>
      </c>
      <c r="J13" s="3">
        <v>2437.516</v>
      </c>
      <c r="K13" s="3">
        <v>2460.541</v>
      </c>
      <c r="L13" s="3">
        <v>2487.452</v>
      </c>
      <c r="M13" s="3">
        <v>2515.808</v>
      </c>
      <c r="N13" s="3">
        <v>2542.833</v>
      </c>
      <c r="O13" s="3">
        <v>2565.622</v>
      </c>
      <c r="P13" s="3">
        <v>2581.37</v>
      </c>
      <c r="Q13" s="3">
        <v>2589.805</v>
      </c>
      <c r="R13" s="3">
        <v>2589.9700000000003</v>
      </c>
      <c r="S13" s="3">
        <v>2585.146</v>
      </c>
      <c r="T13" s="3">
        <v>2579.281</v>
      </c>
      <c r="U13" s="3">
        <v>2570.01</v>
      </c>
      <c r="V13" s="3">
        <v>2558.31</v>
      </c>
      <c r="W13" s="3">
        <v>2549.496</v>
      </c>
      <c r="X13" s="3">
        <v>2544.045</v>
      </c>
      <c r="Y13" s="3">
        <v>2539.348</v>
      </c>
      <c r="Z13" s="3">
        <v>2537.614</v>
      </c>
      <c r="AA13" s="3">
        <v>2542.391</v>
      </c>
      <c r="AB13" s="3">
        <v>2558.835</v>
      </c>
      <c r="AC13" s="3">
        <v>2600.64</v>
      </c>
      <c r="AD13" s="3">
        <v>2674.546</v>
      </c>
      <c r="AE13" s="3">
        <v>2763.52</v>
      </c>
      <c r="AF13" s="3">
        <v>2843.652</v>
      </c>
      <c r="AG13" s="3">
        <v>2895.3499999999995</v>
      </c>
      <c r="AH13" s="3">
        <v>2932.157</v>
      </c>
      <c r="AI13" s="3">
        <v>2985.9669999999996</v>
      </c>
      <c r="AJ13" s="3">
        <v>3042.535</v>
      </c>
      <c r="AK13" s="3">
        <v>3079.9629999999997</v>
      </c>
      <c r="AL13" s="3">
        <v>3110.176</v>
      </c>
      <c r="AM13" s="3">
        <v>3139.438</v>
      </c>
      <c r="AN13" s="3">
        <v>3151.817</v>
      </c>
      <c r="AO13" s="3">
        <v>3145.1839999999997</v>
      </c>
      <c r="AP13" s="3">
        <v>3137.4219999999996</v>
      </c>
      <c r="AQ13" s="3">
        <v>3113.333</v>
      </c>
      <c r="AR13" s="3">
        <v>3074.946</v>
      </c>
      <c r="AS13" s="11" t="s">
        <v>385</v>
      </c>
      <c r="AT13" s="4" t="s">
        <v>385</v>
      </c>
      <c r="AU13" s="4" t="s">
        <v>385</v>
      </c>
      <c r="AV13" s="4" t="s">
        <v>385</v>
      </c>
      <c r="AW13" s="4" t="s">
        <v>385</v>
      </c>
      <c r="AX13" s="4" t="s">
        <v>385</v>
      </c>
      <c r="AY13" s="4" t="s">
        <v>385</v>
      </c>
      <c r="AZ13" s="4" t="s">
        <v>385</v>
      </c>
      <c r="BA13" s="4" t="s">
        <v>385</v>
      </c>
      <c r="BB13" s="4" t="s">
        <v>385</v>
      </c>
      <c r="BC13" s="4" t="s">
        <v>385</v>
      </c>
      <c r="BD13" s="4" t="s">
        <v>385</v>
      </c>
      <c r="BE13" s="4" t="s">
        <v>385</v>
      </c>
      <c r="BF13" s="4" t="s">
        <v>385</v>
      </c>
      <c r="BG13" s="4" t="s">
        <v>385</v>
      </c>
      <c r="BH13" s="4" t="s">
        <v>385</v>
      </c>
      <c r="BI13" s="4" t="s">
        <v>385</v>
      </c>
      <c r="BJ13" s="4" t="s">
        <v>385</v>
      </c>
      <c r="BK13" s="4" t="s">
        <v>385</v>
      </c>
      <c r="BL13" s="4" t="s">
        <v>385</v>
      </c>
      <c r="BM13" s="4" t="s">
        <v>385</v>
      </c>
      <c r="BN13" s="4" t="s">
        <v>385</v>
      </c>
      <c r="BO13" s="4" t="s">
        <v>385</v>
      </c>
      <c r="BP13" s="4" t="s">
        <v>385</v>
      </c>
      <c r="BQ13" s="4" t="s">
        <v>385</v>
      </c>
      <c r="BR13" s="4" t="s">
        <v>385</v>
      </c>
      <c r="BS13" s="4" t="s">
        <v>385</v>
      </c>
      <c r="BT13" s="4" t="s">
        <v>385</v>
      </c>
      <c r="BU13" s="4" t="s">
        <v>385</v>
      </c>
      <c r="BV13" s="4" t="s">
        <v>385</v>
      </c>
      <c r="BW13" s="4" t="s">
        <v>385</v>
      </c>
      <c r="BX13" s="4" t="s">
        <v>385</v>
      </c>
      <c r="BY13" s="4" t="s">
        <v>385</v>
      </c>
      <c r="BZ13" s="4" t="s">
        <v>385</v>
      </c>
      <c r="CA13" s="4" t="s">
        <v>385</v>
      </c>
      <c r="CB13" s="4" t="s">
        <v>385</v>
      </c>
      <c r="CC13" s="4" t="s">
        <v>385</v>
      </c>
      <c r="CD13" s="4" t="s">
        <v>385</v>
      </c>
      <c r="CE13" s="4" t="s">
        <v>385</v>
      </c>
      <c r="CF13" s="4" t="s">
        <v>385</v>
      </c>
      <c r="CG13" s="4" t="s">
        <v>385</v>
      </c>
      <c r="CH13" s="4" t="s">
        <v>385</v>
      </c>
    </row>
    <row x14ac:dyDescent="0.25" r="14" customHeight="1" ht="17.25">
      <c r="A14" s="1" t="s">
        <v>15</v>
      </c>
      <c r="B14" s="1" t="s">
        <v>14</v>
      </c>
      <c r="C14" s="3">
        <v>860.1610000000001</v>
      </c>
      <c r="D14" s="3">
        <v>869.454</v>
      </c>
      <c r="E14" s="3">
        <v>885.266</v>
      </c>
      <c r="F14" s="3">
        <v>898.3340000000001</v>
      </c>
      <c r="G14" s="3">
        <v>908.424</v>
      </c>
      <c r="H14" s="3">
        <v>909.808</v>
      </c>
      <c r="I14" s="3">
        <v>901.368</v>
      </c>
      <c r="J14" s="3">
        <v>889.2239999999999</v>
      </c>
      <c r="K14" s="3">
        <v>881.8710000000001</v>
      </c>
      <c r="L14" s="3">
        <v>883.861</v>
      </c>
      <c r="M14" s="3">
        <v>893.038</v>
      </c>
      <c r="N14" s="3">
        <v>910.361</v>
      </c>
      <c r="O14" s="3">
        <v>930.7149999999999</v>
      </c>
      <c r="P14" s="3">
        <v>944.146</v>
      </c>
      <c r="Q14" s="3">
        <v>947.144</v>
      </c>
      <c r="R14" s="3">
        <v>942.51</v>
      </c>
      <c r="S14" s="3">
        <v>930.627</v>
      </c>
      <c r="T14" s="3">
        <v>910.9010000000001</v>
      </c>
      <c r="U14" s="3">
        <v>886.528</v>
      </c>
      <c r="V14" s="3">
        <v>861.415</v>
      </c>
      <c r="W14" s="3">
        <v>838.98</v>
      </c>
      <c r="X14" s="3">
        <v>815.462</v>
      </c>
      <c r="Y14" s="3">
        <v>798.493</v>
      </c>
      <c r="Z14" s="3">
        <v>792.403</v>
      </c>
      <c r="AA14" s="3">
        <v>792.613</v>
      </c>
      <c r="AB14" s="3">
        <v>796.0580000000001</v>
      </c>
      <c r="AC14" s="3">
        <v>797.6659999999999</v>
      </c>
      <c r="AD14" s="3">
        <v>795.426</v>
      </c>
      <c r="AE14" s="3">
        <v>792.38</v>
      </c>
      <c r="AF14" s="3">
        <v>789.28</v>
      </c>
      <c r="AG14" s="3">
        <v>786.191</v>
      </c>
      <c r="AH14" s="3">
        <v>786.911</v>
      </c>
      <c r="AI14" s="3">
        <v>790.6099999999999</v>
      </c>
      <c r="AJ14" s="3">
        <v>796.419</v>
      </c>
      <c r="AK14" s="3">
        <v>805.549</v>
      </c>
      <c r="AL14" s="3">
        <v>822.173</v>
      </c>
      <c r="AM14" s="3">
        <v>841.823</v>
      </c>
      <c r="AN14" s="3">
        <v>857.7130000000001</v>
      </c>
      <c r="AO14" s="3">
        <v>867.201</v>
      </c>
      <c r="AP14" s="3">
        <v>871.0360000000001</v>
      </c>
      <c r="AQ14" s="3">
        <v>868.89</v>
      </c>
      <c r="AR14" s="3">
        <v>861.697</v>
      </c>
      <c r="AS14" s="3">
        <v>774.1449000000001</v>
      </c>
      <c r="AT14" s="3">
        <v>782.5086</v>
      </c>
      <c r="AU14" s="3">
        <v>796.7393999999999</v>
      </c>
      <c r="AV14" s="3">
        <v>808.5006000000001</v>
      </c>
      <c r="AW14" s="3">
        <v>817.5816</v>
      </c>
      <c r="AX14" s="3">
        <v>818.8272000000001</v>
      </c>
      <c r="AY14" s="3">
        <v>811.2312000000001</v>
      </c>
      <c r="AZ14" s="3">
        <v>800.3016</v>
      </c>
      <c r="BA14" s="3">
        <v>793.6839000000001</v>
      </c>
      <c r="BB14" s="3">
        <v>795.4749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</row>
    <row x14ac:dyDescent="0.25" r="15" customHeight="1" ht="17.25">
      <c r="A15" s="1" t="s">
        <v>17</v>
      </c>
      <c r="B15" s="1" t="s">
        <v>16</v>
      </c>
      <c r="C15" s="3">
        <v>1491.0089999999998</v>
      </c>
      <c r="D15" s="3">
        <v>1527.3400000000001</v>
      </c>
      <c r="E15" s="3">
        <v>1574.512</v>
      </c>
      <c r="F15" s="3">
        <v>1632.459</v>
      </c>
      <c r="G15" s="3">
        <v>1695.783</v>
      </c>
      <c r="H15" s="3">
        <v>1761.299</v>
      </c>
      <c r="I15" s="3">
        <v>1823.6680000000001</v>
      </c>
      <c r="J15" s="3">
        <v>1884.007</v>
      </c>
      <c r="K15" s="3">
        <v>1939.246</v>
      </c>
      <c r="L15" s="3">
        <v>1972.1730000000002</v>
      </c>
      <c r="M15" s="3">
        <v>1981.4479999999999</v>
      </c>
      <c r="N15" s="3">
        <v>1977.14</v>
      </c>
      <c r="O15" s="3">
        <v>1952.815</v>
      </c>
      <c r="P15" s="3">
        <v>1905.922</v>
      </c>
      <c r="Q15" s="3">
        <v>1852.764</v>
      </c>
      <c r="R15" s="3">
        <v>1799.45</v>
      </c>
      <c r="S15" s="3">
        <v>1737.804</v>
      </c>
      <c r="T15" s="3">
        <v>1666.956</v>
      </c>
      <c r="U15" s="3">
        <v>1585.434</v>
      </c>
      <c r="V15" s="3">
        <v>1503.249</v>
      </c>
      <c r="W15" s="3">
        <v>1434.972</v>
      </c>
      <c r="X15" s="3">
        <v>1381.71</v>
      </c>
      <c r="Y15" s="3">
        <v>1343.299</v>
      </c>
      <c r="Z15" s="3">
        <v>1322.617</v>
      </c>
      <c r="AA15" s="3">
        <v>1320.7</v>
      </c>
      <c r="AB15" s="3">
        <v>1338.2069999999999</v>
      </c>
      <c r="AC15" s="3">
        <v>1378.967</v>
      </c>
      <c r="AD15" s="3">
        <v>1440.675</v>
      </c>
      <c r="AE15" s="3">
        <v>1512.9689999999998</v>
      </c>
      <c r="AF15" s="3">
        <v>1583.483</v>
      </c>
      <c r="AG15" s="3">
        <v>1646.566</v>
      </c>
      <c r="AH15" s="3">
        <v>1704.135</v>
      </c>
      <c r="AI15" s="3">
        <v>1756.877</v>
      </c>
      <c r="AJ15" s="3">
        <v>1800.6770000000001</v>
      </c>
      <c r="AK15" s="3">
        <v>1832.221</v>
      </c>
      <c r="AL15" s="3">
        <v>1846.514</v>
      </c>
      <c r="AM15" s="3">
        <v>1832.935</v>
      </c>
      <c r="AN15" s="3">
        <v>1775.324</v>
      </c>
      <c r="AO15" s="3">
        <v>1685.245</v>
      </c>
      <c r="AP15" s="3">
        <v>1595.49</v>
      </c>
      <c r="AQ15" s="3">
        <v>1503.677</v>
      </c>
      <c r="AR15" s="3">
        <v>1410.65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3">
        <v>1347.44235</v>
      </c>
      <c r="BF15" s="3">
        <v>1410.38228</v>
      </c>
      <c r="BG15" s="3">
        <v>1426.62828</v>
      </c>
      <c r="BH15" s="3">
        <v>1367.582</v>
      </c>
      <c r="BI15" s="3">
        <v>1320.7310400000001</v>
      </c>
      <c r="BJ15" s="3">
        <v>1283.55612</v>
      </c>
      <c r="BK15" s="3">
        <v>1252.49286</v>
      </c>
      <c r="BL15" s="3">
        <v>1232.66418</v>
      </c>
      <c r="BM15" s="3">
        <v>1162.32732</v>
      </c>
      <c r="BN15" s="3">
        <v>1146.8192999999999</v>
      </c>
      <c r="BO15" s="3">
        <v>1101.5051799999999</v>
      </c>
      <c r="BP15" s="3">
        <v>1097.7721099999999</v>
      </c>
      <c r="BQ15" s="3">
        <v>1082.974</v>
      </c>
      <c r="BR15" s="3">
        <v>1097.32974</v>
      </c>
      <c r="BS15" s="3">
        <v>1185.91162</v>
      </c>
      <c r="BT15" s="3">
        <v>1267.7939999999999</v>
      </c>
      <c r="BU15" s="3">
        <v>1391.93148</v>
      </c>
      <c r="BV15" s="3">
        <v>1504.30885</v>
      </c>
      <c r="BW15" s="3">
        <v>1613.63468</v>
      </c>
      <c r="BX15" s="3">
        <v>1687.09365</v>
      </c>
      <c r="BY15" s="3">
        <v>1721.73946</v>
      </c>
      <c r="BZ15" s="3">
        <v>1764.66346</v>
      </c>
      <c r="CA15" s="3">
        <v>1795.57658</v>
      </c>
      <c r="CB15" s="3">
        <v>1809.5837199999999</v>
      </c>
      <c r="CC15" s="3">
        <v>1796.2763</v>
      </c>
      <c r="CD15" s="3">
        <v>1722.06428</v>
      </c>
      <c r="CE15" s="3">
        <v>1634.6876499999998</v>
      </c>
      <c r="CF15" s="3">
        <v>1531.6704</v>
      </c>
      <c r="CG15" s="3">
        <v>1413.4563799999999</v>
      </c>
      <c r="CH15" s="3">
        <v>1340.1175</v>
      </c>
    </row>
    <row x14ac:dyDescent="0.25" r="16" customHeight="1" ht="17.25">
      <c r="A16" s="1" t="s">
        <v>43</v>
      </c>
      <c r="B16" s="1" t="s">
        <v>42</v>
      </c>
      <c r="C16" s="3">
        <v>1584.813</v>
      </c>
      <c r="D16" s="3">
        <v>1663.764</v>
      </c>
      <c r="E16" s="3">
        <v>1745.159</v>
      </c>
      <c r="F16" s="3">
        <v>1824.633</v>
      </c>
      <c r="G16" s="3">
        <v>1897.946</v>
      </c>
      <c r="H16" s="3">
        <v>1963.8519999999999</v>
      </c>
      <c r="I16" s="3">
        <v>2013.341</v>
      </c>
      <c r="J16" s="3">
        <v>2052.12</v>
      </c>
      <c r="K16" s="3">
        <v>2087.273</v>
      </c>
      <c r="L16" s="3">
        <v>2118.501</v>
      </c>
      <c r="M16" s="3">
        <v>2150.589</v>
      </c>
      <c r="N16" s="3">
        <v>2181.223</v>
      </c>
      <c r="O16" s="3">
        <v>2215.308</v>
      </c>
      <c r="P16" s="3">
        <v>2209.512</v>
      </c>
      <c r="Q16" s="3">
        <v>2181.114</v>
      </c>
      <c r="R16" s="3">
        <v>2186.393</v>
      </c>
      <c r="S16" s="3">
        <v>2192.371</v>
      </c>
      <c r="T16" s="3">
        <v>2180.96</v>
      </c>
      <c r="U16" s="3">
        <v>2164.729</v>
      </c>
      <c r="V16" s="3">
        <v>2198.7</v>
      </c>
      <c r="W16" s="3">
        <v>2250.1360000000004</v>
      </c>
      <c r="X16" s="3">
        <v>2280.749</v>
      </c>
      <c r="Y16" s="3">
        <v>2344.935</v>
      </c>
      <c r="Z16" s="3">
        <v>2445.11</v>
      </c>
      <c r="AA16" s="3">
        <v>2566.698</v>
      </c>
      <c r="AB16" s="3">
        <v>2702.571</v>
      </c>
      <c r="AC16" s="3">
        <v>2851.35</v>
      </c>
      <c r="AD16" s="3">
        <v>3007.032</v>
      </c>
      <c r="AE16" s="3">
        <v>3168.84</v>
      </c>
      <c r="AF16" s="3">
        <v>3344.006</v>
      </c>
      <c r="AG16" s="3">
        <v>3521.693</v>
      </c>
      <c r="AH16" s="3">
        <v>3682.388</v>
      </c>
      <c r="AI16" s="3">
        <v>3823.643</v>
      </c>
      <c r="AJ16" s="3">
        <v>3946.924</v>
      </c>
      <c r="AK16" s="3">
        <v>4047.058</v>
      </c>
      <c r="AL16" s="3">
        <v>4103.834</v>
      </c>
      <c r="AM16" s="3">
        <v>4119.564</v>
      </c>
      <c r="AN16" s="3">
        <v>4118.564</v>
      </c>
      <c r="AO16" s="3">
        <v>4112.915</v>
      </c>
      <c r="AP16" s="3">
        <v>4107.749</v>
      </c>
      <c r="AQ16" s="3">
        <v>4101.483</v>
      </c>
      <c r="AR16" s="3">
        <v>4107.649</v>
      </c>
      <c r="AS16" s="12">
        <v>0</v>
      </c>
      <c r="AT16" s="3">
        <v>981.6207599999999</v>
      </c>
      <c r="AU16" s="3">
        <v>977.2890400000001</v>
      </c>
      <c r="AV16" s="3">
        <v>948.80916</v>
      </c>
      <c r="AW16" s="3">
        <v>873.05516</v>
      </c>
      <c r="AX16" s="3">
        <v>1021.20304</v>
      </c>
      <c r="AY16" s="3">
        <v>1550.2725699999999</v>
      </c>
      <c r="AZ16" s="3">
        <v>1682.7383999999997</v>
      </c>
      <c r="BA16" s="3">
        <v>1127.1274200000003</v>
      </c>
      <c r="BB16" s="3">
        <v>2097.31599</v>
      </c>
      <c r="BC16" s="3">
        <v>2086.0713299999998</v>
      </c>
      <c r="BD16" s="3">
        <v>1897.66401</v>
      </c>
      <c r="BE16" s="3">
        <v>1993.7772</v>
      </c>
      <c r="BF16" s="3">
        <v>1612.94376</v>
      </c>
      <c r="BG16" s="3">
        <v>1330.47954</v>
      </c>
      <c r="BH16" s="3">
        <v>2011.4815600000002</v>
      </c>
      <c r="BI16" s="3">
        <v>1973.1339</v>
      </c>
      <c r="BJ16" s="3">
        <v>1897.4352000000001</v>
      </c>
      <c r="BK16" s="3">
        <v>1861.6669399999998</v>
      </c>
      <c r="BL16" s="3">
        <v>1846.9079999999997</v>
      </c>
      <c r="BM16" s="3">
        <v>1912.6156000000003</v>
      </c>
      <c r="BN16" s="3">
        <v>1984.2516299999997</v>
      </c>
      <c r="BO16" s="3">
        <v>2063.5428</v>
      </c>
      <c r="BP16" s="3">
        <v>2200.599</v>
      </c>
      <c r="BQ16" s="3">
        <v>2335.69518</v>
      </c>
      <c r="BR16" s="3">
        <v>2405.2881899999998</v>
      </c>
      <c r="BS16" s="3">
        <v>2794.323</v>
      </c>
      <c r="BT16" s="3">
        <v>2916.8210400000003</v>
      </c>
      <c r="BU16" s="3">
        <v>3137.1516</v>
      </c>
      <c r="BV16" s="3">
        <v>3277.1258799999996</v>
      </c>
      <c r="BW16" s="3">
        <v>3275.1744900000003</v>
      </c>
      <c r="BX16" s="3">
        <v>3314.1492</v>
      </c>
      <c r="BY16" s="3">
        <v>3747.17014</v>
      </c>
      <c r="BZ16" s="3">
        <v>3749.5778</v>
      </c>
      <c r="CA16" s="3">
        <v>3723.29336</v>
      </c>
      <c r="CB16" s="3">
        <v>3816.56562</v>
      </c>
      <c r="CC16" s="3">
        <v>3831.1945200000005</v>
      </c>
      <c r="CD16" s="3">
        <v>3789.0788800000005</v>
      </c>
      <c r="CE16" s="3">
        <v>3742.75265</v>
      </c>
      <c r="CF16" s="3">
        <v>3820.20657</v>
      </c>
      <c r="CG16" s="3">
        <v>3404.23089</v>
      </c>
      <c r="CH16" s="3">
        <v>3902.2665500000003</v>
      </c>
    </row>
    <row x14ac:dyDescent="0.25" r="17" customHeight="1" ht="17.25">
      <c r="A17" s="1" t="s">
        <v>396</v>
      </c>
      <c r="B17" s="1" t="s">
        <v>397</v>
      </c>
      <c r="C17" s="3">
        <v>1209.145</v>
      </c>
      <c r="D17" s="3">
        <v>1216.509</v>
      </c>
      <c r="E17" s="3">
        <v>1220.318</v>
      </c>
      <c r="F17" s="3">
        <v>1217.482</v>
      </c>
      <c r="G17" s="3">
        <v>1208.015</v>
      </c>
      <c r="H17" s="3">
        <v>1193.85</v>
      </c>
      <c r="I17" s="3">
        <v>1180.394</v>
      </c>
      <c r="J17" s="3">
        <v>1172.295</v>
      </c>
      <c r="K17" s="3">
        <v>1171.929</v>
      </c>
      <c r="L17" s="3">
        <v>1179.112</v>
      </c>
      <c r="M17" s="3">
        <v>1192.914</v>
      </c>
      <c r="N17" s="3">
        <v>1209.897</v>
      </c>
      <c r="O17" s="3">
        <v>1224.511</v>
      </c>
      <c r="P17" s="3">
        <v>1231.363</v>
      </c>
      <c r="Q17" s="3">
        <v>1226.795</v>
      </c>
      <c r="R17" s="3">
        <v>1213.25</v>
      </c>
      <c r="S17" s="3">
        <v>1195.1680000000001</v>
      </c>
      <c r="T17" s="3">
        <v>1177.296</v>
      </c>
      <c r="U17" s="3">
        <v>1163.174</v>
      </c>
      <c r="V17" s="3">
        <v>1156.169</v>
      </c>
      <c r="W17" s="3">
        <v>1156.564</v>
      </c>
      <c r="X17" s="3">
        <v>1158.268</v>
      </c>
      <c r="Y17" s="3">
        <v>1156.44</v>
      </c>
      <c r="Z17" s="3">
        <v>1155.171</v>
      </c>
      <c r="AA17" s="3">
        <v>1159.464</v>
      </c>
      <c r="AB17" s="3">
        <v>1167.535</v>
      </c>
      <c r="AC17" s="3">
        <v>1179.918</v>
      </c>
      <c r="AD17" s="3">
        <v>1199.429</v>
      </c>
      <c r="AE17" s="3">
        <v>1224.444</v>
      </c>
      <c r="AF17" s="3">
        <v>1248.134</v>
      </c>
      <c r="AG17" s="3">
        <v>1267.941</v>
      </c>
      <c r="AH17" s="3">
        <v>1282.311</v>
      </c>
      <c r="AI17" s="3">
        <v>1289.6480000000001</v>
      </c>
      <c r="AJ17" s="3">
        <v>1289.995</v>
      </c>
      <c r="AK17" s="3">
        <v>1285.02</v>
      </c>
      <c r="AL17" s="3">
        <v>1275.468</v>
      </c>
      <c r="AM17" s="3">
        <v>1263.338</v>
      </c>
      <c r="AN17" s="3">
        <v>1251.472</v>
      </c>
      <c r="AO17" s="3">
        <v>1238.869</v>
      </c>
      <c r="AP17" s="3">
        <v>1225.174</v>
      </c>
      <c r="AQ17" s="3">
        <v>1210.715</v>
      </c>
      <c r="AR17" s="3">
        <v>1198.966</v>
      </c>
      <c r="AS17" s="11" t="s">
        <v>385</v>
      </c>
      <c r="AT17" s="4" t="s">
        <v>385</v>
      </c>
      <c r="AU17" s="4" t="s">
        <v>385</v>
      </c>
      <c r="AV17" s="4" t="s">
        <v>385</v>
      </c>
      <c r="AW17" s="4" t="s">
        <v>385</v>
      </c>
      <c r="AX17" s="4" t="s">
        <v>385</v>
      </c>
      <c r="AY17" s="4" t="s">
        <v>385</v>
      </c>
      <c r="AZ17" s="4" t="s">
        <v>385</v>
      </c>
      <c r="BA17" s="4" t="s">
        <v>385</v>
      </c>
      <c r="BB17" s="4" t="s">
        <v>385</v>
      </c>
      <c r="BC17" s="4" t="s">
        <v>385</v>
      </c>
      <c r="BD17" s="4" t="s">
        <v>385</v>
      </c>
      <c r="BE17" s="4" t="s">
        <v>385</v>
      </c>
      <c r="BF17" s="4" t="s">
        <v>385</v>
      </c>
      <c r="BG17" s="4" t="s">
        <v>385</v>
      </c>
      <c r="BH17" s="4" t="s">
        <v>385</v>
      </c>
      <c r="BI17" s="4" t="s">
        <v>385</v>
      </c>
      <c r="BJ17" s="4" t="s">
        <v>385</v>
      </c>
      <c r="BK17" s="4" t="s">
        <v>385</v>
      </c>
      <c r="BL17" s="4" t="s">
        <v>385</v>
      </c>
      <c r="BM17" s="4" t="s">
        <v>385</v>
      </c>
      <c r="BN17" s="4" t="s">
        <v>385</v>
      </c>
      <c r="BO17" s="4" t="s">
        <v>385</v>
      </c>
      <c r="BP17" s="4" t="s">
        <v>385</v>
      </c>
      <c r="BQ17" s="4" t="s">
        <v>385</v>
      </c>
      <c r="BR17" s="4" t="s">
        <v>385</v>
      </c>
      <c r="BS17" s="4" t="s">
        <v>385</v>
      </c>
      <c r="BT17" s="4" t="s">
        <v>385</v>
      </c>
      <c r="BU17" s="4" t="s">
        <v>385</v>
      </c>
      <c r="BV17" s="4" t="s">
        <v>385</v>
      </c>
      <c r="BW17" s="4" t="s">
        <v>385</v>
      </c>
      <c r="BX17" s="4" t="s">
        <v>385</v>
      </c>
      <c r="BY17" s="4" t="s">
        <v>385</v>
      </c>
      <c r="BZ17" s="4" t="s">
        <v>385</v>
      </c>
      <c r="CA17" s="4" t="s">
        <v>385</v>
      </c>
      <c r="CB17" s="4" t="s">
        <v>385</v>
      </c>
      <c r="CC17" s="4" t="s">
        <v>385</v>
      </c>
      <c r="CD17" s="4" t="s">
        <v>385</v>
      </c>
      <c r="CE17" s="4" t="s">
        <v>385</v>
      </c>
      <c r="CF17" s="4" t="s">
        <v>385</v>
      </c>
      <c r="CG17" s="4" t="s">
        <v>385</v>
      </c>
      <c r="CH17" s="4" t="s">
        <v>385</v>
      </c>
    </row>
    <row x14ac:dyDescent="0.25" r="18" customHeight="1" ht="17.25">
      <c r="A18" s="1" t="s">
        <v>25</v>
      </c>
      <c r="B18" s="1" t="s">
        <v>24</v>
      </c>
      <c r="C18" s="3">
        <v>1393.427</v>
      </c>
      <c r="D18" s="3">
        <v>1440.921</v>
      </c>
      <c r="E18" s="3">
        <v>1491.2060000000001</v>
      </c>
      <c r="F18" s="3">
        <v>1542.7040000000002</v>
      </c>
      <c r="G18" s="3">
        <v>1594.27</v>
      </c>
      <c r="H18" s="3">
        <v>1644.256</v>
      </c>
      <c r="I18" s="3">
        <v>1692.6999999999998</v>
      </c>
      <c r="J18" s="3">
        <v>1741.5510000000002</v>
      </c>
      <c r="K18" s="3">
        <v>1792.379</v>
      </c>
      <c r="L18" s="3">
        <v>1843.431</v>
      </c>
      <c r="M18" s="3">
        <v>1894.9229999999998</v>
      </c>
      <c r="N18" s="3">
        <v>1948.43</v>
      </c>
      <c r="O18" s="3">
        <v>2002.44</v>
      </c>
      <c r="P18" s="3">
        <v>2066.995</v>
      </c>
      <c r="Q18" s="3">
        <v>2140.486</v>
      </c>
      <c r="R18" s="3">
        <v>2206.006</v>
      </c>
      <c r="S18" s="3">
        <v>2264.5</v>
      </c>
      <c r="T18" s="3">
        <v>2323.148</v>
      </c>
      <c r="U18" s="3">
        <v>2381.963</v>
      </c>
      <c r="V18" s="3">
        <v>2431.552</v>
      </c>
      <c r="W18" s="3">
        <v>2478.423</v>
      </c>
      <c r="X18" s="3">
        <v>2533.991</v>
      </c>
      <c r="Y18" s="3">
        <v>2595.306</v>
      </c>
      <c r="Z18" s="3">
        <v>2664.18</v>
      </c>
      <c r="AA18" s="3">
        <v>2739.755</v>
      </c>
      <c r="AB18" s="3">
        <v>2821.408</v>
      </c>
      <c r="AC18" s="3">
        <v>2907.4629999999997</v>
      </c>
      <c r="AD18" s="3">
        <v>2992.413</v>
      </c>
      <c r="AE18" s="3">
        <v>3071.832</v>
      </c>
      <c r="AF18" s="3">
        <v>3147.202</v>
      </c>
      <c r="AG18" s="3">
        <v>3223.038</v>
      </c>
      <c r="AH18" s="3">
        <v>3298.969</v>
      </c>
      <c r="AI18" s="3">
        <v>3378.6589999999997</v>
      </c>
      <c r="AJ18" s="3">
        <v>3467.699</v>
      </c>
      <c r="AK18" s="3">
        <v>3566.425</v>
      </c>
      <c r="AL18" s="3">
        <v>3672.017</v>
      </c>
      <c r="AM18" s="3">
        <v>3782.17</v>
      </c>
      <c r="AN18" s="3">
        <v>3894.138</v>
      </c>
      <c r="AO18" s="3">
        <v>4002.04</v>
      </c>
      <c r="AP18" s="3">
        <v>4101.16</v>
      </c>
      <c r="AQ18" s="3">
        <v>4191.438</v>
      </c>
      <c r="AR18" s="3">
        <v>4273.341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3">
        <v>443.94912000000005</v>
      </c>
      <c r="AY18" s="3">
        <v>694.0069999999998</v>
      </c>
      <c r="AZ18" s="3">
        <v>801.1134600000001</v>
      </c>
      <c r="BA18" s="3">
        <v>896.1895</v>
      </c>
      <c r="BB18" s="3">
        <v>1382.57325</v>
      </c>
      <c r="BC18" s="3">
        <v>1743.3291599999998</v>
      </c>
      <c r="BD18" s="3">
        <v>1597.7126</v>
      </c>
      <c r="BE18" s="3">
        <v>1682.0496</v>
      </c>
      <c r="BF18" s="3">
        <v>1839.62555</v>
      </c>
      <c r="BG18" s="3">
        <v>2012.0568399999997</v>
      </c>
      <c r="BH18" s="3">
        <v>1875.1050999999998</v>
      </c>
      <c r="BI18" s="3">
        <v>1811.6000000000001</v>
      </c>
      <c r="BJ18" s="3">
        <v>1812.05544</v>
      </c>
      <c r="BK18" s="3">
        <v>1977.0292900000002</v>
      </c>
      <c r="BL18" s="3">
        <v>2115.45024</v>
      </c>
      <c r="BM18" s="3">
        <v>2280.14916</v>
      </c>
      <c r="BN18" s="3">
        <v>2305.93181</v>
      </c>
      <c r="BO18" s="3">
        <v>2335.7754</v>
      </c>
      <c r="BP18" s="3">
        <v>2397.7619999999997</v>
      </c>
      <c r="BQ18" s="3">
        <v>2438.38195</v>
      </c>
      <c r="BR18" s="3">
        <v>2482.83904</v>
      </c>
      <c r="BS18" s="3">
        <v>2703.9405899999997</v>
      </c>
      <c r="BT18" s="3">
        <v>2902.64061</v>
      </c>
      <c r="BU18" s="3">
        <v>2948.9587199999996</v>
      </c>
      <c r="BV18" s="3">
        <v>2926.8978600000005</v>
      </c>
      <c r="BW18" s="3">
        <v>2900.7342</v>
      </c>
      <c r="BX18" s="3">
        <v>2903.09272</v>
      </c>
      <c r="BY18" s="3">
        <v>3243.5126399999995</v>
      </c>
      <c r="BZ18" s="3">
        <v>3294.31405</v>
      </c>
      <c r="CA18" s="3">
        <v>3423.768</v>
      </c>
      <c r="CB18" s="3">
        <v>3525.1363199999996</v>
      </c>
      <c r="CC18" s="3">
        <v>3328.3096</v>
      </c>
      <c r="CD18" s="3">
        <v>3426.84144</v>
      </c>
      <c r="CE18" s="3">
        <v>3521.7952</v>
      </c>
      <c r="CF18" s="3">
        <v>3609.0208</v>
      </c>
      <c r="CG18" s="3">
        <v>3688.46544</v>
      </c>
      <c r="CH18" s="3">
        <v>3760.54008</v>
      </c>
    </row>
    <row x14ac:dyDescent="0.25" r="19" customHeight="1" ht="17.25">
      <c r="A19" s="1" t="s">
        <v>398</v>
      </c>
      <c r="B19" s="1" t="s">
        <v>399</v>
      </c>
      <c r="C19" s="3">
        <v>2.414</v>
      </c>
      <c r="D19" s="3">
        <v>2.394</v>
      </c>
      <c r="E19" s="3">
        <v>2.374</v>
      </c>
      <c r="F19" s="3">
        <v>2.37</v>
      </c>
      <c r="G19" s="3">
        <v>2.378</v>
      </c>
      <c r="H19" s="3">
        <v>2.3920000000000003</v>
      </c>
      <c r="I19" s="3">
        <v>2.405</v>
      </c>
      <c r="J19" s="3">
        <v>2.407</v>
      </c>
      <c r="K19" s="3">
        <v>2.407</v>
      </c>
      <c r="L19" s="3">
        <v>2.417</v>
      </c>
      <c r="M19" s="3">
        <v>2.432</v>
      </c>
      <c r="N19" s="3">
        <v>2.445</v>
      </c>
      <c r="O19" s="3">
        <v>2.443</v>
      </c>
      <c r="P19" s="3">
        <v>2.423</v>
      </c>
      <c r="Q19" s="3">
        <v>2.405</v>
      </c>
      <c r="R19" s="3">
        <v>2.393</v>
      </c>
      <c r="S19" s="3">
        <v>2.382</v>
      </c>
      <c r="T19" s="3">
        <v>2.379</v>
      </c>
      <c r="U19" s="3">
        <v>2.378</v>
      </c>
      <c r="V19" s="3">
        <v>2.3680000000000003</v>
      </c>
      <c r="W19" s="3">
        <v>2.351</v>
      </c>
      <c r="X19" s="3">
        <v>2.324</v>
      </c>
      <c r="Y19" s="3">
        <v>2.285</v>
      </c>
      <c r="Z19" s="3">
        <v>2.2640000000000002</v>
      </c>
      <c r="AA19" s="3">
        <v>2.2729999999999997</v>
      </c>
      <c r="AB19" s="3">
        <v>2.294</v>
      </c>
      <c r="AC19" s="3">
        <v>2.329</v>
      </c>
      <c r="AD19" s="3">
        <v>2.382</v>
      </c>
      <c r="AE19" s="3">
        <v>2.436</v>
      </c>
      <c r="AF19" s="3">
        <v>2.475</v>
      </c>
      <c r="AG19" s="3">
        <v>2.494</v>
      </c>
      <c r="AH19" s="3">
        <v>2.504</v>
      </c>
      <c r="AI19" s="3">
        <v>2.526</v>
      </c>
      <c r="AJ19" s="3">
        <v>2.567</v>
      </c>
      <c r="AK19" s="3">
        <v>2.616</v>
      </c>
      <c r="AL19" s="3">
        <v>2.6659999999999995</v>
      </c>
      <c r="AM19" s="3">
        <v>2.7249999999999996</v>
      </c>
      <c r="AN19" s="3">
        <v>2.784</v>
      </c>
      <c r="AO19" s="3">
        <v>2.827</v>
      </c>
      <c r="AP19" s="3">
        <v>2.849</v>
      </c>
      <c r="AQ19" s="3">
        <v>2.848</v>
      </c>
      <c r="AR19" s="3">
        <v>2.862</v>
      </c>
      <c r="AS19" s="11" t="s">
        <v>385</v>
      </c>
      <c r="AT19" s="4" t="s">
        <v>385</v>
      </c>
      <c r="AU19" s="4" t="s">
        <v>385</v>
      </c>
      <c r="AV19" s="4" t="s">
        <v>385</v>
      </c>
      <c r="AW19" s="4" t="s">
        <v>385</v>
      </c>
      <c r="AX19" s="4" t="s">
        <v>385</v>
      </c>
      <c r="AY19" s="4" t="s">
        <v>385</v>
      </c>
      <c r="AZ19" s="4" t="s">
        <v>385</v>
      </c>
      <c r="BA19" s="4" t="s">
        <v>385</v>
      </c>
      <c r="BB19" s="4" t="s">
        <v>385</v>
      </c>
      <c r="BC19" s="4" t="s">
        <v>385</v>
      </c>
      <c r="BD19" s="4" t="s">
        <v>385</v>
      </c>
      <c r="BE19" s="4" t="s">
        <v>385</v>
      </c>
      <c r="BF19" s="4" t="s">
        <v>385</v>
      </c>
      <c r="BG19" s="4" t="s">
        <v>385</v>
      </c>
      <c r="BH19" s="4" t="s">
        <v>385</v>
      </c>
      <c r="BI19" s="4" t="s">
        <v>385</v>
      </c>
      <c r="BJ19" s="4" t="s">
        <v>385</v>
      </c>
      <c r="BK19" s="4" t="s">
        <v>385</v>
      </c>
      <c r="BL19" s="4" t="s">
        <v>385</v>
      </c>
      <c r="BM19" s="4" t="s">
        <v>385</v>
      </c>
      <c r="BN19" s="4" t="s">
        <v>385</v>
      </c>
      <c r="BO19" s="4" t="s">
        <v>385</v>
      </c>
      <c r="BP19" s="4" t="s">
        <v>385</v>
      </c>
      <c r="BQ19" s="4" t="s">
        <v>385</v>
      </c>
      <c r="BR19" s="4" t="s">
        <v>385</v>
      </c>
      <c r="BS19" s="4" t="s">
        <v>385</v>
      </c>
      <c r="BT19" s="4" t="s">
        <v>385</v>
      </c>
      <c r="BU19" s="4" t="s">
        <v>385</v>
      </c>
      <c r="BV19" s="4" t="s">
        <v>385</v>
      </c>
      <c r="BW19" s="4" t="s">
        <v>385</v>
      </c>
      <c r="BX19" s="4" t="s">
        <v>385</v>
      </c>
      <c r="BY19" s="4" t="s">
        <v>385</v>
      </c>
      <c r="BZ19" s="4" t="s">
        <v>385</v>
      </c>
      <c r="CA19" s="4" t="s">
        <v>385</v>
      </c>
      <c r="CB19" s="4" t="s">
        <v>385</v>
      </c>
      <c r="CC19" s="4" t="s">
        <v>385</v>
      </c>
      <c r="CD19" s="4" t="s">
        <v>385</v>
      </c>
      <c r="CE19" s="4" t="s">
        <v>385</v>
      </c>
      <c r="CF19" s="4" t="s">
        <v>385</v>
      </c>
      <c r="CG19" s="4" t="s">
        <v>385</v>
      </c>
      <c r="CH19" s="4" t="s">
        <v>385</v>
      </c>
    </row>
    <row x14ac:dyDescent="0.25" r="20" customHeight="1" ht="17.25">
      <c r="A20" s="1" t="s">
        <v>41</v>
      </c>
      <c r="B20" s="1" t="s">
        <v>40</v>
      </c>
      <c r="C20" s="3">
        <v>2587.342</v>
      </c>
      <c r="D20" s="3">
        <v>2681.675</v>
      </c>
      <c r="E20" s="3">
        <v>2774.327</v>
      </c>
      <c r="F20" s="3">
        <v>2863.739</v>
      </c>
      <c r="G20" s="3">
        <v>2952.697</v>
      </c>
      <c r="H20" s="3">
        <v>3045.295</v>
      </c>
      <c r="I20" s="3">
        <v>3139.319</v>
      </c>
      <c r="J20" s="3">
        <v>3231.495</v>
      </c>
      <c r="K20" s="3">
        <v>3320.167</v>
      </c>
      <c r="L20" s="3">
        <v>3402.618</v>
      </c>
      <c r="M20" s="3">
        <v>3478.729</v>
      </c>
      <c r="N20" s="3">
        <v>3551.617</v>
      </c>
      <c r="O20" s="3">
        <v>3624.119</v>
      </c>
      <c r="P20" s="3">
        <v>3698.393</v>
      </c>
      <c r="Q20" s="3">
        <v>3777.3139999999994</v>
      </c>
      <c r="R20" s="3">
        <v>3862.194</v>
      </c>
      <c r="S20" s="3">
        <v>3953.077</v>
      </c>
      <c r="T20" s="3">
        <v>4048.645</v>
      </c>
      <c r="U20" s="3">
        <v>4150.557</v>
      </c>
      <c r="V20" s="3">
        <v>4260.163</v>
      </c>
      <c r="W20" s="3">
        <v>4375.429</v>
      </c>
      <c r="X20" s="3">
        <v>4493.57</v>
      </c>
      <c r="Y20" s="3">
        <v>4614.296</v>
      </c>
      <c r="Z20" s="3">
        <v>4744.782</v>
      </c>
      <c r="AA20" s="3">
        <v>4886.388</v>
      </c>
      <c r="AB20" s="3">
        <v>5037.768</v>
      </c>
      <c r="AC20" s="3">
        <v>5204.976</v>
      </c>
      <c r="AD20" s="3">
        <v>5385.630999999999</v>
      </c>
      <c r="AE20" s="3">
        <v>5569.1720000000005</v>
      </c>
      <c r="AF20" s="3">
        <v>5751.419</v>
      </c>
      <c r="AG20" s="3">
        <v>5930.167000000001</v>
      </c>
      <c r="AH20" s="3">
        <v>6099.796</v>
      </c>
      <c r="AI20" s="3">
        <v>6260.441</v>
      </c>
      <c r="AJ20" s="3">
        <v>6413.145</v>
      </c>
      <c r="AK20" s="3">
        <v>6555.365</v>
      </c>
      <c r="AL20" s="3">
        <v>6683.207</v>
      </c>
      <c r="AM20" s="3">
        <v>6789.258</v>
      </c>
      <c r="AN20" s="3">
        <v>6869.906</v>
      </c>
      <c r="AO20" s="3">
        <v>6935.612</v>
      </c>
      <c r="AP20" s="3">
        <v>6998.262</v>
      </c>
      <c r="AQ20" s="3">
        <v>7062.264</v>
      </c>
      <c r="AR20" s="3">
        <v>7135.459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3">
        <v>1004.94735</v>
      </c>
      <c r="AY20" s="3">
        <v>1632.44588</v>
      </c>
      <c r="AZ20" s="3">
        <v>1841.9521499999998</v>
      </c>
      <c r="BA20" s="3">
        <v>2324.1169</v>
      </c>
      <c r="BB20" s="3">
        <v>2824.17294</v>
      </c>
      <c r="BC20" s="3">
        <v>3304.7925499999997</v>
      </c>
      <c r="BD20" s="3">
        <v>3125.4229600000003</v>
      </c>
      <c r="BE20" s="3">
        <v>3080.50115</v>
      </c>
      <c r="BF20" s="3">
        <v>2958.7144000000003</v>
      </c>
      <c r="BG20" s="3">
        <v>2832.9855</v>
      </c>
      <c r="BH20" s="3">
        <v>2780.7796799999996</v>
      </c>
      <c r="BI20" s="3">
        <v>2885.7462100000002</v>
      </c>
      <c r="BJ20" s="3">
        <v>3036.48375</v>
      </c>
      <c r="BK20" s="3">
        <v>3278.94003</v>
      </c>
      <c r="BL20" s="3">
        <v>3280.3255099999997</v>
      </c>
      <c r="BM20" s="3">
        <v>3544.09749</v>
      </c>
      <c r="BN20" s="3">
        <v>3594.8559999999998</v>
      </c>
      <c r="BO20" s="3">
        <v>4152.866400000001</v>
      </c>
      <c r="BP20" s="3">
        <v>3938.1690599999997</v>
      </c>
      <c r="BQ20" s="3">
        <v>4837.52412</v>
      </c>
      <c r="BR20" s="3">
        <v>4987.39032</v>
      </c>
      <c r="BS20" s="3">
        <v>5152.92624</v>
      </c>
      <c r="BT20" s="3">
        <v>5331.774689999999</v>
      </c>
      <c r="BU20" s="3">
        <v>5513.480280000001</v>
      </c>
      <c r="BV20" s="3">
        <v>5693.90481</v>
      </c>
      <c r="BW20" s="3">
        <v>5870.865330000001</v>
      </c>
      <c r="BX20" s="3">
        <v>6038.798040000001</v>
      </c>
      <c r="BY20" s="3">
        <v>6010.023359999999</v>
      </c>
      <c r="BZ20" s="3">
        <v>6156.6192</v>
      </c>
      <c r="CA20" s="3">
        <v>6424.2577</v>
      </c>
      <c r="CB20" s="3">
        <v>6549.5428600000005</v>
      </c>
      <c r="CC20" s="3">
        <v>6653.472839999999</v>
      </c>
      <c r="CD20" s="3">
        <v>6732.50788</v>
      </c>
      <c r="CE20" s="3">
        <v>6796.89976</v>
      </c>
      <c r="CF20" s="3">
        <v>6858.296759999999</v>
      </c>
      <c r="CG20" s="3">
        <v>6921.01872</v>
      </c>
      <c r="CH20" s="3">
        <v>6992.74982</v>
      </c>
    </row>
    <row x14ac:dyDescent="0.25" r="21" customHeight="1" ht="17.25">
      <c r="A21" s="1" t="s">
        <v>19</v>
      </c>
      <c r="B21" s="1" t="s">
        <v>18</v>
      </c>
      <c r="C21" s="3">
        <v>30137.269</v>
      </c>
      <c r="D21" s="3">
        <v>30801.025</v>
      </c>
      <c r="E21" s="3">
        <v>31471.11</v>
      </c>
      <c r="F21" s="3">
        <v>32080.854</v>
      </c>
      <c r="G21" s="3">
        <v>32582.375</v>
      </c>
      <c r="H21" s="3">
        <v>32987.861</v>
      </c>
      <c r="I21" s="3">
        <v>33265.335</v>
      </c>
      <c r="J21" s="3">
        <v>33396.697</v>
      </c>
      <c r="K21" s="3">
        <v>33431.808</v>
      </c>
      <c r="L21" s="3">
        <v>33432.686</v>
      </c>
      <c r="M21" s="3">
        <v>33382.567</v>
      </c>
      <c r="N21" s="3">
        <v>33183.925</v>
      </c>
      <c r="O21" s="3">
        <v>32909.027</v>
      </c>
      <c r="P21" s="3">
        <v>32684.875</v>
      </c>
      <c r="Q21" s="3">
        <v>32533.924</v>
      </c>
      <c r="R21" s="3">
        <v>32444.037</v>
      </c>
      <c r="S21" s="3">
        <v>32446.379</v>
      </c>
      <c r="T21" s="3">
        <v>32657.108</v>
      </c>
      <c r="U21" s="3">
        <v>33028.571</v>
      </c>
      <c r="V21" s="3">
        <v>33401.995</v>
      </c>
      <c r="W21" s="3">
        <v>33792.609</v>
      </c>
      <c r="X21" s="3">
        <v>34224.121</v>
      </c>
      <c r="Y21" s="3">
        <v>34557.53</v>
      </c>
      <c r="Z21" s="3">
        <v>34762.077</v>
      </c>
      <c r="AA21" s="3">
        <v>34873.571</v>
      </c>
      <c r="AB21" s="3">
        <v>34809.794</v>
      </c>
      <c r="AC21" s="3">
        <v>34530.426999999996</v>
      </c>
      <c r="AD21" s="3">
        <v>34106.679</v>
      </c>
      <c r="AE21" s="3">
        <v>33552.273</v>
      </c>
      <c r="AF21" s="3">
        <v>32884.575</v>
      </c>
      <c r="AG21" s="3">
        <v>32190.239</v>
      </c>
      <c r="AH21" s="3">
        <v>31493.025</v>
      </c>
      <c r="AI21" s="3">
        <v>30811.576</v>
      </c>
      <c r="AJ21" s="3">
        <v>30238.367</v>
      </c>
      <c r="AK21" s="3">
        <v>29816.18</v>
      </c>
      <c r="AL21" s="3">
        <v>29523.512</v>
      </c>
      <c r="AM21" s="3">
        <v>29389.383</v>
      </c>
      <c r="AN21" s="3">
        <v>29330.915</v>
      </c>
      <c r="AO21" s="3">
        <v>29269.454</v>
      </c>
      <c r="AP21" s="3">
        <v>29257.578999999998</v>
      </c>
      <c r="AQ21" s="3">
        <v>29293.832</v>
      </c>
      <c r="AR21" s="3">
        <v>29326.671</v>
      </c>
      <c r="AS21" s="12">
        <v>0</v>
      </c>
      <c r="AT21" s="3">
        <v>308.01025000000004</v>
      </c>
      <c r="AU21" s="3">
        <v>314.7111</v>
      </c>
      <c r="AV21" s="3">
        <v>641.61708</v>
      </c>
      <c r="AW21" s="3">
        <v>651.6475</v>
      </c>
      <c r="AX21" s="3">
        <v>659.75722</v>
      </c>
      <c r="AY21" s="3">
        <v>1330.6134</v>
      </c>
      <c r="AZ21" s="3">
        <v>5009.50455</v>
      </c>
      <c r="BA21" s="3">
        <v>8692.27008</v>
      </c>
      <c r="BB21" s="3">
        <v>18722.304160000003</v>
      </c>
      <c r="BC21" s="3">
        <v>28709.00762</v>
      </c>
      <c r="BD21" s="3">
        <v>28870.014750000002</v>
      </c>
      <c r="BE21" s="3">
        <v>29289.034030000003</v>
      </c>
      <c r="BF21" s="3">
        <v>30396.93375</v>
      </c>
      <c r="BG21" s="3">
        <v>30907.227799999997</v>
      </c>
      <c r="BH21" s="3">
        <v>30172.954410000002</v>
      </c>
      <c r="BI21" s="3">
        <v>29201.741100000003</v>
      </c>
      <c r="BJ21" s="3">
        <v>30044.539360000002</v>
      </c>
      <c r="BK21" s="3">
        <v>30055.999610000003</v>
      </c>
      <c r="BL21" s="3">
        <v>30729.835400000004</v>
      </c>
      <c r="BM21" s="3">
        <v>31765.052459999995</v>
      </c>
      <c r="BN21" s="3">
        <v>32512.91495</v>
      </c>
      <c r="BO21" s="3">
        <v>32829.6535</v>
      </c>
      <c r="BP21" s="3">
        <v>32328.73161</v>
      </c>
      <c r="BQ21" s="3">
        <v>33478.62816</v>
      </c>
      <c r="BR21" s="3">
        <v>33765.50018</v>
      </c>
      <c r="BS21" s="3">
        <v>33494.514189999994</v>
      </c>
      <c r="BT21" s="3">
        <v>33424.545419999995</v>
      </c>
      <c r="BU21" s="3">
        <v>33216.750270000004</v>
      </c>
      <c r="BV21" s="3">
        <v>32555.729249999997</v>
      </c>
      <c r="BW21" s="3">
        <v>31546.43422</v>
      </c>
      <c r="BX21" s="3">
        <v>31178.09475</v>
      </c>
      <c r="BY21" s="3">
        <v>30195.34448</v>
      </c>
      <c r="BZ21" s="3">
        <v>29935.98333</v>
      </c>
      <c r="CA21" s="3">
        <v>29518.0182</v>
      </c>
      <c r="CB21" s="3">
        <v>29228.276879999998</v>
      </c>
      <c r="CC21" s="3">
        <v>29095.48917</v>
      </c>
      <c r="CD21" s="3">
        <v>29037.60585</v>
      </c>
      <c r="CE21" s="3">
        <v>28976.75946</v>
      </c>
      <c r="CF21" s="3">
        <v>28965.00321</v>
      </c>
      <c r="CG21" s="3">
        <v>29000.893679999997</v>
      </c>
      <c r="CH21" s="3">
        <v>29033.40429</v>
      </c>
    </row>
    <row x14ac:dyDescent="0.25" r="22" customHeight="1" ht="17.25">
      <c r="A22" s="1" t="s">
        <v>39</v>
      </c>
      <c r="B22" s="1" t="s">
        <v>38</v>
      </c>
      <c r="C22" s="3">
        <v>1373.1730000000002</v>
      </c>
      <c r="D22" s="3">
        <v>1334.652</v>
      </c>
      <c r="E22" s="3">
        <v>1295.376</v>
      </c>
      <c r="F22" s="3">
        <v>1261.71</v>
      </c>
      <c r="G22" s="3">
        <v>1231.449</v>
      </c>
      <c r="H22" s="3">
        <v>1205.691</v>
      </c>
      <c r="I22" s="3">
        <v>1189.112</v>
      </c>
      <c r="J22" s="3">
        <v>1175.4070000000002</v>
      </c>
      <c r="K22" s="3">
        <v>1160.685</v>
      </c>
      <c r="L22" s="3">
        <v>1144.496</v>
      </c>
      <c r="M22" s="3">
        <v>1122.479</v>
      </c>
      <c r="N22" s="3">
        <v>1086.766</v>
      </c>
      <c r="O22" s="3">
        <v>1038.0819999999999</v>
      </c>
      <c r="P22" s="3">
        <v>982.789</v>
      </c>
      <c r="Q22" s="3">
        <v>921.56</v>
      </c>
      <c r="R22" s="3">
        <v>857.788</v>
      </c>
      <c r="S22" s="3">
        <v>801.865</v>
      </c>
      <c r="T22" s="3">
        <v>753.255</v>
      </c>
      <c r="U22" s="3">
        <v>709.156</v>
      </c>
      <c r="V22" s="3">
        <v>682.556</v>
      </c>
      <c r="W22" s="3">
        <v>675.414</v>
      </c>
      <c r="X22" s="3">
        <v>674.066</v>
      </c>
      <c r="Y22" s="3">
        <v>677.886</v>
      </c>
      <c r="Z22" s="3">
        <v>688.6</v>
      </c>
      <c r="AA22" s="3">
        <v>695.314</v>
      </c>
      <c r="AB22" s="3">
        <v>699.048</v>
      </c>
      <c r="AC22" s="3">
        <v>709.631</v>
      </c>
      <c r="AD22" s="3">
        <v>728.159</v>
      </c>
      <c r="AE22" s="3">
        <v>749.917</v>
      </c>
      <c r="AF22" s="3">
        <v>771.934</v>
      </c>
      <c r="AG22" s="3">
        <v>786.007</v>
      </c>
      <c r="AH22" s="3">
        <v>785.641</v>
      </c>
      <c r="AI22" s="3">
        <v>773.524</v>
      </c>
      <c r="AJ22" s="3">
        <v>752.911</v>
      </c>
      <c r="AK22" s="3">
        <v>725.8299999999999</v>
      </c>
      <c r="AL22" s="3">
        <v>699.958</v>
      </c>
      <c r="AM22" s="3">
        <v>680.716</v>
      </c>
      <c r="AN22" s="3">
        <v>666.418</v>
      </c>
      <c r="AO22" s="3">
        <v>654.518</v>
      </c>
      <c r="AP22" s="3">
        <v>641.974</v>
      </c>
      <c r="AQ22" s="3">
        <v>627.511</v>
      </c>
      <c r="AR22" s="3">
        <v>612.252</v>
      </c>
      <c r="AS22" s="3">
        <v>1359.4412700000003</v>
      </c>
      <c r="AT22" s="3">
        <v>1321.30548</v>
      </c>
      <c r="AU22" s="3">
        <v>1282.4222399999999</v>
      </c>
      <c r="AV22" s="3">
        <v>1249.0929</v>
      </c>
      <c r="AW22" s="3">
        <v>1219.13451</v>
      </c>
      <c r="AX22" s="3">
        <v>1193.63409</v>
      </c>
      <c r="AY22" s="3">
        <v>1177.22088</v>
      </c>
      <c r="AZ22" s="3">
        <v>1163.6529300000002</v>
      </c>
      <c r="BA22" s="3">
        <v>1149.0781499999998</v>
      </c>
      <c r="BB22" s="3">
        <v>1133.05104</v>
      </c>
      <c r="BC22" s="3">
        <v>1111.25421</v>
      </c>
      <c r="BD22" s="3">
        <v>1075.89834</v>
      </c>
      <c r="BE22" s="3">
        <v>1027.7011799999998</v>
      </c>
      <c r="BF22" s="3">
        <v>972.96111</v>
      </c>
      <c r="BG22" s="3">
        <v>903.1288</v>
      </c>
      <c r="BH22" s="3">
        <v>849.21012</v>
      </c>
      <c r="BI22" s="3">
        <v>785.8277</v>
      </c>
      <c r="BJ22" s="3">
        <v>730.65735</v>
      </c>
      <c r="BK22" s="3">
        <v>694.9728799999999</v>
      </c>
      <c r="BL22" s="3">
        <v>675.73044</v>
      </c>
      <c r="BM22" s="3">
        <v>661.90572</v>
      </c>
      <c r="BN22" s="3">
        <v>660.58468</v>
      </c>
      <c r="BO22" s="3">
        <v>664.32828</v>
      </c>
      <c r="BP22" s="3">
        <v>674.828</v>
      </c>
      <c r="BQ22" s="3">
        <v>681.4077199999999</v>
      </c>
      <c r="BR22" s="3">
        <v>685.06704</v>
      </c>
      <c r="BS22" s="3">
        <v>695.4383799999999</v>
      </c>
      <c r="BT22" s="3">
        <v>713.59582</v>
      </c>
      <c r="BU22" s="3">
        <v>734.91866</v>
      </c>
      <c r="BV22" s="3">
        <v>756.49532</v>
      </c>
      <c r="BW22" s="3">
        <v>770.2868599999999</v>
      </c>
      <c r="BX22" s="3">
        <v>769.92818</v>
      </c>
      <c r="BY22" s="3">
        <v>750.31828</v>
      </c>
      <c r="BZ22" s="3">
        <v>730.3236699999999</v>
      </c>
      <c r="CA22" s="3">
        <v>704.0550999999999</v>
      </c>
      <c r="CB22" s="3">
        <v>671.9596799999999</v>
      </c>
      <c r="CC22" s="3">
        <v>653.48736</v>
      </c>
      <c r="CD22" s="3">
        <v>639.7612799999999</v>
      </c>
      <c r="CE22" s="3">
        <v>628.33728</v>
      </c>
      <c r="CF22" s="3">
        <v>616.29504</v>
      </c>
      <c r="CG22" s="3">
        <v>608.68567</v>
      </c>
      <c r="CH22" s="3">
        <v>593.8844399999999</v>
      </c>
    </row>
    <row x14ac:dyDescent="0.25" r="23" customHeight="1" ht="17.25">
      <c r="A23" s="1" t="s">
        <v>400</v>
      </c>
      <c r="B23" s="1" t="s">
        <v>401</v>
      </c>
      <c r="C23" s="3">
        <v>101.53399999999999</v>
      </c>
      <c r="D23" s="3">
        <v>102.456</v>
      </c>
      <c r="E23" s="3">
        <v>103.48700000000001</v>
      </c>
      <c r="F23" s="3">
        <v>105.868</v>
      </c>
      <c r="G23" s="3">
        <v>109.84299999999999</v>
      </c>
      <c r="H23" s="3">
        <v>115.38300000000001</v>
      </c>
      <c r="I23" s="3">
        <v>121.876</v>
      </c>
      <c r="J23" s="3">
        <v>128.013</v>
      </c>
      <c r="K23" s="3">
        <v>133.061</v>
      </c>
      <c r="L23" s="3">
        <v>136.905</v>
      </c>
      <c r="M23" s="3">
        <v>139.288</v>
      </c>
      <c r="N23" s="3">
        <v>139.473</v>
      </c>
      <c r="O23" s="3">
        <v>138.737</v>
      </c>
      <c r="P23" s="3">
        <v>138.92</v>
      </c>
      <c r="Q23" s="3">
        <v>139.847</v>
      </c>
      <c r="R23" s="3">
        <v>141.295</v>
      </c>
      <c r="S23" s="3">
        <v>143.029</v>
      </c>
      <c r="T23" s="3">
        <v>144.635</v>
      </c>
      <c r="U23" s="3">
        <v>145.754</v>
      </c>
      <c r="V23" s="3">
        <v>146.178</v>
      </c>
      <c r="W23" s="3">
        <v>145.661</v>
      </c>
      <c r="X23" s="3">
        <v>143.958</v>
      </c>
      <c r="Y23" s="3">
        <v>140.779</v>
      </c>
      <c r="Z23" s="3">
        <v>139.19</v>
      </c>
      <c r="AA23" s="3">
        <v>143.57</v>
      </c>
      <c r="AB23" s="3">
        <v>151.969</v>
      </c>
      <c r="AC23" s="3">
        <v>160.933</v>
      </c>
      <c r="AD23" s="3">
        <v>169.692</v>
      </c>
      <c r="AE23" s="3">
        <v>176.407</v>
      </c>
      <c r="AF23" s="3">
        <v>178.593</v>
      </c>
      <c r="AG23" s="3">
        <v>180.1</v>
      </c>
      <c r="AH23" s="3">
        <v>182.191</v>
      </c>
      <c r="AI23" s="3">
        <v>182.418</v>
      </c>
      <c r="AJ23" s="3">
        <v>187.449</v>
      </c>
      <c r="AK23" s="3">
        <v>198.101</v>
      </c>
      <c r="AL23" s="3">
        <v>205.791</v>
      </c>
      <c r="AM23" s="3">
        <v>209.784</v>
      </c>
      <c r="AN23" s="3">
        <v>212.567</v>
      </c>
      <c r="AO23" s="3">
        <v>212.614</v>
      </c>
      <c r="AP23" s="3">
        <v>210.513</v>
      </c>
      <c r="AQ23" s="3">
        <v>204.25799999999998</v>
      </c>
      <c r="AR23" s="3">
        <v>195.219</v>
      </c>
      <c r="AS23" s="11" t="s">
        <v>385</v>
      </c>
      <c r="AT23" s="4" t="s">
        <v>385</v>
      </c>
      <c r="AU23" s="4" t="s">
        <v>385</v>
      </c>
      <c r="AV23" s="4" t="s">
        <v>385</v>
      </c>
      <c r="AW23" s="4" t="s">
        <v>385</v>
      </c>
      <c r="AX23" s="4" t="s">
        <v>385</v>
      </c>
      <c r="AY23" s="4" t="s">
        <v>385</v>
      </c>
      <c r="AZ23" s="4" t="s">
        <v>385</v>
      </c>
      <c r="BA23" s="4" t="s">
        <v>385</v>
      </c>
      <c r="BB23" s="4" t="s">
        <v>385</v>
      </c>
      <c r="BC23" s="4" t="s">
        <v>385</v>
      </c>
      <c r="BD23" s="4" t="s">
        <v>385</v>
      </c>
      <c r="BE23" s="4" t="s">
        <v>385</v>
      </c>
      <c r="BF23" s="4" t="s">
        <v>385</v>
      </c>
      <c r="BG23" s="4" t="s">
        <v>385</v>
      </c>
      <c r="BH23" s="4" t="s">
        <v>385</v>
      </c>
      <c r="BI23" s="4" t="s">
        <v>385</v>
      </c>
      <c r="BJ23" s="4" t="s">
        <v>385</v>
      </c>
      <c r="BK23" s="4" t="s">
        <v>385</v>
      </c>
      <c r="BL23" s="4" t="s">
        <v>385</v>
      </c>
      <c r="BM23" s="4" t="s">
        <v>385</v>
      </c>
      <c r="BN23" s="4" t="s">
        <v>385</v>
      </c>
      <c r="BO23" s="4" t="s">
        <v>385</v>
      </c>
      <c r="BP23" s="4" t="s">
        <v>385</v>
      </c>
      <c r="BQ23" s="4" t="s">
        <v>385</v>
      </c>
      <c r="BR23" s="4" t="s">
        <v>385</v>
      </c>
      <c r="BS23" s="4" t="s">
        <v>385</v>
      </c>
      <c r="BT23" s="4" t="s">
        <v>385</v>
      </c>
      <c r="BU23" s="4" t="s">
        <v>385</v>
      </c>
      <c r="BV23" s="4" t="s">
        <v>385</v>
      </c>
      <c r="BW23" s="4" t="s">
        <v>385</v>
      </c>
      <c r="BX23" s="4" t="s">
        <v>385</v>
      </c>
      <c r="BY23" s="4" t="s">
        <v>385</v>
      </c>
      <c r="BZ23" s="4" t="s">
        <v>385</v>
      </c>
      <c r="CA23" s="4" t="s">
        <v>385</v>
      </c>
      <c r="CB23" s="4" t="s">
        <v>385</v>
      </c>
      <c r="CC23" s="4" t="s">
        <v>385</v>
      </c>
      <c r="CD23" s="4" t="s">
        <v>385</v>
      </c>
      <c r="CE23" s="4" t="s">
        <v>385</v>
      </c>
      <c r="CF23" s="4" t="s">
        <v>385</v>
      </c>
      <c r="CG23" s="4" t="s">
        <v>385</v>
      </c>
      <c r="CH23" s="4" t="s">
        <v>385</v>
      </c>
    </row>
    <row x14ac:dyDescent="0.25" r="24" customHeight="1" ht="17.25">
      <c r="A24" s="1" t="s">
        <v>402</v>
      </c>
      <c r="B24" s="1" t="s">
        <v>403</v>
      </c>
      <c r="C24" s="3">
        <v>50.497</v>
      </c>
      <c r="D24" s="3">
        <v>51.288</v>
      </c>
      <c r="E24" s="3">
        <v>52.162</v>
      </c>
      <c r="F24" s="3">
        <v>53.207</v>
      </c>
      <c r="G24" s="3">
        <v>54.441</v>
      </c>
      <c r="H24" s="3">
        <v>55.76</v>
      </c>
      <c r="I24" s="3">
        <v>57.056</v>
      </c>
      <c r="J24" s="3">
        <v>58.089</v>
      </c>
      <c r="K24" s="3">
        <v>58.967000000000006</v>
      </c>
      <c r="L24" s="3">
        <v>60.063</v>
      </c>
      <c r="M24" s="3">
        <v>61.07</v>
      </c>
      <c r="N24" s="3">
        <v>62.244</v>
      </c>
      <c r="O24" s="3">
        <v>64.531</v>
      </c>
      <c r="P24" s="3">
        <v>67.18</v>
      </c>
      <c r="Q24" s="3">
        <v>68.587</v>
      </c>
      <c r="R24" s="3">
        <v>69.211</v>
      </c>
      <c r="S24" s="3">
        <v>69.32300000000001</v>
      </c>
      <c r="T24" s="3">
        <v>68.31700000000001</v>
      </c>
      <c r="U24" s="3">
        <v>66.79</v>
      </c>
      <c r="V24" s="3">
        <v>65.23500000000001</v>
      </c>
      <c r="W24" s="3">
        <v>63.555</v>
      </c>
      <c r="X24" s="3">
        <v>62.315</v>
      </c>
      <c r="Y24" s="3">
        <v>61.658</v>
      </c>
      <c r="Z24" s="3">
        <v>61.199</v>
      </c>
      <c r="AA24" s="3">
        <v>61.365</v>
      </c>
      <c r="AB24" s="3">
        <v>61.952</v>
      </c>
      <c r="AC24" s="3">
        <v>62.541</v>
      </c>
      <c r="AD24" s="3">
        <v>63.18900000000001</v>
      </c>
      <c r="AE24" s="3">
        <v>63.94799999999999</v>
      </c>
      <c r="AF24" s="3">
        <v>64.812</v>
      </c>
      <c r="AG24" s="3">
        <v>64.359</v>
      </c>
      <c r="AH24" s="3">
        <v>62.233999999999995</v>
      </c>
      <c r="AI24" s="3">
        <v>59.845</v>
      </c>
      <c r="AJ24" s="3">
        <v>56.815</v>
      </c>
      <c r="AK24" s="3">
        <v>53.634</v>
      </c>
      <c r="AL24" s="3">
        <v>51.78</v>
      </c>
      <c r="AM24" s="3">
        <v>50.776</v>
      </c>
      <c r="AN24" s="3">
        <v>49.568</v>
      </c>
      <c r="AO24" s="3">
        <v>48.781</v>
      </c>
      <c r="AP24" s="3">
        <v>48.051</v>
      </c>
      <c r="AQ24" s="3">
        <v>46.977000000000004</v>
      </c>
      <c r="AR24" s="3">
        <v>46.405</v>
      </c>
      <c r="AS24" s="11" t="s">
        <v>385</v>
      </c>
      <c r="AT24" s="4" t="s">
        <v>385</v>
      </c>
      <c r="AU24" s="4" t="s">
        <v>385</v>
      </c>
      <c r="AV24" s="4" t="s">
        <v>385</v>
      </c>
      <c r="AW24" s="4" t="s">
        <v>385</v>
      </c>
      <c r="AX24" s="4" t="s">
        <v>385</v>
      </c>
      <c r="AY24" s="4" t="s">
        <v>385</v>
      </c>
      <c r="AZ24" s="4" t="s">
        <v>385</v>
      </c>
      <c r="BA24" s="4" t="s">
        <v>385</v>
      </c>
      <c r="BB24" s="4" t="s">
        <v>385</v>
      </c>
      <c r="BC24" s="4" t="s">
        <v>385</v>
      </c>
      <c r="BD24" s="4" t="s">
        <v>385</v>
      </c>
      <c r="BE24" s="4" t="s">
        <v>385</v>
      </c>
      <c r="BF24" s="4" t="s">
        <v>385</v>
      </c>
      <c r="BG24" s="4" t="s">
        <v>385</v>
      </c>
      <c r="BH24" s="4" t="s">
        <v>385</v>
      </c>
      <c r="BI24" s="4" t="s">
        <v>385</v>
      </c>
      <c r="BJ24" s="4" t="s">
        <v>385</v>
      </c>
      <c r="BK24" s="4" t="s">
        <v>385</v>
      </c>
      <c r="BL24" s="4" t="s">
        <v>385</v>
      </c>
      <c r="BM24" s="4" t="s">
        <v>385</v>
      </c>
      <c r="BN24" s="4" t="s">
        <v>385</v>
      </c>
      <c r="BO24" s="4" t="s">
        <v>385</v>
      </c>
      <c r="BP24" s="4" t="s">
        <v>385</v>
      </c>
      <c r="BQ24" s="4" t="s">
        <v>385</v>
      </c>
      <c r="BR24" s="4" t="s">
        <v>385</v>
      </c>
      <c r="BS24" s="4" t="s">
        <v>385</v>
      </c>
      <c r="BT24" s="4" t="s">
        <v>385</v>
      </c>
      <c r="BU24" s="4" t="s">
        <v>385</v>
      </c>
      <c r="BV24" s="4" t="s">
        <v>385</v>
      </c>
      <c r="BW24" s="4" t="s">
        <v>385</v>
      </c>
      <c r="BX24" s="4" t="s">
        <v>385</v>
      </c>
      <c r="BY24" s="4" t="s">
        <v>385</v>
      </c>
      <c r="BZ24" s="4" t="s">
        <v>385</v>
      </c>
      <c r="CA24" s="4" t="s">
        <v>385</v>
      </c>
      <c r="CB24" s="4" t="s">
        <v>385</v>
      </c>
      <c r="CC24" s="4" t="s">
        <v>385</v>
      </c>
      <c r="CD24" s="4" t="s">
        <v>385</v>
      </c>
      <c r="CE24" s="4" t="s">
        <v>385</v>
      </c>
      <c r="CF24" s="4" t="s">
        <v>385</v>
      </c>
      <c r="CG24" s="4" t="s">
        <v>385</v>
      </c>
      <c r="CH24" s="4" t="s">
        <v>385</v>
      </c>
    </row>
    <row x14ac:dyDescent="0.25" r="25" customHeight="1" ht="17.25">
      <c r="A25" s="1" t="s">
        <v>31</v>
      </c>
      <c r="B25" s="1" t="s">
        <v>30</v>
      </c>
      <c r="C25" s="3">
        <v>735.397</v>
      </c>
      <c r="D25" s="3">
        <v>731.883</v>
      </c>
      <c r="E25" s="3">
        <v>735.3999999999999</v>
      </c>
      <c r="F25" s="3">
        <v>743.921</v>
      </c>
      <c r="G25" s="3">
        <v>753.899</v>
      </c>
      <c r="H25" s="3">
        <v>761.171</v>
      </c>
      <c r="I25" s="3">
        <v>761.574</v>
      </c>
      <c r="J25" s="3">
        <v>754.359</v>
      </c>
      <c r="K25" s="3">
        <v>741.814</v>
      </c>
      <c r="L25" s="3">
        <v>725.603</v>
      </c>
      <c r="M25" s="3">
        <v>707.604</v>
      </c>
      <c r="N25" s="3">
        <v>690.758</v>
      </c>
      <c r="O25" s="3">
        <v>647.053</v>
      </c>
      <c r="P25" s="3">
        <v>582.035</v>
      </c>
      <c r="Q25" s="3">
        <v>525.64</v>
      </c>
      <c r="R25" s="3">
        <v>486.9100000000001</v>
      </c>
      <c r="S25" s="3">
        <v>472.183</v>
      </c>
      <c r="T25" s="3">
        <v>468.577</v>
      </c>
      <c r="U25" s="3">
        <v>469.696</v>
      </c>
      <c r="V25" s="3">
        <v>469.981</v>
      </c>
      <c r="W25" s="3">
        <v>466.294</v>
      </c>
      <c r="X25" s="3">
        <v>458.22299999999996</v>
      </c>
      <c r="Y25" s="3">
        <v>442.334</v>
      </c>
      <c r="Z25" s="3">
        <v>422.725</v>
      </c>
      <c r="AA25" s="3">
        <v>406.655</v>
      </c>
      <c r="AB25" s="3">
        <v>395.837</v>
      </c>
      <c r="AC25" s="3">
        <v>388.001</v>
      </c>
      <c r="AD25" s="3">
        <v>382.515</v>
      </c>
      <c r="AE25" s="3">
        <v>378.37700000000007</v>
      </c>
      <c r="AF25" s="3">
        <v>373.36299999999994</v>
      </c>
      <c r="AG25" s="3">
        <v>368.737</v>
      </c>
      <c r="AH25" s="3">
        <v>364.843</v>
      </c>
      <c r="AI25" s="3">
        <v>360.655</v>
      </c>
      <c r="AJ25" s="3">
        <v>355.188</v>
      </c>
      <c r="AK25" s="3">
        <v>347.911</v>
      </c>
      <c r="AL25" s="3">
        <v>340.072</v>
      </c>
      <c r="AM25" s="3">
        <v>333.431</v>
      </c>
      <c r="AN25" s="3">
        <v>327.46</v>
      </c>
      <c r="AO25" s="3">
        <v>322.671</v>
      </c>
      <c r="AP25" s="3">
        <v>319.006</v>
      </c>
      <c r="AQ25" s="3">
        <v>314.385</v>
      </c>
      <c r="AR25" s="3">
        <v>307.837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3">
        <v>129.41060000000002</v>
      </c>
      <c r="BF25" s="3">
        <v>139.68839999999997</v>
      </c>
      <c r="BG25" s="3">
        <v>446.794</v>
      </c>
      <c r="BH25" s="3">
        <v>311.6224000000001</v>
      </c>
      <c r="BI25" s="3">
        <v>377.7464</v>
      </c>
      <c r="BJ25" s="3">
        <v>454.51968999999997</v>
      </c>
      <c r="BK25" s="3">
        <v>432.12032000000005</v>
      </c>
      <c r="BL25" s="3">
        <v>465.28119</v>
      </c>
      <c r="BM25" s="3">
        <v>433.65342</v>
      </c>
      <c r="BN25" s="3">
        <v>435.31184999999994</v>
      </c>
      <c r="BO25" s="3">
        <v>402.52394000000004</v>
      </c>
      <c r="BP25" s="3">
        <v>397.3615</v>
      </c>
      <c r="BQ25" s="3">
        <v>386.32224999999994</v>
      </c>
      <c r="BR25" s="3">
        <v>376.04515</v>
      </c>
      <c r="BS25" s="3">
        <v>376.36096999999995</v>
      </c>
      <c r="BT25" s="3">
        <v>374.86469999999997</v>
      </c>
      <c r="BU25" s="3">
        <v>363.24192000000005</v>
      </c>
      <c r="BV25" s="3">
        <v>362.1621099999999</v>
      </c>
      <c r="BW25" s="3">
        <v>353.98752</v>
      </c>
      <c r="BX25" s="3">
        <v>342.95242</v>
      </c>
      <c r="BY25" s="3">
        <v>346.2288</v>
      </c>
      <c r="BZ25" s="3">
        <v>344.53236</v>
      </c>
      <c r="CA25" s="3">
        <v>340.95278</v>
      </c>
      <c r="CB25" s="3">
        <v>323.0684</v>
      </c>
      <c r="CC25" s="3">
        <v>323.42807</v>
      </c>
      <c r="CD25" s="3">
        <v>317.6362</v>
      </c>
      <c r="CE25" s="3">
        <v>306.53745</v>
      </c>
      <c r="CF25" s="3">
        <v>303.05569999999994</v>
      </c>
      <c r="CG25" s="3">
        <v>298.66575</v>
      </c>
      <c r="CH25" s="3">
        <v>292.44514999999996</v>
      </c>
    </row>
    <row x14ac:dyDescent="0.25" r="26" customHeight="1" ht="17.25">
      <c r="A26" s="1" t="s">
        <v>404</v>
      </c>
      <c r="B26" s="1" t="s">
        <v>405</v>
      </c>
      <c r="C26" s="3">
        <v>0.392</v>
      </c>
      <c r="D26" s="3">
        <v>0.41000000000000003</v>
      </c>
      <c r="E26" s="3">
        <v>0.446</v>
      </c>
      <c r="F26" s="3">
        <v>0.494</v>
      </c>
      <c r="G26" s="3">
        <v>0.546</v>
      </c>
      <c r="H26" s="3">
        <v>0.601</v>
      </c>
      <c r="I26" s="3">
        <v>0.655</v>
      </c>
      <c r="J26" s="3">
        <v>0.711</v>
      </c>
      <c r="K26" s="3">
        <v>0.764</v>
      </c>
      <c r="L26" s="3">
        <v>0.805</v>
      </c>
      <c r="M26" s="3">
        <v>0.835</v>
      </c>
      <c r="N26" s="3">
        <v>0.857</v>
      </c>
      <c r="O26" s="3">
        <v>0.873</v>
      </c>
      <c r="P26" s="3">
        <v>0.885</v>
      </c>
      <c r="Q26" s="3">
        <v>0.891</v>
      </c>
      <c r="R26" s="3">
        <v>0.89</v>
      </c>
      <c r="S26" s="3">
        <v>0.888</v>
      </c>
      <c r="T26" s="3">
        <v>0.886</v>
      </c>
      <c r="U26" s="3">
        <v>0.875</v>
      </c>
      <c r="V26" s="3">
        <v>0.87</v>
      </c>
      <c r="W26" s="3">
        <v>0.883</v>
      </c>
      <c r="X26" s="3">
        <v>0.903</v>
      </c>
      <c r="Y26" s="3">
        <v>0.918</v>
      </c>
      <c r="Z26" s="3">
        <v>0.924</v>
      </c>
      <c r="AA26" s="3">
        <v>0.921</v>
      </c>
      <c r="AB26" s="3">
        <v>0.909</v>
      </c>
      <c r="AC26" s="3">
        <v>0.8979999999999999</v>
      </c>
      <c r="AD26" s="3">
        <v>0.893</v>
      </c>
      <c r="AE26" s="3">
        <v>0.894</v>
      </c>
      <c r="AF26" s="3">
        <v>0.899</v>
      </c>
      <c r="AG26" s="3">
        <v>0.91</v>
      </c>
      <c r="AH26" s="3">
        <v>0.936</v>
      </c>
      <c r="AI26" s="3">
        <v>0.983</v>
      </c>
      <c r="AJ26" s="3">
        <v>1.046</v>
      </c>
      <c r="AK26" s="3">
        <v>1.081</v>
      </c>
      <c r="AL26" s="3">
        <v>1.065</v>
      </c>
      <c r="AM26" s="3">
        <v>1.041</v>
      </c>
      <c r="AN26" s="3">
        <v>1.036</v>
      </c>
      <c r="AO26" s="3">
        <v>1.018</v>
      </c>
      <c r="AP26" s="3">
        <v>0.9870000000000001</v>
      </c>
      <c r="AQ26" s="3">
        <v>0.965</v>
      </c>
      <c r="AR26" s="3">
        <v>0.943</v>
      </c>
      <c r="AS26" s="11" t="s">
        <v>385</v>
      </c>
      <c r="AT26" s="4" t="s">
        <v>385</v>
      </c>
      <c r="AU26" s="4" t="s">
        <v>385</v>
      </c>
      <c r="AV26" s="4" t="s">
        <v>385</v>
      </c>
      <c r="AW26" s="4" t="s">
        <v>385</v>
      </c>
      <c r="AX26" s="4" t="s">
        <v>385</v>
      </c>
      <c r="AY26" s="4" t="s">
        <v>385</v>
      </c>
      <c r="AZ26" s="4" t="s">
        <v>385</v>
      </c>
      <c r="BA26" s="4" t="s">
        <v>385</v>
      </c>
      <c r="BB26" s="4" t="s">
        <v>385</v>
      </c>
      <c r="BC26" s="4" t="s">
        <v>385</v>
      </c>
      <c r="BD26" s="4" t="s">
        <v>385</v>
      </c>
      <c r="BE26" s="4" t="s">
        <v>385</v>
      </c>
      <c r="BF26" s="4" t="s">
        <v>385</v>
      </c>
      <c r="BG26" s="4" t="s">
        <v>385</v>
      </c>
      <c r="BH26" s="4" t="s">
        <v>385</v>
      </c>
      <c r="BI26" s="4" t="s">
        <v>385</v>
      </c>
      <c r="BJ26" s="4" t="s">
        <v>385</v>
      </c>
      <c r="BK26" s="4" t="s">
        <v>385</v>
      </c>
      <c r="BL26" s="4" t="s">
        <v>385</v>
      </c>
      <c r="BM26" s="4" t="s">
        <v>385</v>
      </c>
      <c r="BN26" s="4" t="s">
        <v>385</v>
      </c>
      <c r="BO26" s="4" t="s">
        <v>385</v>
      </c>
      <c r="BP26" s="4" t="s">
        <v>385</v>
      </c>
      <c r="BQ26" s="4" t="s">
        <v>385</v>
      </c>
      <c r="BR26" s="4" t="s">
        <v>385</v>
      </c>
      <c r="BS26" s="4" t="s">
        <v>385</v>
      </c>
      <c r="BT26" s="4" t="s">
        <v>385</v>
      </c>
      <c r="BU26" s="4" t="s">
        <v>385</v>
      </c>
      <c r="BV26" s="4" t="s">
        <v>385</v>
      </c>
      <c r="BW26" s="4" t="s">
        <v>385</v>
      </c>
      <c r="BX26" s="4" t="s">
        <v>385</v>
      </c>
      <c r="BY26" s="4" t="s">
        <v>385</v>
      </c>
      <c r="BZ26" s="4" t="s">
        <v>385</v>
      </c>
      <c r="CA26" s="4" t="s">
        <v>385</v>
      </c>
      <c r="CB26" s="4" t="s">
        <v>385</v>
      </c>
      <c r="CC26" s="4" t="s">
        <v>385</v>
      </c>
      <c r="CD26" s="4" t="s">
        <v>385</v>
      </c>
      <c r="CE26" s="4" t="s">
        <v>385</v>
      </c>
      <c r="CF26" s="4" t="s">
        <v>385</v>
      </c>
      <c r="CG26" s="4" t="s">
        <v>385</v>
      </c>
      <c r="CH26" s="4" t="s">
        <v>385</v>
      </c>
    </row>
    <row x14ac:dyDescent="0.25" r="27" customHeight="1" ht="17.25">
      <c r="A27" s="1" t="s">
        <v>21</v>
      </c>
      <c r="B27" s="1" t="s">
        <v>20</v>
      </c>
      <c r="C27" s="3">
        <v>1523.215</v>
      </c>
      <c r="D27" s="3">
        <v>1543.096</v>
      </c>
      <c r="E27" s="3">
        <v>1564.8429999999998</v>
      </c>
      <c r="F27" s="3">
        <v>1590.681</v>
      </c>
      <c r="G27" s="3">
        <v>1618.525</v>
      </c>
      <c r="H27" s="3">
        <v>1642.3200000000002</v>
      </c>
      <c r="I27" s="3">
        <v>1667.604</v>
      </c>
      <c r="J27" s="3">
        <v>1685.03</v>
      </c>
      <c r="K27" s="3">
        <v>1683.677</v>
      </c>
      <c r="L27" s="3">
        <v>1666.719</v>
      </c>
      <c r="M27" s="3">
        <v>1630.664</v>
      </c>
      <c r="N27" s="3">
        <v>1568.773</v>
      </c>
      <c r="O27" s="3">
        <v>1493.28</v>
      </c>
      <c r="P27" s="3">
        <v>1411.8</v>
      </c>
      <c r="Q27" s="3">
        <v>1322.381</v>
      </c>
      <c r="R27" s="3">
        <v>1235.98</v>
      </c>
      <c r="S27" s="3">
        <v>1156.327</v>
      </c>
      <c r="T27" s="3">
        <v>1081.126</v>
      </c>
      <c r="U27" s="3">
        <v>1018.762</v>
      </c>
      <c r="V27" s="3">
        <v>978.465</v>
      </c>
      <c r="W27" s="3">
        <v>956.315</v>
      </c>
      <c r="X27" s="3">
        <v>946.806</v>
      </c>
      <c r="Y27" s="3">
        <v>943.184</v>
      </c>
      <c r="Z27" s="3">
        <v>939.653</v>
      </c>
      <c r="AA27" s="3">
        <v>933.843</v>
      </c>
      <c r="AB27" s="3">
        <v>929.3829999999999</v>
      </c>
      <c r="AC27" s="3">
        <v>931.328</v>
      </c>
      <c r="AD27" s="3">
        <v>947.257</v>
      </c>
      <c r="AE27" s="3">
        <v>975.527</v>
      </c>
      <c r="AF27" s="3">
        <v>1012.425</v>
      </c>
      <c r="AG27" s="3">
        <v>1049.902</v>
      </c>
      <c r="AH27" s="3">
        <v>1080.266</v>
      </c>
      <c r="AI27" s="3">
        <v>1107.439</v>
      </c>
      <c r="AJ27" s="3">
        <v>1133.07</v>
      </c>
      <c r="AK27" s="3">
        <v>1152.015</v>
      </c>
      <c r="AL27" s="3">
        <v>1167.5230000000001</v>
      </c>
      <c r="AM27" s="3">
        <v>1179.934</v>
      </c>
      <c r="AN27" s="3">
        <v>1167.046</v>
      </c>
      <c r="AO27" s="3">
        <v>1122.72</v>
      </c>
      <c r="AP27" s="3">
        <v>1065.542</v>
      </c>
      <c r="AQ27" s="3">
        <v>1005.742</v>
      </c>
      <c r="AR27" s="3">
        <v>947.425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3">
        <v>1418.616</v>
      </c>
      <c r="BF27" s="3">
        <v>1312.974</v>
      </c>
      <c r="BG27" s="3">
        <v>1243.03814</v>
      </c>
      <c r="BH27" s="3">
        <v>1186.5408</v>
      </c>
      <c r="BI27" s="3">
        <v>1121.63719</v>
      </c>
      <c r="BJ27" s="3">
        <v>1059.5034799999999</v>
      </c>
      <c r="BK27" s="3">
        <v>1008.5743799999999</v>
      </c>
      <c r="BL27" s="3">
        <v>968.68035</v>
      </c>
      <c r="BM27" s="3">
        <v>946.75185</v>
      </c>
      <c r="BN27" s="3">
        <v>937.33794</v>
      </c>
      <c r="BO27" s="3">
        <v>933.75216</v>
      </c>
      <c r="BP27" s="3">
        <v>930.25647</v>
      </c>
      <c r="BQ27" s="3">
        <v>924.50457</v>
      </c>
      <c r="BR27" s="3">
        <v>920.08917</v>
      </c>
      <c r="BS27" s="3">
        <v>922.01472</v>
      </c>
      <c r="BT27" s="3">
        <v>928.3118599999999</v>
      </c>
      <c r="BU27" s="3">
        <v>956.01646</v>
      </c>
      <c r="BV27" s="3">
        <v>992.1764999999999</v>
      </c>
      <c r="BW27" s="3">
        <v>1039.40298</v>
      </c>
      <c r="BX27" s="3">
        <v>1069.46334</v>
      </c>
      <c r="BY27" s="3">
        <v>1085.29022</v>
      </c>
      <c r="BZ27" s="3">
        <v>1121.7393</v>
      </c>
      <c r="CA27" s="3">
        <v>1128.9747</v>
      </c>
      <c r="CB27" s="3">
        <v>1132.4973100000002</v>
      </c>
      <c r="CC27" s="3">
        <v>1156.33532</v>
      </c>
      <c r="CD27" s="3">
        <v>1143.70508</v>
      </c>
      <c r="CE27" s="3">
        <v>1100.2656</v>
      </c>
      <c r="CF27" s="3">
        <v>1033.57574</v>
      </c>
      <c r="CG27" s="3">
        <v>975.5697399999999</v>
      </c>
      <c r="CH27" s="3">
        <v>928.4765</v>
      </c>
    </row>
    <row x14ac:dyDescent="0.25" r="28" customHeight="1" ht="17.25">
      <c r="A28" s="1" t="s">
        <v>23</v>
      </c>
      <c r="B28" s="1" t="s">
        <v>22</v>
      </c>
      <c r="C28" s="3">
        <v>52.232</v>
      </c>
      <c r="D28" s="3">
        <v>53.49</v>
      </c>
      <c r="E28" s="3">
        <v>54.352000000000004</v>
      </c>
      <c r="F28" s="3">
        <v>55.047</v>
      </c>
      <c r="G28" s="3">
        <v>55.68900000000001</v>
      </c>
      <c r="H28" s="3">
        <v>56.343</v>
      </c>
      <c r="I28" s="3">
        <v>57.007999999999996</v>
      </c>
      <c r="J28" s="3">
        <v>57.656</v>
      </c>
      <c r="K28" s="3">
        <v>58.266000000000005</v>
      </c>
      <c r="L28" s="3">
        <v>58.859</v>
      </c>
      <c r="M28" s="3">
        <v>59.461</v>
      </c>
      <c r="N28" s="3">
        <v>60.199</v>
      </c>
      <c r="O28" s="3">
        <v>61.036</v>
      </c>
      <c r="P28" s="3">
        <v>61.777</v>
      </c>
      <c r="Q28" s="3">
        <v>62.34100000000001</v>
      </c>
      <c r="R28" s="3">
        <v>62.888000000000005</v>
      </c>
      <c r="S28" s="3">
        <v>63.446</v>
      </c>
      <c r="T28" s="3">
        <v>64.196</v>
      </c>
      <c r="U28" s="3">
        <v>65.332</v>
      </c>
      <c r="V28" s="3">
        <v>66.771</v>
      </c>
      <c r="W28" s="3">
        <v>68.322</v>
      </c>
      <c r="X28" s="3">
        <v>69.994</v>
      </c>
      <c r="Y28" s="3">
        <v>71.652</v>
      </c>
      <c r="Z28" s="3">
        <v>72.958</v>
      </c>
      <c r="AA28" s="3">
        <v>73.97200000000001</v>
      </c>
      <c r="AB28" s="3">
        <v>74.734</v>
      </c>
      <c r="AC28" s="3">
        <v>75.305</v>
      </c>
      <c r="AD28" s="3">
        <v>75.719</v>
      </c>
      <c r="AE28" s="3">
        <v>75.989</v>
      </c>
      <c r="AF28" s="3">
        <v>75.998</v>
      </c>
      <c r="AG28" s="3">
        <v>75.358</v>
      </c>
      <c r="AH28" s="3">
        <v>74.467</v>
      </c>
      <c r="AI28" s="3">
        <v>74.005</v>
      </c>
      <c r="AJ28" s="3">
        <v>73.955</v>
      </c>
      <c r="AK28" s="3">
        <v>74.271</v>
      </c>
      <c r="AL28" s="3">
        <v>75.07900000000001</v>
      </c>
      <c r="AM28" s="3">
        <v>76.083</v>
      </c>
      <c r="AN28" s="3">
        <v>76.89099999999999</v>
      </c>
      <c r="AO28" s="3">
        <v>77.616</v>
      </c>
      <c r="AP28" s="3">
        <v>77.554</v>
      </c>
      <c r="AQ28" s="3">
        <v>76.383</v>
      </c>
      <c r="AR28" s="3">
        <v>74.987</v>
      </c>
      <c r="AS28" s="3">
        <v>37.08472</v>
      </c>
      <c r="AT28" s="3">
        <v>37.9779</v>
      </c>
      <c r="AU28" s="3">
        <v>46.199200000000005</v>
      </c>
      <c r="AV28" s="3">
        <v>44.58807</v>
      </c>
      <c r="AW28" s="3">
        <v>42.88053000000001</v>
      </c>
      <c r="AX28" s="3">
        <v>45.63783000000001</v>
      </c>
      <c r="AY28" s="3">
        <v>53.58751999999999</v>
      </c>
      <c r="AZ28" s="3">
        <v>44.39512</v>
      </c>
      <c r="BA28" s="3">
        <v>49.52610000000001</v>
      </c>
      <c r="BB28" s="3">
        <v>53.561690000000006</v>
      </c>
      <c r="BC28" s="3">
        <v>55.29873</v>
      </c>
      <c r="BD28" s="3">
        <v>56.587059999999994</v>
      </c>
      <c r="BE28" s="3">
        <v>59.20492</v>
      </c>
      <c r="BF28" s="3">
        <v>56.21707</v>
      </c>
      <c r="BG28" s="3">
        <v>56.10690000000001</v>
      </c>
      <c r="BH28" s="3">
        <v>57.85696000000001</v>
      </c>
      <c r="BI28" s="3">
        <v>57.1014</v>
      </c>
      <c r="BJ28" s="3">
        <v>54.566599999999994</v>
      </c>
      <c r="BK28" s="3">
        <v>60.758759999999995</v>
      </c>
      <c r="BL28" s="3">
        <v>64.10016</v>
      </c>
      <c r="BM28" s="3">
        <v>65.58912</v>
      </c>
      <c r="BN28" s="3">
        <v>68.59412</v>
      </c>
      <c r="BO28" s="3">
        <v>68.78592</v>
      </c>
      <c r="BP28" s="3">
        <v>72.22842</v>
      </c>
      <c r="BQ28" s="3">
        <v>73.23228</v>
      </c>
      <c r="BR28" s="3">
        <v>71.74463999999999</v>
      </c>
      <c r="BS28" s="3">
        <v>73.04585</v>
      </c>
      <c r="BT28" s="3">
        <v>74.96181</v>
      </c>
      <c r="BU28" s="3">
        <v>74.46922</v>
      </c>
      <c r="BV28" s="3">
        <v>75.23802</v>
      </c>
      <c r="BW28" s="3">
        <v>73.85084</v>
      </c>
      <c r="BX28" s="3">
        <v>72.97766</v>
      </c>
      <c r="BY28" s="3">
        <v>72.52489999999999</v>
      </c>
      <c r="BZ28" s="3">
        <v>73.21545</v>
      </c>
      <c r="CA28" s="3">
        <v>72.78558</v>
      </c>
      <c r="CB28" s="3">
        <v>73.57742</v>
      </c>
      <c r="CC28" s="3">
        <v>71.51801999999999</v>
      </c>
      <c r="CD28" s="3">
        <v>69.2019</v>
      </c>
      <c r="CE28" s="3">
        <v>76.83984</v>
      </c>
      <c r="CF28" s="3">
        <v>73.6763</v>
      </c>
      <c r="CG28" s="3">
        <v>58.05108</v>
      </c>
      <c r="CH28" s="3">
        <v>62.989079999999994</v>
      </c>
    </row>
    <row x14ac:dyDescent="0.25" r="29" customHeight="1" ht="17.25">
      <c r="A29" s="1" t="s">
        <v>406</v>
      </c>
      <c r="B29" s="1" t="s">
        <v>407</v>
      </c>
      <c r="C29" s="3">
        <v>7.3870000000000005</v>
      </c>
      <c r="D29" s="3">
        <v>7.337999999999999</v>
      </c>
      <c r="E29" s="3">
        <v>7.375</v>
      </c>
      <c r="F29" s="3">
        <v>7.462</v>
      </c>
      <c r="G29" s="3">
        <v>7.604</v>
      </c>
      <c r="H29" s="3">
        <v>7.758</v>
      </c>
      <c r="I29" s="3">
        <v>7.855</v>
      </c>
      <c r="J29" s="3">
        <v>7.909000000000001</v>
      </c>
      <c r="K29" s="3">
        <v>7.947</v>
      </c>
      <c r="L29" s="3">
        <v>7.965</v>
      </c>
      <c r="M29" s="3">
        <v>7.98</v>
      </c>
      <c r="N29" s="3">
        <v>8.053</v>
      </c>
      <c r="O29" s="3">
        <v>8.177</v>
      </c>
      <c r="P29" s="3">
        <v>8.276</v>
      </c>
      <c r="Q29" s="3">
        <v>8.322</v>
      </c>
      <c r="R29" s="3">
        <v>8.306000000000001</v>
      </c>
      <c r="S29" s="3">
        <v>8.215</v>
      </c>
      <c r="T29" s="3">
        <v>8.082</v>
      </c>
      <c r="U29" s="3">
        <v>7.970000000000001</v>
      </c>
      <c r="V29" s="3">
        <v>7.914</v>
      </c>
      <c r="W29" s="3">
        <v>7.8999999999999995</v>
      </c>
      <c r="X29" s="3">
        <v>7.879</v>
      </c>
      <c r="Y29" s="3">
        <v>7.835</v>
      </c>
      <c r="Z29" s="3">
        <v>7.762</v>
      </c>
      <c r="AA29" s="3">
        <v>7.636</v>
      </c>
      <c r="AB29" s="3">
        <v>7.474</v>
      </c>
      <c r="AC29" s="3">
        <v>7.286</v>
      </c>
      <c r="AD29" s="3">
        <v>7.108</v>
      </c>
      <c r="AE29" s="3">
        <v>7.034</v>
      </c>
      <c r="AF29" s="3">
        <v>7.044</v>
      </c>
      <c r="AG29" s="3">
        <v>7.07</v>
      </c>
      <c r="AH29" s="3">
        <v>7.073</v>
      </c>
      <c r="AI29" s="3">
        <v>6.977</v>
      </c>
      <c r="AJ29" s="3">
        <v>6.7509999999999994</v>
      </c>
      <c r="AK29" s="3">
        <v>6.461</v>
      </c>
      <c r="AL29" s="3">
        <v>6.182</v>
      </c>
      <c r="AM29" s="3">
        <v>6.026000000000001</v>
      </c>
      <c r="AN29" s="3">
        <v>6.001</v>
      </c>
      <c r="AO29" s="3">
        <v>5.96</v>
      </c>
      <c r="AP29" s="3">
        <v>5.878</v>
      </c>
      <c r="AQ29" s="3">
        <v>5.785</v>
      </c>
      <c r="AR29" s="3">
        <v>5.64</v>
      </c>
      <c r="AS29" s="11" t="s">
        <v>385</v>
      </c>
      <c r="AT29" s="4" t="s">
        <v>385</v>
      </c>
      <c r="AU29" s="4" t="s">
        <v>385</v>
      </c>
      <c r="AV29" s="4" t="s">
        <v>385</v>
      </c>
      <c r="AW29" s="4" t="s">
        <v>385</v>
      </c>
      <c r="AX29" s="4" t="s">
        <v>385</v>
      </c>
      <c r="AY29" s="4" t="s">
        <v>385</v>
      </c>
      <c r="AZ29" s="4" t="s">
        <v>385</v>
      </c>
      <c r="BA29" s="4" t="s">
        <v>385</v>
      </c>
      <c r="BB29" s="4" t="s">
        <v>385</v>
      </c>
      <c r="BC29" s="4" t="s">
        <v>385</v>
      </c>
      <c r="BD29" s="4" t="s">
        <v>385</v>
      </c>
      <c r="BE29" s="4" t="s">
        <v>385</v>
      </c>
      <c r="BF29" s="4" t="s">
        <v>385</v>
      </c>
      <c r="BG29" s="4" t="s">
        <v>385</v>
      </c>
      <c r="BH29" s="4" t="s">
        <v>385</v>
      </c>
      <c r="BI29" s="4" t="s">
        <v>385</v>
      </c>
      <c r="BJ29" s="4" t="s">
        <v>385</v>
      </c>
      <c r="BK29" s="4" t="s">
        <v>385</v>
      </c>
      <c r="BL29" s="4" t="s">
        <v>385</v>
      </c>
      <c r="BM29" s="4" t="s">
        <v>385</v>
      </c>
      <c r="BN29" s="4" t="s">
        <v>385</v>
      </c>
      <c r="BO29" s="4" t="s">
        <v>385</v>
      </c>
      <c r="BP29" s="4" t="s">
        <v>385</v>
      </c>
      <c r="BQ29" s="4" t="s">
        <v>385</v>
      </c>
      <c r="BR29" s="4" t="s">
        <v>385</v>
      </c>
      <c r="BS29" s="4" t="s">
        <v>385</v>
      </c>
      <c r="BT29" s="4" t="s">
        <v>385</v>
      </c>
      <c r="BU29" s="4" t="s">
        <v>385</v>
      </c>
      <c r="BV29" s="4" t="s">
        <v>385</v>
      </c>
      <c r="BW29" s="4" t="s">
        <v>385</v>
      </c>
      <c r="BX29" s="4" t="s">
        <v>385</v>
      </c>
      <c r="BY29" s="4" t="s">
        <v>385</v>
      </c>
      <c r="BZ29" s="4" t="s">
        <v>385</v>
      </c>
      <c r="CA29" s="4" t="s">
        <v>385</v>
      </c>
      <c r="CB29" s="4" t="s">
        <v>385</v>
      </c>
      <c r="CC29" s="4" t="s">
        <v>385</v>
      </c>
      <c r="CD29" s="4" t="s">
        <v>385</v>
      </c>
      <c r="CE29" s="4" t="s">
        <v>385</v>
      </c>
      <c r="CF29" s="4" t="s">
        <v>385</v>
      </c>
      <c r="CG29" s="4" t="s">
        <v>385</v>
      </c>
      <c r="CH29" s="4" t="s">
        <v>385</v>
      </c>
    </row>
    <row x14ac:dyDescent="0.25" r="30" customHeight="1" ht="17.25">
      <c r="A30" s="1" t="s">
        <v>29</v>
      </c>
      <c r="B30" s="1" t="s">
        <v>28</v>
      </c>
      <c r="C30" s="3">
        <v>1838.565</v>
      </c>
      <c r="D30" s="3">
        <v>1873.2289999999998</v>
      </c>
      <c r="E30" s="3">
        <v>1906.35</v>
      </c>
      <c r="F30" s="3">
        <v>1938.028</v>
      </c>
      <c r="G30" s="3">
        <v>1969.322</v>
      </c>
      <c r="H30" s="3">
        <v>2001.4770000000003</v>
      </c>
      <c r="I30" s="3">
        <v>2034.857</v>
      </c>
      <c r="J30" s="3">
        <v>2070.159</v>
      </c>
      <c r="K30" s="3">
        <v>2107.073</v>
      </c>
      <c r="L30" s="3">
        <v>2143.857</v>
      </c>
      <c r="M30" s="3">
        <v>2179.456</v>
      </c>
      <c r="N30" s="3">
        <v>2212.608</v>
      </c>
      <c r="O30" s="3">
        <v>2241.516</v>
      </c>
      <c r="P30" s="3">
        <v>2264.986</v>
      </c>
      <c r="Q30" s="3">
        <v>2282.585</v>
      </c>
      <c r="R30" s="3">
        <v>2295.068</v>
      </c>
      <c r="S30" s="3">
        <v>2305.1620000000003</v>
      </c>
      <c r="T30" s="3">
        <v>2313.268</v>
      </c>
      <c r="U30" s="3">
        <v>2320.943</v>
      </c>
      <c r="V30" s="3">
        <v>2332.862</v>
      </c>
      <c r="W30" s="3">
        <v>2346.636</v>
      </c>
      <c r="X30" s="3">
        <v>2357.63</v>
      </c>
      <c r="Y30" s="3">
        <v>2367.912</v>
      </c>
      <c r="Z30" s="3">
        <v>2378.633</v>
      </c>
      <c r="AA30" s="3">
        <v>2387.099</v>
      </c>
      <c r="AB30" s="3">
        <v>2395.816</v>
      </c>
      <c r="AC30" s="3">
        <v>2411.858</v>
      </c>
      <c r="AD30" s="3">
        <v>2433.151</v>
      </c>
      <c r="AE30" s="3">
        <v>2453.535</v>
      </c>
      <c r="AF30" s="3">
        <v>2472.913</v>
      </c>
      <c r="AG30" s="3">
        <v>2491.307</v>
      </c>
      <c r="AH30" s="3">
        <v>2504.715</v>
      </c>
      <c r="AI30" s="3">
        <v>2513.55</v>
      </c>
      <c r="AJ30" s="3">
        <v>2521.608</v>
      </c>
      <c r="AK30" s="3">
        <v>2528.434</v>
      </c>
      <c r="AL30" s="3">
        <v>2533.284</v>
      </c>
      <c r="AM30" s="3">
        <v>2536.264</v>
      </c>
      <c r="AN30" s="3">
        <v>2537.939</v>
      </c>
      <c r="AO30" s="3">
        <v>2538.615</v>
      </c>
      <c r="AP30" s="3">
        <v>2539.1099999999997</v>
      </c>
      <c r="AQ30" s="3">
        <v>2540.695</v>
      </c>
      <c r="AR30" s="3">
        <v>2543.868</v>
      </c>
      <c r="AS30" s="3">
        <v>551.5695</v>
      </c>
      <c r="AT30" s="3">
        <v>561.9686999999999</v>
      </c>
      <c r="AU30" s="3">
        <v>590.9685</v>
      </c>
      <c r="AV30" s="3">
        <v>523.26756</v>
      </c>
      <c r="AW30" s="3">
        <v>452.94406</v>
      </c>
      <c r="AX30" s="3">
        <v>480.3544800000001</v>
      </c>
      <c r="AY30" s="3">
        <v>1078.47421</v>
      </c>
      <c r="AZ30" s="3">
        <v>1138.5874500000002</v>
      </c>
      <c r="BA30" s="3">
        <v>1179.96088</v>
      </c>
      <c r="BB30" s="3">
        <v>1372.06848</v>
      </c>
      <c r="BC30" s="3">
        <v>1416.6464</v>
      </c>
      <c r="BD30" s="3">
        <v>1482.4473600000001</v>
      </c>
      <c r="BE30" s="3">
        <v>1815.6279600000003</v>
      </c>
      <c r="BF30" s="3">
        <v>1902.5882399999998</v>
      </c>
      <c r="BG30" s="3">
        <v>2099.9782</v>
      </c>
      <c r="BH30" s="3">
        <v>1996.70916</v>
      </c>
      <c r="BI30" s="3">
        <v>2259.0587600000003</v>
      </c>
      <c r="BJ30" s="3">
        <v>2035.67584</v>
      </c>
      <c r="BK30" s="3">
        <v>1972.8015500000001</v>
      </c>
      <c r="BL30" s="3">
        <v>2216.2189</v>
      </c>
      <c r="BM30" s="3">
        <v>2158.90512</v>
      </c>
      <c r="BN30" s="3">
        <v>2121.867</v>
      </c>
      <c r="BO30" s="3">
        <v>2202.15816</v>
      </c>
      <c r="BP30" s="3">
        <v>2283.4876799999997</v>
      </c>
      <c r="BQ30" s="3">
        <v>2052.9051400000003</v>
      </c>
      <c r="BR30" s="3">
        <v>2108.31808</v>
      </c>
      <c r="BS30" s="3">
        <v>2098.31646</v>
      </c>
      <c r="BT30" s="3">
        <v>2116.8413699999996</v>
      </c>
      <c r="BU30" s="3">
        <v>2208.1815</v>
      </c>
      <c r="BV30" s="3">
        <v>2299.80909</v>
      </c>
      <c r="BW30" s="3">
        <v>2441.4808599999997</v>
      </c>
      <c r="BX30" s="3">
        <v>2479.6678500000003</v>
      </c>
      <c r="BY30" s="3">
        <v>2488.4145000000003</v>
      </c>
      <c r="BZ30" s="3">
        <v>2370.31152</v>
      </c>
      <c r="CA30" s="3">
        <v>2376.72796</v>
      </c>
      <c r="CB30" s="3">
        <v>2507.95116</v>
      </c>
      <c r="CC30" s="3">
        <v>2434.81344</v>
      </c>
      <c r="CD30" s="3">
        <v>2360.28327</v>
      </c>
      <c r="CE30" s="3">
        <v>2284.7535</v>
      </c>
      <c r="CF30" s="3">
        <v>2031.2879999999998</v>
      </c>
      <c r="CG30" s="3">
        <v>2083.3699</v>
      </c>
      <c r="CH30" s="3">
        <v>1984.21704</v>
      </c>
    </row>
    <row x14ac:dyDescent="0.25" r="31" customHeight="1" ht="17.25">
      <c r="A31" s="1" t="s">
        <v>35</v>
      </c>
      <c r="B31" s="1" t="s">
        <v>34</v>
      </c>
      <c r="C31" s="3">
        <v>34519.651</v>
      </c>
      <c r="D31" s="3">
        <v>35180.927</v>
      </c>
      <c r="E31" s="3">
        <v>35788.507</v>
      </c>
      <c r="F31" s="3">
        <v>36308.956999999995</v>
      </c>
      <c r="G31" s="3">
        <v>36709.812</v>
      </c>
      <c r="H31" s="3">
        <v>36965.769</v>
      </c>
      <c r="I31" s="3">
        <v>37060.023</v>
      </c>
      <c r="J31" s="3">
        <v>37016.109</v>
      </c>
      <c r="K31" s="3">
        <v>36856.025</v>
      </c>
      <c r="L31" s="3">
        <v>36607.193</v>
      </c>
      <c r="M31" s="3">
        <v>36304.553</v>
      </c>
      <c r="N31" s="3">
        <v>35972.012</v>
      </c>
      <c r="O31" s="3">
        <v>35610.156</v>
      </c>
      <c r="P31" s="3">
        <v>35279.109</v>
      </c>
      <c r="Q31" s="3">
        <v>35034.955</v>
      </c>
      <c r="R31" s="3">
        <v>34883.377</v>
      </c>
      <c r="S31" s="3">
        <v>34813.975</v>
      </c>
      <c r="T31" s="3">
        <v>34810.099</v>
      </c>
      <c r="U31" s="3">
        <v>34831.79</v>
      </c>
      <c r="V31" s="3">
        <v>34786.41</v>
      </c>
      <c r="W31" s="3">
        <v>34626.691</v>
      </c>
      <c r="X31" s="3">
        <v>34363.165</v>
      </c>
      <c r="Y31" s="3">
        <v>33990.178</v>
      </c>
      <c r="Z31" s="3">
        <v>33465.511</v>
      </c>
      <c r="AA31" s="3">
        <v>32914.433</v>
      </c>
      <c r="AB31" s="3">
        <v>32446.156</v>
      </c>
      <c r="AC31" s="3">
        <v>32007.648</v>
      </c>
      <c r="AD31" s="3">
        <v>31586.841</v>
      </c>
      <c r="AE31" s="3">
        <v>31223.634</v>
      </c>
      <c r="AF31" s="3">
        <v>30883.454</v>
      </c>
      <c r="AG31" s="3">
        <v>30533.538</v>
      </c>
      <c r="AH31" s="3">
        <v>30233.023999999998</v>
      </c>
      <c r="AI31" s="3">
        <v>29987.324</v>
      </c>
      <c r="AJ31" s="3">
        <v>29774.795</v>
      </c>
      <c r="AK31" s="3">
        <v>29635.375</v>
      </c>
      <c r="AL31" s="3">
        <v>29576.705</v>
      </c>
      <c r="AM31" s="3">
        <v>29445.627</v>
      </c>
      <c r="AN31" s="3">
        <v>29299.825</v>
      </c>
      <c r="AO31" s="3">
        <v>29284.069000000003</v>
      </c>
      <c r="AP31" s="3">
        <v>29188.03</v>
      </c>
      <c r="AQ31" s="3">
        <v>28851.429</v>
      </c>
      <c r="AR31" s="3">
        <v>28481.227</v>
      </c>
      <c r="AS31" s="3">
        <v>19331.00456</v>
      </c>
      <c r="AT31" s="3">
        <v>21812.174740000002</v>
      </c>
      <c r="AU31" s="3">
        <v>22904.64448</v>
      </c>
      <c r="AV31" s="3">
        <v>23963.91162</v>
      </c>
      <c r="AW31" s="3">
        <v>27532.358999999997</v>
      </c>
      <c r="AX31" s="3">
        <v>23288.43447</v>
      </c>
      <c r="AY31" s="3">
        <v>24089.01495</v>
      </c>
      <c r="AZ31" s="3">
        <v>25170.95412</v>
      </c>
      <c r="BA31" s="3">
        <v>27273.4585</v>
      </c>
      <c r="BB31" s="3">
        <v>27089.322819999998</v>
      </c>
      <c r="BC31" s="3">
        <v>28680.59687</v>
      </c>
      <c r="BD31" s="3">
        <v>31295.65044</v>
      </c>
      <c r="BE31" s="3">
        <v>32049.140400000004</v>
      </c>
      <c r="BF31" s="3">
        <v>33515.153549999995</v>
      </c>
      <c r="BG31" s="3">
        <v>32582.508150000005</v>
      </c>
      <c r="BH31" s="3">
        <v>34534.54323</v>
      </c>
      <c r="BI31" s="3">
        <v>34465.83525</v>
      </c>
      <c r="BJ31" s="3">
        <v>34461.99801</v>
      </c>
      <c r="BK31" s="3">
        <v>34483.4721</v>
      </c>
      <c r="BL31" s="3">
        <v>34438.545900000005</v>
      </c>
      <c r="BM31" s="3">
        <v>34280.42409</v>
      </c>
      <c r="BN31" s="3">
        <v>34019.53335</v>
      </c>
      <c r="BO31" s="3">
        <v>33650.27622</v>
      </c>
      <c r="BP31" s="3">
        <v>33130.85589</v>
      </c>
      <c r="BQ31" s="3">
        <v>32585.288669999998</v>
      </c>
      <c r="BR31" s="3">
        <v>32121.69444</v>
      </c>
      <c r="BS31" s="3">
        <v>31687.57152</v>
      </c>
      <c r="BT31" s="3">
        <v>31270.97259</v>
      </c>
      <c r="BU31" s="3">
        <v>30911.39766</v>
      </c>
      <c r="BV31" s="3">
        <v>30574.61946</v>
      </c>
      <c r="BW31" s="3">
        <v>30228.20262</v>
      </c>
      <c r="BX31" s="3">
        <v>29930.69376</v>
      </c>
      <c r="BY31" s="3">
        <v>29687.45076</v>
      </c>
      <c r="BZ31" s="3">
        <v>29477.047049999997</v>
      </c>
      <c r="CA31" s="3">
        <v>29339.021249999998</v>
      </c>
      <c r="CB31" s="3">
        <v>29280.937950000003</v>
      </c>
      <c r="CC31" s="3">
        <v>26501.064300000002</v>
      </c>
      <c r="CD31" s="3">
        <v>26662.840750000003</v>
      </c>
      <c r="CE31" s="3">
        <v>26941.343480000003</v>
      </c>
      <c r="CF31" s="3">
        <v>23058.5437</v>
      </c>
      <c r="CG31" s="3">
        <v>19330.457430000002</v>
      </c>
      <c r="CH31" s="3">
        <v>17943.17301</v>
      </c>
    </row>
    <row x14ac:dyDescent="0.25" r="32" customHeight="1" ht="17.25">
      <c r="A32" s="1" t="s">
        <v>408</v>
      </c>
      <c r="B32" s="1" t="s">
        <v>409</v>
      </c>
      <c r="C32" s="3">
        <v>44.961</v>
      </c>
      <c r="D32" s="3">
        <v>44.662</v>
      </c>
      <c r="E32" s="3">
        <v>44.311</v>
      </c>
      <c r="F32" s="3">
        <v>43.917</v>
      </c>
      <c r="G32" s="3">
        <v>43.542</v>
      </c>
      <c r="H32" s="3">
        <v>43.177</v>
      </c>
      <c r="I32" s="3">
        <v>42.698</v>
      </c>
      <c r="J32" s="3">
        <v>42.045</v>
      </c>
      <c r="K32" s="3">
        <v>41.195</v>
      </c>
      <c r="L32" s="3">
        <v>40.296</v>
      </c>
      <c r="M32" s="3">
        <v>39.654</v>
      </c>
      <c r="N32" s="3">
        <v>39.414</v>
      </c>
      <c r="O32" s="3">
        <v>39.483</v>
      </c>
      <c r="P32" s="3">
        <v>39.668</v>
      </c>
      <c r="Q32" s="3">
        <v>39.643</v>
      </c>
      <c r="R32" s="3">
        <v>39.206</v>
      </c>
      <c r="S32" s="3">
        <v>38.464</v>
      </c>
      <c r="T32" s="3">
        <v>37.649</v>
      </c>
      <c r="U32" s="3">
        <v>37.052</v>
      </c>
      <c r="V32" s="3">
        <v>36.943</v>
      </c>
      <c r="W32" s="3">
        <v>37.048</v>
      </c>
      <c r="X32" s="3">
        <v>37.132</v>
      </c>
      <c r="Y32" s="3">
        <v>37.24</v>
      </c>
      <c r="Z32" s="3">
        <v>37.203</v>
      </c>
      <c r="AA32" s="3">
        <v>36.905</v>
      </c>
      <c r="AB32" s="3">
        <v>36.504000000000005</v>
      </c>
      <c r="AC32" s="3">
        <v>36.105000000000004</v>
      </c>
      <c r="AD32" s="3">
        <v>35.846</v>
      </c>
      <c r="AE32" s="3">
        <v>36.034</v>
      </c>
      <c r="AF32" s="3">
        <v>36.24</v>
      </c>
      <c r="AG32" s="3">
        <v>35.977999999999994</v>
      </c>
      <c r="AH32" s="3">
        <v>35.437</v>
      </c>
      <c r="AI32" s="3">
        <v>34.615</v>
      </c>
      <c r="AJ32" s="3">
        <v>33.329</v>
      </c>
      <c r="AK32" s="3">
        <v>32.132</v>
      </c>
      <c r="AL32" s="3">
        <v>31.455</v>
      </c>
      <c r="AM32" s="3">
        <v>31.028999999999996</v>
      </c>
      <c r="AN32" s="3">
        <v>30.697</v>
      </c>
      <c r="AO32" s="3">
        <v>30.46</v>
      </c>
      <c r="AP32" s="3">
        <v>30.306</v>
      </c>
      <c r="AQ32" s="3">
        <v>30.218</v>
      </c>
      <c r="AR32" s="3">
        <v>30.169</v>
      </c>
      <c r="AS32" s="11" t="s">
        <v>385</v>
      </c>
      <c r="AT32" s="4" t="s">
        <v>385</v>
      </c>
      <c r="AU32" s="4" t="s">
        <v>385</v>
      </c>
      <c r="AV32" s="4" t="s">
        <v>385</v>
      </c>
      <c r="AW32" s="4" t="s">
        <v>385</v>
      </c>
      <c r="AX32" s="4" t="s">
        <v>385</v>
      </c>
      <c r="AY32" s="4" t="s">
        <v>385</v>
      </c>
      <c r="AZ32" s="4" t="s">
        <v>385</v>
      </c>
      <c r="BA32" s="4" t="s">
        <v>385</v>
      </c>
      <c r="BB32" s="4" t="s">
        <v>385</v>
      </c>
      <c r="BC32" s="4" t="s">
        <v>385</v>
      </c>
      <c r="BD32" s="4" t="s">
        <v>385</v>
      </c>
      <c r="BE32" s="4" t="s">
        <v>385</v>
      </c>
      <c r="BF32" s="4" t="s">
        <v>385</v>
      </c>
      <c r="BG32" s="4" t="s">
        <v>385</v>
      </c>
      <c r="BH32" s="4" t="s">
        <v>385</v>
      </c>
      <c r="BI32" s="4" t="s">
        <v>385</v>
      </c>
      <c r="BJ32" s="4" t="s">
        <v>385</v>
      </c>
      <c r="BK32" s="4" t="s">
        <v>385</v>
      </c>
      <c r="BL32" s="4" t="s">
        <v>385</v>
      </c>
      <c r="BM32" s="4" t="s">
        <v>385</v>
      </c>
      <c r="BN32" s="4" t="s">
        <v>385</v>
      </c>
      <c r="BO32" s="4" t="s">
        <v>385</v>
      </c>
      <c r="BP32" s="4" t="s">
        <v>385</v>
      </c>
      <c r="BQ32" s="4" t="s">
        <v>385</v>
      </c>
      <c r="BR32" s="4" t="s">
        <v>385</v>
      </c>
      <c r="BS32" s="4" t="s">
        <v>385</v>
      </c>
      <c r="BT32" s="4" t="s">
        <v>385</v>
      </c>
      <c r="BU32" s="4" t="s">
        <v>385</v>
      </c>
      <c r="BV32" s="4" t="s">
        <v>385</v>
      </c>
      <c r="BW32" s="4" t="s">
        <v>385</v>
      </c>
      <c r="BX32" s="4" t="s">
        <v>385</v>
      </c>
      <c r="BY32" s="4" t="s">
        <v>385</v>
      </c>
      <c r="BZ32" s="4" t="s">
        <v>385</v>
      </c>
      <c r="CA32" s="4" t="s">
        <v>385</v>
      </c>
      <c r="CB32" s="4" t="s">
        <v>385</v>
      </c>
      <c r="CC32" s="4" t="s">
        <v>385</v>
      </c>
      <c r="CD32" s="4" t="s">
        <v>385</v>
      </c>
      <c r="CE32" s="4" t="s">
        <v>385</v>
      </c>
      <c r="CF32" s="4" t="s">
        <v>385</v>
      </c>
      <c r="CG32" s="4" t="s">
        <v>385</v>
      </c>
      <c r="CH32" s="4" t="s">
        <v>385</v>
      </c>
    </row>
    <row x14ac:dyDescent="0.25" r="33" customHeight="1" ht="17.25">
      <c r="A33" s="1" t="s">
        <v>37</v>
      </c>
      <c r="B33" s="1" t="s">
        <v>36</v>
      </c>
      <c r="C33" s="3">
        <v>55.433</v>
      </c>
      <c r="D33" s="3">
        <v>56.989000000000004</v>
      </c>
      <c r="E33" s="3">
        <v>58.38</v>
      </c>
      <c r="F33" s="3">
        <v>59.875</v>
      </c>
      <c r="G33" s="3">
        <v>61.744</v>
      </c>
      <c r="H33" s="3">
        <v>63.991</v>
      </c>
      <c r="I33" s="3">
        <v>66.532</v>
      </c>
      <c r="J33" s="3">
        <v>69.011</v>
      </c>
      <c r="K33" s="3">
        <v>71.035</v>
      </c>
      <c r="L33" s="3">
        <v>72.478</v>
      </c>
      <c r="M33" s="3">
        <v>73.324</v>
      </c>
      <c r="N33" s="3">
        <v>73.712</v>
      </c>
      <c r="O33" s="3">
        <v>73.943</v>
      </c>
      <c r="P33" s="3">
        <v>74.05</v>
      </c>
      <c r="Q33" s="3">
        <v>73.946</v>
      </c>
      <c r="R33" s="3">
        <v>73.739</v>
      </c>
      <c r="S33" s="3">
        <v>73.466</v>
      </c>
      <c r="T33" s="3">
        <v>73.068</v>
      </c>
      <c r="U33" s="3">
        <v>72.603</v>
      </c>
      <c r="V33" s="3">
        <v>72.229</v>
      </c>
      <c r="W33" s="3">
        <v>71.979</v>
      </c>
      <c r="X33" s="3">
        <v>71.74000000000001</v>
      </c>
      <c r="Y33" s="3">
        <v>71.492</v>
      </c>
      <c r="Z33" s="3">
        <v>71.223</v>
      </c>
      <c r="AA33" s="3">
        <v>70.705</v>
      </c>
      <c r="AB33" s="3">
        <v>69.845</v>
      </c>
      <c r="AC33" s="3">
        <v>68.851</v>
      </c>
      <c r="AD33" s="3">
        <v>67.852</v>
      </c>
      <c r="AE33" s="3">
        <v>66.952</v>
      </c>
      <c r="AF33" s="3">
        <v>66.356</v>
      </c>
      <c r="AG33" s="3">
        <v>66.182</v>
      </c>
      <c r="AH33" s="3">
        <v>66.532</v>
      </c>
      <c r="AI33" s="3">
        <v>67.3</v>
      </c>
      <c r="AJ33" s="3">
        <v>68.194</v>
      </c>
      <c r="AK33" s="3">
        <v>68.983</v>
      </c>
      <c r="AL33" s="3">
        <v>69.417</v>
      </c>
      <c r="AM33" s="3">
        <v>69.371</v>
      </c>
      <c r="AN33" s="3">
        <v>68.856</v>
      </c>
      <c r="AO33" s="3">
        <v>67.928</v>
      </c>
      <c r="AP33" s="3">
        <v>66.699</v>
      </c>
      <c r="AQ33" s="3">
        <v>65.318</v>
      </c>
      <c r="AR33" s="3">
        <v>63.94</v>
      </c>
      <c r="AS33" s="3">
        <v>54.87867</v>
      </c>
      <c r="AT33" s="3">
        <v>56.41911</v>
      </c>
      <c r="AU33" s="3">
        <v>57.7962</v>
      </c>
      <c r="AV33" s="3">
        <v>59.27625</v>
      </c>
      <c r="AW33" s="3">
        <v>55.5696</v>
      </c>
      <c r="AX33" s="3">
        <v>60.79145</v>
      </c>
      <c r="AY33" s="3">
        <v>56.55219999999999</v>
      </c>
      <c r="AZ33" s="3">
        <v>57.96923999999999</v>
      </c>
      <c r="BA33" s="3">
        <v>60.379749999999994</v>
      </c>
      <c r="BB33" s="3">
        <v>63.78064</v>
      </c>
      <c r="BC33" s="3">
        <v>66.72484</v>
      </c>
      <c r="BD33" s="3">
        <v>69.28928</v>
      </c>
      <c r="BE33" s="3">
        <v>71.72471</v>
      </c>
      <c r="BF33" s="3">
        <v>73.3095</v>
      </c>
      <c r="BG33" s="3">
        <v>73.20654</v>
      </c>
      <c r="BH33" s="3">
        <v>73.00161</v>
      </c>
      <c r="BI33" s="3">
        <v>72.73133999999999</v>
      </c>
      <c r="BJ33" s="3">
        <v>72.33731999999999</v>
      </c>
      <c r="BK33" s="3">
        <v>69.69887999999999</v>
      </c>
      <c r="BL33" s="3">
        <v>70.78442</v>
      </c>
      <c r="BM33" s="3">
        <v>71.25921</v>
      </c>
      <c r="BN33" s="3">
        <v>71.02260000000001</v>
      </c>
      <c r="BO33" s="3">
        <v>67.9174</v>
      </c>
      <c r="BP33" s="3">
        <v>67.66185</v>
      </c>
      <c r="BQ33" s="3">
        <v>69.99795</v>
      </c>
      <c r="BR33" s="3">
        <v>65.65429999999999</v>
      </c>
      <c r="BS33" s="3">
        <v>68.16249</v>
      </c>
      <c r="BT33" s="3">
        <v>65.13792000000001</v>
      </c>
      <c r="BU33" s="3">
        <v>66.28247999999999</v>
      </c>
      <c r="BV33" s="3">
        <v>65.69243999999999</v>
      </c>
      <c r="BW33" s="3">
        <v>62.8729</v>
      </c>
      <c r="BX33" s="3">
        <v>63.87071999999999</v>
      </c>
      <c r="BY33" s="3">
        <v>66.627</v>
      </c>
      <c r="BZ33" s="3">
        <v>67.51206</v>
      </c>
      <c r="CA33" s="3">
        <v>68.29317</v>
      </c>
      <c r="CB33" s="3">
        <v>68.72283</v>
      </c>
      <c r="CC33" s="3">
        <v>68.67729</v>
      </c>
      <c r="CD33" s="3">
        <v>68.16744</v>
      </c>
      <c r="CE33" s="3">
        <v>67.24871999999999</v>
      </c>
      <c r="CF33" s="3">
        <v>66.03201</v>
      </c>
      <c r="CG33" s="3">
        <v>64.66481999999999</v>
      </c>
      <c r="CH33" s="3">
        <v>63.300599999999996</v>
      </c>
    </row>
    <row x14ac:dyDescent="0.25" r="34" customHeight="1" ht="17.25">
      <c r="A34" s="1" t="s">
        <v>27</v>
      </c>
      <c r="B34" s="1" t="s">
        <v>26</v>
      </c>
      <c r="C34" s="3">
        <v>142.128</v>
      </c>
      <c r="D34" s="3">
        <v>146.378</v>
      </c>
      <c r="E34" s="3">
        <v>150.536</v>
      </c>
      <c r="F34" s="3">
        <v>154.59199999999998</v>
      </c>
      <c r="G34" s="3">
        <v>158.53699999999998</v>
      </c>
      <c r="H34" s="3">
        <v>162.354</v>
      </c>
      <c r="I34" s="3">
        <v>166.099</v>
      </c>
      <c r="J34" s="3">
        <v>169.772</v>
      </c>
      <c r="K34" s="3">
        <v>173.298</v>
      </c>
      <c r="L34" s="3">
        <v>176.656</v>
      </c>
      <c r="M34" s="3">
        <v>179.55700000000002</v>
      </c>
      <c r="N34" s="3">
        <v>180.551</v>
      </c>
      <c r="O34" s="3">
        <v>171.228</v>
      </c>
      <c r="P34" s="3">
        <v>160.59</v>
      </c>
      <c r="Q34" s="3">
        <v>157.747</v>
      </c>
      <c r="R34" s="3">
        <v>156.253</v>
      </c>
      <c r="S34" s="3">
        <v>155.359</v>
      </c>
      <c r="T34" s="3">
        <v>153.683</v>
      </c>
      <c r="U34" s="3">
        <v>151.67</v>
      </c>
      <c r="V34" s="3">
        <v>149.424</v>
      </c>
      <c r="W34" s="3">
        <v>146.897</v>
      </c>
      <c r="X34" s="3">
        <v>144.269</v>
      </c>
      <c r="Y34" s="3">
        <v>141.613</v>
      </c>
      <c r="Z34" s="3">
        <v>139.251</v>
      </c>
      <c r="AA34" s="3">
        <v>137.149</v>
      </c>
      <c r="AB34" s="3">
        <v>135.889</v>
      </c>
      <c r="AC34" s="3">
        <v>136.001</v>
      </c>
      <c r="AD34" s="3">
        <v>136.44</v>
      </c>
      <c r="AE34" s="3">
        <v>136.182</v>
      </c>
      <c r="AF34" s="3">
        <v>135.046</v>
      </c>
      <c r="AG34" s="3">
        <v>133.2</v>
      </c>
      <c r="AH34" s="3">
        <v>131.228</v>
      </c>
      <c r="AI34" s="3">
        <v>129.808</v>
      </c>
      <c r="AJ34" s="3">
        <v>128.879</v>
      </c>
      <c r="AK34" s="3">
        <v>127.761</v>
      </c>
      <c r="AL34" s="3">
        <v>125.60999999999999</v>
      </c>
      <c r="AM34" s="3">
        <v>122.533</v>
      </c>
      <c r="AN34" s="3">
        <v>118.846</v>
      </c>
      <c r="AO34" s="3">
        <v>114.34100000000001</v>
      </c>
      <c r="AP34" s="3">
        <v>109.42599999999999</v>
      </c>
      <c r="AQ34" s="3">
        <v>105.199</v>
      </c>
      <c r="AR34" s="3">
        <v>101.584</v>
      </c>
      <c r="AS34" s="3">
        <v>61.11503999999999</v>
      </c>
      <c r="AT34" s="3">
        <v>64.40632</v>
      </c>
      <c r="AU34" s="3">
        <v>67.7412</v>
      </c>
      <c r="AV34" s="3">
        <v>71.11232</v>
      </c>
      <c r="AW34" s="3">
        <v>74.51238999999998</v>
      </c>
      <c r="AX34" s="3">
        <v>87.67116000000001</v>
      </c>
      <c r="AY34" s="3">
        <v>99.65939999999999</v>
      </c>
      <c r="AZ34" s="3">
        <v>113.74724</v>
      </c>
      <c r="BA34" s="3">
        <v>126.50753999999999</v>
      </c>
      <c r="BB34" s="3">
        <v>164.29008000000002</v>
      </c>
      <c r="BC34" s="3">
        <v>177.76143000000002</v>
      </c>
      <c r="BD34" s="3">
        <v>171.52344999999997</v>
      </c>
      <c r="BE34" s="3">
        <v>154.10520000000002</v>
      </c>
      <c r="BF34" s="3">
        <v>142.92510000000001</v>
      </c>
      <c r="BG34" s="3">
        <v>151.43712000000002</v>
      </c>
      <c r="BH34" s="3">
        <v>153.12794</v>
      </c>
      <c r="BI34" s="3">
        <v>152.25182</v>
      </c>
      <c r="BJ34" s="3">
        <v>141.38836</v>
      </c>
      <c r="BK34" s="3">
        <v>142.5698</v>
      </c>
      <c r="BL34" s="3">
        <v>134.48160000000001</v>
      </c>
      <c r="BM34" s="3">
        <v>142.49008999999998</v>
      </c>
      <c r="BN34" s="3">
        <v>116.85789000000001</v>
      </c>
      <c r="BO34" s="3">
        <v>117.53878999999999</v>
      </c>
      <c r="BP34" s="3">
        <v>129.50343</v>
      </c>
      <c r="BQ34" s="3">
        <v>126.17708</v>
      </c>
      <c r="BR34" s="3">
        <v>125.01788000000002</v>
      </c>
      <c r="BS34" s="3">
        <v>125.12092000000001</v>
      </c>
      <c r="BT34" s="3">
        <v>128.25359999999998</v>
      </c>
      <c r="BU34" s="3">
        <v>134.82018</v>
      </c>
      <c r="BV34" s="3">
        <v>126.94323999999999</v>
      </c>
      <c r="BW34" s="3">
        <v>127.87199999999999</v>
      </c>
      <c r="BX34" s="3">
        <v>124.6666</v>
      </c>
      <c r="BY34" s="3">
        <v>123.31759999999998</v>
      </c>
      <c r="BZ34" s="3">
        <v>125.01262999999999</v>
      </c>
      <c r="CA34" s="3">
        <v>126.48339</v>
      </c>
      <c r="CB34" s="3">
        <v>124.35389999999998</v>
      </c>
      <c r="CC34" s="3">
        <v>121.30767</v>
      </c>
      <c r="CD34" s="3">
        <v>117.65754</v>
      </c>
      <c r="CE34" s="3">
        <v>113.19759</v>
      </c>
      <c r="CF34" s="3">
        <v>100.67192</v>
      </c>
      <c r="CG34" s="3">
        <v>103.09501999999999</v>
      </c>
      <c r="CH34" s="3">
        <v>100.56816</v>
      </c>
    </row>
    <row x14ac:dyDescent="0.25" r="35" customHeight="1" ht="17.25">
      <c r="A35" s="1" t="s">
        <v>33</v>
      </c>
      <c r="B35" s="1" t="s">
        <v>32</v>
      </c>
      <c r="C35" s="3">
        <v>356.73199999999997</v>
      </c>
      <c r="D35" s="3">
        <v>372.088</v>
      </c>
      <c r="E35" s="3">
        <v>385.2819999999999</v>
      </c>
      <c r="F35" s="3">
        <v>396.272</v>
      </c>
      <c r="G35" s="3">
        <v>405.84299999999996</v>
      </c>
      <c r="H35" s="3">
        <v>414.283</v>
      </c>
      <c r="I35" s="3">
        <v>421.71399999999994</v>
      </c>
      <c r="J35" s="3">
        <v>428.10400000000004</v>
      </c>
      <c r="K35" s="3">
        <v>433.311</v>
      </c>
      <c r="L35" s="3">
        <v>437.157</v>
      </c>
      <c r="M35" s="3">
        <v>439.574</v>
      </c>
      <c r="N35" s="3">
        <v>440.687</v>
      </c>
      <c r="O35" s="3">
        <v>441.799</v>
      </c>
      <c r="P35" s="3">
        <v>444.22400000000005</v>
      </c>
      <c r="Q35" s="3">
        <v>447.744</v>
      </c>
      <c r="R35" s="3">
        <v>450.801</v>
      </c>
      <c r="S35" s="3">
        <v>452.09800000000007</v>
      </c>
      <c r="T35" s="3">
        <v>451.572</v>
      </c>
      <c r="U35" s="3">
        <v>450.164</v>
      </c>
      <c r="V35" s="3">
        <v>449.243</v>
      </c>
      <c r="W35" s="3">
        <v>450.488</v>
      </c>
      <c r="X35" s="3">
        <v>455.096</v>
      </c>
      <c r="Y35" s="3">
        <v>461.816</v>
      </c>
      <c r="Z35" s="3">
        <v>468.79200000000003</v>
      </c>
      <c r="AA35" s="3">
        <v>475.758</v>
      </c>
      <c r="AB35" s="3">
        <v>483.533</v>
      </c>
      <c r="AC35" s="3">
        <v>492.52</v>
      </c>
      <c r="AD35" s="3">
        <v>502.94100000000003</v>
      </c>
      <c r="AE35" s="3">
        <v>514.538</v>
      </c>
      <c r="AF35" s="3">
        <v>526.276</v>
      </c>
      <c r="AG35" s="3">
        <v>537.011</v>
      </c>
      <c r="AH35" s="3">
        <v>545.846</v>
      </c>
      <c r="AI35" s="3">
        <v>553.318</v>
      </c>
      <c r="AJ35" s="3">
        <v>560.168</v>
      </c>
      <c r="AK35" s="3">
        <v>566.263</v>
      </c>
      <c r="AL35" s="3">
        <v>571.666</v>
      </c>
      <c r="AM35" s="3">
        <v>576.841</v>
      </c>
      <c r="AN35" s="3">
        <v>581.597</v>
      </c>
      <c r="AO35" s="3">
        <v>585.805</v>
      </c>
      <c r="AP35" s="3">
        <v>589.689</v>
      </c>
      <c r="AQ35" s="3">
        <v>592.39</v>
      </c>
      <c r="AR35" s="3">
        <v>593.076</v>
      </c>
      <c r="AS35" s="3">
        <v>328.19344</v>
      </c>
      <c r="AT35" s="3">
        <v>346.04184000000004</v>
      </c>
      <c r="AU35" s="3">
        <v>362.16507999999993</v>
      </c>
      <c r="AV35" s="3">
        <v>372.49568</v>
      </c>
      <c r="AW35" s="3">
        <v>385.55084999999997</v>
      </c>
      <c r="AX35" s="3">
        <v>401.85451</v>
      </c>
      <c r="AY35" s="3">
        <v>417.4968599999999</v>
      </c>
      <c r="AZ35" s="3">
        <v>406.6988</v>
      </c>
      <c r="BA35" s="3">
        <v>411.64545</v>
      </c>
      <c r="BB35" s="3">
        <v>402.18444</v>
      </c>
      <c r="BC35" s="3">
        <v>408.80382000000003</v>
      </c>
      <c r="BD35" s="3">
        <v>409.83891000000006</v>
      </c>
      <c r="BE35" s="3">
        <v>415.29105999999996</v>
      </c>
      <c r="BF35" s="3">
        <v>422.0128</v>
      </c>
      <c r="BG35" s="3">
        <v>429.83424</v>
      </c>
      <c r="BH35" s="3">
        <v>432.76896</v>
      </c>
      <c r="BI35" s="3">
        <v>438.53506000000004</v>
      </c>
      <c r="BJ35" s="3">
        <v>442.54055999999997</v>
      </c>
      <c r="BK35" s="3">
        <v>445.66236</v>
      </c>
      <c r="BL35" s="3">
        <v>444.75057</v>
      </c>
      <c r="BM35" s="3">
        <v>445.98312</v>
      </c>
      <c r="BN35" s="3">
        <v>450.54504</v>
      </c>
      <c r="BO35" s="3">
        <v>457.19784</v>
      </c>
      <c r="BP35" s="3">
        <v>464.10408</v>
      </c>
      <c r="BQ35" s="3">
        <v>471.00041999999996</v>
      </c>
      <c r="BR35" s="3">
        <v>478.69767</v>
      </c>
      <c r="BS35" s="3">
        <v>487.59479999999996</v>
      </c>
      <c r="BT35" s="3">
        <v>497.91159000000005</v>
      </c>
      <c r="BU35" s="3">
        <v>509.39262</v>
      </c>
      <c r="BV35" s="3">
        <v>521.01324</v>
      </c>
      <c r="BW35" s="3">
        <v>526.27078</v>
      </c>
      <c r="BX35" s="3">
        <v>534.92908</v>
      </c>
      <c r="BY35" s="3">
        <v>542.25164</v>
      </c>
      <c r="BZ35" s="3">
        <v>548.96464</v>
      </c>
      <c r="CA35" s="3">
        <v>554.9377400000001</v>
      </c>
      <c r="CB35" s="3">
        <v>560.2326800000001</v>
      </c>
      <c r="CC35" s="3">
        <v>565.30418</v>
      </c>
      <c r="CD35" s="3">
        <v>569.96506</v>
      </c>
      <c r="CE35" s="3">
        <v>574.0889</v>
      </c>
      <c r="CF35" s="3">
        <v>577.89522</v>
      </c>
      <c r="CG35" s="3">
        <v>580.5422</v>
      </c>
      <c r="CH35" s="3">
        <v>581.21448</v>
      </c>
    </row>
    <row x14ac:dyDescent="0.25" r="36" customHeight="1" ht="17.25">
      <c r="A36" s="1" t="s">
        <v>51</v>
      </c>
      <c r="B36" s="1" t="s">
        <v>50</v>
      </c>
      <c r="C36" s="3">
        <v>836.1410000000001</v>
      </c>
      <c r="D36" s="3">
        <v>856.874</v>
      </c>
      <c r="E36" s="3">
        <v>877.809</v>
      </c>
      <c r="F36" s="3">
        <v>898.325</v>
      </c>
      <c r="G36" s="3">
        <v>918.093</v>
      </c>
      <c r="H36" s="3">
        <v>937.382</v>
      </c>
      <c r="I36" s="3">
        <v>956.272</v>
      </c>
      <c r="J36" s="3">
        <v>975.259</v>
      </c>
      <c r="K36" s="3">
        <v>996.338</v>
      </c>
      <c r="L36" s="3">
        <v>1022.99</v>
      </c>
      <c r="M36" s="3">
        <v>1053.018</v>
      </c>
      <c r="N36" s="3">
        <v>1082.004</v>
      </c>
      <c r="O36" s="3">
        <v>1109.068</v>
      </c>
      <c r="P36" s="3">
        <v>1134.69</v>
      </c>
      <c r="Q36" s="3">
        <v>1160.799</v>
      </c>
      <c r="R36" s="3">
        <v>1186.977</v>
      </c>
      <c r="S36" s="3">
        <v>1213.787</v>
      </c>
      <c r="T36" s="3">
        <v>1241.7930000000001</v>
      </c>
      <c r="U36" s="3">
        <v>1270.425</v>
      </c>
      <c r="V36" s="3">
        <v>1300.391</v>
      </c>
      <c r="W36" s="3">
        <v>1330.947</v>
      </c>
      <c r="X36" s="3">
        <v>1358.554</v>
      </c>
      <c r="Y36" s="3">
        <v>1386.384</v>
      </c>
      <c r="Z36" s="3">
        <v>1417.601</v>
      </c>
      <c r="AA36" s="3">
        <v>1448.578</v>
      </c>
      <c r="AB36" s="3">
        <v>1479.638</v>
      </c>
      <c r="AC36" s="3">
        <v>1511.975</v>
      </c>
      <c r="AD36" s="3">
        <v>1546.672</v>
      </c>
      <c r="AE36" s="3">
        <v>1583.55</v>
      </c>
      <c r="AF36" s="3">
        <v>1622.893</v>
      </c>
      <c r="AG36" s="3">
        <v>1665.1</v>
      </c>
      <c r="AH36" s="3">
        <v>1705.521</v>
      </c>
      <c r="AI36" s="3">
        <v>1740.676</v>
      </c>
      <c r="AJ36" s="3">
        <v>1768.359</v>
      </c>
      <c r="AK36" s="3">
        <v>1782.621</v>
      </c>
      <c r="AL36" s="3">
        <v>1787.5520000000001</v>
      </c>
      <c r="AM36" s="3">
        <v>1793.925</v>
      </c>
      <c r="AN36" s="3">
        <v>1806.321</v>
      </c>
      <c r="AO36" s="3">
        <v>1828.3340000000003</v>
      </c>
      <c r="AP36" s="3">
        <v>1861.922</v>
      </c>
      <c r="AQ36" s="3">
        <v>1911.037</v>
      </c>
      <c r="AR36" s="3">
        <v>1969.622</v>
      </c>
      <c r="AS36" s="3">
        <v>142.14397000000002</v>
      </c>
      <c r="AT36" s="3">
        <v>222.78724000000003</v>
      </c>
      <c r="AU36" s="3">
        <v>210.67415999999997</v>
      </c>
      <c r="AV36" s="3">
        <v>260.51425</v>
      </c>
      <c r="AW36" s="3">
        <v>293.78976</v>
      </c>
      <c r="AX36" s="3">
        <v>318.70988</v>
      </c>
      <c r="AY36" s="3">
        <v>353.82064</v>
      </c>
      <c r="AZ36" s="3">
        <v>409.60877999999997</v>
      </c>
      <c r="BA36" s="3">
        <v>528.05914</v>
      </c>
      <c r="BB36" s="3">
        <v>879.7714</v>
      </c>
      <c r="BC36" s="3">
        <v>1010.89728</v>
      </c>
      <c r="BD36" s="3">
        <v>984.6236399999999</v>
      </c>
      <c r="BE36" s="3">
        <v>942.7077999999999</v>
      </c>
      <c r="BF36" s="3">
        <v>919.0989000000001</v>
      </c>
      <c r="BG36" s="3">
        <v>893.81523</v>
      </c>
      <c r="BH36" s="3">
        <v>1115.75838</v>
      </c>
      <c r="BI36" s="3">
        <v>1043.85682</v>
      </c>
      <c r="BJ36" s="3">
        <v>968.5985400000001</v>
      </c>
      <c r="BK36" s="3">
        <v>889.2974999999999</v>
      </c>
      <c r="BL36" s="3">
        <v>806.24242</v>
      </c>
      <c r="BM36" s="3">
        <v>878.42502</v>
      </c>
      <c r="BN36" s="3">
        <v>950.9878</v>
      </c>
      <c r="BO36" s="3">
        <v>984.33264</v>
      </c>
      <c r="BP36" s="3">
        <v>1020.67272</v>
      </c>
      <c r="BQ36" s="3">
        <v>1057.46194</v>
      </c>
      <c r="BR36" s="3">
        <v>1094.93212</v>
      </c>
      <c r="BS36" s="3">
        <v>1118.8615</v>
      </c>
      <c r="BT36" s="3">
        <v>1144.53728</v>
      </c>
      <c r="BU36" s="3">
        <v>1171.827</v>
      </c>
      <c r="BV36" s="3">
        <v>1200.94082</v>
      </c>
      <c r="BW36" s="3">
        <v>1232.174</v>
      </c>
      <c r="BX36" s="3">
        <v>1262.08554</v>
      </c>
      <c r="BY36" s="3">
        <v>1288.10024</v>
      </c>
      <c r="BZ36" s="3">
        <v>654.29283</v>
      </c>
      <c r="CA36" s="3">
        <v>1212.1822800000002</v>
      </c>
      <c r="CB36" s="3">
        <v>1144.03328</v>
      </c>
      <c r="CC36" s="3">
        <v>1094.29425</v>
      </c>
      <c r="CD36" s="3">
        <v>1101.85581</v>
      </c>
      <c r="CE36" s="3">
        <v>1115.28374</v>
      </c>
      <c r="CF36" s="3">
        <v>1135.77242</v>
      </c>
      <c r="CG36" s="3">
        <v>1165.73257</v>
      </c>
      <c r="CH36" s="3">
        <v>1201.4694200000001</v>
      </c>
    </row>
    <row x14ac:dyDescent="0.25" r="37" customHeight="1" ht="17.25">
      <c r="A37" s="1" t="s">
        <v>410</v>
      </c>
      <c r="B37" s="1" t="s">
        <v>411</v>
      </c>
      <c r="C37" s="3">
        <v>3584.0690000000004</v>
      </c>
      <c r="D37" s="3">
        <v>3610.038</v>
      </c>
      <c r="E37" s="3">
        <v>3642.411</v>
      </c>
      <c r="F37" s="3">
        <v>3674.108</v>
      </c>
      <c r="G37" s="3">
        <v>3692.4809999999998</v>
      </c>
      <c r="H37" s="3">
        <v>3692.98</v>
      </c>
      <c r="I37" s="3">
        <v>3693.65</v>
      </c>
      <c r="J37" s="3">
        <v>3711.873</v>
      </c>
      <c r="K37" s="3">
        <v>3744.515</v>
      </c>
      <c r="L37" s="3">
        <v>3794.968</v>
      </c>
      <c r="M37" s="3">
        <v>3858.1040000000003</v>
      </c>
      <c r="N37" s="3">
        <v>3920.85</v>
      </c>
      <c r="O37" s="3">
        <v>3979.471</v>
      </c>
      <c r="P37" s="3">
        <v>4015.51</v>
      </c>
      <c r="Q37" s="3">
        <v>4009.539</v>
      </c>
      <c r="R37" s="3">
        <v>3970.175</v>
      </c>
      <c r="S37" s="3">
        <v>3911.2149999999997</v>
      </c>
      <c r="T37" s="3">
        <v>3833.016</v>
      </c>
      <c r="U37" s="3">
        <v>3744.657</v>
      </c>
      <c r="V37" s="3">
        <v>3659.871</v>
      </c>
      <c r="W37" s="3">
        <v>3582.258</v>
      </c>
      <c r="X37" s="3">
        <v>3511.415</v>
      </c>
      <c r="Y37" s="3">
        <v>3453.08</v>
      </c>
      <c r="Z37" s="3">
        <v>3419.476</v>
      </c>
      <c r="AA37" s="3">
        <v>3411.88</v>
      </c>
      <c r="AB37" s="3">
        <v>3424.6440000000002</v>
      </c>
      <c r="AC37" s="3">
        <v>3458.538</v>
      </c>
      <c r="AD37" s="3">
        <v>3514.214</v>
      </c>
      <c r="AE37" s="3">
        <v>3586.337</v>
      </c>
      <c r="AF37" s="3">
        <v>3664.598</v>
      </c>
      <c r="AG37" s="3">
        <v>3737.8559999999998</v>
      </c>
      <c r="AH37" s="3">
        <v>3794.6269999999995</v>
      </c>
      <c r="AI37" s="3">
        <v>3829.73</v>
      </c>
      <c r="AJ37" s="3">
        <v>3847.304</v>
      </c>
      <c r="AK37" s="3">
        <v>3854.581</v>
      </c>
      <c r="AL37" s="3">
        <v>3864.242</v>
      </c>
      <c r="AM37" s="3">
        <v>3878.267</v>
      </c>
      <c r="AN37" s="3">
        <v>3882.433</v>
      </c>
      <c r="AO37" s="3">
        <v>3874.21</v>
      </c>
      <c r="AP37" s="3">
        <v>3858.956</v>
      </c>
      <c r="AQ37" s="3">
        <v>3831.394</v>
      </c>
      <c r="AR37" s="3">
        <v>3802.475</v>
      </c>
      <c r="AS37" s="11" t="s">
        <v>385</v>
      </c>
      <c r="AT37" s="4" t="s">
        <v>385</v>
      </c>
      <c r="AU37" s="4" t="s">
        <v>385</v>
      </c>
      <c r="AV37" s="4" t="s">
        <v>385</v>
      </c>
      <c r="AW37" s="4" t="s">
        <v>385</v>
      </c>
      <c r="AX37" s="4" t="s">
        <v>385</v>
      </c>
      <c r="AY37" s="4" t="s">
        <v>385</v>
      </c>
      <c r="AZ37" s="4" t="s">
        <v>385</v>
      </c>
      <c r="BA37" s="4" t="s">
        <v>385</v>
      </c>
      <c r="BB37" s="4" t="s">
        <v>385</v>
      </c>
      <c r="BC37" s="4" t="s">
        <v>385</v>
      </c>
      <c r="BD37" s="4" t="s">
        <v>385</v>
      </c>
      <c r="BE37" s="4" t="s">
        <v>385</v>
      </c>
      <c r="BF37" s="4" t="s">
        <v>385</v>
      </c>
      <c r="BG37" s="4" t="s">
        <v>385</v>
      </c>
      <c r="BH37" s="4" t="s">
        <v>385</v>
      </c>
      <c r="BI37" s="4" t="s">
        <v>385</v>
      </c>
      <c r="BJ37" s="4" t="s">
        <v>385</v>
      </c>
      <c r="BK37" s="4" t="s">
        <v>385</v>
      </c>
      <c r="BL37" s="4" t="s">
        <v>385</v>
      </c>
      <c r="BM37" s="4" t="s">
        <v>385</v>
      </c>
      <c r="BN37" s="4" t="s">
        <v>385</v>
      </c>
      <c r="BO37" s="4" t="s">
        <v>385</v>
      </c>
      <c r="BP37" s="4" t="s">
        <v>385</v>
      </c>
      <c r="BQ37" s="4" t="s">
        <v>385</v>
      </c>
      <c r="BR37" s="4" t="s">
        <v>385</v>
      </c>
      <c r="BS37" s="4" t="s">
        <v>385</v>
      </c>
      <c r="BT37" s="4" t="s">
        <v>385</v>
      </c>
      <c r="BU37" s="4" t="s">
        <v>385</v>
      </c>
      <c r="BV37" s="4" t="s">
        <v>385</v>
      </c>
      <c r="BW37" s="4" t="s">
        <v>385</v>
      </c>
      <c r="BX37" s="4" t="s">
        <v>385</v>
      </c>
      <c r="BY37" s="4" t="s">
        <v>385</v>
      </c>
      <c r="BZ37" s="4" t="s">
        <v>385</v>
      </c>
      <c r="CA37" s="4" t="s">
        <v>385</v>
      </c>
      <c r="CB37" s="4" t="s">
        <v>385</v>
      </c>
      <c r="CC37" s="4" t="s">
        <v>385</v>
      </c>
      <c r="CD37" s="4" t="s">
        <v>385</v>
      </c>
      <c r="CE37" s="4" t="s">
        <v>385</v>
      </c>
      <c r="CF37" s="4" t="s">
        <v>385</v>
      </c>
      <c r="CG37" s="4" t="s">
        <v>385</v>
      </c>
      <c r="CH37" s="4" t="s">
        <v>385</v>
      </c>
    </row>
    <row x14ac:dyDescent="0.25" r="38" customHeight="1" ht="17.25">
      <c r="A38" s="1" t="s">
        <v>412</v>
      </c>
      <c r="B38" s="1" t="s">
        <v>413</v>
      </c>
      <c r="C38" s="3">
        <v>712.2710000000001</v>
      </c>
      <c r="D38" s="3">
        <v>716.7679999999999</v>
      </c>
      <c r="E38" s="3">
        <v>723.3209999999999</v>
      </c>
      <c r="F38" s="3">
        <v>729.644</v>
      </c>
      <c r="G38" s="3">
        <v>734.548</v>
      </c>
      <c r="H38" s="3">
        <v>736.629</v>
      </c>
      <c r="I38" s="3">
        <v>738.733</v>
      </c>
      <c r="J38" s="3">
        <v>742.6469999999999</v>
      </c>
      <c r="K38" s="3">
        <v>751.3010000000002</v>
      </c>
      <c r="L38" s="3">
        <v>763.646</v>
      </c>
      <c r="M38" s="3">
        <v>781.286</v>
      </c>
      <c r="N38" s="3">
        <v>805.75</v>
      </c>
      <c r="O38" s="3">
        <v>828.96</v>
      </c>
      <c r="P38" s="3">
        <v>843.531</v>
      </c>
      <c r="Q38" s="3">
        <v>848.328</v>
      </c>
      <c r="R38" s="3">
        <v>846.942</v>
      </c>
      <c r="S38" s="3">
        <v>839.728</v>
      </c>
      <c r="T38" s="3">
        <v>827.084</v>
      </c>
      <c r="U38" s="3">
        <v>813.528</v>
      </c>
      <c r="V38" s="3">
        <v>804.6809999999999</v>
      </c>
      <c r="W38" s="3">
        <v>798.762</v>
      </c>
      <c r="X38" s="3">
        <v>774.322</v>
      </c>
      <c r="Y38" s="3">
        <v>748.255</v>
      </c>
      <c r="Z38" s="3">
        <v>739.6750000000001</v>
      </c>
      <c r="AA38" s="3">
        <v>733.192</v>
      </c>
      <c r="AB38" s="3">
        <v>730.526</v>
      </c>
      <c r="AC38" s="3">
        <v>731.204</v>
      </c>
      <c r="AD38" s="3">
        <v>735.3779999999999</v>
      </c>
      <c r="AE38" s="3">
        <v>745.925</v>
      </c>
      <c r="AF38" s="3">
        <v>758.9</v>
      </c>
      <c r="AG38" s="3">
        <v>772.976</v>
      </c>
      <c r="AH38" s="3">
        <v>788.914</v>
      </c>
      <c r="AI38" s="3">
        <v>802.739</v>
      </c>
      <c r="AJ38" s="3">
        <v>816.263</v>
      </c>
      <c r="AK38" s="3">
        <v>830.124</v>
      </c>
      <c r="AL38" s="3">
        <v>841.561</v>
      </c>
      <c r="AM38" s="3">
        <v>853.398</v>
      </c>
      <c r="AN38" s="3">
        <v>864.126</v>
      </c>
      <c r="AO38" s="3">
        <v>871.905</v>
      </c>
      <c r="AP38" s="3">
        <v>875.87</v>
      </c>
      <c r="AQ38" s="3">
        <v>875.125</v>
      </c>
      <c r="AR38" s="3">
        <v>872.989</v>
      </c>
      <c r="AS38" s="11" t="s">
        <v>385</v>
      </c>
      <c r="AT38" s="4" t="s">
        <v>385</v>
      </c>
      <c r="AU38" s="4" t="s">
        <v>385</v>
      </c>
      <c r="AV38" s="4" t="s">
        <v>385</v>
      </c>
      <c r="AW38" s="4" t="s">
        <v>385</v>
      </c>
      <c r="AX38" s="4" t="s">
        <v>385</v>
      </c>
      <c r="AY38" s="4" t="s">
        <v>385</v>
      </c>
      <c r="AZ38" s="4" t="s">
        <v>385</v>
      </c>
      <c r="BA38" s="4" t="s">
        <v>385</v>
      </c>
      <c r="BB38" s="4" t="s">
        <v>385</v>
      </c>
      <c r="BC38" s="4" t="s">
        <v>385</v>
      </c>
      <c r="BD38" s="4" t="s">
        <v>385</v>
      </c>
      <c r="BE38" s="4" t="s">
        <v>385</v>
      </c>
      <c r="BF38" s="4" t="s">
        <v>385</v>
      </c>
      <c r="BG38" s="4" t="s">
        <v>385</v>
      </c>
      <c r="BH38" s="4" t="s">
        <v>385</v>
      </c>
      <c r="BI38" s="4" t="s">
        <v>385</v>
      </c>
      <c r="BJ38" s="4" t="s">
        <v>385</v>
      </c>
      <c r="BK38" s="4" t="s">
        <v>385</v>
      </c>
      <c r="BL38" s="4" t="s">
        <v>385</v>
      </c>
      <c r="BM38" s="4" t="s">
        <v>385</v>
      </c>
      <c r="BN38" s="4" t="s">
        <v>385</v>
      </c>
      <c r="BO38" s="4" t="s">
        <v>385</v>
      </c>
      <c r="BP38" s="4" t="s">
        <v>385</v>
      </c>
      <c r="BQ38" s="4" t="s">
        <v>385</v>
      </c>
      <c r="BR38" s="4" t="s">
        <v>385</v>
      </c>
      <c r="BS38" s="4" t="s">
        <v>385</v>
      </c>
      <c r="BT38" s="4" t="s">
        <v>385</v>
      </c>
      <c r="BU38" s="4" t="s">
        <v>385</v>
      </c>
      <c r="BV38" s="4" t="s">
        <v>385</v>
      </c>
      <c r="BW38" s="4" t="s">
        <v>385</v>
      </c>
      <c r="BX38" s="4" t="s">
        <v>385</v>
      </c>
      <c r="BY38" s="4" t="s">
        <v>385</v>
      </c>
      <c r="BZ38" s="4" t="s">
        <v>385</v>
      </c>
      <c r="CA38" s="4" t="s">
        <v>385</v>
      </c>
      <c r="CB38" s="4" t="s">
        <v>385</v>
      </c>
      <c r="CC38" s="4" t="s">
        <v>385</v>
      </c>
      <c r="CD38" s="4" t="s">
        <v>385</v>
      </c>
      <c r="CE38" s="4" t="s">
        <v>385</v>
      </c>
      <c r="CF38" s="4" t="s">
        <v>385</v>
      </c>
      <c r="CG38" s="4" t="s">
        <v>385</v>
      </c>
      <c r="CH38" s="4" t="s">
        <v>385</v>
      </c>
    </row>
    <row x14ac:dyDescent="0.25" r="39" customHeight="1" ht="17.25">
      <c r="A39" s="1" t="s">
        <v>55</v>
      </c>
      <c r="B39" s="1" t="s">
        <v>54</v>
      </c>
      <c r="C39" s="3">
        <v>2566.641</v>
      </c>
      <c r="D39" s="3">
        <v>2573.795</v>
      </c>
      <c r="E39" s="3">
        <v>2582.901</v>
      </c>
      <c r="F39" s="3">
        <v>2593.733</v>
      </c>
      <c r="G39" s="3">
        <v>2610.231</v>
      </c>
      <c r="H39" s="3">
        <v>2634.032</v>
      </c>
      <c r="I39" s="3">
        <v>2663.896</v>
      </c>
      <c r="J39" s="3">
        <v>2699.84</v>
      </c>
      <c r="K39" s="3">
        <v>2739.5519999999997</v>
      </c>
      <c r="L39" s="3">
        <v>2780.173</v>
      </c>
      <c r="M39" s="3">
        <v>2820.063</v>
      </c>
      <c r="N39" s="3">
        <v>2855.751</v>
      </c>
      <c r="O39" s="3">
        <v>2877.379</v>
      </c>
      <c r="P39" s="3">
        <v>2881.826</v>
      </c>
      <c r="Q39" s="3">
        <v>2872.092</v>
      </c>
      <c r="R39" s="3">
        <v>2845.302</v>
      </c>
      <c r="S39" s="3">
        <v>2803.279</v>
      </c>
      <c r="T39" s="3">
        <v>2755.01</v>
      </c>
      <c r="U39" s="3">
        <v>2702.581</v>
      </c>
      <c r="V39" s="3">
        <v>2642.987</v>
      </c>
      <c r="W39" s="3">
        <v>2581.3</v>
      </c>
      <c r="X39" s="3">
        <v>2524.02</v>
      </c>
      <c r="Y39" s="3">
        <v>2474.762</v>
      </c>
      <c r="Z39" s="3">
        <v>2430.445</v>
      </c>
      <c r="AA39" s="3">
        <v>2388.883</v>
      </c>
      <c r="AB39" s="3">
        <v>2354.468</v>
      </c>
      <c r="AC39" s="3">
        <v>2328.354</v>
      </c>
      <c r="AD39" s="3">
        <v>2312.527</v>
      </c>
      <c r="AE39" s="3">
        <v>2314.658</v>
      </c>
      <c r="AF39" s="3">
        <v>2335.024</v>
      </c>
      <c r="AG39" s="3">
        <v>2363.44</v>
      </c>
      <c r="AH39" s="3">
        <v>2389.855</v>
      </c>
      <c r="AI39" s="3">
        <v>2406.384</v>
      </c>
      <c r="AJ39" s="3">
        <v>2411.052</v>
      </c>
      <c r="AK39" s="3">
        <v>2408.319</v>
      </c>
      <c r="AL39" s="3">
        <v>2399.663</v>
      </c>
      <c r="AM39" s="3">
        <v>2385.726</v>
      </c>
      <c r="AN39" s="3">
        <v>2369.139</v>
      </c>
      <c r="AO39" s="3">
        <v>2351.827</v>
      </c>
      <c r="AP39" s="3">
        <v>2335.24</v>
      </c>
      <c r="AQ39" s="3">
        <v>2316.234</v>
      </c>
      <c r="AR39" s="3">
        <v>2302.063</v>
      </c>
      <c r="AS39" s="3">
        <v>2463.97536</v>
      </c>
      <c r="AT39" s="3">
        <v>2470.8432</v>
      </c>
      <c r="AU39" s="3">
        <v>2427.92694</v>
      </c>
      <c r="AV39" s="3">
        <v>2386.2343600000004</v>
      </c>
      <c r="AW39" s="3">
        <v>2479.71945</v>
      </c>
      <c r="AX39" s="3">
        <v>2528.67072</v>
      </c>
      <c r="AY39" s="3">
        <v>2557.34016</v>
      </c>
      <c r="AZ39" s="3">
        <v>2618.8448</v>
      </c>
      <c r="BA39" s="3">
        <v>2684.7609599999996</v>
      </c>
      <c r="BB39" s="3">
        <v>2696.76781</v>
      </c>
      <c r="BC39" s="3">
        <v>2650.85922</v>
      </c>
      <c r="BD39" s="3">
        <v>2827.19349</v>
      </c>
      <c r="BE39" s="3">
        <v>2848.6052099999997</v>
      </c>
      <c r="BF39" s="3">
        <v>2795.37122</v>
      </c>
      <c r="BG39" s="3">
        <v>2843.37108</v>
      </c>
      <c r="BH39" s="3">
        <v>2759.94294</v>
      </c>
      <c r="BI39" s="3">
        <v>2775.24621</v>
      </c>
      <c r="BJ39" s="3">
        <v>2534.6092000000003</v>
      </c>
      <c r="BK39" s="3">
        <v>2486.3745200000003</v>
      </c>
      <c r="BL39" s="3">
        <v>2510.83765</v>
      </c>
      <c r="BM39" s="3">
        <v>2400.6090000000004</v>
      </c>
      <c r="BN39" s="3">
        <v>2473.5396</v>
      </c>
      <c r="BO39" s="3">
        <v>2375.7715200000002</v>
      </c>
      <c r="BP39" s="3">
        <v>2308.92275</v>
      </c>
      <c r="BQ39" s="3">
        <v>2269.4388499999995</v>
      </c>
      <c r="BR39" s="3">
        <v>2236.7445999999995</v>
      </c>
      <c r="BS39" s="3">
        <v>2281.7869199999996</v>
      </c>
      <c r="BT39" s="3">
        <v>2266.27646</v>
      </c>
      <c r="BU39" s="3">
        <v>2291.51142</v>
      </c>
      <c r="BV39" s="3">
        <v>2218.2727999999997</v>
      </c>
      <c r="BW39" s="3">
        <v>2245.268</v>
      </c>
      <c r="BX39" s="3">
        <v>2174.76805</v>
      </c>
      <c r="BY39" s="3">
        <v>2213.8732800000002</v>
      </c>
      <c r="BZ39" s="3">
        <v>2362.8309600000002</v>
      </c>
      <c r="CA39" s="3">
        <v>2360.15262</v>
      </c>
      <c r="CB39" s="3">
        <v>2231.6865900000003</v>
      </c>
      <c r="CC39" s="3">
        <v>2314.15422</v>
      </c>
      <c r="CD39" s="3">
        <v>2274.37344</v>
      </c>
      <c r="CE39" s="3">
        <v>2257.75392</v>
      </c>
      <c r="CF39" s="3">
        <v>2288.5352</v>
      </c>
      <c r="CG39" s="3">
        <v>2269.9093199999998</v>
      </c>
      <c r="CH39" s="3">
        <v>2256.02174</v>
      </c>
    </row>
    <row x14ac:dyDescent="0.25" r="40" customHeight="1" ht="17.25">
      <c r="A40" s="1" t="s">
        <v>57</v>
      </c>
      <c r="B40" s="1" t="s">
        <v>56</v>
      </c>
      <c r="C40" s="3">
        <v>199310.358</v>
      </c>
      <c r="D40" s="3">
        <v>199890.674</v>
      </c>
      <c r="E40" s="3">
        <v>205538.052</v>
      </c>
      <c r="F40" s="3">
        <v>211734.111</v>
      </c>
      <c r="G40" s="3">
        <v>215341.741</v>
      </c>
      <c r="H40" s="3">
        <v>219528.72999999998</v>
      </c>
      <c r="I40" s="3">
        <v>225144.37900000002</v>
      </c>
      <c r="J40" s="3">
        <v>231396.047</v>
      </c>
      <c r="K40" s="3">
        <v>238699.997</v>
      </c>
      <c r="L40" s="3">
        <v>247026.56899999996</v>
      </c>
      <c r="M40" s="3">
        <v>254834.653</v>
      </c>
      <c r="N40" s="3">
        <v>255336.189</v>
      </c>
      <c r="O40" s="3">
        <v>245747.79700000002</v>
      </c>
      <c r="P40" s="3">
        <v>233541.403</v>
      </c>
      <c r="Q40" s="3">
        <v>220263.227</v>
      </c>
      <c r="R40" s="3">
        <v>204114.153</v>
      </c>
      <c r="S40" s="3">
        <v>190993.575</v>
      </c>
      <c r="T40" s="3">
        <v>183382.05799999996</v>
      </c>
      <c r="U40" s="3">
        <v>177203.62</v>
      </c>
      <c r="V40" s="3">
        <v>171872.108</v>
      </c>
      <c r="W40" s="3">
        <v>168202.021</v>
      </c>
      <c r="X40" s="3">
        <v>165591.516</v>
      </c>
      <c r="Y40" s="3">
        <v>163235.697</v>
      </c>
      <c r="Z40" s="3">
        <v>161700.553</v>
      </c>
      <c r="AA40" s="3">
        <v>161104.245</v>
      </c>
      <c r="AB40" s="3">
        <v>160551.597</v>
      </c>
      <c r="AC40" s="3">
        <v>160641.117</v>
      </c>
      <c r="AD40" s="3">
        <v>162372.541</v>
      </c>
      <c r="AE40" s="3">
        <v>165169.30699999997</v>
      </c>
      <c r="AF40" s="3">
        <v>168570.33899999998</v>
      </c>
      <c r="AG40" s="3">
        <v>171675.719</v>
      </c>
      <c r="AH40" s="3">
        <v>174069.532</v>
      </c>
      <c r="AI40" s="3">
        <v>177113.097</v>
      </c>
      <c r="AJ40" s="3">
        <v>179717.461</v>
      </c>
      <c r="AK40" s="3">
        <v>180988.965</v>
      </c>
      <c r="AL40" s="3">
        <v>181283.09100000001</v>
      </c>
      <c r="AM40" s="3">
        <v>181394.634</v>
      </c>
      <c r="AN40" s="3">
        <v>181190.197</v>
      </c>
      <c r="AO40" s="3">
        <v>177782.41700000002</v>
      </c>
      <c r="AP40" s="3">
        <v>171106.78199999998</v>
      </c>
      <c r="AQ40" s="3">
        <v>161998.695</v>
      </c>
      <c r="AR40" s="3">
        <v>149579.401</v>
      </c>
      <c r="AS40" s="12">
        <v>0</v>
      </c>
      <c r="AT40" s="12">
        <v>0</v>
      </c>
      <c r="AU40" s="12">
        <v>0</v>
      </c>
      <c r="AV40" s="3">
        <v>71989.59774000001</v>
      </c>
      <c r="AW40" s="3">
        <v>127051.62719</v>
      </c>
      <c r="AX40" s="3">
        <v>140498.3872</v>
      </c>
      <c r="AY40" s="3">
        <v>157601.0653</v>
      </c>
      <c r="AZ40" s="3">
        <v>196686.63994999998</v>
      </c>
      <c r="BA40" s="3">
        <v>233925.99706</v>
      </c>
      <c r="BB40" s="3">
        <v>242086.03761999996</v>
      </c>
      <c r="BC40" s="3">
        <v>252286.30646999998</v>
      </c>
      <c r="BD40" s="3">
        <v>247676.10333</v>
      </c>
      <c r="BE40" s="3">
        <v>231002.92918</v>
      </c>
      <c r="BF40" s="3">
        <v>214858.09076</v>
      </c>
      <c r="BG40" s="3">
        <v>196034.27203000002</v>
      </c>
      <c r="BH40" s="3">
        <v>161250.18087</v>
      </c>
      <c r="BI40" s="3">
        <v>160434.603</v>
      </c>
      <c r="BJ40" s="3">
        <v>152207.10813999997</v>
      </c>
      <c r="BK40" s="3">
        <v>147079.0046</v>
      </c>
      <c r="BL40" s="3">
        <v>144372.57072</v>
      </c>
      <c r="BM40" s="3">
        <v>141289.69764</v>
      </c>
      <c r="BN40" s="3">
        <v>140752.7886</v>
      </c>
      <c r="BO40" s="3">
        <v>138750.34245</v>
      </c>
      <c r="BP40" s="3">
        <v>137445.47005</v>
      </c>
      <c r="BQ40" s="3">
        <v>138549.6507</v>
      </c>
      <c r="BR40" s="3">
        <v>138074.37342000002</v>
      </c>
      <c r="BS40" s="3">
        <v>147789.82764</v>
      </c>
      <c r="BT40" s="3">
        <v>152630.18854</v>
      </c>
      <c r="BU40" s="3">
        <v>160214.22778999998</v>
      </c>
      <c r="BV40" s="3">
        <v>166884.63560999997</v>
      </c>
      <c r="BW40" s="3">
        <v>169958.96181</v>
      </c>
      <c r="BX40" s="3">
        <v>172328.83668</v>
      </c>
      <c r="BY40" s="3">
        <v>175341.96603</v>
      </c>
      <c r="BZ40" s="3">
        <v>177920.28639000002</v>
      </c>
      <c r="CA40" s="3">
        <v>179179.07535</v>
      </c>
      <c r="CB40" s="3">
        <v>179470.26009000003</v>
      </c>
      <c r="CC40" s="3">
        <v>179580.68766</v>
      </c>
      <c r="CD40" s="3">
        <v>179378.29502999998</v>
      </c>
      <c r="CE40" s="3">
        <v>176004.59283</v>
      </c>
      <c r="CF40" s="3">
        <v>169395.71417999998</v>
      </c>
      <c r="CG40" s="3">
        <v>160378.70805000002</v>
      </c>
      <c r="CH40" s="3">
        <v>148083.60699</v>
      </c>
    </row>
    <row x14ac:dyDescent="0.25" r="41" customHeight="1" ht="17.25">
      <c r="A41" s="1" t="s">
        <v>414</v>
      </c>
      <c r="B41" s="1" t="s">
        <v>68</v>
      </c>
      <c r="C41" s="3">
        <v>3328.6569999999997</v>
      </c>
      <c r="D41" s="3">
        <v>3524.272</v>
      </c>
      <c r="E41" s="3">
        <v>3698.927</v>
      </c>
      <c r="F41" s="3">
        <v>3852.171</v>
      </c>
      <c r="G41" s="3">
        <v>3985.905</v>
      </c>
      <c r="H41" s="3">
        <v>4097.91</v>
      </c>
      <c r="I41" s="3">
        <v>4192.085</v>
      </c>
      <c r="J41" s="3">
        <v>4245.732</v>
      </c>
      <c r="K41" s="3">
        <v>4214.403</v>
      </c>
      <c r="L41" s="3">
        <v>4239.5380000000005</v>
      </c>
      <c r="M41" s="3">
        <v>4384.261</v>
      </c>
      <c r="N41" s="3">
        <v>4554.216</v>
      </c>
      <c r="O41" s="3">
        <v>4745.169</v>
      </c>
      <c r="P41" s="3">
        <v>4924.841</v>
      </c>
      <c r="Q41" s="3">
        <v>5074.685</v>
      </c>
      <c r="R41" s="3">
        <v>5220.1</v>
      </c>
      <c r="S41" s="3">
        <v>5376.312</v>
      </c>
      <c r="T41" s="3">
        <v>5546.167000000001</v>
      </c>
      <c r="U41" s="3">
        <v>5740.585</v>
      </c>
      <c r="V41" s="3">
        <v>5954.45</v>
      </c>
      <c r="W41" s="3">
        <v>6166.002</v>
      </c>
      <c r="X41" s="3">
        <v>6361.2919999999995</v>
      </c>
      <c r="Y41" s="3">
        <v>6514.478999999999</v>
      </c>
      <c r="Z41" s="3">
        <v>6623.926</v>
      </c>
      <c r="AA41" s="3">
        <v>6713.217</v>
      </c>
      <c r="AB41" s="3">
        <v>6788.909</v>
      </c>
      <c r="AC41" s="3">
        <v>6860.039000000001</v>
      </c>
      <c r="AD41" s="3">
        <v>6927.748</v>
      </c>
      <c r="AE41" s="3">
        <v>6990.345</v>
      </c>
      <c r="AF41" s="3">
        <v>7055.059</v>
      </c>
      <c r="AG41" s="3">
        <v>7127.929</v>
      </c>
      <c r="AH41" s="3">
        <v>7234.754</v>
      </c>
      <c r="AI41" s="3">
        <v>7362.634</v>
      </c>
      <c r="AJ41" s="3">
        <v>7472.681</v>
      </c>
      <c r="AK41" s="3">
        <v>7572.697999999999</v>
      </c>
      <c r="AL41" s="3">
        <v>7668.443</v>
      </c>
      <c r="AM41" s="3">
        <v>7766.246999999999</v>
      </c>
      <c r="AN41" s="3">
        <v>7884.409</v>
      </c>
      <c r="AO41" s="3">
        <v>8013.074999999999</v>
      </c>
      <c r="AP41" s="3">
        <v>8141.223</v>
      </c>
      <c r="AQ41" s="3">
        <v>8272.758</v>
      </c>
      <c r="AR41" s="3">
        <v>8404.096</v>
      </c>
      <c r="AS41" s="12">
        <v>0</v>
      </c>
      <c r="AT41" s="12">
        <v>0</v>
      </c>
      <c r="AU41" s="12">
        <v>0</v>
      </c>
      <c r="AV41" s="12">
        <v>0</v>
      </c>
      <c r="AW41" s="3">
        <v>677.6038500000001</v>
      </c>
      <c r="AX41" s="3">
        <v>1188.3938999999998</v>
      </c>
      <c r="AY41" s="3">
        <v>1718.7548499999998</v>
      </c>
      <c r="AZ41" s="3">
        <v>2250.23796</v>
      </c>
      <c r="BA41" s="3">
        <v>2191.48956</v>
      </c>
      <c r="BB41" s="3">
        <v>1992.5828600000002</v>
      </c>
      <c r="BC41" s="3">
        <v>2718.24182</v>
      </c>
      <c r="BD41" s="3">
        <v>2960.2404</v>
      </c>
      <c r="BE41" s="3">
        <v>3321.6182999999996</v>
      </c>
      <c r="BF41" s="3">
        <v>3644.38234</v>
      </c>
      <c r="BG41" s="3">
        <v>3806.01375</v>
      </c>
      <c r="BH41" s="3">
        <v>3601.869</v>
      </c>
      <c r="BI41" s="3">
        <v>3655.8921600000003</v>
      </c>
      <c r="BJ41" s="3">
        <v>4048.7019100000007</v>
      </c>
      <c r="BK41" s="3">
        <v>4075.81535</v>
      </c>
      <c r="BL41" s="3">
        <v>4406.293</v>
      </c>
      <c r="BM41" s="3">
        <v>4932.801600000001</v>
      </c>
      <c r="BN41" s="3">
        <v>5089.0336</v>
      </c>
      <c r="BO41" s="3">
        <v>5146.43841</v>
      </c>
      <c r="BP41" s="3">
        <v>5166.6622800000005</v>
      </c>
      <c r="BQ41" s="3">
        <v>4766.384069999999</v>
      </c>
      <c r="BR41" s="3">
        <v>5770.572649999999</v>
      </c>
      <c r="BS41" s="3">
        <v>5282.230030000001</v>
      </c>
      <c r="BT41" s="3">
        <v>6512.083119999999</v>
      </c>
      <c r="BU41" s="3">
        <v>6361.21395</v>
      </c>
      <c r="BV41" s="3">
        <v>6702.30605</v>
      </c>
      <c r="BW41" s="3">
        <v>5631.063910000001</v>
      </c>
      <c r="BX41" s="3">
        <v>5498.41304</v>
      </c>
      <c r="BY41" s="3">
        <v>6847.2496200000005</v>
      </c>
      <c r="BZ41" s="3">
        <v>6351.77885</v>
      </c>
      <c r="CA41" s="3">
        <v>6436.793299999999</v>
      </c>
      <c r="CB41" s="3">
        <v>6134.754400000001</v>
      </c>
      <c r="CC41" s="3">
        <v>7377.934649999999</v>
      </c>
      <c r="CD41" s="3">
        <v>7332.50037</v>
      </c>
      <c r="CE41" s="3">
        <v>7692.551999999999</v>
      </c>
      <c r="CF41" s="3">
        <v>7896.986309999999</v>
      </c>
      <c r="CG41" s="3">
        <v>7528.20978</v>
      </c>
      <c r="CH41" s="3">
        <v>7815.80928</v>
      </c>
    </row>
    <row x14ac:dyDescent="0.25" r="42" customHeight="1" ht="17.25">
      <c r="A42" s="1" t="s">
        <v>49</v>
      </c>
      <c r="B42" s="1" t="s">
        <v>48</v>
      </c>
      <c r="C42" s="3">
        <v>3100.4080000000004</v>
      </c>
      <c r="D42" s="3">
        <v>3219.139</v>
      </c>
      <c r="E42" s="3">
        <v>3335.545</v>
      </c>
      <c r="F42" s="3">
        <v>3445.5459999999994</v>
      </c>
      <c r="G42" s="3">
        <v>3555.294</v>
      </c>
      <c r="H42" s="3">
        <v>3667.033</v>
      </c>
      <c r="I42" s="3">
        <v>3780.556</v>
      </c>
      <c r="J42" s="3">
        <v>3893.257</v>
      </c>
      <c r="K42" s="3">
        <v>4008.985</v>
      </c>
      <c r="L42" s="3">
        <v>4128.44</v>
      </c>
      <c r="M42" s="3">
        <v>4245.797</v>
      </c>
      <c r="N42" s="3">
        <v>4356.107</v>
      </c>
      <c r="O42" s="3">
        <v>4458.026</v>
      </c>
      <c r="P42" s="3">
        <v>4555.198</v>
      </c>
      <c r="Q42" s="3">
        <v>4649.15</v>
      </c>
      <c r="R42" s="3">
        <v>4736.95</v>
      </c>
      <c r="S42" s="3">
        <v>4816.067</v>
      </c>
      <c r="T42" s="3">
        <v>4890.1669999999995</v>
      </c>
      <c r="U42" s="3">
        <v>4969.54</v>
      </c>
      <c r="V42" s="3">
        <v>5064.976</v>
      </c>
      <c r="W42" s="3">
        <v>5175.662</v>
      </c>
      <c r="X42" s="3">
        <v>5298.221</v>
      </c>
      <c r="Y42" s="3">
        <v>5439.31</v>
      </c>
      <c r="Z42" s="3">
        <v>5599.6179999999995</v>
      </c>
      <c r="AA42" s="3">
        <v>5768.911</v>
      </c>
      <c r="AB42" s="3">
        <v>5943.163999999999</v>
      </c>
      <c r="AC42" s="3">
        <v>6125.206</v>
      </c>
      <c r="AD42" s="3">
        <v>6310.531</v>
      </c>
      <c r="AE42" s="3">
        <v>6490.904</v>
      </c>
      <c r="AF42" s="3">
        <v>6665.849999999999</v>
      </c>
      <c r="AG42" s="3">
        <v>6838.962</v>
      </c>
      <c r="AH42" s="3">
        <v>7006.485</v>
      </c>
      <c r="AI42" s="3">
        <v>7163.843999999999</v>
      </c>
      <c r="AJ42" s="3">
        <v>7312.958</v>
      </c>
      <c r="AK42" s="3">
        <v>7462.285</v>
      </c>
      <c r="AL42" s="3">
        <v>7623.738</v>
      </c>
      <c r="AM42" s="3">
        <v>7804.938</v>
      </c>
      <c r="AN42" s="3">
        <v>8000.889</v>
      </c>
      <c r="AO42" s="3">
        <v>8197.212</v>
      </c>
      <c r="AP42" s="3">
        <v>8386.321</v>
      </c>
      <c r="AQ42" s="3">
        <v>8554.551</v>
      </c>
      <c r="AR42" s="3">
        <v>8691.642</v>
      </c>
      <c r="AS42" s="12">
        <v>0</v>
      </c>
      <c r="AT42" s="3">
        <v>257.53112</v>
      </c>
      <c r="AU42" s="3">
        <v>900.59715</v>
      </c>
      <c r="AV42" s="3">
        <v>1584.9511599999998</v>
      </c>
      <c r="AW42" s="3">
        <v>1742.09406</v>
      </c>
      <c r="AX42" s="3">
        <v>1980.19782</v>
      </c>
      <c r="AY42" s="3">
        <v>2268.3336</v>
      </c>
      <c r="AZ42" s="3">
        <v>2530.6170500000003</v>
      </c>
      <c r="BA42" s="3">
        <v>2846.37935</v>
      </c>
      <c r="BB42" s="3">
        <v>3137.6144</v>
      </c>
      <c r="BC42" s="3">
        <v>3226.80572</v>
      </c>
      <c r="BD42" s="3">
        <v>3005.7138299999997</v>
      </c>
      <c r="BE42" s="3">
        <v>2763.97612</v>
      </c>
      <c r="BF42" s="3">
        <v>2642.01484</v>
      </c>
      <c r="BG42" s="3">
        <v>2742.9984999999997</v>
      </c>
      <c r="BH42" s="3">
        <v>2936.9089999999997</v>
      </c>
      <c r="BI42" s="3">
        <v>3323.08623</v>
      </c>
      <c r="BJ42" s="3">
        <v>3667.6252499999996</v>
      </c>
      <c r="BK42" s="3">
        <v>3975.632</v>
      </c>
      <c r="BL42" s="3">
        <v>3950.68128</v>
      </c>
      <c r="BM42" s="3">
        <v>4037.0163600000005</v>
      </c>
      <c r="BN42" s="3">
        <v>4185.59459</v>
      </c>
      <c r="BO42" s="3">
        <v>4297.0549</v>
      </c>
      <c r="BP42" s="3">
        <v>4591.68676</v>
      </c>
      <c r="BQ42" s="3">
        <v>4788.19613</v>
      </c>
      <c r="BR42" s="3">
        <v>5348.847599999999</v>
      </c>
      <c r="BS42" s="3">
        <v>5880.19776</v>
      </c>
      <c r="BT42" s="3">
        <v>5616.37259</v>
      </c>
      <c r="BU42" s="3">
        <v>5906.722640000001</v>
      </c>
      <c r="BV42" s="3">
        <v>5399.3385</v>
      </c>
      <c r="BW42" s="3">
        <v>5676.33846</v>
      </c>
      <c r="BX42" s="3">
        <v>5605.188</v>
      </c>
      <c r="BY42" s="3">
        <v>5802.71364</v>
      </c>
      <c r="BZ42" s="3">
        <v>5996.6255599999995</v>
      </c>
      <c r="CA42" s="3">
        <v>6492.18795</v>
      </c>
      <c r="CB42" s="3">
        <v>6327.70254</v>
      </c>
      <c r="CC42" s="3">
        <v>6556.147919999999</v>
      </c>
      <c r="CD42" s="3">
        <v>6960.77343</v>
      </c>
      <c r="CE42" s="3">
        <v>6885.658079999999</v>
      </c>
      <c r="CF42" s="3">
        <v>6709.0568</v>
      </c>
      <c r="CG42" s="3">
        <v>6843.6408</v>
      </c>
      <c r="CH42" s="3">
        <v>6692.56434</v>
      </c>
    </row>
    <row x14ac:dyDescent="0.25" r="43" customHeight="1" ht="17.25">
      <c r="A43" s="1" t="s">
        <v>79</v>
      </c>
      <c r="B43" s="1" t="s">
        <v>78</v>
      </c>
      <c r="C43" s="3">
        <v>9564.066</v>
      </c>
      <c r="D43" s="3">
        <v>9859.283</v>
      </c>
      <c r="E43" s="3">
        <v>10172.473</v>
      </c>
      <c r="F43" s="3">
        <v>10509.718</v>
      </c>
      <c r="G43" s="3">
        <v>10867.312</v>
      </c>
      <c r="H43" s="3">
        <v>11238.587</v>
      </c>
      <c r="I43" s="3">
        <v>11630.506</v>
      </c>
      <c r="J43" s="3">
        <v>12049.722</v>
      </c>
      <c r="K43" s="3">
        <v>12480.693</v>
      </c>
      <c r="L43" s="3">
        <v>12906.881</v>
      </c>
      <c r="M43" s="3">
        <v>13326.097</v>
      </c>
      <c r="N43" s="3">
        <v>13746.827999999998</v>
      </c>
      <c r="O43" s="3">
        <v>14165.113</v>
      </c>
      <c r="P43" s="3">
        <v>14594.623</v>
      </c>
      <c r="Q43" s="3">
        <v>15129.808</v>
      </c>
      <c r="R43" s="3">
        <v>15767.669000000002</v>
      </c>
      <c r="S43" s="3">
        <v>16360.404</v>
      </c>
      <c r="T43" s="3">
        <v>16861.522</v>
      </c>
      <c r="U43" s="3">
        <v>17337.142</v>
      </c>
      <c r="V43" s="3">
        <v>17814.06</v>
      </c>
      <c r="W43" s="3">
        <v>18227.484</v>
      </c>
      <c r="X43" s="3">
        <v>18603.633</v>
      </c>
      <c r="Y43" s="3">
        <v>19060.112999999998</v>
      </c>
      <c r="Z43" s="3">
        <v>19613.587</v>
      </c>
      <c r="AA43" s="3">
        <v>20215.159</v>
      </c>
      <c r="AB43" s="3">
        <v>20839.319</v>
      </c>
      <c r="AC43" s="3">
        <v>21514.403</v>
      </c>
      <c r="AD43" s="3">
        <v>22242.399</v>
      </c>
      <c r="AE43" s="3">
        <v>23012.533000000003</v>
      </c>
      <c r="AF43" s="3">
        <v>23847.196000000004</v>
      </c>
      <c r="AG43" s="3">
        <v>24741.032</v>
      </c>
      <c r="AH43" s="3">
        <v>25677.37</v>
      </c>
      <c r="AI43" s="3">
        <v>26649.872000000003</v>
      </c>
      <c r="AJ43" s="3">
        <v>27630.945</v>
      </c>
      <c r="AK43" s="3">
        <v>28599.417</v>
      </c>
      <c r="AL43" s="3">
        <v>29557.425</v>
      </c>
      <c r="AM43" s="3">
        <v>30509.57</v>
      </c>
      <c r="AN43" s="3">
        <v>31460.809</v>
      </c>
      <c r="AO43" s="3">
        <v>32429.347999999998</v>
      </c>
      <c r="AP43" s="3">
        <v>33406.443</v>
      </c>
      <c r="AQ43" s="3">
        <v>34391.993</v>
      </c>
      <c r="AR43" s="3">
        <v>35395.875</v>
      </c>
      <c r="AS43" s="3">
        <v>5451.51762</v>
      </c>
      <c r="AT43" s="3">
        <v>6014.16263</v>
      </c>
      <c r="AU43" s="3">
        <v>6306.93326</v>
      </c>
      <c r="AV43" s="3">
        <v>6831.3167</v>
      </c>
      <c r="AW43" s="3">
        <v>6737.73344</v>
      </c>
      <c r="AX43" s="3">
        <v>6405.994589999999</v>
      </c>
      <c r="AY43" s="3">
        <v>5931.558059999999</v>
      </c>
      <c r="AZ43" s="3">
        <v>6868.341539999999</v>
      </c>
      <c r="BA43" s="3">
        <v>7363.608869999999</v>
      </c>
      <c r="BB43" s="3">
        <v>7098.78455</v>
      </c>
      <c r="BC43" s="3">
        <v>8661.96305</v>
      </c>
      <c r="BD43" s="3">
        <v>2886.833879999999</v>
      </c>
      <c r="BE43" s="3">
        <v>4532.83616</v>
      </c>
      <c r="BF43" s="3">
        <v>6275.68789</v>
      </c>
      <c r="BG43" s="3">
        <v>6959.71168</v>
      </c>
      <c r="BH43" s="3">
        <v>5361.007460000001</v>
      </c>
      <c r="BI43" s="3">
        <v>4090.101</v>
      </c>
      <c r="BJ43" s="3">
        <v>4215.3805</v>
      </c>
      <c r="BK43" s="3">
        <v>4334.2855</v>
      </c>
      <c r="BL43" s="3">
        <v>5344.218</v>
      </c>
      <c r="BM43" s="3">
        <v>10389.665879999999</v>
      </c>
      <c r="BN43" s="3">
        <v>7999.562190000001</v>
      </c>
      <c r="BO43" s="3">
        <v>9530.056499999999</v>
      </c>
      <c r="BP43" s="3">
        <v>11964.288069999999</v>
      </c>
      <c r="BQ43" s="3">
        <v>13746.308120000002</v>
      </c>
      <c r="BR43" s="3">
        <v>15004.309679999998</v>
      </c>
      <c r="BS43" s="3">
        <v>15490.370159999999</v>
      </c>
      <c r="BT43" s="3">
        <v>16904.22324</v>
      </c>
      <c r="BU43" s="3">
        <v>18179.901070000004</v>
      </c>
      <c r="BV43" s="3">
        <v>19793.172680000003</v>
      </c>
      <c r="BW43" s="3">
        <v>20535.056559999997</v>
      </c>
      <c r="BX43" s="3">
        <v>16690.2905</v>
      </c>
      <c r="BY43" s="3">
        <v>22119.393760000003</v>
      </c>
      <c r="BZ43" s="3">
        <v>23486.30325</v>
      </c>
      <c r="CA43" s="3">
        <v>22879.533600000002</v>
      </c>
      <c r="CB43" s="3">
        <v>23350.36575</v>
      </c>
      <c r="CC43" s="3">
        <v>25322.943099999997</v>
      </c>
      <c r="CD43" s="3">
        <v>26741.68765</v>
      </c>
      <c r="CE43" s="3">
        <v>27889.239279999998</v>
      </c>
      <c r="CF43" s="3">
        <v>28061.412119999997</v>
      </c>
      <c r="CG43" s="3">
        <v>28545.354190000002</v>
      </c>
      <c r="CH43" s="3">
        <v>23715.23625</v>
      </c>
    </row>
    <row x14ac:dyDescent="0.25" r="44" customHeight="1" ht="17.25">
      <c r="A44" s="1" t="s">
        <v>63</v>
      </c>
      <c r="B44" s="1" t="s">
        <v>62</v>
      </c>
      <c r="C44" s="3">
        <v>654.73</v>
      </c>
      <c r="D44" s="3">
        <v>662.763</v>
      </c>
      <c r="E44" s="3">
        <v>669.374</v>
      </c>
      <c r="F44" s="3">
        <v>673.96</v>
      </c>
      <c r="G44" s="3">
        <v>686.636</v>
      </c>
      <c r="H44" s="3">
        <v>708.257</v>
      </c>
      <c r="I44" s="3">
        <v>730.113</v>
      </c>
      <c r="J44" s="3">
        <v>753.005</v>
      </c>
      <c r="K44" s="3">
        <v>777.163</v>
      </c>
      <c r="L44" s="3">
        <v>798.531</v>
      </c>
      <c r="M44" s="3">
        <v>816.5</v>
      </c>
      <c r="N44" s="3">
        <v>834.409</v>
      </c>
      <c r="O44" s="3">
        <v>852.6410000000001</v>
      </c>
      <c r="P44" s="3">
        <v>871.508</v>
      </c>
      <c r="Q44" s="3">
        <v>890.858</v>
      </c>
      <c r="R44" s="3">
        <v>910.5509999999999</v>
      </c>
      <c r="S44" s="3">
        <v>931.009</v>
      </c>
      <c r="T44" s="3">
        <v>949.847</v>
      </c>
      <c r="U44" s="3">
        <v>967.995</v>
      </c>
      <c r="V44" s="3">
        <v>987.491</v>
      </c>
      <c r="W44" s="3">
        <v>1011.181</v>
      </c>
      <c r="X44" s="3">
        <v>1038.626</v>
      </c>
      <c r="Y44" s="3">
        <v>1065.465</v>
      </c>
      <c r="Z44" s="3">
        <v>1095.5030000000002</v>
      </c>
      <c r="AA44" s="3">
        <v>1131.729</v>
      </c>
      <c r="AB44" s="3">
        <v>1174.595</v>
      </c>
      <c r="AC44" s="12">
        <v>1221</v>
      </c>
      <c r="AD44" s="3">
        <v>1269.469</v>
      </c>
      <c r="AE44" s="3">
        <v>1323.545</v>
      </c>
      <c r="AF44" s="3">
        <v>1386.57</v>
      </c>
      <c r="AG44" s="3">
        <v>1455.715</v>
      </c>
      <c r="AH44" s="3">
        <v>1521.9750000000001</v>
      </c>
      <c r="AI44" s="3">
        <v>1579.248</v>
      </c>
      <c r="AJ44" s="3">
        <v>1623.159</v>
      </c>
      <c r="AK44" s="3">
        <v>1653.615</v>
      </c>
      <c r="AL44" s="3">
        <v>1669.935</v>
      </c>
      <c r="AM44" s="3">
        <v>1675.101</v>
      </c>
      <c r="AN44" s="3">
        <v>1676.511</v>
      </c>
      <c r="AO44" s="3">
        <v>1677.9589999999998</v>
      </c>
      <c r="AP44" s="3">
        <v>1680.273</v>
      </c>
      <c r="AQ44" s="3">
        <v>1684.887</v>
      </c>
      <c r="AR44" s="3">
        <v>1693.789</v>
      </c>
      <c r="AS44" s="3">
        <v>602.3516000000001</v>
      </c>
      <c r="AT44" s="12">
        <v>0</v>
      </c>
      <c r="AU44" s="3">
        <v>609.13034</v>
      </c>
      <c r="AV44" s="3">
        <v>606.5640000000001</v>
      </c>
      <c r="AW44" s="3">
        <v>549.3088</v>
      </c>
      <c r="AX44" s="3">
        <v>630.3487299999999</v>
      </c>
      <c r="AY44" s="3">
        <v>627.89718</v>
      </c>
      <c r="AZ44" s="3">
        <v>655.11435</v>
      </c>
      <c r="BA44" s="3">
        <v>683.90344</v>
      </c>
      <c r="BB44" s="3">
        <v>718.6779</v>
      </c>
      <c r="BC44" s="3">
        <v>734.85</v>
      </c>
      <c r="BD44" s="3">
        <v>742.62401</v>
      </c>
      <c r="BE44" s="3">
        <v>639.4807500000001</v>
      </c>
      <c r="BF44" s="3">
        <v>549.0500400000001</v>
      </c>
      <c r="BG44" s="3">
        <v>543.42338</v>
      </c>
      <c r="BH44" s="3">
        <v>528.1195799999999</v>
      </c>
      <c r="BI44" s="3">
        <v>474.81459</v>
      </c>
      <c r="BJ44" s="3">
        <v>275.45563</v>
      </c>
      <c r="BK44" s="3">
        <v>329.11830000000003</v>
      </c>
      <c r="BL44" s="3">
        <v>385.12149</v>
      </c>
      <c r="BM44" s="3">
        <v>505.5905</v>
      </c>
      <c r="BN44" s="3">
        <v>550.47178</v>
      </c>
      <c r="BO44" s="3">
        <v>543.38715</v>
      </c>
      <c r="BP44" s="3">
        <v>657.3018000000001</v>
      </c>
      <c r="BQ44" s="3">
        <v>961.96965</v>
      </c>
      <c r="BR44" s="3">
        <v>857.45435</v>
      </c>
      <c r="BS44" s="3">
        <v>1025.6399999999999</v>
      </c>
      <c r="BT44" s="3">
        <v>1091.74334</v>
      </c>
      <c r="BU44" s="3">
        <v>1230.89685</v>
      </c>
      <c r="BV44" s="3">
        <v>1247.913</v>
      </c>
      <c r="BW44" s="3">
        <v>1382.92925</v>
      </c>
      <c r="BX44" s="3">
        <v>1445.87625</v>
      </c>
      <c r="BY44" s="3">
        <v>1452.9081600000002</v>
      </c>
      <c r="BZ44" s="3">
        <v>1493.3062800000002</v>
      </c>
      <c r="CA44" s="3">
        <v>1570.93425</v>
      </c>
      <c r="CB44" s="3">
        <v>1419.4447499999999</v>
      </c>
      <c r="CC44" s="3">
        <v>1340.0808000000002</v>
      </c>
      <c r="CD44" s="3">
        <v>1274.14836</v>
      </c>
      <c r="CE44" s="3">
        <v>1359.14679</v>
      </c>
      <c r="CF44" s="3">
        <v>1344.2184</v>
      </c>
      <c r="CG44" s="3">
        <v>1213.11864</v>
      </c>
      <c r="CH44" s="3">
        <v>1371.96909</v>
      </c>
    </row>
    <row x14ac:dyDescent="0.25" r="45" customHeight="1" ht="17.25">
      <c r="A45" s="1" t="s">
        <v>65</v>
      </c>
      <c r="B45" s="1" t="s">
        <v>64</v>
      </c>
      <c r="C45" s="3">
        <v>4.688</v>
      </c>
      <c r="D45" s="3">
        <v>4.528</v>
      </c>
      <c r="E45" s="3">
        <v>4.393</v>
      </c>
      <c r="F45" s="3">
        <v>4.26</v>
      </c>
      <c r="G45" s="3">
        <v>4.138</v>
      </c>
      <c r="H45" s="3">
        <v>4.046</v>
      </c>
      <c r="I45" s="3">
        <v>4.025</v>
      </c>
      <c r="J45" s="3">
        <v>4.098</v>
      </c>
      <c r="K45" s="3">
        <v>4.217</v>
      </c>
      <c r="L45" s="3">
        <v>4.349</v>
      </c>
      <c r="M45" s="3">
        <v>4.492</v>
      </c>
      <c r="N45" s="3">
        <v>4.637</v>
      </c>
      <c r="O45" s="3">
        <v>4.754</v>
      </c>
      <c r="P45" s="3">
        <v>4.813</v>
      </c>
      <c r="Q45" s="3">
        <v>4.823</v>
      </c>
      <c r="R45" s="3">
        <v>4.798</v>
      </c>
      <c r="S45" s="3">
        <v>4.788</v>
      </c>
      <c r="T45" s="3">
        <v>4.678</v>
      </c>
      <c r="U45" s="3">
        <v>4.402</v>
      </c>
      <c r="V45" s="3">
        <v>4.079000000000001</v>
      </c>
      <c r="W45" s="3">
        <v>3.7560000000000002</v>
      </c>
      <c r="X45" s="3">
        <v>3.4770000000000003</v>
      </c>
      <c r="Y45" s="3">
        <v>3.282</v>
      </c>
      <c r="Z45" s="3">
        <v>3.155</v>
      </c>
      <c r="AA45" s="3">
        <v>3.069</v>
      </c>
      <c r="AB45" s="3">
        <v>3.029</v>
      </c>
      <c r="AC45" s="3">
        <v>3.027</v>
      </c>
      <c r="AD45" s="3">
        <v>3.103</v>
      </c>
      <c r="AE45" s="3">
        <v>3.238</v>
      </c>
      <c r="AF45" s="3">
        <v>3.348</v>
      </c>
      <c r="AG45" s="3">
        <v>3.4139999999999997</v>
      </c>
      <c r="AH45" s="3">
        <v>3.437</v>
      </c>
      <c r="AI45" s="3">
        <v>3.385</v>
      </c>
      <c r="AJ45" s="3">
        <v>3.2889999999999997</v>
      </c>
      <c r="AK45" s="3">
        <v>3.209</v>
      </c>
      <c r="AL45" s="3">
        <v>3.133</v>
      </c>
      <c r="AM45" s="3">
        <v>3.058</v>
      </c>
      <c r="AN45" s="3">
        <v>2.99</v>
      </c>
      <c r="AO45" s="3">
        <v>2.928</v>
      </c>
      <c r="AP45" s="3">
        <v>2.875</v>
      </c>
      <c r="AQ45" s="3">
        <v>2.838</v>
      </c>
      <c r="AR45" s="3">
        <v>2.803</v>
      </c>
      <c r="AS45" s="3">
        <v>1.3595199999999998</v>
      </c>
      <c r="AT45" s="3">
        <v>1.9923199999999999</v>
      </c>
      <c r="AU45" s="3">
        <v>2.5918699999999997</v>
      </c>
      <c r="AV45" s="3">
        <v>3.1523999999999996</v>
      </c>
      <c r="AW45" s="3">
        <v>2.4827999999999997</v>
      </c>
      <c r="AX45" s="3">
        <v>4.00554</v>
      </c>
      <c r="AY45" s="3">
        <v>3.5017500000000004</v>
      </c>
      <c r="AZ45" s="3">
        <v>3.64722</v>
      </c>
      <c r="BA45" s="3">
        <v>3.7952999999999997</v>
      </c>
      <c r="BB45" s="3">
        <v>4.08806</v>
      </c>
      <c r="BC45" s="3">
        <v>4.44708</v>
      </c>
      <c r="BD45" s="3">
        <v>4.4515199999999995</v>
      </c>
      <c r="BE45" s="3">
        <v>4.46876</v>
      </c>
      <c r="BF45" s="3">
        <v>4.52422</v>
      </c>
      <c r="BG45" s="3">
        <v>4.77477</v>
      </c>
      <c r="BH45" s="3">
        <v>4.6060799999999995</v>
      </c>
      <c r="BI45" s="3">
        <v>4.309200000000001</v>
      </c>
      <c r="BJ45" s="3">
        <v>3.9762999999999997</v>
      </c>
      <c r="BK45" s="3">
        <v>4.31396</v>
      </c>
      <c r="BL45" s="3">
        <v>3.9566300000000005</v>
      </c>
      <c r="BM45" s="3">
        <v>3.71844</v>
      </c>
      <c r="BN45" s="3">
        <v>3.4074600000000004</v>
      </c>
      <c r="BO45" s="3">
        <v>3.21636</v>
      </c>
      <c r="BP45" s="3">
        <v>3.1234499999999996</v>
      </c>
      <c r="BQ45" s="3">
        <v>3.03831</v>
      </c>
      <c r="BR45" s="3">
        <v>2.99871</v>
      </c>
      <c r="BS45" s="3">
        <v>2.99673</v>
      </c>
      <c r="BT45" s="3">
        <v>3.0719700000000003</v>
      </c>
      <c r="BU45" s="3">
        <v>3.20562</v>
      </c>
      <c r="BV45" s="3">
        <v>3.31452</v>
      </c>
      <c r="BW45" s="3">
        <v>3.37986</v>
      </c>
      <c r="BX45" s="3">
        <v>3.36826</v>
      </c>
      <c r="BY45" s="3">
        <v>3.3173</v>
      </c>
      <c r="BZ45" s="3">
        <v>3.2232199999999995</v>
      </c>
      <c r="CA45" s="3">
        <v>3.17691</v>
      </c>
      <c r="CB45" s="3">
        <v>3.10167</v>
      </c>
      <c r="CC45" s="3">
        <v>3.0274199999999998</v>
      </c>
      <c r="CD45" s="3">
        <v>2.9601</v>
      </c>
      <c r="CE45" s="3">
        <v>2.89872</v>
      </c>
      <c r="CF45" s="3">
        <v>2.84625</v>
      </c>
      <c r="CG45" s="3">
        <v>2.8096200000000002</v>
      </c>
      <c r="CH45" s="3">
        <v>2.7749699999999997</v>
      </c>
    </row>
    <row x14ac:dyDescent="0.25" r="46" customHeight="1" ht="17.25">
      <c r="A46" s="1" t="s">
        <v>59</v>
      </c>
      <c r="B46" s="1" t="s">
        <v>58</v>
      </c>
      <c r="C46" s="3">
        <v>7433.753</v>
      </c>
      <c r="D46" s="3">
        <v>7569.905999999999</v>
      </c>
      <c r="E46" s="3">
        <v>7700.61</v>
      </c>
      <c r="F46" s="3">
        <v>7820.088</v>
      </c>
      <c r="G46" s="3">
        <v>7923.698</v>
      </c>
      <c r="H46" s="3">
        <v>8012.146</v>
      </c>
      <c r="I46" s="3">
        <v>8092.782</v>
      </c>
      <c r="J46" s="3">
        <v>8170.442999999999</v>
      </c>
      <c r="K46" s="3">
        <v>8249.064</v>
      </c>
      <c r="L46" s="3">
        <v>8332.254</v>
      </c>
      <c r="M46" s="3">
        <v>8418.546</v>
      </c>
      <c r="N46" s="3">
        <v>8503.302</v>
      </c>
      <c r="O46" s="3">
        <v>8580.963</v>
      </c>
      <c r="P46" s="3">
        <v>8649.029</v>
      </c>
      <c r="Q46" s="3">
        <v>8701.271</v>
      </c>
      <c r="R46" s="3">
        <v>8730.962</v>
      </c>
      <c r="S46" s="3">
        <v>8737.072</v>
      </c>
      <c r="T46" s="3">
        <v>8722.895</v>
      </c>
      <c r="U46" s="3">
        <v>8691.503</v>
      </c>
      <c r="V46" s="3">
        <v>8648.762</v>
      </c>
      <c r="W46" s="3">
        <v>8599.848</v>
      </c>
      <c r="X46" s="3">
        <v>8545.272</v>
      </c>
      <c r="Y46" s="3">
        <v>8485.997</v>
      </c>
      <c r="Z46" s="3">
        <v>8419.558</v>
      </c>
      <c r="AA46" s="3">
        <v>8340.548999999999</v>
      </c>
      <c r="AB46" s="3">
        <v>8246.676</v>
      </c>
      <c r="AC46" s="3">
        <v>8135.5380000000005</v>
      </c>
      <c r="AD46" s="3">
        <v>8010.725</v>
      </c>
      <c r="AE46" s="3">
        <v>7880.252</v>
      </c>
      <c r="AF46" s="3">
        <v>7753.867</v>
      </c>
      <c r="AG46" s="3">
        <v>7640.611</v>
      </c>
      <c r="AH46" s="3">
        <v>7543.452</v>
      </c>
      <c r="AI46" s="3">
        <v>7462.032</v>
      </c>
      <c r="AJ46" s="3">
        <v>7394.0740000000005</v>
      </c>
      <c r="AK46" s="3">
        <v>7336.634</v>
      </c>
      <c r="AL46" s="3">
        <v>7290.094</v>
      </c>
      <c r="AM46" s="3">
        <v>7262.716</v>
      </c>
      <c r="AN46" s="3">
        <v>7265.813</v>
      </c>
      <c r="AO46" s="3">
        <v>7292.959999999999</v>
      </c>
      <c r="AP46" s="3">
        <v>7325.066999999999</v>
      </c>
      <c r="AQ46" s="3">
        <v>7343.1759999999995</v>
      </c>
      <c r="AR46" s="3">
        <v>7340.944</v>
      </c>
      <c r="AS46" s="3">
        <v>3345.18885</v>
      </c>
      <c r="AT46" s="3">
        <v>4314.846419999999</v>
      </c>
      <c r="AU46" s="3">
        <v>5005.3965</v>
      </c>
      <c r="AV46" s="3">
        <v>6177.86952</v>
      </c>
      <c r="AW46" s="3">
        <v>5467.3516199999995</v>
      </c>
      <c r="AX46" s="3">
        <v>6089.23096</v>
      </c>
      <c r="AY46" s="3">
        <v>5664.9474</v>
      </c>
      <c r="AZ46" s="3">
        <v>6536.3544</v>
      </c>
      <c r="BA46" s="3">
        <v>8166.57336</v>
      </c>
      <c r="BB46" s="3">
        <v>7832.31876</v>
      </c>
      <c r="BC46" s="3">
        <v>7997.6187</v>
      </c>
      <c r="BD46" s="3">
        <v>8078.1368999999995</v>
      </c>
      <c r="BE46" s="3">
        <v>7551.24744</v>
      </c>
      <c r="BF46" s="3">
        <v>8303.06784</v>
      </c>
      <c r="BG46" s="3">
        <v>8614.25829</v>
      </c>
      <c r="BH46" s="3">
        <v>8643.65238</v>
      </c>
      <c r="BI46" s="3">
        <v>8649.70128</v>
      </c>
      <c r="BJ46" s="3">
        <v>8461.20815</v>
      </c>
      <c r="BK46" s="3">
        <v>7387.777550000001</v>
      </c>
      <c r="BL46" s="3">
        <v>6919.009600000001</v>
      </c>
      <c r="BM46" s="3">
        <v>7825.86168</v>
      </c>
      <c r="BN46" s="3">
        <v>7434.386640000001</v>
      </c>
      <c r="BO46" s="3">
        <v>7382.817389999999</v>
      </c>
      <c r="BP46" s="3">
        <v>8166.97126</v>
      </c>
      <c r="BQ46" s="3">
        <v>7673.305079999999</v>
      </c>
      <c r="BR46" s="3">
        <v>7751.875439999999</v>
      </c>
      <c r="BS46" s="3">
        <v>7810.116480000001</v>
      </c>
      <c r="BT46" s="3">
        <v>7449.974250000001</v>
      </c>
      <c r="BU46" s="3">
        <v>7328.634360000001</v>
      </c>
      <c r="BV46" s="3">
        <v>6978.4803</v>
      </c>
      <c r="BW46" s="3">
        <v>6418.11324</v>
      </c>
      <c r="BX46" s="3">
        <v>6562.80324</v>
      </c>
      <c r="BY46" s="3">
        <v>6641.20848</v>
      </c>
      <c r="BZ46" s="3">
        <v>6284.9629</v>
      </c>
      <c r="CA46" s="3">
        <v>6529.60426</v>
      </c>
      <c r="CB46" s="3">
        <v>6561.0846</v>
      </c>
      <c r="CC46" s="3">
        <v>6391.19008</v>
      </c>
      <c r="CD46" s="3">
        <v>6611.88983</v>
      </c>
      <c r="CE46" s="3">
        <v>6490.734399999999</v>
      </c>
      <c r="CF46" s="3">
        <v>6592.560299999999</v>
      </c>
      <c r="CG46" s="3">
        <v>6535.42664</v>
      </c>
      <c r="CH46" s="3">
        <v>6386.62128</v>
      </c>
    </row>
    <row x14ac:dyDescent="0.25" r="47" customHeight="1" ht="17.25">
      <c r="A47" s="1" t="s">
        <v>61</v>
      </c>
      <c r="B47" s="1" t="s">
        <v>60</v>
      </c>
      <c r="C47" s="3">
        <v>119.565</v>
      </c>
      <c r="D47" s="3">
        <v>123.491</v>
      </c>
      <c r="E47" s="3">
        <v>127.495</v>
      </c>
      <c r="F47" s="3">
        <v>131.625</v>
      </c>
      <c r="G47" s="3">
        <v>135.657</v>
      </c>
      <c r="H47" s="3">
        <v>139.487</v>
      </c>
      <c r="I47" s="3">
        <v>143.089</v>
      </c>
      <c r="J47" s="3">
        <v>146.498</v>
      </c>
      <c r="K47" s="3">
        <v>149.817</v>
      </c>
      <c r="L47" s="3">
        <v>153.07299999999998</v>
      </c>
      <c r="M47" s="3">
        <v>156.221</v>
      </c>
      <c r="N47" s="3">
        <v>159.226</v>
      </c>
      <c r="O47" s="3">
        <v>161.973</v>
      </c>
      <c r="P47" s="3">
        <v>164.321</v>
      </c>
      <c r="Q47" s="3">
        <v>166.154</v>
      </c>
      <c r="R47" s="3">
        <v>167.62599999999998</v>
      </c>
      <c r="S47" s="3">
        <v>168.99599999999998</v>
      </c>
      <c r="T47" s="3">
        <v>170.338</v>
      </c>
      <c r="U47" s="3">
        <v>171.73</v>
      </c>
      <c r="V47" s="3">
        <v>174.906</v>
      </c>
      <c r="W47" s="3">
        <v>179.815</v>
      </c>
      <c r="X47" s="3">
        <v>184.41799999999998</v>
      </c>
      <c r="Y47" s="3">
        <v>187.85700000000003</v>
      </c>
      <c r="Z47" s="3">
        <v>188.39799999999997</v>
      </c>
      <c r="AA47" s="3">
        <v>187.17700000000002</v>
      </c>
      <c r="AB47" s="3">
        <v>186.636</v>
      </c>
      <c r="AC47" s="3">
        <v>186.802</v>
      </c>
      <c r="AD47" s="3">
        <v>187.879</v>
      </c>
      <c r="AE47" s="3">
        <v>190.44099999999997</v>
      </c>
      <c r="AF47" s="3">
        <v>193.94</v>
      </c>
      <c r="AG47" s="3">
        <v>197.57600000000002</v>
      </c>
      <c r="AH47" s="3">
        <v>201.438</v>
      </c>
      <c r="AI47" s="3">
        <v>205.35399999999998</v>
      </c>
      <c r="AJ47" s="3">
        <v>209.054</v>
      </c>
      <c r="AK47" s="3">
        <v>212.411</v>
      </c>
      <c r="AL47" s="3">
        <v>215.309</v>
      </c>
      <c r="AM47" s="3">
        <v>217.781</v>
      </c>
      <c r="AN47" s="3">
        <v>220.08</v>
      </c>
      <c r="AO47" s="3">
        <v>222.278</v>
      </c>
      <c r="AP47" s="3">
        <v>224.255</v>
      </c>
      <c r="AQ47" s="3">
        <v>225.973</v>
      </c>
      <c r="AR47" s="3">
        <v>227.378</v>
      </c>
      <c r="AS47" s="12">
        <v>0</v>
      </c>
      <c r="AT47" s="12">
        <v>0</v>
      </c>
      <c r="AU47" s="12">
        <v>0</v>
      </c>
      <c r="AV47" s="12">
        <v>0</v>
      </c>
      <c r="AW47" s="3">
        <v>75.96792</v>
      </c>
      <c r="AX47" s="3">
        <v>107.40499</v>
      </c>
      <c r="AY47" s="3">
        <v>138.79632999999998</v>
      </c>
      <c r="AZ47" s="3">
        <v>142.10306</v>
      </c>
      <c r="BA47" s="3">
        <v>107.86824</v>
      </c>
      <c r="BB47" s="3">
        <v>145.41934999999998</v>
      </c>
      <c r="BC47" s="3">
        <v>154.65879</v>
      </c>
      <c r="BD47" s="3">
        <v>113.05045999999999</v>
      </c>
      <c r="BE47" s="3">
        <v>131.19813000000002</v>
      </c>
      <c r="BF47" s="3">
        <v>156.10495</v>
      </c>
      <c r="BG47" s="3">
        <v>156.18475999999998</v>
      </c>
      <c r="BH47" s="3">
        <v>159.24469999999997</v>
      </c>
      <c r="BI47" s="3">
        <v>92.9478</v>
      </c>
      <c r="BJ47" s="3">
        <v>93.6859</v>
      </c>
      <c r="BK47" s="3">
        <v>144.2532</v>
      </c>
      <c r="BL47" s="3">
        <v>152.16822</v>
      </c>
      <c r="BM47" s="3">
        <v>161.83350000000002</v>
      </c>
      <c r="BN47" s="3">
        <v>165.97619999999998</v>
      </c>
      <c r="BO47" s="3">
        <v>169.07130000000004</v>
      </c>
      <c r="BP47" s="3">
        <v>148.83442</v>
      </c>
      <c r="BQ47" s="3">
        <v>147.86983000000004</v>
      </c>
      <c r="BR47" s="3">
        <v>149.3088</v>
      </c>
      <c r="BS47" s="3">
        <v>156.91368</v>
      </c>
      <c r="BT47" s="3">
        <v>144.66683</v>
      </c>
      <c r="BU47" s="3">
        <v>154.25721</v>
      </c>
      <c r="BV47" s="3">
        <v>155.15200000000002</v>
      </c>
      <c r="BW47" s="3">
        <v>150.15776000000002</v>
      </c>
      <c r="BX47" s="3">
        <v>157.12163999999999</v>
      </c>
      <c r="BY47" s="3">
        <v>162.22966</v>
      </c>
      <c r="BZ47" s="3">
        <v>177.6959</v>
      </c>
      <c r="CA47" s="3">
        <v>191.1699</v>
      </c>
      <c r="CB47" s="3">
        <v>202.39046</v>
      </c>
      <c r="CC47" s="3">
        <v>204.71414</v>
      </c>
      <c r="CD47" s="3">
        <v>206.8752</v>
      </c>
      <c r="CE47" s="3">
        <v>208.94132</v>
      </c>
      <c r="CF47" s="3">
        <v>210.79969999999997</v>
      </c>
      <c r="CG47" s="3">
        <v>205.63543</v>
      </c>
      <c r="CH47" s="3">
        <v>218.28287999999998</v>
      </c>
    </row>
    <row x14ac:dyDescent="0.25" r="48" customHeight="1" ht="17.25">
      <c r="A48" s="1" t="s">
        <v>45</v>
      </c>
      <c r="B48" s="1" t="s">
        <v>44</v>
      </c>
      <c r="C48" s="3">
        <v>112.37700000000001</v>
      </c>
      <c r="D48" s="3">
        <v>115.289</v>
      </c>
      <c r="E48" s="3">
        <v>118.149</v>
      </c>
      <c r="F48" s="3">
        <v>120.6</v>
      </c>
      <c r="G48" s="3">
        <v>122.561</v>
      </c>
      <c r="H48" s="3">
        <v>124.03</v>
      </c>
      <c r="I48" s="3">
        <v>125.151</v>
      </c>
      <c r="J48" s="3">
        <v>126.198</v>
      </c>
      <c r="K48" s="3">
        <v>127.23</v>
      </c>
      <c r="L48" s="3">
        <v>128.196</v>
      </c>
      <c r="M48" s="3">
        <v>129.412</v>
      </c>
      <c r="N48" s="3">
        <v>130.795</v>
      </c>
      <c r="O48" s="3">
        <v>131.968</v>
      </c>
      <c r="P48" s="3">
        <v>132.913</v>
      </c>
      <c r="Q48" s="3">
        <v>133.546</v>
      </c>
      <c r="R48" s="3">
        <v>133.729</v>
      </c>
      <c r="S48" s="3">
        <v>133.506</v>
      </c>
      <c r="T48" s="3">
        <v>132.965</v>
      </c>
      <c r="U48" s="3">
        <v>132.108</v>
      </c>
      <c r="V48" s="3">
        <v>131.124</v>
      </c>
      <c r="W48" s="3">
        <v>129.438</v>
      </c>
      <c r="X48" s="3">
        <v>126.85900000000001</v>
      </c>
      <c r="Y48" s="3">
        <v>123.95400000000001</v>
      </c>
      <c r="Z48" s="3">
        <v>120.815</v>
      </c>
      <c r="AA48" s="3">
        <v>117.606</v>
      </c>
      <c r="AB48" s="3">
        <v>114.63899999999998</v>
      </c>
      <c r="AC48" s="3">
        <v>112.37299999999999</v>
      </c>
      <c r="AD48" s="3">
        <v>110.956</v>
      </c>
      <c r="AE48" s="3">
        <v>110.08699999999999</v>
      </c>
      <c r="AF48" s="3">
        <v>109.346</v>
      </c>
      <c r="AG48" s="3">
        <v>108.977</v>
      </c>
      <c r="AH48" s="3">
        <v>109.145</v>
      </c>
      <c r="AI48" s="3">
        <v>108.826</v>
      </c>
      <c r="AJ48" s="3">
        <v>107.86</v>
      </c>
      <c r="AK48" s="3">
        <v>107.062</v>
      </c>
      <c r="AL48" s="3">
        <v>106.203</v>
      </c>
      <c r="AM48" s="3">
        <v>105.037</v>
      </c>
      <c r="AN48" s="3">
        <v>104.45400000000001</v>
      </c>
      <c r="AO48" s="3">
        <v>104.112</v>
      </c>
      <c r="AP48" s="3">
        <v>103.22999999999999</v>
      </c>
      <c r="AQ48" s="3">
        <v>102.173</v>
      </c>
      <c r="AR48" s="3">
        <v>100.889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3">
        <v>79.3792</v>
      </c>
      <c r="AY48" s="3">
        <v>116.39043000000001</v>
      </c>
      <c r="AZ48" s="3">
        <v>124.93602</v>
      </c>
      <c r="BA48" s="3">
        <v>125.9577</v>
      </c>
      <c r="BB48" s="3">
        <v>126.91404</v>
      </c>
      <c r="BC48" s="3">
        <v>125.52964</v>
      </c>
      <c r="BD48" s="3">
        <v>129.48704999999998</v>
      </c>
      <c r="BE48" s="3">
        <v>130.64831999999998</v>
      </c>
      <c r="BF48" s="3">
        <v>126.26735000000001</v>
      </c>
      <c r="BG48" s="3">
        <v>126.86869999999999</v>
      </c>
      <c r="BH48" s="3">
        <v>125.70526000000001</v>
      </c>
      <c r="BI48" s="3">
        <v>125.49564</v>
      </c>
      <c r="BJ48" s="3">
        <v>123.65745000000001</v>
      </c>
      <c r="BK48" s="3">
        <v>124.18151999999999</v>
      </c>
      <c r="BL48" s="3">
        <v>124.56779999999999</v>
      </c>
      <c r="BM48" s="3">
        <v>124.26047999999999</v>
      </c>
      <c r="BN48" s="3">
        <v>121.78464000000001</v>
      </c>
      <c r="BO48" s="3">
        <v>120.23538</v>
      </c>
      <c r="BP48" s="3">
        <v>118.39869999999999</v>
      </c>
      <c r="BQ48" s="3">
        <v>116.42993999999999</v>
      </c>
      <c r="BR48" s="3">
        <v>113.49260999999998</v>
      </c>
      <c r="BS48" s="3">
        <v>111.24927</v>
      </c>
      <c r="BT48" s="3">
        <v>109.84644</v>
      </c>
      <c r="BU48" s="3">
        <v>108.98612999999999</v>
      </c>
      <c r="BV48" s="3">
        <v>108.25254</v>
      </c>
      <c r="BW48" s="3">
        <v>107.88723</v>
      </c>
      <c r="BX48" s="3">
        <v>108.05355</v>
      </c>
      <c r="BY48" s="3">
        <v>107.73773999999999</v>
      </c>
      <c r="BZ48" s="3">
        <v>101.38839999999999</v>
      </c>
      <c r="CA48" s="3">
        <v>105.99137999999999</v>
      </c>
      <c r="CB48" s="3">
        <v>99.83082</v>
      </c>
      <c r="CC48" s="3">
        <v>100.83552</v>
      </c>
      <c r="CD48" s="3">
        <v>102.36492000000001</v>
      </c>
      <c r="CE48" s="3">
        <v>99.94752</v>
      </c>
      <c r="CF48" s="3">
        <v>101.16539999999999</v>
      </c>
      <c r="CG48" s="3">
        <v>100.12954</v>
      </c>
      <c r="CH48" s="3">
        <v>98.87122</v>
      </c>
    </row>
    <row x14ac:dyDescent="0.25" r="49" customHeight="1" ht="17.25">
      <c r="A49" s="1" t="s">
        <v>67</v>
      </c>
      <c r="B49" s="1" t="s">
        <v>66</v>
      </c>
      <c r="C49" s="3">
        <v>654.918</v>
      </c>
      <c r="D49" s="3">
        <v>676.967</v>
      </c>
      <c r="E49" s="3">
        <v>699.226</v>
      </c>
      <c r="F49" s="3">
        <v>721.612</v>
      </c>
      <c r="G49" s="3">
        <v>743.45</v>
      </c>
      <c r="H49" s="3">
        <v>765.1560000000001</v>
      </c>
      <c r="I49" s="3">
        <v>786.057</v>
      </c>
      <c r="J49" s="3">
        <v>803.789</v>
      </c>
      <c r="K49" s="3">
        <v>817.431</v>
      </c>
      <c r="L49" s="3">
        <v>826.6669999999999</v>
      </c>
      <c r="M49" s="3">
        <v>831.574</v>
      </c>
      <c r="N49" s="3">
        <v>832.878</v>
      </c>
      <c r="O49" s="3">
        <v>831.779</v>
      </c>
      <c r="P49" s="3">
        <v>829.275</v>
      </c>
      <c r="Q49" s="3">
        <v>825.901</v>
      </c>
      <c r="R49" s="3">
        <v>821.621</v>
      </c>
      <c r="S49" s="3">
        <v>816.465</v>
      </c>
      <c r="T49" s="3">
        <v>811.369</v>
      </c>
      <c r="U49" s="3">
        <v>805.534</v>
      </c>
      <c r="V49" s="3">
        <v>799.157</v>
      </c>
      <c r="W49" s="3">
        <v>793.382</v>
      </c>
      <c r="X49" s="3">
        <v>787.249</v>
      </c>
      <c r="Y49" s="3">
        <v>778.1800000000001</v>
      </c>
      <c r="Z49" s="3">
        <v>767.28</v>
      </c>
      <c r="AA49" s="3">
        <v>756.273</v>
      </c>
      <c r="AB49" s="3">
        <v>745.015</v>
      </c>
      <c r="AC49" s="3">
        <v>735.8340000000001</v>
      </c>
      <c r="AD49" s="3">
        <v>732.03</v>
      </c>
      <c r="AE49" s="3">
        <v>734.1669999999999</v>
      </c>
      <c r="AF49" s="3">
        <v>738.395</v>
      </c>
      <c r="AG49" s="3">
        <v>741.2819999999999</v>
      </c>
      <c r="AH49" s="3">
        <v>742.309</v>
      </c>
      <c r="AI49" s="3">
        <v>741.229</v>
      </c>
      <c r="AJ49" s="3">
        <v>736.203</v>
      </c>
      <c r="AK49" s="3">
        <v>729.149</v>
      </c>
      <c r="AL49" s="3">
        <v>722.855</v>
      </c>
      <c r="AM49" s="3">
        <v>716.19</v>
      </c>
      <c r="AN49" s="3">
        <v>708.785</v>
      </c>
      <c r="AO49" s="3">
        <v>701.277</v>
      </c>
      <c r="AP49" s="3">
        <v>690.926</v>
      </c>
      <c r="AQ49" s="3">
        <v>675.605</v>
      </c>
      <c r="AR49" s="3">
        <v>658.095</v>
      </c>
      <c r="AS49" s="3">
        <v>523.9344</v>
      </c>
      <c r="AT49" s="3">
        <v>548.3432700000001</v>
      </c>
      <c r="AU49" s="3">
        <v>566.37306</v>
      </c>
      <c r="AV49" s="3">
        <v>598.93796</v>
      </c>
      <c r="AW49" s="3">
        <v>639.3670000000001</v>
      </c>
      <c r="AX49" s="3">
        <v>627.42792</v>
      </c>
      <c r="AY49" s="3">
        <v>620.98503</v>
      </c>
      <c r="AZ49" s="3">
        <v>667.14487</v>
      </c>
      <c r="BA49" s="3">
        <v>702.99066</v>
      </c>
      <c r="BB49" s="3">
        <v>735.73363</v>
      </c>
      <c r="BC49" s="3">
        <v>765.04808</v>
      </c>
      <c r="BD49" s="3">
        <v>674.6311800000001</v>
      </c>
      <c r="BE49" s="3">
        <v>781.87226</v>
      </c>
      <c r="BF49" s="3">
        <v>812.6895</v>
      </c>
      <c r="BG49" s="3">
        <v>776.3469399999999</v>
      </c>
      <c r="BH49" s="3">
        <v>813.4047899999999</v>
      </c>
      <c r="BI49" s="3">
        <v>751.1478000000001</v>
      </c>
      <c r="BJ49" s="3">
        <v>665.32258</v>
      </c>
      <c r="BK49" s="3">
        <v>708.86992</v>
      </c>
      <c r="BL49" s="3">
        <v>727.23287</v>
      </c>
      <c r="BM49" s="3">
        <v>753.7128999999999</v>
      </c>
      <c r="BN49" s="3">
        <v>716.3965900000001</v>
      </c>
      <c r="BO49" s="3">
        <v>747.0528</v>
      </c>
      <c r="BP49" s="3">
        <v>713.5704000000001</v>
      </c>
      <c r="BQ49" s="3">
        <v>733.58481</v>
      </c>
      <c r="BR49" s="3">
        <v>715.2144</v>
      </c>
      <c r="BS49" s="3">
        <v>699.0423000000001</v>
      </c>
      <c r="BT49" s="3">
        <v>724.7097</v>
      </c>
      <c r="BU49" s="3">
        <v>726.8253299999999</v>
      </c>
      <c r="BV49" s="3">
        <v>671.93945</v>
      </c>
      <c r="BW49" s="3">
        <v>652.3281599999999</v>
      </c>
      <c r="BX49" s="3">
        <v>668.0781</v>
      </c>
      <c r="BY49" s="3">
        <v>674.5183900000001</v>
      </c>
      <c r="BZ49" s="3">
        <v>684.6687900000001</v>
      </c>
      <c r="CA49" s="3">
        <v>692.69155</v>
      </c>
      <c r="CB49" s="3">
        <v>715.62645</v>
      </c>
      <c r="CC49" s="3">
        <v>709.0281</v>
      </c>
      <c r="CD49" s="3">
        <v>701.69715</v>
      </c>
      <c r="CE49" s="3">
        <v>694.26423</v>
      </c>
      <c r="CF49" s="3">
        <v>684.01674</v>
      </c>
      <c r="CG49" s="3">
        <v>668.8489500000001</v>
      </c>
      <c r="CH49" s="3">
        <v>579.1236</v>
      </c>
    </row>
    <row x14ac:dyDescent="0.25" r="50" customHeight="1" ht="17.25">
      <c r="A50" s="1" t="s">
        <v>73</v>
      </c>
      <c r="B50" s="1" t="s">
        <v>72</v>
      </c>
      <c r="C50" s="3">
        <v>1593.476</v>
      </c>
      <c r="D50" s="3">
        <v>1489.42</v>
      </c>
      <c r="E50" s="3">
        <v>1434.935</v>
      </c>
      <c r="F50" s="3">
        <v>1435.022</v>
      </c>
      <c r="G50" s="3">
        <v>1464.7620000000002</v>
      </c>
      <c r="H50" s="3">
        <v>1513.426</v>
      </c>
      <c r="I50" s="3">
        <v>1578.854</v>
      </c>
      <c r="J50" s="3">
        <v>1638.906</v>
      </c>
      <c r="K50" s="3">
        <v>1685.7199999999998</v>
      </c>
      <c r="L50" s="3">
        <v>1731.369</v>
      </c>
      <c r="M50" s="3">
        <v>1771.118</v>
      </c>
      <c r="N50" s="3">
        <v>1789.338</v>
      </c>
      <c r="O50" s="3">
        <v>1772.4810000000002</v>
      </c>
      <c r="P50" s="3">
        <v>1722.2369999999999</v>
      </c>
      <c r="Q50" s="3">
        <v>1651.8760000000002</v>
      </c>
      <c r="R50" s="3">
        <v>1577.136</v>
      </c>
      <c r="S50" s="3">
        <v>1513.588</v>
      </c>
      <c r="T50" s="3">
        <v>1471.585</v>
      </c>
      <c r="U50" s="3">
        <v>1448.707</v>
      </c>
      <c r="V50" s="3">
        <v>1440.342</v>
      </c>
      <c r="W50" s="3">
        <v>1439.54</v>
      </c>
      <c r="X50" s="3">
        <v>1439.102</v>
      </c>
      <c r="Y50" s="3">
        <v>1431.944</v>
      </c>
      <c r="Z50" s="3">
        <v>1413.484</v>
      </c>
      <c r="AA50" s="3">
        <v>1386.515</v>
      </c>
      <c r="AB50" s="3">
        <v>1355.147</v>
      </c>
      <c r="AC50" s="3">
        <v>1319.448</v>
      </c>
      <c r="AD50" s="3">
        <v>1280.944</v>
      </c>
      <c r="AE50" s="3">
        <v>1246.009</v>
      </c>
      <c r="AF50" s="3">
        <v>1223.524</v>
      </c>
      <c r="AG50" s="3">
        <v>1219.109</v>
      </c>
      <c r="AH50" s="3">
        <v>1233.987</v>
      </c>
      <c r="AI50" s="3">
        <v>1254.87</v>
      </c>
      <c r="AJ50" s="3">
        <v>1267.031</v>
      </c>
      <c r="AK50" s="3">
        <v>1266.539</v>
      </c>
      <c r="AL50" s="3">
        <v>1257.585</v>
      </c>
      <c r="AM50" s="3">
        <v>1237.953</v>
      </c>
      <c r="AN50" s="3">
        <v>1212.394</v>
      </c>
      <c r="AO50" s="3">
        <v>1192.872</v>
      </c>
      <c r="AP50" s="3">
        <v>1171.75</v>
      </c>
      <c r="AQ50" s="3">
        <v>1140.864</v>
      </c>
      <c r="AR50" s="3">
        <v>1106.034</v>
      </c>
      <c r="AS50" s="3">
        <v>1577.54124</v>
      </c>
      <c r="AT50" s="3">
        <v>1444.7374</v>
      </c>
      <c r="AU50" s="3">
        <v>1391.8869499999998</v>
      </c>
      <c r="AV50" s="3">
        <v>1377.6211199999998</v>
      </c>
      <c r="AW50" s="3">
        <v>1420.81914</v>
      </c>
      <c r="AX50" s="3">
        <v>1483.1574799999999</v>
      </c>
      <c r="AY50" s="3">
        <v>1547.27692</v>
      </c>
      <c r="AZ50" s="3">
        <v>1573.3497599999998</v>
      </c>
      <c r="BA50" s="3">
        <v>1668.8627999999999</v>
      </c>
      <c r="BB50" s="3">
        <v>1696.7416199999998</v>
      </c>
      <c r="BC50" s="3">
        <v>1735.69564</v>
      </c>
      <c r="BD50" s="3">
        <v>1753.55124</v>
      </c>
      <c r="BE50" s="3">
        <v>1737.0313800000001</v>
      </c>
      <c r="BF50" s="3">
        <v>1670.5698899999998</v>
      </c>
      <c r="BG50" s="3">
        <v>1635.3572400000003</v>
      </c>
      <c r="BH50" s="3">
        <v>1561.36464</v>
      </c>
      <c r="BI50" s="3">
        <v>1498.45212</v>
      </c>
      <c r="BJ50" s="3">
        <v>1456.86915</v>
      </c>
      <c r="BK50" s="3">
        <v>1434.2199300000002</v>
      </c>
      <c r="BL50" s="3">
        <v>1425.93858</v>
      </c>
      <c r="BM50" s="3">
        <v>1425.1445999999999</v>
      </c>
      <c r="BN50" s="3">
        <v>1424.71098</v>
      </c>
      <c r="BO50" s="3">
        <v>1417.62456</v>
      </c>
      <c r="BP50" s="3">
        <v>1399.34916</v>
      </c>
      <c r="BQ50" s="3">
        <v>1372.64985</v>
      </c>
      <c r="BR50" s="3">
        <v>1341.5955299999998</v>
      </c>
      <c r="BS50" s="3">
        <v>1306.25352</v>
      </c>
      <c r="BT50" s="3">
        <v>1268.13456</v>
      </c>
      <c r="BU50" s="3">
        <v>1233.54891</v>
      </c>
      <c r="BV50" s="3">
        <v>1211.28876</v>
      </c>
      <c r="BW50" s="3">
        <v>1206.91791</v>
      </c>
      <c r="BX50" s="3">
        <v>1221.64713</v>
      </c>
      <c r="BY50" s="3">
        <v>1242.3212999999998</v>
      </c>
      <c r="BZ50" s="3">
        <v>1254.36069</v>
      </c>
      <c r="CA50" s="3">
        <v>1253.8736099999999</v>
      </c>
      <c r="CB50" s="3">
        <v>1245.00915</v>
      </c>
      <c r="CC50" s="3">
        <v>1225.57347</v>
      </c>
      <c r="CD50" s="3">
        <v>1200.27006</v>
      </c>
      <c r="CE50" s="3">
        <v>1180.94328</v>
      </c>
      <c r="CF50" s="3">
        <v>1160.0325</v>
      </c>
      <c r="CG50" s="3">
        <v>1129.45536</v>
      </c>
      <c r="CH50" s="3">
        <v>1094.97366</v>
      </c>
    </row>
    <row x14ac:dyDescent="0.25" r="51" customHeight="1" ht="17.25">
      <c r="A51" s="1" t="s">
        <v>415</v>
      </c>
      <c r="B51" s="1" t="s">
        <v>416</v>
      </c>
      <c r="C51" s="3">
        <v>31.313</v>
      </c>
      <c r="D51" s="3">
        <v>31.265</v>
      </c>
      <c r="E51" s="3">
        <v>31.288</v>
      </c>
      <c r="F51" s="3">
        <v>31.367</v>
      </c>
      <c r="G51" s="3">
        <v>31.473999999999997</v>
      </c>
      <c r="H51" s="3">
        <v>31.596000000000004</v>
      </c>
      <c r="I51" s="3">
        <v>31.708</v>
      </c>
      <c r="J51" s="3">
        <v>31.788</v>
      </c>
      <c r="K51" s="3">
        <v>31.816</v>
      </c>
      <c r="L51" s="3">
        <v>31.76</v>
      </c>
      <c r="M51" s="3">
        <v>31.584</v>
      </c>
      <c r="N51" s="3">
        <v>31.254</v>
      </c>
      <c r="O51" s="3">
        <v>30.733</v>
      </c>
      <c r="P51" s="3">
        <v>29.97</v>
      </c>
      <c r="Q51" s="12">
        <v>29</v>
      </c>
      <c r="R51" s="3">
        <v>27.915</v>
      </c>
      <c r="S51" s="3">
        <v>26.769</v>
      </c>
      <c r="T51" s="3">
        <v>25.619999999999997</v>
      </c>
      <c r="U51" s="3">
        <v>24.535</v>
      </c>
      <c r="V51" s="3">
        <v>23.554000000000002</v>
      </c>
      <c r="W51" s="3">
        <v>22.703</v>
      </c>
      <c r="X51" s="3">
        <v>22.057000000000002</v>
      </c>
      <c r="Y51" s="3">
        <v>21.689</v>
      </c>
      <c r="Z51" s="3">
        <v>21.55</v>
      </c>
      <c r="AA51" s="3">
        <v>21.516999999999996</v>
      </c>
      <c r="AB51" s="3">
        <v>21.72</v>
      </c>
      <c r="AC51" s="3">
        <v>22.214</v>
      </c>
      <c r="AD51" s="3">
        <v>22.768</v>
      </c>
      <c r="AE51" s="3">
        <v>23.191999999999997</v>
      </c>
      <c r="AF51" s="3">
        <v>23.342</v>
      </c>
      <c r="AG51" s="3">
        <v>23.17</v>
      </c>
      <c r="AH51" s="3">
        <v>22.803</v>
      </c>
      <c r="AI51" s="3">
        <v>22.444000000000003</v>
      </c>
      <c r="AJ51" s="3">
        <v>22.158</v>
      </c>
      <c r="AK51" s="3">
        <v>21.897</v>
      </c>
      <c r="AL51" s="3">
        <v>21.585</v>
      </c>
      <c r="AM51" s="3">
        <v>21.114</v>
      </c>
      <c r="AN51" s="3">
        <v>20.23</v>
      </c>
      <c r="AO51" s="3">
        <v>20.279</v>
      </c>
      <c r="AP51" s="3">
        <v>20.547</v>
      </c>
      <c r="AQ51" s="3">
        <v>20.19</v>
      </c>
      <c r="AR51" s="3">
        <v>20.401</v>
      </c>
      <c r="AS51" s="11" t="s">
        <v>385</v>
      </c>
      <c r="AT51" s="4" t="s">
        <v>385</v>
      </c>
      <c r="AU51" s="4" t="s">
        <v>385</v>
      </c>
      <c r="AV51" s="4" t="s">
        <v>385</v>
      </c>
      <c r="AW51" s="4" t="s">
        <v>385</v>
      </c>
      <c r="AX51" s="4" t="s">
        <v>385</v>
      </c>
      <c r="AY51" s="4" t="s">
        <v>385</v>
      </c>
      <c r="AZ51" s="4" t="s">
        <v>385</v>
      </c>
      <c r="BA51" s="4" t="s">
        <v>385</v>
      </c>
      <c r="BB51" s="4" t="s">
        <v>385</v>
      </c>
      <c r="BC51" s="4" t="s">
        <v>385</v>
      </c>
      <c r="BD51" s="4" t="s">
        <v>385</v>
      </c>
      <c r="BE51" s="4" t="s">
        <v>385</v>
      </c>
      <c r="BF51" s="4" t="s">
        <v>385</v>
      </c>
      <c r="BG51" s="4" t="s">
        <v>385</v>
      </c>
      <c r="BH51" s="4" t="s">
        <v>385</v>
      </c>
      <c r="BI51" s="4" t="s">
        <v>385</v>
      </c>
      <c r="BJ51" s="4" t="s">
        <v>385</v>
      </c>
      <c r="BK51" s="4" t="s">
        <v>385</v>
      </c>
      <c r="BL51" s="4" t="s">
        <v>385</v>
      </c>
      <c r="BM51" s="4" t="s">
        <v>385</v>
      </c>
      <c r="BN51" s="4" t="s">
        <v>385</v>
      </c>
      <c r="BO51" s="4" t="s">
        <v>385</v>
      </c>
      <c r="BP51" s="4" t="s">
        <v>385</v>
      </c>
      <c r="BQ51" s="4" t="s">
        <v>385</v>
      </c>
      <c r="BR51" s="4" t="s">
        <v>385</v>
      </c>
      <c r="BS51" s="4" t="s">
        <v>385</v>
      </c>
      <c r="BT51" s="4" t="s">
        <v>385</v>
      </c>
      <c r="BU51" s="4" t="s">
        <v>385</v>
      </c>
      <c r="BV51" s="4" t="s">
        <v>385</v>
      </c>
      <c r="BW51" s="4" t="s">
        <v>385</v>
      </c>
      <c r="BX51" s="4" t="s">
        <v>385</v>
      </c>
      <c r="BY51" s="4" t="s">
        <v>385</v>
      </c>
      <c r="BZ51" s="4" t="s">
        <v>385</v>
      </c>
      <c r="CA51" s="4" t="s">
        <v>385</v>
      </c>
      <c r="CB51" s="4" t="s">
        <v>385</v>
      </c>
      <c r="CC51" s="4" t="s">
        <v>385</v>
      </c>
      <c r="CD51" s="4" t="s">
        <v>385</v>
      </c>
      <c r="CE51" s="4" t="s">
        <v>385</v>
      </c>
      <c r="CF51" s="4" t="s">
        <v>385</v>
      </c>
      <c r="CG51" s="4" t="s">
        <v>385</v>
      </c>
      <c r="CH51" s="4" t="s">
        <v>385</v>
      </c>
    </row>
    <row x14ac:dyDescent="0.25" r="52" customHeight="1" ht="17.25">
      <c r="A52" s="1" t="s">
        <v>417</v>
      </c>
      <c r="B52" s="1" t="s">
        <v>418</v>
      </c>
      <c r="C52" s="3">
        <v>2.962</v>
      </c>
      <c r="D52" s="3">
        <v>3.051</v>
      </c>
      <c r="E52" s="3">
        <v>3.192</v>
      </c>
      <c r="F52" s="3">
        <v>3.372</v>
      </c>
      <c r="G52" s="3">
        <v>3.562</v>
      </c>
      <c r="H52" s="3">
        <v>3.7139999999999995</v>
      </c>
      <c r="I52" s="3">
        <v>3.823</v>
      </c>
      <c r="J52" s="3">
        <v>3.907</v>
      </c>
      <c r="K52" s="3">
        <v>3.97</v>
      </c>
      <c r="L52" s="3">
        <v>4.033</v>
      </c>
      <c r="M52" s="3">
        <v>4.169</v>
      </c>
      <c r="N52" s="3">
        <v>4.3870000000000005</v>
      </c>
      <c r="O52" s="3">
        <v>4.633</v>
      </c>
      <c r="P52" s="3">
        <v>4.897</v>
      </c>
      <c r="Q52" s="3">
        <v>5.151</v>
      </c>
      <c r="R52" s="3">
        <v>5.353</v>
      </c>
      <c r="S52" s="3">
        <v>5.491</v>
      </c>
      <c r="T52" s="3">
        <v>5.571</v>
      </c>
      <c r="U52" s="3">
        <v>5.579</v>
      </c>
      <c r="V52" s="3">
        <v>5.534000000000001</v>
      </c>
      <c r="W52" s="3">
        <v>5.587999999999999</v>
      </c>
      <c r="X52" s="3">
        <v>5.773</v>
      </c>
      <c r="Y52" s="3">
        <v>5.986</v>
      </c>
      <c r="Z52" s="3">
        <v>6.21</v>
      </c>
      <c r="AA52" s="3">
        <v>6.431</v>
      </c>
      <c r="AB52" s="3">
        <v>6.597</v>
      </c>
      <c r="AC52" s="3">
        <v>6.712</v>
      </c>
      <c r="AD52" s="3">
        <v>6.864</v>
      </c>
      <c r="AE52" s="3">
        <v>7.067</v>
      </c>
      <c r="AF52" s="3">
        <v>7.256</v>
      </c>
      <c r="AG52" s="3">
        <v>7.416</v>
      </c>
      <c r="AH52" s="3">
        <v>7.592</v>
      </c>
      <c r="AI52" s="3">
        <v>7.766</v>
      </c>
      <c r="AJ52" s="3">
        <v>7.924</v>
      </c>
      <c r="AK52" s="3">
        <v>8.095</v>
      </c>
      <c r="AL52" s="3">
        <v>8.258</v>
      </c>
      <c r="AM52" s="3">
        <v>8.373</v>
      </c>
      <c r="AN52" s="3">
        <v>8.424</v>
      </c>
      <c r="AO52" s="3">
        <v>8.39</v>
      </c>
      <c r="AP52" s="3">
        <v>8.232</v>
      </c>
      <c r="AQ52" s="3">
        <v>7.911</v>
      </c>
      <c r="AR52" s="3">
        <v>7.513</v>
      </c>
      <c r="AS52" s="11" t="s">
        <v>385</v>
      </c>
      <c r="AT52" s="4" t="s">
        <v>385</v>
      </c>
      <c r="AU52" s="4" t="s">
        <v>385</v>
      </c>
      <c r="AV52" s="4" t="s">
        <v>385</v>
      </c>
      <c r="AW52" s="4" t="s">
        <v>385</v>
      </c>
      <c r="AX52" s="4" t="s">
        <v>385</v>
      </c>
      <c r="AY52" s="4" t="s">
        <v>385</v>
      </c>
      <c r="AZ52" s="4" t="s">
        <v>385</v>
      </c>
      <c r="BA52" s="4" t="s">
        <v>385</v>
      </c>
      <c r="BB52" s="4" t="s">
        <v>385</v>
      </c>
      <c r="BC52" s="4" t="s">
        <v>385</v>
      </c>
      <c r="BD52" s="4" t="s">
        <v>385</v>
      </c>
      <c r="BE52" s="4" t="s">
        <v>385</v>
      </c>
      <c r="BF52" s="4" t="s">
        <v>385</v>
      </c>
      <c r="BG52" s="4" t="s">
        <v>385</v>
      </c>
      <c r="BH52" s="4" t="s">
        <v>385</v>
      </c>
      <c r="BI52" s="4" t="s">
        <v>385</v>
      </c>
      <c r="BJ52" s="4" t="s">
        <v>385</v>
      </c>
      <c r="BK52" s="4" t="s">
        <v>385</v>
      </c>
      <c r="BL52" s="4" t="s">
        <v>385</v>
      </c>
      <c r="BM52" s="4" t="s">
        <v>385</v>
      </c>
      <c r="BN52" s="4" t="s">
        <v>385</v>
      </c>
      <c r="BO52" s="4" t="s">
        <v>385</v>
      </c>
      <c r="BP52" s="4" t="s">
        <v>385</v>
      </c>
      <c r="BQ52" s="4" t="s">
        <v>385</v>
      </c>
      <c r="BR52" s="4" t="s">
        <v>385</v>
      </c>
      <c r="BS52" s="4" t="s">
        <v>385</v>
      </c>
      <c r="BT52" s="4" t="s">
        <v>385</v>
      </c>
      <c r="BU52" s="4" t="s">
        <v>385</v>
      </c>
      <c r="BV52" s="4" t="s">
        <v>385</v>
      </c>
      <c r="BW52" s="4" t="s">
        <v>385</v>
      </c>
      <c r="BX52" s="4" t="s">
        <v>385</v>
      </c>
      <c r="BY52" s="4" t="s">
        <v>385</v>
      </c>
      <c r="BZ52" s="4" t="s">
        <v>385</v>
      </c>
      <c r="CA52" s="4" t="s">
        <v>385</v>
      </c>
      <c r="CB52" s="4" t="s">
        <v>385</v>
      </c>
      <c r="CC52" s="4" t="s">
        <v>385</v>
      </c>
      <c r="CD52" s="4" t="s">
        <v>385</v>
      </c>
      <c r="CE52" s="4" t="s">
        <v>385</v>
      </c>
      <c r="CF52" s="4" t="s">
        <v>385</v>
      </c>
      <c r="CG52" s="4" t="s">
        <v>385</v>
      </c>
      <c r="CH52" s="4" t="s">
        <v>385</v>
      </c>
    </row>
    <row x14ac:dyDescent="0.25" r="53" customHeight="1" ht="17.25">
      <c r="A53" s="1" t="s">
        <v>419</v>
      </c>
      <c r="B53" s="1" t="s">
        <v>420</v>
      </c>
      <c r="C53" s="3">
        <v>118.483</v>
      </c>
      <c r="D53" s="3">
        <v>121.409</v>
      </c>
      <c r="E53" s="3">
        <v>125.26799999999999</v>
      </c>
      <c r="F53" s="3">
        <v>130.424</v>
      </c>
      <c r="G53" s="3">
        <v>135.196</v>
      </c>
      <c r="H53" s="3">
        <v>138.577</v>
      </c>
      <c r="I53" s="3">
        <v>140.666</v>
      </c>
      <c r="J53" s="3">
        <v>141.543</v>
      </c>
      <c r="K53" s="3">
        <v>141.46699999999998</v>
      </c>
      <c r="L53" s="3">
        <v>140.95100000000002</v>
      </c>
      <c r="M53" s="3">
        <v>140.227</v>
      </c>
      <c r="N53" s="3">
        <v>139.224</v>
      </c>
      <c r="O53" s="3">
        <v>138.681</v>
      </c>
      <c r="P53" s="3">
        <v>140.367</v>
      </c>
      <c r="Q53" s="3">
        <v>142.834</v>
      </c>
      <c r="R53" s="3">
        <v>143.837</v>
      </c>
      <c r="S53" s="3">
        <v>143.683</v>
      </c>
      <c r="T53" s="3">
        <v>142.327</v>
      </c>
      <c r="U53" s="3">
        <v>139.671</v>
      </c>
      <c r="V53" s="3">
        <v>136.493</v>
      </c>
      <c r="W53" s="3">
        <v>133.398</v>
      </c>
      <c r="X53" s="3">
        <v>130.188</v>
      </c>
      <c r="Y53" s="3">
        <v>127.003</v>
      </c>
      <c r="Z53" s="3">
        <v>124.439</v>
      </c>
      <c r="AA53" s="3">
        <v>122.846</v>
      </c>
      <c r="AB53" s="3">
        <v>122.155</v>
      </c>
      <c r="AC53" s="3">
        <v>122.203</v>
      </c>
      <c r="AD53" s="3">
        <v>122.622</v>
      </c>
      <c r="AE53" s="3">
        <v>123.101</v>
      </c>
      <c r="AF53" s="3">
        <v>123.662</v>
      </c>
      <c r="AG53" s="3">
        <v>124.45000000000002</v>
      </c>
      <c r="AH53" s="3">
        <v>126.16</v>
      </c>
      <c r="AI53" s="3">
        <v>128.863</v>
      </c>
      <c r="AJ53" s="3">
        <v>130.916</v>
      </c>
      <c r="AK53" s="3">
        <v>132.079</v>
      </c>
      <c r="AL53" s="3">
        <v>133.095</v>
      </c>
      <c r="AM53" s="3">
        <v>134.045</v>
      </c>
      <c r="AN53" s="3">
        <v>134.258</v>
      </c>
      <c r="AO53" s="3">
        <v>134.265</v>
      </c>
      <c r="AP53" s="3">
        <v>134.701</v>
      </c>
      <c r="AQ53" s="3">
        <v>134.526</v>
      </c>
      <c r="AR53" s="3">
        <v>133.229</v>
      </c>
      <c r="AS53" s="11" t="s">
        <v>385</v>
      </c>
      <c r="AT53" s="4" t="s">
        <v>385</v>
      </c>
      <c r="AU53" s="4" t="s">
        <v>385</v>
      </c>
      <c r="AV53" s="4" t="s">
        <v>385</v>
      </c>
      <c r="AW53" s="4" t="s">
        <v>385</v>
      </c>
      <c r="AX53" s="4" t="s">
        <v>385</v>
      </c>
      <c r="AY53" s="4" t="s">
        <v>385</v>
      </c>
      <c r="AZ53" s="4" t="s">
        <v>385</v>
      </c>
      <c r="BA53" s="4" t="s">
        <v>385</v>
      </c>
      <c r="BB53" s="4" t="s">
        <v>385</v>
      </c>
      <c r="BC53" s="4" t="s">
        <v>385</v>
      </c>
      <c r="BD53" s="4" t="s">
        <v>385</v>
      </c>
      <c r="BE53" s="4" t="s">
        <v>385</v>
      </c>
      <c r="BF53" s="4" t="s">
        <v>385</v>
      </c>
      <c r="BG53" s="4" t="s">
        <v>385</v>
      </c>
      <c r="BH53" s="4" t="s">
        <v>385</v>
      </c>
      <c r="BI53" s="4" t="s">
        <v>385</v>
      </c>
      <c r="BJ53" s="4" t="s">
        <v>385</v>
      </c>
      <c r="BK53" s="4" t="s">
        <v>385</v>
      </c>
      <c r="BL53" s="4" t="s">
        <v>385</v>
      </c>
      <c r="BM53" s="4" t="s">
        <v>385</v>
      </c>
      <c r="BN53" s="4" t="s">
        <v>385</v>
      </c>
      <c r="BO53" s="4" t="s">
        <v>385</v>
      </c>
      <c r="BP53" s="4" t="s">
        <v>385</v>
      </c>
      <c r="BQ53" s="4" t="s">
        <v>385</v>
      </c>
      <c r="BR53" s="4" t="s">
        <v>385</v>
      </c>
      <c r="BS53" s="4" t="s">
        <v>385</v>
      </c>
      <c r="BT53" s="4" t="s">
        <v>385</v>
      </c>
      <c r="BU53" s="4" t="s">
        <v>385</v>
      </c>
      <c r="BV53" s="4" t="s">
        <v>385</v>
      </c>
      <c r="BW53" s="4" t="s">
        <v>385</v>
      </c>
      <c r="BX53" s="4" t="s">
        <v>385</v>
      </c>
      <c r="BY53" s="4" t="s">
        <v>385</v>
      </c>
      <c r="BZ53" s="4" t="s">
        <v>385</v>
      </c>
      <c r="CA53" s="4" t="s">
        <v>385</v>
      </c>
      <c r="CB53" s="4" t="s">
        <v>385</v>
      </c>
      <c r="CC53" s="4" t="s">
        <v>385</v>
      </c>
      <c r="CD53" s="4" t="s">
        <v>385</v>
      </c>
      <c r="CE53" s="4" t="s">
        <v>385</v>
      </c>
      <c r="CF53" s="4" t="s">
        <v>385</v>
      </c>
      <c r="CG53" s="4" t="s">
        <v>385</v>
      </c>
      <c r="CH53" s="4" t="s">
        <v>385</v>
      </c>
    </row>
    <row x14ac:dyDescent="0.25" r="54" customHeight="1" ht="17.25">
      <c r="A54" s="1" t="s">
        <v>75</v>
      </c>
      <c r="B54" s="1" t="s">
        <v>74</v>
      </c>
      <c r="C54" s="3">
        <v>1754.385</v>
      </c>
      <c r="D54" s="3">
        <v>1676.77</v>
      </c>
      <c r="E54" s="3">
        <v>1594.238</v>
      </c>
      <c r="F54" s="3">
        <v>1514.712</v>
      </c>
      <c r="G54" s="3">
        <v>1441.475</v>
      </c>
      <c r="H54" s="3">
        <v>1389.548</v>
      </c>
      <c r="I54" s="3">
        <v>1359.844</v>
      </c>
      <c r="J54" s="3">
        <v>1338.375</v>
      </c>
      <c r="K54" s="3">
        <v>1322.885</v>
      </c>
      <c r="L54" s="3">
        <v>1308.88</v>
      </c>
      <c r="M54" s="3">
        <v>1294.203</v>
      </c>
      <c r="N54" s="3">
        <v>1284.898</v>
      </c>
      <c r="O54" s="3">
        <v>1273.1599999999999</v>
      </c>
      <c r="P54" s="3">
        <v>1255.635</v>
      </c>
      <c r="Q54" s="3">
        <v>1225.693</v>
      </c>
      <c r="R54" s="3">
        <v>1171.326</v>
      </c>
      <c r="S54" s="3">
        <v>1100.614</v>
      </c>
      <c r="T54" s="3">
        <v>1032.419</v>
      </c>
      <c r="U54" s="3">
        <v>971.982</v>
      </c>
      <c r="V54" s="3">
        <v>924.8889999999999</v>
      </c>
      <c r="W54" s="3">
        <v>899.809</v>
      </c>
      <c r="X54" s="3">
        <v>892.3420000000001</v>
      </c>
      <c r="Y54" s="3">
        <v>896.192</v>
      </c>
      <c r="Z54" s="3">
        <v>904.459</v>
      </c>
      <c r="AA54" s="3">
        <v>917.97</v>
      </c>
      <c r="AB54" s="3">
        <v>940.155</v>
      </c>
      <c r="AC54" s="3">
        <v>968.891</v>
      </c>
      <c r="AD54" s="3">
        <v>1007.629</v>
      </c>
      <c r="AE54" s="3">
        <v>1058.938</v>
      </c>
      <c r="AF54" s="3">
        <v>1111.818</v>
      </c>
      <c r="AG54" s="3">
        <v>1158.192</v>
      </c>
      <c r="AH54" s="3">
        <v>1180.663</v>
      </c>
      <c r="AI54" s="3">
        <v>1172.4299999999998</v>
      </c>
      <c r="AJ54" s="3">
        <v>1148.005</v>
      </c>
      <c r="AK54" s="3">
        <v>1122.054</v>
      </c>
      <c r="AL54" s="3">
        <v>1102.982</v>
      </c>
      <c r="AM54" s="3">
        <v>1094.951</v>
      </c>
      <c r="AN54" s="3">
        <v>1098.225</v>
      </c>
      <c r="AO54" s="3">
        <v>1106.019</v>
      </c>
      <c r="AP54" s="3">
        <v>1114.284</v>
      </c>
      <c r="AQ54" s="3">
        <v>1113.302</v>
      </c>
      <c r="AR54" s="3">
        <v>1101.163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3">
        <v>1230.5222999999999</v>
      </c>
      <c r="BG54" s="3">
        <v>1164.40835</v>
      </c>
      <c r="BH54" s="3">
        <v>1112.7597</v>
      </c>
      <c r="BI54" s="3">
        <v>1056.58944</v>
      </c>
      <c r="BJ54" s="3">
        <v>1001.4464300000001</v>
      </c>
      <c r="BK54" s="3">
        <v>952.5423599999999</v>
      </c>
      <c r="BL54" s="3">
        <v>906.3912199999999</v>
      </c>
      <c r="BM54" s="3">
        <v>881.81282</v>
      </c>
      <c r="BN54" s="3">
        <v>874.49516</v>
      </c>
      <c r="BO54" s="3">
        <v>869.30624</v>
      </c>
      <c r="BP54" s="3">
        <v>886.3698199999999</v>
      </c>
      <c r="BQ54" s="3">
        <v>908.7903</v>
      </c>
      <c r="BR54" s="3">
        <v>930.7534499999999</v>
      </c>
      <c r="BS54" s="3">
        <v>959.20209</v>
      </c>
      <c r="BT54" s="3">
        <v>997.55271</v>
      </c>
      <c r="BU54" s="3">
        <v>1048.34862</v>
      </c>
      <c r="BV54" s="3">
        <v>1089.5816399999999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</row>
    <row x14ac:dyDescent="0.25" r="55" customHeight="1" ht="17.25">
      <c r="A55" s="1" t="s">
        <v>421</v>
      </c>
      <c r="B55" s="1" t="s">
        <v>422</v>
      </c>
      <c r="C55" s="3">
        <v>7913.752</v>
      </c>
      <c r="D55" s="3">
        <v>8057.379</v>
      </c>
      <c r="E55" s="3">
        <v>8179.014</v>
      </c>
      <c r="F55" s="3">
        <v>8262.176</v>
      </c>
      <c r="G55" s="3">
        <v>8301.547</v>
      </c>
      <c r="H55" s="3">
        <v>8296.86</v>
      </c>
      <c r="I55" s="3">
        <v>8298.332</v>
      </c>
      <c r="J55" s="3">
        <v>8362.703</v>
      </c>
      <c r="K55" s="3">
        <v>8500.494</v>
      </c>
      <c r="L55" s="3">
        <v>8684.215</v>
      </c>
      <c r="M55" s="3">
        <v>8862.911</v>
      </c>
      <c r="N55" s="3">
        <v>8941.478</v>
      </c>
      <c r="O55" s="3">
        <v>8874.022</v>
      </c>
      <c r="P55" s="3">
        <v>8709.17</v>
      </c>
      <c r="Q55" s="3">
        <v>8474.09</v>
      </c>
      <c r="R55" s="3">
        <v>8198.93</v>
      </c>
      <c r="S55" s="3">
        <v>7999.2339999999995</v>
      </c>
      <c r="T55" s="3">
        <v>7929.891</v>
      </c>
      <c r="U55" s="3">
        <v>7901.762</v>
      </c>
      <c r="V55" s="3">
        <v>7887.283</v>
      </c>
      <c r="W55" s="3">
        <v>7887.639</v>
      </c>
      <c r="X55" s="3">
        <v>7826.66</v>
      </c>
      <c r="Y55" s="3">
        <v>7673.124</v>
      </c>
      <c r="Z55" s="3">
        <v>7494.939</v>
      </c>
      <c r="AA55" s="3">
        <v>7336.79</v>
      </c>
      <c r="AB55" s="3">
        <v>7183.007</v>
      </c>
      <c r="AC55" s="3">
        <v>7041.627</v>
      </c>
      <c r="AD55" s="3">
        <v>6948.7880000000005</v>
      </c>
      <c r="AE55" s="3">
        <v>6899.517</v>
      </c>
      <c r="AF55" s="3">
        <v>6856.608</v>
      </c>
      <c r="AG55" s="3">
        <v>6839.063</v>
      </c>
      <c r="AH55" s="3">
        <v>6862.787</v>
      </c>
      <c r="AI55" s="3">
        <v>6893.935</v>
      </c>
      <c r="AJ55" s="3">
        <v>6930.506</v>
      </c>
      <c r="AK55" s="3">
        <v>7015.892</v>
      </c>
      <c r="AL55" s="3">
        <v>7152.281</v>
      </c>
      <c r="AM55" s="3">
        <v>7345.574</v>
      </c>
      <c r="AN55" s="3">
        <v>7573.0740000000005</v>
      </c>
      <c r="AO55" s="3">
        <v>7767.03</v>
      </c>
      <c r="AP55" s="3">
        <v>7901.857</v>
      </c>
      <c r="AQ55" s="3">
        <v>7960.285</v>
      </c>
      <c r="AR55" s="3">
        <v>7942.623</v>
      </c>
      <c r="AS55" s="11" t="s">
        <v>385</v>
      </c>
      <c r="AT55" s="4" t="s">
        <v>385</v>
      </c>
      <c r="AU55" s="4" t="s">
        <v>385</v>
      </c>
      <c r="AV55" s="4" t="s">
        <v>385</v>
      </c>
      <c r="AW55" s="4" t="s">
        <v>385</v>
      </c>
      <c r="AX55" s="4" t="s">
        <v>385</v>
      </c>
      <c r="AY55" s="4" t="s">
        <v>385</v>
      </c>
      <c r="AZ55" s="4" t="s">
        <v>385</v>
      </c>
      <c r="BA55" s="4" t="s">
        <v>385</v>
      </c>
      <c r="BB55" s="4" t="s">
        <v>385</v>
      </c>
      <c r="BC55" s="4" t="s">
        <v>385</v>
      </c>
      <c r="BD55" s="4" t="s">
        <v>385</v>
      </c>
      <c r="BE55" s="4" t="s">
        <v>385</v>
      </c>
      <c r="BF55" s="4" t="s">
        <v>385</v>
      </c>
      <c r="BG55" s="4" t="s">
        <v>385</v>
      </c>
      <c r="BH55" s="4" t="s">
        <v>385</v>
      </c>
      <c r="BI55" s="4" t="s">
        <v>385</v>
      </c>
      <c r="BJ55" s="4" t="s">
        <v>385</v>
      </c>
      <c r="BK55" s="4" t="s">
        <v>385</v>
      </c>
      <c r="BL55" s="4" t="s">
        <v>385</v>
      </c>
      <c r="BM55" s="4" t="s">
        <v>385</v>
      </c>
      <c r="BN55" s="4" t="s">
        <v>385</v>
      </c>
      <c r="BO55" s="4" t="s">
        <v>385</v>
      </c>
      <c r="BP55" s="4" t="s">
        <v>385</v>
      </c>
      <c r="BQ55" s="4" t="s">
        <v>385</v>
      </c>
      <c r="BR55" s="4" t="s">
        <v>385</v>
      </c>
      <c r="BS55" s="4" t="s">
        <v>385</v>
      </c>
      <c r="BT55" s="4" t="s">
        <v>385</v>
      </c>
      <c r="BU55" s="4" t="s">
        <v>385</v>
      </c>
      <c r="BV55" s="4" t="s">
        <v>385</v>
      </c>
      <c r="BW55" s="4" t="s">
        <v>385</v>
      </c>
      <c r="BX55" s="4" t="s">
        <v>385</v>
      </c>
      <c r="BY55" s="4" t="s">
        <v>385</v>
      </c>
      <c r="BZ55" s="4" t="s">
        <v>385</v>
      </c>
      <c r="CA55" s="4" t="s">
        <v>385</v>
      </c>
      <c r="CB55" s="4" t="s">
        <v>385</v>
      </c>
      <c r="CC55" s="4" t="s">
        <v>385</v>
      </c>
      <c r="CD55" s="4" t="s">
        <v>385</v>
      </c>
      <c r="CE55" s="4" t="s">
        <v>385</v>
      </c>
      <c r="CF55" s="4" t="s">
        <v>385</v>
      </c>
      <c r="CG55" s="4" t="s">
        <v>385</v>
      </c>
      <c r="CH55" s="4" t="s">
        <v>385</v>
      </c>
    </row>
    <row x14ac:dyDescent="0.25" r="56" customHeight="1" ht="17.25">
      <c r="A56" s="1" t="s">
        <v>81</v>
      </c>
      <c r="B56" s="1" t="s">
        <v>80</v>
      </c>
      <c r="C56" s="3">
        <v>116.606</v>
      </c>
      <c r="D56" s="3">
        <v>121.935</v>
      </c>
      <c r="E56" s="3">
        <v>125.919</v>
      </c>
      <c r="F56" s="3">
        <v>129.405</v>
      </c>
      <c r="G56" s="3">
        <v>133.458</v>
      </c>
      <c r="H56" s="3">
        <v>138.885</v>
      </c>
      <c r="I56" s="3">
        <v>146.034</v>
      </c>
      <c r="J56" s="3">
        <v>154.69</v>
      </c>
      <c r="K56" s="3">
        <v>163.978</v>
      </c>
      <c r="L56" s="3">
        <v>176.108</v>
      </c>
      <c r="M56" s="3">
        <v>193.929</v>
      </c>
      <c r="N56" s="3">
        <v>209.82599999999996</v>
      </c>
      <c r="O56" s="3">
        <v>206.39</v>
      </c>
      <c r="P56" s="3">
        <v>200.434</v>
      </c>
      <c r="Q56" s="3">
        <v>202.19799999999998</v>
      </c>
      <c r="R56" s="3">
        <v>201.437</v>
      </c>
      <c r="S56" s="3">
        <v>202.83200000000002</v>
      </c>
      <c r="T56" s="3">
        <v>204.99</v>
      </c>
      <c r="U56" s="3">
        <v>207.655</v>
      </c>
      <c r="V56" s="3">
        <v>210.795</v>
      </c>
      <c r="W56" s="3">
        <v>214.716</v>
      </c>
      <c r="X56" s="3">
        <v>219.78</v>
      </c>
      <c r="Y56" s="3">
        <v>225.841</v>
      </c>
      <c r="Z56" s="3">
        <v>231.191</v>
      </c>
      <c r="AA56" s="3">
        <v>234.477</v>
      </c>
      <c r="AB56" s="3">
        <v>235.961</v>
      </c>
      <c r="AC56" s="3">
        <v>236.134</v>
      </c>
      <c r="AD56" s="3">
        <v>235.08800000000002</v>
      </c>
      <c r="AE56" s="3">
        <v>233.065</v>
      </c>
      <c r="AF56" s="3">
        <v>231.19</v>
      </c>
      <c r="AG56" s="3">
        <v>229.775</v>
      </c>
      <c r="AH56" s="3">
        <v>228.57600000000002</v>
      </c>
      <c r="AI56" s="3">
        <v>227.752</v>
      </c>
      <c r="AJ56" s="3">
        <v>227.349</v>
      </c>
      <c r="AK56" s="3">
        <v>227.253</v>
      </c>
      <c r="AL56" s="3">
        <v>227.39000000000001</v>
      </c>
      <c r="AM56" s="3">
        <v>227.85000000000002</v>
      </c>
      <c r="AN56" s="3">
        <v>228.56400000000002</v>
      </c>
      <c r="AO56" s="3">
        <v>229.446</v>
      </c>
      <c r="AP56" s="3">
        <v>230.503</v>
      </c>
      <c r="AQ56" s="3">
        <v>231.638</v>
      </c>
      <c r="AR56" s="3">
        <v>232.745</v>
      </c>
      <c r="AS56" s="12">
        <v>0</v>
      </c>
      <c r="AT56" s="12">
        <v>0</v>
      </c>
      <c r="AU56" s="3">
        <v>6.29595</v>
      </c>
      <c r="AV56" s="3">
        <v>46.5858</v>
      </c>
      <c r="AW56" s="3">
        <v>48.04488</v>
      </c>
      <c r="AX56" s="3">
        <v>51.387449999999994</v>
      </c>
      <c r="AY56" s="3">
        <v>55.49292</v>
      </c>
      <c r="AZ56" s="3">
        <v>64.96979999999999</v>
      </c>
      <c r="BA56" s="3">
        <v>142.66086</v>
      </c>
      <c r="BB56" s="3">
        <v>140.8864</v>
      </c>
      <c r="BC56" s="3">
        <v>157.08249</v>
      </c>
      <c r="BD56" s="3">
        <v>138.48515999999998</v>
      </c>
      <c r="BE56" s="3">
        <v>105.2589</v>
      </c>
      <c r="BF56" s="3">
        <v>102.22134</v>
      </c>
      <c r="BG56" s="3">
        <v>103.12097999999999</v>
      </c>
      <c r="BH56" s="3">
        <v>102.73287</v>
      </c>
      <c r="BI56" s="3">
        <v>103.44432000000002</v>
      </c>
      <c r="BJ56" s="3">
        <v>88.1457</v>
      </c>
      <c r="BK56" s="3">
        <v>72.67925</v>
      </c>
      <c r="BL56" s="3">
        <v>54.8067</v>
      </c>
      <c r="BM56" s="3">
        <v>73.00344000000001</v>
      </c>
      <c r="BN56" s="3">
        <v>83.5164</v>
      </c>
      <c r="BO56" s="3">
        <v>117.43732000000001</v>
      </c>
      <c r="BP56" s="3">
        <v>145.65033</v>
      </c>
      <c r="BQ56" s="3">
        <v>166.47867</v>
      </c>
      <c r="BR56" s="3">
        <v>188.76880000000003</v>
      </c>
      <c r="BS56" s="3">
        <v>207.79791999999998</v>
      </c>
      <c r="BT56" s="3">
        <v>211.57920000000001</v>
      </c>
      <c r="BU56" s="3">
        <v>209.7585</v>
      </c>
      <c r="BV56" s="3">
        <v>208.071</v>
      </c>
      <c r="BW56" s="3">
        <v>206.7975</v>
      </c>
      <c r="BX56" s="3">
        <v>203.43264000000002</v>
      </c>
      <c r="BY56" s="3">
        <v>198.14424</v>
      </c>
      <c r="BZ56" s="3">
        <v>195.52014</v>
      </c>
      <c r="CA56" s="3">
        <v>224.98047</v>
      </c>
      <c r="CB56" s="3">
        <v>209.19880000000003</v>
      </c>
      <c r="CC56" s="3">
        <v>205.06500000000003</v>
      </c>
      <c r="CD56" s="3">
        <v>210.27888000000002</v>
      </c>
      <c r="CE56" s="3">
        <v>213.38478</v>
      </c>
      <c r="CF56" s="3">
        <v>218.97785</v>
      </c>
      <c r="CG56" s="3">
        <v>178.36126000000002</v>
      </c>
      <c r="CH56" s="3">
        <v>141.97445</v>
      </c>
    </row>
    <row x14ac:dyDescent="0.25" r="57" customHeight="1" ht="17.25">
      <c r="A57" s="1" t="s">
        <v>83</v>
      </c>
      <c r="B57" s="1" t="s">
        <v>82</v>
      </c>
      <c r="C57" s="3">
        <v>17.064</v>
      </c>
      <c r="D57" s="3">
        <v>16.298</v>
      </c>
      <c r="E57" s="3">
        <v>15.75</v>
      </c>
      <c r="F57" s="3">
        <v>15.561</v>
      </c>
      <c r="G57" s="3">
        <v>15.652</v>
      </c>
      <c r="H57" s="3">
        <v>15.887</v>
      </c>
      <c r="I57" s="3">
        <v>16.081</v>
      </c>
      <c r="J57" s="3">
        <v>16.126</v>
      </c>
      <c r="K57" s="3">
        <v>16.059</v>
      </c>
      <c r="L57" s="3">
        <v>15.932</v>
      </c>
      <c r="M57" s="3">
        <v>15.722000000000001</v>
      </c>
      <c r="N57" s="3">
        <v>15.524</v>
      </c>
      <c r="O57" s="3">
        <v>15.43</v>
      </c>
      <c r="P57" s="3">
        <v>15.334</v>
      </c>
      <c r="Q57" s="3">
        <v>15.193000000000001</v>
      </c>
      <c r="R57" s="3">
        <v>15.064</v>
      </c>
      <c r="S57" s="3">
        <v>14.879</v>
      </c>
      <c r="T57" s="3">
        <v>14.56</v>
      </c>
      <c r="U57" s="3">
        <v>14.139</v>
      </c>
      <c r="V57" s="3">
        <v>13.604</v>
      </c>
      <c r="W57" s="3">
        <v>12.902999999999999</v>
      </c>
      <c r="X57" s="3">
        <v>12.247</v>
      </c>
      <c r="Y57" s="3">
        <v>11.846</v>
      </c>
      <c r="Z57" s="3">
        <v>11.591000000000001</v>
      </c>
      <c r="AA57" s="3">
        <v>11.392</v>
      </c>
      <c r="AB57" s="3">
        <v>11.22</v>
      </c>
      <c r="AC57" s="3">
        <v>10.98</v>
      </c>
      <c r="AD57" s="3">
        <v>10.670000000000002</v>
      </c>
      <c r="AE57" s="3">
        <v>10.411</v>
      </c>
      <c r="AF57" s="3">
        <v>10.21</v>
      </c>
      <c r="AG57" s="3">
        <v>10.006</v>
      </c>
      <c r="AH57" s="3">
        <v>9.799</v>
      </c>
      <c r="AI57" s="3">
        <v>9.631</v>
      </c>
      <c r="AJ57" s="3">
        <v>9.408</v>
      </c>
      <c r="AK57" s="3">
        <v>9.244</v>
      </c>
      <c r="AL57" s="3">
        <v>9.125</v>
      </c>
      <c r="AM57" s="3">
        <v>9.004999999999999</v>
      </c>
      <c r="AN57" s="3">
        <v>8.975</v>
      </c>
      <c r="AO57" s="3">
        <v>8.987</v>
      </c>
      <c r="AP57" s="3">
        <v>9.104</v>
      </c>
      <c r="AQ57" s="3">
        <v>9.219</v>
      </c>
      <c r="AR57" s="3">
        <v>9.3</v>
      </c>
      <c r="AS57" s="3">
        <v>11.0916</v>
      </c>
      <c r="AT57" s="3">
        <v>9.289859999999997</v>
      </c>
      <c r="AU57" s="3">
        <v>7.56</v>
      </c>
      <c r="AV57" s="3">
        <v>15.40539</v>
      </c>
      <c r="AW57" s="3">
        <v>13.14768</v>
      </c>
      <c r="AX57" s="3">
        <v>14.298300000000001</v>
      </c>
      <c r="AY57" s="3">
        <v>13.99047</v>
      </c>
      <c r="AZ57" s="3">
        <v>15.80348</v>
      </c>
      <c r="BA57" s="3">
        <v>15.737820000000001</v>
      </c>
      <c r="BB57" s="3">
        <v>15.77268</v>
      </c>
      <c r="BC57" s="3">
        <v>15.56478</v>
      </c>
      <c r="BD57" s="3">
        <v>15.368759999999998</v>
      </c>
      <c r="BE57" s="3">
        <v>15.275699999999999</v>
      </c>
      <c r="BF57" s="3">
        <v>15.18066</v>
      </c>
      <c r="BG57" s="3">
        <v>15.041070000000001</v>
      </c>
      <c r="BH57" s="3">
        <v>14.913359999999999</v>
      </c>
      <c r="BI57" s="3">
        <v>14.73021</v>
      </c>
      <c r="BJ57" s="3">
        <v>14.4144</v>
      </c>
      <c r="BK57" s="3">
        <v>13.99761</v>
      </c>
      <c r="BL57" s="3">
        <v>13.46796</v>
      </c>
      <c r="BM57" s="3">
        <v>12.773969999999998</v>
      </c>
      <c r="BN57" s="3">
        <v>12.12453</v>
      </c>
      <c r="BO57" s="3">
        <v>11.72754</v>
      </c>
      <c r="BP57" s="3">
        <v>11.475090000000002</v>
      </c>
      <c r="BQ57" s="3">
        <v>11.27808</v>
      </c>
      <c r="BR57" s="3">
        <v>10.9956</v>
      </c>
      <c r="BS57" s="3">
        <v>10.8702</v>
      </c>
      <c r="BT57" s="3">
        <v>9.603000000000002</v>
      </c>
      <c r="BU57" s="3">
        <v>10.202779999999999</v>
      </c>
      <c r="BV57" s="3">
        <v>10.1079</v>
      </c>
      <c r="BW57" s="3">
        <v>9.90594</v>
      </c>
      <c r="BX57" s="3">
        <v>9.603019999999999</v>
      </c>
      <c r="BY57" s="3">
        <v>9.43838</v>
      </c>
      <c r="BZ57" s="3">
        <v>9.12576</v>
      </c>
      <c r="CA57" s="3">
        <v>9.05912</v>
      </c>
      <c r="CB57" s="3">
        <v>8.942499999999999</v>
      </c>
      <c r="CC57" s="3">
        <v>8.8249</v>
      </c>
      <c r="CD57" s="3">
        <v>8.70575</v>
      </c>
      <c r="CE57" s="3">
        <v>8.53765</v>
      </c>
      <c r="CF57" s="3">
        <v>8.921919999999998</v>
      </c>
      <c r="CG57" s="3">
        <v>9.034619999999999</v>
      </c>
      <c r="CH57" s="3">
        <v>8.277000000000001</v>
      </c>
    </row>
    <row x14ac:dyDescent="0.25" r="58" customHeight="1" ht="17.25">
      <c r="A58" s="1" t="s">
        <v>423</v>
      </c>
      <c r="B58" s="1" t="s">
        <v>424</v>
      </c>
      <c r="C58" s="3">
        <v>627.15</v>
      </c>
      <c r="D58" s="3">
        <v>600.669</v>
      </c>
      <c r="E58" s="3">
        <v>579.035</v>
      </c>
      <c r="F58" s="3">
        <v>558.717</v>
      </c>
      <c r="G58" s="3">
        <v>540.64</v>
      </c>
      <c r="H58" s="3">
        <v>530.228</v>
      </c>
      <c r="I58" s="3">
        <v>529.1379999999999</v>
      </c>
      <c r="J58" s="3">
        <v>534.976</v>
      </c>
      <c r="K58" s="3">
        <v>546.653</v>
      </c>
      <c r="L58" s="3">
        <v>564.08</v>
      </c>
      <c r="M58" s="3">
        <v>583.587</v>
      </c>
      <c r="N58" s="3">
        <v>603.141</v>
      </c>
      <c r="O58" s="3">
        <v>624.499</v>
      </c>
      <c r="P58" s="3">
        <v>645.569</v>
      </c>
      <c r="Q58" s="3">
        <v>663.437</v>
      </c>
      <c r="R58" s="3">
        <v>678.45</v>
      </c>
      <c r="S58" s="3">
        <v>688.206</v>
      </c>
      <c r="T58" s="3">
        <v>691.405</v>
      </c>
      <c r="U58" s="3">
        <v>689.605</v>
      </c>
      <c r="V58" s="3">
        <v>684.339</v>
      </c>
      <c r="W58" s="3">
        <v>677.6410000000001</v>
      </c>
      <c r="X58" s="3">
        <v>671.958</v>
      </c>
      <c r="Y58" s="3">
        <v>665.966</v>
      </c>
      <c r="Z58" s="3">
        <v>660.885</v>
      </c>
      <c r="AA58" s="3">
        <v>657.808</v>
      </c>
      <c r="AB58" s="3">
        <v>654.249</v>
      </c>
      <c r="AC58" s="3">
        <v>652.223</v>
      </c>
      <c r="AD58" s="3">
        <v>652.964</v>
      </c>
      <c r="AE58" s="3">
        <v>654.224</v>
      </c>
      <c r="AF58" s="3">
        <v>653.367</v>
      </c>
      <c r="AG58" s="3">
        <v>650.65</v>
      </c>
      <c r="AH58" s="3">
        <v>643.522</v>
      </c>
      <c r="AI58" s="3">
        <v>631.154</v>
      </c>
      <c r="AJ58" s="3">
        <v>615.645</v>
      </c>
      <c r="AK58" s="3">
        <v>600.53</v>
      </c>
      <c r="AL58" s="3">
        <v>589.491</v>
      </c>
      <c r="AM58" s="3">
        <v>586.164</v>
      </c>
      <c r="AN58" s="3">
        <v>590.415</v>
      </c>
      <c r="AO58" s="3">
        <v>597.944</v>
      </c>
      <c r="AP58" s="3">
        <v>606.797</v>
      </c>
      <c r="AQ58" s="3">
        <v>614.386</v>
      </c>
      <c r="AR58" s="3">
        <v>620.588</v>
      </c>
      <c r="AS58" s="11" t="s">
        <v>385</v>
      </c>
      <c r="AT58" s="4" t="s">
        <v>385</v>
      </c>
      <c r="AU58" s="4" t="s">
        <v>385</v>
      </c>
      <c r="AV58" s="4" t="s">
        <v>385</v>
      </c>
      <c r="AW58" s="4" t="s">
        <v>385</v>
      </c>
      <c r="AX58" s="4" t="s">
        <v>385</v>
      </c>
      <c r="AY58" s="4" t="s">
        <v>385</v>
      </c>
      <c r="AZ58" s="4" t="s">
        <v>385</v>
      </c>
      <c r="BA58" s="4" t="s">
        <v>385</v>
      </c>
      <c r="BB58" s="4" t="s">
        <v>385</v>
      </c>
      <c r="BC58" s="4" t="s">
        <v>385</v>
      </c>
      <c r="BD58" s="4" t="s">
        <v>385</v>
      </c>
      <c r="BE58" s="4" t="s">
        <v>385</v>
      </c>
      <c r="BF58" s="4" t="s">
        <v>385</v>
      </c>
      <c r="BG58" s="4" t="s">
        <v>385</v>
      </c>
      <c r="BH58" s="4" t="s">
        <v>385</v>
      </c>
      <c r="BI58" s="4" t="s">
        <v>385</v>
      </c>
      <c r="BJ58" s="4" t="s">
        <v>385</v>
      </c>
      <c r="BK58" s="4" t="s">
        <v>385</v>
      </c>
      <c r="BL58" s="4" t="s">
        <v>385</v>
      </c>
      <c r="BM58" s="4" t="s">
        <v>385</v>
      </c>
      <c r="BN58" s="4" t="s">
        <v>385</v>
      </c>
      <c r="BO58" s="4" t="s">
        <v>385</v>
      </c>
      <c r="BP58" s="4" t="s">
        <v>385</v>
      </c>
      <c r="BQ58" s="4" t="s">
        <v>385</v>
      </c>
      <c r="BR58" s="4" t="s">
        <v>385</v>
      </c>
      <c r="BS58" s="4" t="s">
        <v>385</v>
      </c>
      <c r="BT58" s="4" t="s">
        <v>385</v>
      </c>
      <c r="BU58" s="4" t="s">
        <v>385</v>
      </c>
      <c r="BV58" s="4" t="s">
        <v>385</v>
      </c>
      <c r="BW58" s="4" t="s">
        <v>385</v>
      </c>
      <c r="BX58" s="4" t="s">
        <v>385</v>
      </c>
      <c r="BY58" s="4" t="s">
        <v>385</v>
      </c>
      <c r="BZ58" s="4" t="s">
        <v>385</v>
      </c>
      <c r="CA58" s="4" t="s">
        <v>385</v>
      </c>
      <c r="CB58" s="4" t="s">
        <v>385</v>
      </c>
      <c r="CC58" s="4" t="s">
        <v>385</v>
      </c>
      <c r="CD58" s="4" t="s">
        <v>385</v>
      </c>
      <c r="CE58" s="4" t="s">
        <v>385</v>
      </c>
      <c r="CF58" s="4" t="s">
        <v>385</v>
      </c>
      <c r="CG58" s="4" t="s">
        <v>385</v>
      </c>
      <c r="CH58" s="4" t="s">
        <v>385</v>
      </c>
    </row>
    <row x14ac:dyDescent="0.25" r="59" customHeight="1" ht="17.25">
      <c r="A59" s="1" t="s">
        <v>85</v>
      </c>
      <c r="B59" s="1" t="s">
        <v>84</v>
      </c>
      <c r="C59" s="3">
        <v>1775.244</v>
      </c>
      <c r="D59" s="3">
        <v>1791.297</v>
      </c>
      <c r="E59" s="3">
        <v>1806.9379999999999</v>
      </c>
      <c r="F59" s="3">
        <v>1825.649</v>
      </c>
      <c r="G59" s="3">
        <v>1846.744</v>
      </c>
      <c r="H59" s="3">
        <v>1866.754</v>
      </c>
      <c r="I59" s="3">
        <v>1887.035</v>
      </c>
      <c r="J59" s="3">
        <v>1909.241</v>
      </c>
      <c r="K59" s="3">
        <v>1932.721</v>
      </c>
      <c r="L59" s="3">
        <v>1959.728</v>
      </c>
      <c r="M59" s="3">
        <v>1991.1930000000002</v>
      </c>
      <c r="N59" s="3">
        <v>2022.8670000000002</v>
      </c>
      <c r="O59" s="3">
        <v>2051.402</v>
      </c>
      <c r="P59" s="3">
        <v>2074.2870000000003</v>
      </c>
      <c r="Q59" s="3">
        <v>2088.304</v>
      </c>
      <c r="R59" s="3">
        <v>2093.321</v>
      </c>
      <c r="S59" s="3">
        <v>2091.635</v>
      </c>
      <c r="T59" s="3">
        <v>2082.833</v>
      </c>
      <c r="U59" s="3">
        <v>2065.741</v>
      </c>
      <c r="V59" s="3">
        <v>2046.6399999999999</v>
      </c>
      <c r="W59" s="3">
        <v>2033.513</v>
      </c>
      <c r="X59" s="3">
        <v>2024.8729999999998</v>
      </c>
      <c r="Y59" s="3">
        <v>2019.84</v>
      </c>
      <c r="Z59" s="3">
        <v>2020.2909999999997</v>
      </c>
      <c r="AA59" s="3">
        <v>2019.873</v>
      </c>
      <c r="AB59" s="3">
        <v>2012.8780000000002</v>
      </c>
      <c r="AC59" s="3">
        <v>2000.745</v>
      </c>
      <c r="AD59" s="3">
        <v>1988.6100000000001</v>
      </c>
      <c r="AE59" s="3">
        <v>1984.031</v>
      </c>
      <c r="AF59" s="3">
        <v>1990.711</v>
      </c>
      <c r="AG59" s="3">
        <v>2006.169</v>
      </c>
      <c r="AH59" s="3">
        <v>2028.058</v>
      </c>
      <c r="AI59" s="3">
        <v>2051.454</v>
      </c>
      <c r="AJ59" s="3">
        <v>2068.098</v>
      </c>
      <c r="AK59" s="3">
        <v>2074.872</v>
      </c>
      <c r="AL59" s="3">
        <v>2074.761</v>
      </c>
      <c r="AM59" s="3">
        <v>2071.167</v>
      </c>
      <c r="AN59" s="3">
        <v>2066.398</v>
      </c>
      <c r="AO59" s="3">
        <v>2062.007</v>
      </c>
      <c r="AP59" s="3">
        <v>2055.4900000000002</v>
      </c>
      <c r="AQ59" s="3">
        <v>2044.531</v>
      </c>
      <c r="AR59" s="3">
        <v>2030.848</v>
      </c>
      <c r="AS59" s="3">
        <v>514.82076</v>
      </c>
      <c r="AT59" s="3">
        <v>609.0409800000001</v>
      </c>
      <c r="AU59" s="3">
        <v>686.63644</v>
      </c>
      <c r="AV59" s="3">
        <v>748.51609</v>
      </c>
      <c r="AW59" s="3">
        <v>794.09992</v>
      </c>
      <c r="AX59" s="3">
        <v>952.04454</v>
      </c>
      <c r="AY59" s="3">
        <v>1018.9989000000002</v>
      </c>
      <c r="AZ59" s="3">
        <v>1088.2673699999998</v>
      </c>
      <c r="BA59" s="3">
        <v>1159.6326</v>
      </c>
      <c r="BB59" s="3">
        <v>1234.6286400000001</v>
      </c>
      <c r="BC59" s="3">
        <v>1393.8351</v>
      </c>
      <c r="BD59" s="3">
        <v>1496.9215800000002</v>
      </c>
      <c r="BE59" s="3">
        <v>1600.09356</v>
      </c>
      <c r="BF59" s="3">
        <v>1700.91534</v>
      </c>
      <c r="BG59" s="3">
        <v>1795.94144</v>
      </c>
      <c r="BH59" s="3">
        <v>1883.9889</v>
      </c>
      <c r="BI59" s="3">
        <v>1652.3916500000003</v>
      </c>
      <c r="BJ59" s="3">
        <v>1832.8930400000002</v>
      </c>
      <c r="BK59" s="3">
        <v>1776.53726</v>
      </c>
      <c r="BL59" s="3">
        <v>2026.1735999999999</v>
      </c>
      <c r="BM59" s="3">
        <v>1830.1616999999999</v>
      </c>
      <c r="BN59" s="3">
        <v>1984.3755399999998</v>
      </c>
      <c r="BO59" s="3">
        <v>1959.2448</v>
      </c>
      <c r="BP59" s="3">
        <v>1919.2764499999996</v>
      </c>
      <c r="BQ59" s="3">
        <v>1959.27681</v>
      </c>
      <c r="BR59" s="3">
        <v>1932.3628800000001</v>
      </c>
      <c r="BS59" s="3">
        <v>1900.7077499999998</v>
      </c>
      <c r="BT59" s="3">
        <v>1829.5212000000001</v>
      </c>
      <c r="BU59" s="3">
        <v>1825.30852</v>
      </c>
      <c r="BV59" s="3">
        <v>1911.0825599999998</v>
      </c>
      <c r="BW59" s="3">
        <v>1966.04562</v>
      </c>
      <c r="BX59" s="3">
        <v>2007.77742</v>
      </c>
      <c r="BY59" s="3">
        <v>2030.93946</v>
      </c>
      <c r="BZ59" s="3">
        <v>2047.4170199999999</v>
      </c>
      <c r="CA59" s="3">
        <v>2054.12328</v>
      </c>
      <c r="CB59" s="3">
        <v>2054.01339</v>
      </c>
      <c r="CC59" s="3">
        <v>2050.45533</v>
      </c>
      <c r="CD59" s="3">
        <v>2045.73402</v>
      </c>
      <c r="CE59" s="3">
        <v>2041.3869300000001</v>
      </c>
      <c r="CF59" s="3">
        <v>2034.9351000000001</v>
      </c>
      <c r="CG59" s="3">
        <v>1737.85135</v>
      </c>
      <c r="CH59" s="3">
        <v>2010.53952</v>
      </c>
    </row>
    <row x14ac:dyDescent="0.25" r="60" customHeight="1" ht="17.25">
      <c r="A60" s="1" t="s">
        <v>7</v>
      </c>
      <c r="B60" s="1" t="s">
        <v>6</v>
      </c>
      <c r="C60" s="3">
        <v>6676.155000000001</v>
      </c>
      <c r="D60" s="3">
        <v>6861.834</v>
      </c>
      <c r="E60" s="3">
        <v>7086.247</v>
      </c>
      <c r="F60" s="3">
        <v>7316.538</v>
      </c>
      <c r="G60" s="3">
        <v>7532.703</v>
      </c>
      <c r="H60" s="3">
        <v>7719.5160000000005</v>
      </c>
      <c r="I60" s="3">
        <v>7856.278</v>
      </c>
      <c r="J60" s="3">
        <v>7930.292</v>
      </c>
      <c r="K60" s="3">
        <v>7945.259</v>
      </c>
      <c r="L60" s="3">
        <v>7912.92</v>
      </c>
      <c r="M60" s="3">
        <v>7831.182000000001</v>
      </c>
      <c r="N60" s="3">
        <v>7729.626</v>
      </c>
      <c r="O60" s="3">
        <v>7650.307</v>
      </c>
      <c r="P60" s="3">
        <v>7584.615</v>
      </c>
      <c r="Q60" s="3">
        <v>7511.46</v>
      </c>
      <c r="R60" s="3">
        <v>7396.602</v>
      </c>
      <c r="S60" s="3">
        <v>7156.6939999999995</v>
      </c>
      <c r="T60" s="3">
        <v>6842.8</v>
      </c>
      <c r="U60" s="3">
        <v>6558.239</v>
      </c>
      <c r="V60" s="3">
        <v>6302.146000000001</v>
      </c>
      <c r="W60" s="3">
        <v>6093.0560000000005</v>
      </c>
      <c r="X60" s="3">
        <v>5943.041</v>
      </c>
      <c r="Y60" s="3">
        <v>5850.186</v>
      </c>
      <c r="Z60" s="3">
        <v>5859.291</v>
      </c>
      <c r="AA60" s="3">
        <v>5971.475</v>
      </c>
      <c r="AB60" s="3">
        <v>6135.541</v>
      </c>
      <c r="AC60" s="3">
        <v>6353.775</v>
      </c>
      <c r="AD60" s="3">
        <v>6634.969</v>
      </c>
      <c r="AE60" s="3">
        <v>6961.351</v>
      </c>
      <c r="AF60" s="3">
        <v>7311.003</v>
      </c>
      <c r="AG60" s="3">
        <v>7669.6</v>
      </c>
      <c r="AH60" s="3">
        <v>8024.726</v>
      </c>
      <c r="AI60" s="3">
        <v>8375.526</v>
      </c>
      <c r="AJ60" s="3">
        <v>8698.668</v>
      </c>
      <c r="AK60" s="3">
        <v>8983.822</v>
      </c>
      <c r="AL60" s="3">
        <v>9246.853</v>
      </c>
      <c r="AM60" s="3">
        <v>9480.127</v>
      </c>
      <c r="AN60" s="3">
        <v>9659.254</v>
      </c>
      <c r="AO60" s="3">
        <v>9781.897</v>
      </c>
      <c r="AP60" s="3">
        <v>9844.024</v>
      </c>
      <c r="AQ60" s="3">
        <v>9828.796</v>
      </c>
      <c r="AR60" s="3">
        <v>9741.685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3">
        <v>6638.78376</v>
      </c>
      <c r="AY60" s="3">
        <v>6913.5246400000005</v>
      </c>
      <c r="AZ60" s="3">
        <v>7375.171560000001</v>
      </c>
      <c r="BA60" s="3">
        <v>7627.44864</v>
      </c>
      <c r="BB60" s="3">
        <v>7596.4032</v>
      </c>
      <c r="BC60" s="3">
        <v>7752.870180000001</v>
      </c>
      <c r="BD60" s="3">
        <v>7575.03348</v>
      </c>
      <c r="BE60" s="3">
        <v>7420.79779</v>
      </c>
      <c r="BF60" s="3">
        <v>7205.384249999999</v>
      </c>
      <c r="BG60" s="3">
        <v>6985.6578</v>
      </c>
      <c r="BH60" s="3">
        <v>6878.83986</v>
      </c>
      <c r="BI60" s="3">
        <v>6727.2923599999995</v>
      </c>
      <c r="BJ60" s="3">
        <v>6432.232</v>
      </c>
      <c r="BK60" s="3">
        <v>6230.327049999999</v>
      </c>
      <c r="BL60" s="3">
        <v>6113.081620000001</v>
      </c>
      <c r="BM60" s="3">
        <v>5910.26432</v>
      </c>
      <c r="BN60" s="3">
        <v>5764.74977</v>
      </c>
      <c r="BO60" s="3">
        <v>5733.18228</v>
      </c>
      <c r="BP60" s="3">
        <v>5742.1051800000005</v>
      </c>
      <c r="BQ60" s="3">
        <v>5852.0455</v>
      </c>
      <c r="BR60" s="3">
        <v>6012.83018</v>
      </c>
      <c r="BS60" s="3">
        <v>6290.237249999999</v>
      </c>
      <c r="BT60" s="3">
        <v>6568.61931</v>
      </c>
      <c r="BU60" s="3">
        <v>6891.7374899999995</v>
      </c>
      <c r="BV60" s="3">
        <v>7237.89297</v>
      </c>
      <c r="BW60" s="3">
        <v>7592.904</v>
      </c>
      <c r="BX60" s="3">
        <v>7944.47874</v>
      </c>
      <c r="BY60" s="3">
        <v>8291.77074</v>
      </c>
      <c r="BZ60" s="3">
        <v>8611.68132</v>
      </c>
      <c r="CA60" s="3">
        <v>8893.98378</v>
      </c>
      <c r="CB60" s="3">
        <v>9154.384469999999</v>
      </c>
      <c r="CC60" s="3">
        <v>9385.32573</v>
      </c>
      <c r="CD60" s="3">
        <v>9562.661460000001</v>
      </c>
      <c r="CE60" s="3">
        <v>9684.07803</v>
      </c>
      <c r="CF60" s="3">
        <v>9745.58376</v>
      </c>
      <c r="CG60" s="3">
        <v>9730.50804</v>
      </c>
      <c r="CH60" s="3">
        <v>9644.26815</v>
      </c>
    </row>
    <row x14ac:dyDescent="0.25" r="61" customHeight="1" ht="17.25">
      <c r="A61" s="1" t="s">
        <v>87</v>
      </c>
      <c r="B61" s="1" t="s">
        <v>86</v>
      </c>
      <c r="C61" s="3">
        <v>2535.405</v>
      </c>
      <c r="D61" s="3">
        <v>2574.999</v>
      </c>
      <c r="E61" s="3">
        <v>2615.312</v>
      </c>
      <c r="F61" s="3">
        <v>2655.916</v>
      </c>
      <c r="G61" s="3">
        <v>2696.504</v>
      </c>
      <c r="H61" s="3">
        <v>2736.743</v>
      </c>
      <c r="I61" s="3">
        <v>2776.6589999999997</v>
      </c>
      <c r="J61" s="3">
        <v>2815.465</v>
      </c>
      <c r="K61" s="3">
        <v>2851.878</v>
      </c>
      <c r="L61" s="3">
        <v>2885.58</v>
      </c>
      <c r="M61" s="3">
        <v>2916.446</v>
      </c>
      <c r="N61" s="3">
        <v>2944.046</v>
      </c>
      <c r="O61" s="3">
        <v>2968.2880000000005</v>
      </c>
      <c r="P61" s="3">
        <v>2989.859</v>
      </c>
      <c r="Q61" s="3">
        <v>3010.252</v>
      </c>
      <c r="R61" s="3">
        <v>3029.8409999999994</v>
      </c>
      <c r="S61" s="3">
        <v>3048.0829999999996</v>
      </c>
      <c r="T61" s="3">
        <v>3064.902</v>
      </c>
      <c r="U61" s="3">
        <v>3080.6630000000005</v>
      </c>
      <c r="V61" s="3">
        <v>3094.0339999999997</v>
      </c>
      <c r="W61" s="3">
        <v>3103.544</v>
      </c>
      <c r="X61" s="3">
        <v>3109.595</v>
      </c>
      <c r="Y61" s="3">
        <v>3113.4280000000003</v>
      </c>
      <c r="Z61" s="3">
        <v>3115.269</v>
      </c>
      <c r="AA61" s="3">
        <v>3115.569</v>
      </c>
      <c r="AB61" s="3">
        <v>3116.5960000000005</v>
      </c>
      <c r="AC61" s="3">
        <v>3120.308</v>
      </c>
      <c r="AD61" s="3">
        <v>3127.783</v>
      </c>
      <c r="AE61" s="3">
        <v>3139.004</v>
      </c>
      <c r="AF61" s="3">
        <v>3153.9809999999998</v>
      </c>
      <c r="AG61" s="3">
        <v>3172.3849999999998</v>
      </c>
      <c r="AH61" s="3">
        <v>3193.399</v>
      </c>
      <c r="AI61" s="3">
        <v>3208.221</v>
      </c>
      <c r="AJ61" s="3">
        <v>3204.88</v>
      </c>
      <c r="AK61" s="3">
        <v>3181.742</v>
      </c>
      <c r="AL61" s="3">
        <v>3143.402</v>
      </c>
      <c r="AM61" s="3">
        <v>3092.717</v>
      </c>
      <c r="AN61" s="3">
        <v>3043.048</v>
      </c>
      <c r="AO61" s="3">
        <v>3014.16</v>
      </c>
      <c r="AP61" s="3">
        <v>3000.841</v>
      </c>
      <c r="AQ61" s="3">
        <v>2990.694</v>
      </c>
      <c r="AR61" s="3">
        <v>2984.859</v>
      </c>
      <c r="AS61" s="3">
        <v>1926.9078000000002</v>
      </c>
      <c r="AT61" s="3">
        <v>2111.49918</v>
      </c>
      <c r="AU61" s="3">
        <v>2589.15888</v>
      </c>
      <c r="AV61" s="3">
        <v>2257.5286</v>
      </c>
      <c r="AW61" s="3">
        <v>2669.53896</v>
      </c>
      <c r="AX61" s="3">
        <v>2709.3755699999997</v>
      </c>
      <c r="AY61" s="3">
        <v>2610.0594599999995</v>
      </c>
      <c r="AZ61" s="3">
        <v>2393.14525</v>
      </c>
      <c r="BA61" s="3">
        <v>2623.72776</v>
      </c>
      <c r="BB61" s="3">
        <v>2625.8778</v>
      </c>
      <c r="BC61" s="3">
        <v>2595.63694</v>
      </c>
      <c r="BD61" s="3">
        <v>2414.1177199999997</v>
      </c>
      <c r="BE61" s="3">
        <v>2938.6051200000006</v>
      </c>
      <c r="BF61" s="3">
        <v>2959.9604099999997</v>
      </c>
      <c r="BG61" s="3">
        <v>2980.14948</v>
      </c>
      <c r="BH61" s="3">
        <v>2999.5425899999996</v>
      </c>
      <c r="BI61" s="3">
        <v>3017.6021699999997</v>
      </c>
      <c r="BJ61" s="3">
        <v>3034.25298</v>
      </c>
      <c r="BK61" s="3">
        <v>3019.0497400000004</v>
      </c>
      <c r="BL61" s="3">
        <v>3063.0936599999995</v>
      </c>
      <c r="BM61" s="3">
        <v>3072.5085599999998</v>
      </c>
      <c r="BN61" s="3">
        <v>3078.49905</v>
      </c>
      <c r="BO61" s="3">
        <v>3082.29372</v>
      </c>
      <c r="BP61" s="3">
        <v>3084.11631</v>
      </c>
      <c r="BQ61" s="3">
        <v>3084.41331</v>
      </c>
      <c r="BR61" s="3">
        <v>3085.4300400000006</v>
      </c>
      <c r="BS61" s="3">
        <v>3089.1049199999998</v>
      </c>
      <c r="BT61" s="3">
        <v>3096.50517</v>
      </c>
      <c r="BU61" s="3">
        <v>3076.22392</v>
      </c>
      <c r="BV61" s="3">
        <v>3122.4411899999996</v>
      </c>
      <c r="BW61" s="3">
        <v>3108.9372999999996</v>
      </c>
      <c r="BX61" s="3">
        <v>3129.53102</v>
      </c>
      <c r="BY61" s="3">
        <v>3015.72774</v>
      </c>
      <c r="BZ61" s="3">
        <v>2884.3920000000003</v>
      </c>
      <c r="CA61" s="3">
        <v>2831.7503800000004</v>
      </c>
      <c r="CB61" s="3">
        <v>2766.19376</v>
      </c>
      <c r="CC61" s="3">
        <v>2597.88228</v>
      </c>
      <c r="CD61" s="3">
        <v>2677.88224</v>
      </c>
      <c r="CE61" s="3">
        <v>2712.744</v>
      </c>
      <c r="CF61" s="3">
        <v>2580.7232599999998</v>
      </c>
      <c r="CG61" s="3">
        <v>2422.46214</v>
      </c>
      <c r="CH61" s="3">
        <v>2238.64425</v>
      </c>
    </row>
    <row x14ac:dyDescent="0.25" r="62" customHeight="1" ht="17.25">
      <c r="A62" s="1" t="s">
        <v>89</v>
      </c>
      <c r="B62" s="1" t="s">
        <v>88</v>
      </c>
      <c r="C62" s="3">
        <v>14163.28</v>
      </c>
      <c r="D62" s="3">
        <v>14575.532</v>
      </c>
      <c r="E62" s="3">
        <v>14976.466</v>
      </c>
      <c r="F62" s="3">
        <v>15387.757</v>
      </c>
      <c r="G62" s="3">
        <v>15785.353</v>
      </c>
      <c r="H62" s="3">
        <v>16173.046000000002</v>
      </c>
      <c r="I62" s="3">
        <v>16573.882</v>
      </c>
      <c r="J62" s="3">
        <v>16965.061</v>
      </c>
      <c r="K62" s="3">
        <v>17305.111</v>
      </c>
      <c r="L62" s="3">
        <v>17561.102</v>
      </c>
      <c r="M62" s="3">
        <v>17710.123</v>
      </c>
      <c r="N62" s="3">
        <v>17750.347</v>
      </c>
      <c r="O62" s="3">
        <v>17745.712</v>
      </c>
      <c r="P62" s="3">
        <v>17716.4</v>
      </c>
      <c r="Q62" s="3">
        <v>17664.943</v>
      </c>
      <c r="R62" s="3">
        <v>17637.484</v>
      </c>
      <c r="S62" s="3">
        <v>17647.508</v>
      </c>
      <c r="T62" s="3">
        <v>17664.034</v>
      </c>
      <c r="U62" s="3">
        <v>17715.484</v>
      </c>
      <c r="V62" s="3">
        <v>17834.102</v>
      </c>
      <c r="W62" s="3">
        <v>17991.806</v>
      </c>
      <c r="X62" s="3">
        <v>18197.719</v>
      </c>
      <c r="Y62" s="3">
        <v>18434.436</v>
      </c>
      <c r="Z62" s="3">
        <v>18669.19</v>
      </c>
      <c r="AA62" s="3">
        <v>18901.338</v>
      </c>
      <c r="AB62" s="3">
        <v>19157.467</v>
      </c>
      <c r="AC62" s="3">
        <v>19439.112</v>
      </c>
      <c r="AD62" s="3">
        <v>19770.78</v>
      </c>
      <c r="AE62" s="3">
        <v>20159.452</v>
      </c>
      <c r="AF62" s="3">
        <v>20599.194</v>
      </c>
      <c r="AG62" s="3">
        <v>21161.664</v>
      </c>
      <c r="AH62" s="3">
        <v>21847.459</v>
      </c>
      <c r="AI62" s="3">
        <v>22616.424</v>
      </c>
      <c r="AJ62" s="3">
        <v>23494.228</v>
      </c>
      <c r="AK62" s="3">
        <v>24434.119</v>
      </c>
      <c r="AL62" s="3">
        <v>25270.044</v>
      </c>
      <c r="AM62" s="3">
        <v>25786.373</v>
      </c>
      <c r="AN62" s="3">
        <v>25955.209</v>
      </c>
      <c r="AO62" s="3">
        <v>25877.549</v>
      </c>
      <c r="AP62" s="3">
        <v>25563.651</v>
      </c>
      <c r="AQ62" s="3">
        <v>25097.463</v>
      </c>
      <c r="AR62" s="3">
        <v>24736.912</v>
      </c>
      <c r="AS62" s="3">
        <v>7081.64</v>
      </c>
      <c r="AT62" s="3">
        <v>7287.766</v>
      </c>
      <c r="AU62" s="3">
        <v>7488.233</v>
      </c>
      <c r="AV62" s="3">
        <v>8155.511210000001</v>
      </c>
      <c r="AW62" s="3">
        <v>8366.23709</v>
      </c>
      <c r="AX62" s="3">
        <v>12938.436800000003</v>
      </c>
      <c r="AY62" s="3">
        <v>12761.889140000001</v>
      </c>
      <c r="AZ62" s="3">
        <v>12214.843920000001</v>
      </c>
      <c r="BA62" s="3">
        <v>13844.088800000001</v>
      </c>
      <c r="BB62" s="3">
        <v>14575.714659999998</v>
      </c>
      <c r="BC62" s="3">
        <v>15762.009469999999</v>
      </c>
      <c r="BD62" s="3">
        <v>16330.319240000003</v>
      </c>
      <c r="BE62" s="3">
        <v>16326.055040000001</v>
      </c>
      <c r="BF62" s="3">
        <v>16830.58</v>
      </c>
      <c r="BG62" s="3">
        <v>16781.69585</v>
      </c>
      <c r="BH62" s="3">
        <v>16402.86012</v>
      </c>
      <c r="BI62" s="3">
        <v>16765.1326</v>
      </c>
      <c r="BJ62" s="3">
        <v>17310.75332</v>
      </c>
      <c r="BK62" s="3">
        <v>17538.32916</v>
      </c>
      <c r="BL62" s="3">
        <v>17477.41996</v>
      </c>
      <c r="BM62" s="3">
        <v>17631.96988</v>
      </c>
      <c r="BN62" s="3">
        <v>17833.76462</v>
      </c>
      <c r="BO62" s="3">
        <v>18065.74728</v>
      </c>
      <c r="BP62" s="3">
        <v>18295.8062</v>
      </c>
      <c r="BQ62" s="3">
        <v>18523.31124</v>
      </c>
      <c r="BR62" s="3">
        <v>18774.31766</v>
      </c>
      <c r="BS62" s="3">
        <v>19244.72088</v>
      </c>
      <c r="BT62" s="3">
        <v>19375.3644</v>
      </c>
      <c r="BU62" s="3">
        <v>19756.26296</v>
      </c>
      <c r="BV62" s="3">
        <v>20187.21012</v>
      </c>
      <c r="BW62" s="3">
        <v>20738.43072</v>
      </c>
      <c r="BX62" s="3">
        <v>21410.50982</v>
      </c>
      <c r="BY62" s="3">
        <v>21485.602799999997</v>
      </c>
      <c r="BZ62" s="3">
        <v>23024.34344</v>
      </c>
      <c r="CA62" s="3">
        <v>23456.75424</v>
      </c>
      <c r="CB62" s="3">
        <v>24259.24224</v>
      </c>
      <c r="CC62" s="3">
        <v>24754.91808</v>
      </c>
      <c r="CD62" s="3">
        <v>22321.47974</v>
      </c>
      <c r="CE62" s="3">
        <v>24583.67155</v>
      </c>
      <c r="CF62" s="3">
        <v>24541.10496</v>
      </c>
      <c r="CG62" s="3">
        <v>24093.564479999997</v>
      </c>
      <c r="CH62" s="3">
        <v>23994.80464</v>
      </c>
    </row>
    <row x14ac:dyDescent="0.25" r="63" customHeight="1" ht="17.25">
      <c r="A63" s="1" t="s">
        <v>95</v>
      </c>
      <c r="B63" s="1" t="s">
        <v>94</v>
      </c>
      <c r="C63" s="3">
        <v>601.863</v>
      </c>
      <c r="D63" s="3">
        <v>617.778</v>
      </c>
      <c r="E63" s="3">
        <v>634.584</v>
      </c>
      <c r="F63" s="3">
        <v>652.549</v>
      </c>
      <c r="G63" s="3">
        <v>671.069</v>
      </c>
      <c r="H63" s="3">
        <v>689.3229999999999</v>
      </c>
      <c r="I63" s="3">
        <v>707.184</v>
      </c>
      <c r="J63" s="3">
        <v>724.499</v>
      </c>
      <c r="K63" s="3">
        <v>741.606</v>
      </c>
      <c r="L63" s="3">
        <v>758.3030000000001</v>
      </c>
      <c r="M63" s="3">
        <v>774.277</v>
      </c>
      <c r="N63" s="3">
        <v>731.066</v>
      </c>
      <c r="O63" s="3">
        <v>686.009</v>
      </c>
      <c r="P63" s="3">
        <v>700.059</v>
      </c>
      <c r="Q63" s="3">
        <v>716.039</v>
      </c>
      <c r="R63" s="3">
        <v>740.417</v>
      </c>
      <c r="S63" s="3">
        <v>771.958</v>
      </c>
      <c r="T63" s="3">
        <v>798.7470000000001</v>
      </c>
      <c r="U63" s="3">
        <v>820.153</v>
      </c>
      <c r="V63" s="3">
        <v>833.828</v>
      </c>
      <c r="W63" s="3">
        <v>841.9159999999999</v>
      </c>
      <c r="X63" s="3">
        <v>845.886</v>
      </c>
      <c r="Y63" s="3">
        <v>849.532</v>
      </c>
      <c r="Z63" s="3">
        <v>864.4749999999999</v>
      </c>
      <c r="AA63" s="3">
        <v>888.805</v>
      </c>
      <c r="AB63" s="3">
        <v>914.535</v>
      </c>
      <c r="AC63" s="3">
        <v>938.381</v>
      </c>
      <c r="AD63" s="3">
        <v>957.42</v>
      </c>
      <c r="AE63" s="3">
        <v>973.971</v>
      </c>
      <c r="AF63" s="3">
        <v>986.4590000000001</v>
      </c>
      <c r="AG63" s="3">
        <v>993.399</v>
      </c>
      <c r="AH63" s="3">
        <v>998.198</v>
      </c>
      <c r="AI63" s="3">
        <v>1001.064</v>
      </c>
      <c r="AJ63" s="3">
        <v>1003.167</v>
      </c>
      <c r="AK63" s="3">
        <v>1000.1970000000001</v>
      </c>
      <c r="AL63" s="3">
        <v>992.392</v>
      </c>
      <c r="AM63" s="3">
        <v>983.233</v>
      </c>
      <c r="AN63" s="3">
        <v>974.071</v>
      </c>
      <c r="AO63" s="3">
        <v>967.987</v>
      </c>
      <c r="AP63" s="3">
        <v>964.83</v>
      </c>
      <c r="AQ63" s="3">
        <v>965.711</v>
      </c>
      <c r="AR63" s="3">
        <v>971.789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3">
        <v>280.0236</v>
      </c>
      <c r="BG63" s="3">
        <v>429.6234</v>
      </c>
      <c r="BH63" s="3">
        <v>503.48356000000007</v>
      </c>
      <c r="BI63" s="3">
        <v>578.9685</v>
      </c>
      <c r="BJ63" s="3">
        <v>662.96001</v>
      </c>
      <c r="BK63" s="3">
        <v>787.3468799999999</v>
      </c>
      <c r="BL63" s="3">
        <v>817.15144</v>
      </c>
      <c r="BM63" s="3">
        <v>749.3052399999999</v>
      </c>
      <c r="BN63" s="3">
        <v>769.75626</v>
      </c>
      <c r="BO63" s="3">
        <v>798.56008</v>
      </c>
      <c r="BP63" s="3">
        <v>838.5407499999999</v>
      </c>
      <c r="BQ63" s="3">
        <v>879.9169499999999</v>
      </c>
      <c r="BR63" s="3">
        <v>905.38965</v>
      </c>
      <c r="BS63" s="3">
        <v>928.9971899999999</v>
      </c>
      <c r="BT63" s="3">
        <v>947.8457999999999</v>
      </c>
      <c r="BU63" s="3">
        <v>925.2724499999999</v>
      </c>
      <c r="BV63" s="3">
        <v>947.00064</v>
      </c>
      <c r="BW63" s="3">
        <v>953.6630399999999</v>
      </c>
      <c r="BX63" s="3">
        <v>968.2520599999999</v>
      </c>
      <c r="BY63" s="3">
        <v>971.03208</v>
      </c>
      <c r="BZ63" s="3">
        <v>973.07199</v>
      </c>
      <c r="CA63" s="3">
        <v>970.19109</v>
      </c>
      <c r="CB63" s="3">
        <v>962.6202400000001</v>
      </c>
      <c r="CC63" s="3">
        <v>953.73601</v>
      </c>
      <c r="CD63" s="3">
        <v>944.84887</v>
      </c>
      <c r="CE63" s="3">
        <v>938.9473899999999</v>
      </c>
      <c r="CF63" s="3">
        <v>935.8851</v>
      </c>
      <c r="CG63" s="3">
        <v>936.7396699999999</v>
      </c>
      <c r="CH63" s="3">
        <v>942.63533</v>
      </c>
    </row>
    <row x14ac:dyDescent="0.25" r="64" customHeight="1" ht="17.25">
      <c r="A64" s="1" t="s">
        <v>425</v>
      </c>
      <c r="B64" s="1" t="s">
        <v>426</v>
      </c>
      <c r="C64" s="3">
        <v>6258.706</v>
      </c>
      <c r="D64" s="3">
        <v>6052.205</v>
      </c>
      <c r="E64" s="3">
        <v>5809.496</v>
      </c>
      <c r="F64" s="3">
        <v>5542.618</v>
      </c>
      <c r="G64" s="3">
        <v>5276.951</v>
      </c>
      <c r="H64" s="3">
        <v>5026.904</v>
      </c>
      <c r="I64" s="3">
        <v>4800.347</v>
      </c>
      <c r="J64" s="3">
        <v>4604.642</v>
      </c>
      <c r="K64" s="3">
        <v>4433.239</v>
      </c>
      <c r="L64" s="3">
        <v>4272.58</v>
      </c>
      <c r="M64" s="3">
        <v>4118.125</v>
      </c>
      <c r="N64" s="3">
        <v>4017.4489999999996</v>
      </c>
      <c r="O64" s="3">
        <v>3977.477</v>
      </c>
      <c r="P64" s="3">
        <v>3954.715</v>
      </c>
      <c r="Q64" s="3">
        <v>3914.8579999999997</v>
      </c>
      <c r="R64" s="3">
        <v>3856.357</v>
      </c>
      <c r="S64" s="3">
        <v>3793.696</v>
      </c>
      <c r="T64" s="3">
        <v>3732.951</v>
      </c>
      <c r="U64" s="3">
        <v>3685.532</v>
      </c>
      <c r="V64" s="3">
        <v>3680.31</v>
      </c>
      <c r="W64" s="3">
        <v>3730.0209999999997</v>
      </c>
      <c r="X64" s="3">
        <v>3821.58</v>
      </c>
      <c r="Y64" s="3">
        <v>3958.478</v>
      </c>
      <c r="Z64" s="3">
        <v>4128.545</v>
      </c>
      <c r="AA64" s="3">
        <v>4292.336</v>
      </c>
      <c r="AB64" s="3">
        <v>4437.099</v>
      </c>
      <c r="AC64" s="3">
        <v>4582.163</v>
      </c>
      <c r="AD64" s="3">
        <v>4736.07</v>
      </c>
      <c r="AE64" s="3">
        <v>4882.61</v>
      </c>
      <c r="AF64" s="3">
        <v>4972.069</v>
      </c>
      <c r="AG64" s="3">
        <v>4995.123</v>
      </c>
      <c r="AH64" s="3">
        <v>4975.049</v>
      </c>
      <c r="AI64" s="3">
        <v>4899.391</v>
      </c>
      <c r="AJ64" s="3">
        <v>4743.437</v>
      </c>
      <c r="AK64" s="3">
        <v>4577.385</v>
      </c>
      <c r="AL64" s="3">
        <v>4459.548000000001</v>
      </c>
      <c r="AM64" s="3">
        <v>4353.504</v>
      </c>
      <c r="AN64" s="3">
        <v>4256.972</v>
      </c>
      <c r="AO64" s="3">
        <v>4173.834</v>
      </c>
      <c r="AP64" s="3">
        <v>4079.494</v>
      </c>
      <c r="AQ64" s="3">
        <v>3938.238</v>
      </c>
      <c r="AR64" s="3">
        <v>3793.943</v>
      </c>
      <c r="AS64" s="11" t="s">
        <v>385</v>
      </c>
      <c r="AT64" s="4" t="s">
        <v>385</v>
      </c>
      <c r="AU64" s="4" t="s">
        <v>385</v>
      </c>
      <c r="AV64" s="4" t="s">
        <v>385</v>
      </c>
      <c r="AW64" s="4" t="s">
        <v>385</v>
      </c>
      <c r="AX64" s="4" t="s">
        <v>385</v>
      </c>
      <c r="AY64" s="4" t="s">
        <v>385</v>
      </c>
      <c r="AZ64" s="4" t="s">
        <v>385</v>
      </c>
      <c r="BA64" s="4" t="s">
        <v>385</v>
      </c>
      <c r="BB64" s="4" t="s">
        <v>385</v>
      </c>
      <c r="BC64" s="4" t="s">
        <v>385</v>
      </c>
      <c r="BD64" s="4" t="s">
        <v>385</v>
      </c>
      <c r="BE64" s="4" t="s">
        <v>385</v>
      </c>
      <c r="BF64" s="4" t="s">
        <v>385</v>
      </c>
      <c r="BG64" s="4" t="s">
        <v>385</v>
      </c>
      <c r="BH64" s="4" t="s">
        <v>385</v>
      </c>
      <c r="BI64" s="4" t="s">
        <v>385</v>
      </c>
      <c r="BJ64" s="4" t="s">
        <v>385</v>
      </c>
      <c r="BK64" s="4" t="s">
        <v>385</v>
      </c>
      <c r="BL64" s="4" t="s">
        <v>385</v>
      </c>
      <c r="BM64" s="4" t="s">
        <v>385</v>
      </c>
      <c r="BN64" s="4" t="s">
        <v>385</v>
      </c>
      <c r="BO64" s="4" t="s">
        <v>385</v>
      </c>
      <c r="BP64" s="4" t="s">
        <v>385</v>
      </c>
      <c r="BQ64" s="4" t="s">
        <v>385</v>
      </c>
      <c r="BR64" s="4" t="s">
        <v>385</v>
      </c>
      <c r="BS64" s="4" t="s">
        <v>385</v>
      </c>
      <c r="BT64" s="4" t="s">
        <v>385</v>
      </c>
      <c r="BU64" s="4" t="s">
        <v>385</v>
      </c>
      <c r="BV64" s="4" t="s">
        <v>385</v>
      </c>
      <c r="BW64" s="4" t="s">
        <v>385</v>
      </c>
      <c r="BX64" s="4" t="s">
        <v>385</v>
      </c>
      <c r="BY64" s="4" t="s">
        <v>385</v>
      </c>
      <c r="BZ64" s="4" t="s">
        <v>385</v>
      </c>
      <c r="CA64" s="4" t="s">
        <v>385</v>
      </c>
      <c r="CB64" s="4" t="s">
        <v>385</v>
      </c>
      <c r="CC64" s="4" t="s">
        <v>385</v>
      </c>
      <c r="CD64" s="4" t="s">
        <v>385</v>
      </c>
      <c r="CE64" s="4" t="s">
        <v>385</v>
      </c>
      <c r="CF64" s="4" t="s">
        <v>385</v>
      </c>
      <c r="CG64" s="4" t="s">
        <v>385</v>
      </c>
      <c r="CH64" s="4" t="s">
        <v>385</v>
      </c>
    </row>
    <row x14ac:dyDescent="0.25" r="65" customHeight="1" ht="17.25">
      <c r="A65" s="1" t="s">
        <v>97</v>
      </c>
      <c r="B65" s="1" t="s">
        <v>96</v>
      </c>
      <c r="C65" s="3">
        <v>218.21</v>
      </c>
      <c r="D65" s="3">
        <v>219.41</v>
      </c>
      <c r="E65" s="3">
        <v>221.192</v>
      </c>
      <c r="F65" s="3">
        <v>224.53</v>
      </c>
      <c r="G65" s="3">
        <v>229.392</v>
      </c>
      <c r="H65" s="3">
        <v>233.275</v>
      </c>
      <c r="I65" s="3">
        <v>236.11599999999999</v>
      </c>
      <c r="J65" s="3">
        <v>239.606</v>
      </c>
      <c r="K65" s="3">
        <v>242.58</v>
      </c>
      <c r="L65" s="3">
        <v>242.995</v>
      </c>
      <c r="M65" s="3">
        <v>240.255</v>
      </c>
      <c r="N65" s="3">
        <v>232.471</v>
      </c>
      <c r="O65" s="3">
        <v>217.64799999999997</v>
      </c>
      <c r="P65" s="3">
        <v>198.45</v>
      </c>
      <c r="Q65" s="3">
        <v>179.113</v>
      </c>
      <c r="R65" s="3">
        <v>161.845</v>
      </c>
      <c r="S65" s="3">
        <v>148.854</v>
      </c>
      <c r="T65" s="3">
        <v>138.845</v>
      </c>
      <c r="U65" s="3">
        <v>131.298</v>
      </c>
      <c r="V65" s="3">
        <v>127.207</v>
      </c>
      <c r="W65" s="3">
        <v>125.62100000000001</v>
      </c>
      <c r="X65" s="3">
        <v>125.00800000000001</v>
      </c>
      <c r="Y65" s="3">
        <v>125.31800000000001</v>
      </c>
      <c r="Z65" s="3">
        <v>127.12100000000001</v>
      </c>
      <c r="AA65" s="3">
        <v>129.801</v>
      </c>
      <c r="AB65" s="3">
        <v>132.559</v>
      </c>
      <c r="AC65" s="3">
        <v>135.79199999999997</v>
      </c>
      <c r="AD65" s="3">
        <v>140.536</v>
      </c>
      <c r="AE65" s="3">
        <v>146.18</v>
      </c>
      <c r="AF65" s="3">
        <v>151.023</v>
      </c>
      <c r="AG65" s="3">
        <v>154.51600000000002</v>
      </c>
      <c r="AH65" s="3">
        <v>156.041</v>
      </c>
      <c r="AI65" s="3">
        <v>154.106</v>
      </c>
      <c r="AJ65" s="3">
        <v>149.813</v>
      </c>
      <c r="AK65" s="3">
        <v>145.397</v>
      </c>
      <c r="AL65" s="3">
        <v>142.326</v>
      </c>
      <c r="AM65" s="3">
        <v>140.803</v>
      </c>
      <c r="AN65" s="3">
        <v>140.237</v>
      </c>
      <c r="AO65" s="3">
        <v>140.783</v>
      </c>
      <c r="AP65" s="3">
        <v>141.982</v>
      </c>
      <c r="AQ65" s="3">
        <v>142.2</v>
      </c>
      <c r="AR65" s="3">
        <v>141.361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3">
        <v>194.481</v>
      </c>
      <c r="BG65" s="3">
        <v>175.53074</v>
      </c>
      <c r="BH65" s="3">
        <v>160.22655</v>
      </c>
      <c r="BI65" s="3">
        <v>147.36546</v>
      </c>
      <c r="BJ65" s="3">
        <v>137.45655</v>
      </c>
      <c r="BK65" s="3">
        <v>129.98502</v>
      </c>
      <c r="BL65" s="3">
        <v>125.93493</v>
      </c>
      <c r="BM65" s="3">
        <v>124.36479000000001</v>
      </c>
      <c r="BN65" s="3">
        <v>123.75792000000001</v>
      </c>
      <c r="BO65" s="3">
        <v>124.06482000000001</v>
      </c>
      <c r="BP65" s="3">
        <v>125.84979000000001</v>
      </c>
      <c r="BQ65" s="3">
        <v>128.50298999999998</v>
      </c>
      <c r="BR65" s="3">
        <v>131.23341</v>
      </c>
      <c r="BS65" s="3">
        <v>134.43407999999997</v>
      </c>
      <c r="BT65" s="3">
        <v>137.72528</v>
      </c>
      <c r="BU65" s="3">
        <v>143.2564</v>
      </c>
      <c r="BV65" s="3">
        <v>146.49231</v>
      </c>
      <c r="BW65" s="3">
        <v>149.88052000000002</v>
      </c>
      <c r="BX65" s="3">
        <v>154.48059</v>
      </c>
      <c r="BY65" s="3">
        <v>149.48282</v>
      </c>
      <c r="BZ65" s="3">
        <v>143.82047999999998</v>
      </c>
      <c r="CA65" s="3">
        <v>138.12714999999997</v>
      </c>
      <c r="CB65" s="3">
        <v>135.2097</v>
      </c>
      <c r="CC65" s="3">
        <v>133.76285</v>
      </c>
      <c r="CD65" s="3">
        <v>131.82278</v>
      </c>
      <c r="CE65" s="3">
        <v>129.52035999999998</v>
      </c>
      <c r="CF65" s="3">
        <v>130.62344000000002</v>
      </c>
      <c r="CG65" s="3">
        <v>129.402</v>
      </c>
      <c r="CH65" s="3">
        <v>127.22489999999999</v>
      </c>
    </row>
    <row x14ac:dyDescent="0.25" r="66" customHeight="1" ht="17.25">
      <c r="A66" s="1" t="s">
        <v>101</v>
      </c>
      <c r="B66" s="1" t="s">
        <v>100</v>
      </c>
      <c r="C66" s="3">
        <v>13275.438000000002</v>
      </c>
      <c r="D66" s="3">
        <v>13650.631</v>
      </c>
      <c r="E66" s="3">
        <v>14206.884</v>
      </c>
      <c r="F66" s="3">
        <v>14504.192</v>
      </c>
      <c r="G66" s="3">
        <v>14686.709</v>
      </c>
      <c r="H66" s="3">
        <v>14991.163</v>
      </c>
      <c r="I66" s="3">
        <v>15414.346000000001</v>
      </c>
      <c r="J66" s="3">
        <v>16095.617</v>
      </c>
      <c r="K66" s="3">
        <v>17043.873</v>
      </c>
      <c r="L66" s="3">
        <v>17981.172</v>
      </c>
      <c r="M66" s="3">
        <v>18840.662</v>
      </c>
      <c r="N66" s="3">
        <v>19792.961</v>
      </c>
      <c r="O66" s="3">
        <v>20637.073</v>
      </c>
      <c r="P66" s="3">
        <v>21274.163</v>
      </c>
      <c r="Q66" s="3">
        <v>21934.562</v>
      </c>
      <c r="R66" s="3">
        <v>22569.911</v>
      </c>
      <c r="S66" s="3">
        <v>23159.281</v>
      </c>
      <c r="T66" s="3">
        <v>23765.476000000002</v>
      </c>
      <c r="U66" s="3">
        <v>24370.948</v>
      </c>
      <c r="V66" s="3">
        <v>24946.728000000003</v>
      </c>
      <c r="W66" s="3">
        <v>25500.811</v>
      </c>
      <c r="X66" s="3">
        <v>26030.881</v>
      </c>
      <c r="Y66" s="3">
        <v>26556.954</v>
      </c>
      <c r="Z66" s="3">
        <v>27066.277000000002</v>
      </c>
      <c r="AA66" s="3">
        <v>27548.541999999998</v>
      </c>
      <c r="AB66" s="3">
        <v>28028.761000000002</v>
      </c>
      <c r="AC66" s="3">
        <v>28492.525999999998</v>
      </c>
      <c r="AD66" s="3">
        <v>28924.265</v>
      </c>
      <c r="AE66" s="3">
        <v>29337.632</v>
      </c>
      <c r="AF66" s="3">
        <v>29692.382</v>
      </c>
      <c r="AG66" s="3">
        <v>29988.127999999997</v>
      </c>
      <c r="AH66" s="3">
        <v>30271.73</v>
      </c>
      <c r="AI66" s="3">
        <v>30516.645</v>
      </c>
      <c r="AJ66" s="3">
        <v>30716.652</v>
      </c>
      <c r="AK66" s="3">
        <v>30966.625</v>
      </c>
      <c r="AL66" s="3">
        <v>31321.888</v>
      </c>
      <c r="AM66" s="3">
        <v>31775.631999999998</v>
      </c>
      <c r="AN66" s="3">
        <v>32341.704</v>
      </c>
      <c r="AO66" s="3">
        <v>33047.292</v>
      </c>
      <c r="AP66" s="3">
        <v>33886.816</v>
      </c>
      <c r="AQ66" s="3">
        <v>34765.829</v>
      </c>
      <c r="AR66" s="3">
        <v>35595.814</v>
      </c>
      <c r="AS66" s="12">
        <v>0</v>
      </c>
      <c r="AT66" s="3">
        <v>682.53155</v>
      </c>
      <c r="AU66" s="3">
        <v>852.41304</v>
      </c>
      <c r="AV66" s="3">
        <v>1015.29344</v>
      </c>
      <c r="AW66" s="3">
        <v>1174.9367200000002</v>
      </c>
      <c r="AX66" s="3">
        <v>1649.02793</v>
      </c>
      <c r="AY66" s="3">
        <v>2003.8649800000003</v>
      </c>
      <c r="AZ66" s="3">
        <v>4506.772760000001</v>
      </c>
      <c r="BA66" s="3">
        <v>4601.8457100000005</v>
      </c>
      <c r="BB66" s="3">
        <v>7911.715679999999</v>
      </c>
      <c r="BC66" s="3">
        <v>12058.02368</v>
      </c>
      <c r="BD66" s="3">
        <v>5739.9586899999995</v>
      </c>
      <c r="BE66" s="3">
        <v>5365.638980000001</v>
      </c>
      <c r="BF66" s="3">
        <v>7658.6986799999995</v>
      </c>
      <c r="BG66" s="3">
        <v>14257.465300000002</v>
      </c>
      <c r="BH66" s="3">
        <v>13767.645709999999</v>
      </c>
      <c r="BI66" s="3">
        <v>13200.790169999998</v>
      </c>
      <c r="BJ66" s="3">
        <v>12833.357040000003</v>
      </c>
      <c r="BK66" s="3">
        <v>13160.311920000002</v>
      </c>
      <c r="BL66" s="3">
        <v>13471.233120000003</v>
      </c>
      <c r="BM66" s="3">
        <v>14280.454160000003</v>
      </c>
      <c r="BN66" s="3">
        <v>14837.60217</v>
      </c>
      <c r="BO66" s="3">
        <v>15403.03332</v>
      </c>
      <c r="BP66" s="3">
        <v>15969.103430000001</v>
      </c>
      <c r="BQ66" s="3">
        <v>16529.1252</v>
      </c>
      <c r="BR66" s="3">
        <v>17938.407040000002</v>
      </c>
      <c r="BS66" s="3">
        <v>18805.06716</v>
      </c>
      <c r="BT66" s="3">
        <v>19957.74285</v>
      </c>
      <c r="BU66" s="3">
        <v>20829.71872</v>
      </c>
      <c r="BV66" s="3">
        <v>21972.362680000002</v>
      </c>
      <c r="BW66" s="3">
        <v>22790.97728</v>
      </c>
      <c r="BX66" s="3">
        <v>24217.384000000002</v>
      </c>
      <c r="BY66" s="3">
        <v>22582.3173</v>
      </c>
      <c r="BZ66" s="3">
        <v>20887.32336</v>
      </c>
      <c r="CA66" s="3">
        <v>21366.97125</v>
      </c>
      <c r="CB66" s="3">
        <v>21925.3216</v>
      </c>
      <c r="CC66" s="3">
        <v>22878.455039999997</v>
      </c>
      <c r="CD66" s="3">
        <v>23609.44392</v>
      </c>
      <c r="CE66" s="3">
        <v>23463.57732</v>
      </c>
      <c r="CF66" s="3">
        <v>23381.903039999997</v>
      </c>
      <c r="CG66" s="3">
        <v>24336.080299999998</v>
      </c>
      <c r="CH66" s="3">
        <v>24205.15352</v>
      </c>
    </row>
    <row x14ac:dyDescent="0.25" r="67" customHeight="1" ht="17.25">
      <c r="A67" s="1" t="s">
        <v>105</v>
      </c>
      <c r="B67" s="1" t="s">
        <v>104</v>
      </c>
      <c r="C67" s="3">
        <v>640.511</v>
      </c>
      <c r="D67" s="3">
        <v>637.494</v>
      </c>
      <c r="E67" s="3">
        <v>637.752</v>
      </c>
      <c r="F67" s="3">
        <v>643.228</v>
      </c>
      <c r="G67" s="3">
        <v>648.75</v>
      </c>
      <c r="H67" s="3">
        <v>650.066</v>
      </c>
      <c r="I67" s="3">
        <v>646.312</v>
      </c>
      <c r="J67" s="3">
        <v>636.441</v>
      </c>
      <c r="K67" s="3">
        <v>625.9290000000001</v>
      </c>
      <c r="L67" s="3">
        <v>620.454</v>
      </c>
      <c r="M67" s="3">
        <v>621.866</v>
      </c>
      <c r="N67" s="3">
        <v>630.202</v>
      </c>
      <c r="O67" s="3">
        <v>642.478</v>
      </c>
      <c r="P67" s="3">
        <v>651.163</v>
      </c>
      <c r="Q67" s="3">
        <v>654.109</v>
      </c>
      <c r="R67" s="3">
        <v>652.542</v>
      </c>
      <c r="S67" s="3">
        <v>645.0139999999999</v>
      </c>
      <c r="T67" s="3">
        <v>632.876</v>
      </c>
      <c r="U67" s="3">
        <v>617.64</v>
      </c>
      <c r="V67" s="3">
        <v>602.435</v>
      </c>
      <c r="W67" s="3">
        <v>588.781</v>
      </c>
      <c r="X67" s="3">
        <v>578.059</v>
      </c>
      <c r="Y67" s="3">
        <v>569.984</v>
      </c>
      <c r="Z67" s="3">
        <v>566.331</v>
      </c>
      <c r="AA67" s="3">
        <v>566.832</v>
      </c>
      <c r="AB67" s="3">
        <v>568.646</v>
      </c>
      <c r="AC67" s="3">
        <v>573.079</v>
      </c>
      <c r="AD67" s="3">
        <v>579.761</v>
      </c>
      <c r="AE67" s="3">
        <v>586.643</v>
      </c>
      <c r="AF67" s="3">
        <v>593.131</v>
      </c>
      <c r="AG67" s="3">
        <v>599.7529999999999</v>
      </c>
      <c r="AH67" s="3">
        <v>604.6179999999999</v>
      </c>
      <c r="AI67" s="3">
        <v>607.077</v>
      </c>
      <c r="AJ67" s="3">
        <v>607.106</v>
      </c>
      <c r="AK67" s="3">
        <v>603.158</v>
      </c>
      <c r="AL67" s="3">
        <v>594.531</v>
      </c>
      <c r="AM67" s="3">
        <v>581.937</v>
      </c>
      <c r="AN67" s="3">
        <v>566.077</v>
      </c>
      <c r="AO67" s="3">
        <v>546.236</v>
      </c>
      <c r="AP67" s="3">
        <v>523.656</v>
      </c>
      <c r="AQ67" s="3">
        <v>502.96299999999997</v>
      </c>
      <c r="AR67" s="3">
        <v>487.286</v>
      </c>
      <c r="AS67" s="3">
        <v>576.4599</v>
      </c>
      <c r="AT67" s="3">
        <v>573.7446</v>
      </c>
      <c r="AU67" s="3">
        <v>573.9768</v>
      </c>
      <c r="AV67" s="3">
        <v>578.9051999999999</v>
      </c>
      <c r="AW67" s="3">
        <v>557.925</v>
      </c>
      <c r="AX67" s="3">
        <v>539.55478</v>
      </c>
      <c r="AY67" s="3">
        <v>517.0496</v>
      </c>
      <c r="AZ67" s="3">
        <v>572.7969</v>
      </c>
      <c r="BA67" s="3">
        <v>619.6697100000001</v>
      </c>
      <c r="BB67" s="3">
        <v>564.6131399999999</v>
      </c>
      <c r="BC67" s="3">
        <v>565.89806</v>
      </c>
      <c r="BD67" s="3">
        <v>623.89998</v>
      </c>
      <c r="BE67" s="3">
        <v>636.0532199999999</v>
      </c>
      <c r="BF67" s="3">
        <v>644.65137</v>
      </c>
      <c r="BG67" s="3">
        <v>647.56791</v>
      </c>
      <c r="BH67" s="3">
        <v>646.01658</v>
      </c>
      <c r="BI67" s="3">
        <v>638.5638599999999</v>
      </c>
      <c r="BJ67" s="3">
        <v>626.54724</v>
      </c>
      <c r="BK67" s="3">
        <v>611.4635999999999</v>
      </c>
      <c r="BL67" s="3">
        <v>596.4106499999999</v>
      </c>
      <c r="BM67" s="3">
        <v>582.8931899999999</v>
      </c>
      <c r="BN67" s="3">
        <v>572.27841</v>
      </c>
      <c r="BO67" s="3">
        <v>564.28416</v>
      </c>
      <c r="BP67" s="3">
        <v>555.00438</v>
      </c>
      <c r="BQ67" s="3">
        <v>555.49536</v>
      </c>
      <c r="BR67" s="3">
        <v>557.2730799999999</v>
      </c>
      <c r="BS67" s="3">
        <v>561.6174199999999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</row>
    <row x14ac:dyDescent="0.25" r="68" customHeight="1" ht="17.25">
      <c r="A68" s="1" t="s">
        <v>103</v>
      </c>
      <c r="B68" s="1" t="s">
        <v>102</v>
      </c>
      <c r="C68" s="3">
        <v>194.293</v>
      </c>
      <c r="D68" s="3">
        <v>200.94</v>
      </c>
      <c r="E68" s="3">
        <v>206.788</v>
      </c>
      <c r="F68" s="3">
        <v>211.846</v>
      </c>
      <c r="G68" s="3">
        <v>216.114</v>
      </c>
      <c r="H68" s="3">
        <v>219.471</v>
      </c>
      <c r="I68" s="3">
        <v>221.356</v>
      </c>
      <c r="J68" s="3">
        <v>221.80499999999998</v>
      </c>
      <c r="K68" s="3">
        <v>221.313</v>
      </c>
      <c r="L68" s="3">
        <v>220.17499999999998</v>
      </c>
      <c r="M68" s="3">
        <v>218.935</v>
      </c>
      <c r="N68" s="3">
        <v>217.314</v>
      </c>
      <c r="O68" s="3">
        <v>214.967</v>
      </c>
      <c r="P68" s="3">
        <v>212.177</v>
      </c>
      <c r="Q68" s="3">
        <v>208.926</v>
      </c>
      <c r="R68" s="3">
        <v>205.451</v>
      </c>
      <c r="S68" s="3">
        <v>202.672</v>
      </c>
      <c r="T68" s="3">
        <v>200.78999999999996</v>
      </c>
      <c r="U68" s="3">
        <v>199.23400000000004</v>
      </c>
      <c r="V68" s="3">
        <v>198.007</v>
      </c>
      <c r="W68" s="3">
        <v>196.99400000000003</v>
      </c>
      <c r="X68" s="3">
        <v>196.203</v>
      </c>
      <c r="Y68" s="3">
        <v>196.09</v>
      </c>
      <c r="Z68" s="3">
        <v>196.826</v>
      </c>
      <c r="AA68" s="3">
        <v>197.969</v>
      </c>
      <c r="AB68" s="3">
        <v>199.048</v>
      </c>
      <c r="AC68" s="3">
        <v>200.267</v>
      </c>
      <c r="AD68" s="3">
        <v>201.41899999999998</v>
      </c>
      <c r="AE68" s="3">
        <v>202.525</v>
      </c>
      <c r="AF68" s="3">
        <v>203.46300000000002</v>
      </c>
      <c r="AG68" s="3">
        <v>203.633</v>
      </c>
      <c r="AH68" s="3">
        <v>202.545</v>
      </c>
      <c r="AI68" s="3">
        <v>200.289</v>
      </c>
      <c r="AJ68" s="3">
        <v>197.821</v>
      </c>
      <c r="AK68" s="3">
        <v>195.593</v>
      </c>
      <c r="AL68" s="3">
        <v>193.73</v>
      </c>
      <c r="AM68" s="3">
        <v>192.094</v>
      </c>
      <c r="AN68" s="3">
        <v>190.164</v>
      </c>
      <c r="AO68" s="3">
        <v>187.588</v>
      </c>
      <c r="AP68" s="3">
        <v>184.587</v>
      </c>
      <c r="AQ68" s="3">
        <v>181.68</v>
      </c>
      <c r="AR68" s="3">
        <v>179.051</v>
      </c>
      <c r="AS68" s="3">
        <v>184.57835</v>
      </c>
      <c r="AT68" s="3">
        <v>196.9212</v>
      </c>
      <c r="AU68" s="3">
        <v>202.65224</v>
      </c>
      <c r="AV68" s="3">
        <v>209.72754</v>
      </c>
      <c r="AW68" s="3">
        <v>203.14715999999999</v>
      </c>
      <c r="AX68" s="3">
        <v>217.27629</v>
      </c>
      <c r="AY68" s="3">
        <v>212.50176</v>
      </c>
      <c r="AZ68" s="3">
        <v>217.36889999999997</v>
      </c>
      <c r="BA68" s="3">
        <v>219.09986999999998</v>
      </c>
      <c r="BB68" s="3">
        <v>217.97324999999998</v>
      </c>
      <c r="BC68" s="3">
        <v>216.74565</v>
      </c>
      <c r="BD68" s="3">
        <v>215.14086</v>
      </c>
      <c r="BE68" s="3">
        <v>210.66766</v>
      </c>
      <c r="BF68" s="3">
        <v>210.05523</v>
      </c>
      <c r="BG68" s="3">
        <v>206.83674</v>
      </c>
      <c r="BH68" s="3">
        <v>203.39649</v>
      </c>
      <c r="BI68" s="3">
        <v>200.64527999999999</v>
      </c>
      <c r="BJ68" s="3">
        <v>190.75049999999996</v>
      </c>
      <c r="BK68" s="3">
        <v>189.27230000000003</v>
      </c>
      <c r="BL68" s="3">
        <v>190.08671999999999</v>
      </c>
      <c r="BM68" s="3">
        <v>189.11424000000002</v>
      </c>
      <c r="BN68" s="3">
        <v>190.31691</v>
      </c>
      <c r="BO68" s="3">
        <v>190.2073</v>
      </c>
      <c r="BP68" s="3">
        <v>190.92121999999998</v>
      </c>
      <c r="BQ68" s="3">
        <v>194.00961999999998</v>
      </c>
      <c r="BR68" s="3">
        <v>195.06704</v>
      </c>
      <c r="BS68" s="3">
        <v>198.26433</v>
      </c>
      <c r="BT68" s="3">
        <v>199.40480999999997</v>
      </c>
      <c r="BU68" s="3">
        <v>200.49975</v>
      </c>
      <c r="BV68" s="3">
        <v>201.42837000000003</v>
      </c>
      <c r="BW68" s="3">
        <v>201.59667000000002</v>
      </c>
      <c r="BX68" s="3">
        <v>200.51954999999998</v>
      </c>
      <c r="BY68" s="3">
        <v>198.28610999999998</v>
      </c>
      <c r="BZ68" s="3">
        <v>195.84279</v>
      </c>
      <c r="CA68" s="3">
        <v>193.63707</v>
      </c>
      <c r="CB68" s="3">
        <v>191.7927</v>
      </c>
      <c r="CC68" s="3">
        <v>190.17306</v>
      </c>
      <c r="CD68" s="3">
        <v>188.26235999999997</v>
      </c>
      <c r="CE68" s="3">
        <v>185.71212</v>
      </c>
      <c r="CF68" s="3">
        <v>182.74113</v>
      </c>
      <c r="CG68" s="3">
        <v>179.8632</v>
      </c>
      <c r="CH68" s="3">
        <v>177.26048999999998</v>
      </c>
    </row>
    <row x14ac:dyDescent="0.25" r="69" customHeight="1" ht="17.25">
      <c r="A69" s="1" t="s">
        <v>427</v>
      </c>
      <c r="B69" s="1" t="s">
        <v>428</v>
      </c>
      <c r="C69" s="3">
        <v>0.323</v>
      </c>
      <c r="D69" s="3">
        <v>0.303</v>
      </c>
      <c r="E69" s="3">
        <v>0.291</v>
      </c>
      <c r="F69" s="3">
        <v>0.286</v>
      </c>
      <c r="G69" s="3">
        <v>0.289</v>
      </c>
      <c r="H69" s="3">
        <v>0.297</v>
      </c>
      <c r="I69" s="3">
        <v>0.301</v>
      </c>
      <c r="J69" s="3">
        <v>0.296</v>
      </c>
      <c r="K69" s="3">
        <v>0.285</v>
      </c>
      <c r="L69" s="3">
        <v>0.276</v>
      </c>
      <c r="M69" s="3">
        <v>0.274</v>
      </c>
      <c r="N69" s="3">
        <v>0.279</v>
      </c>
      <c r="O69" s="3">
        <v>0.289</v>
      </c>
      <c r="P69" s="3">
        <v>0.301</v>
      </c>
      <c r="Q69" s="3">
        <v>0.304</v>
      </c>
      <c r="R69" s="3">
        <v>0.301</v>
      </c>
      <c r="S69" s="3">
        <v>0.301</v>
      </c>
      <c r="T69" s="3">
        <v>0.313</v>
      </c>
      <c r="U69" s="3">
        <v>0.33199999999999996</v>
      </c>
      <c r="V69" s="3">
        <v>0.34099999999999997</v>
      </c>
      <c r="W69" s="3">
        <v>0.34099999999999997</v>
      </c>
      <c r="X69" s="3">
        <v>0.343</v>
      </c>
      <c r="Y69" s="3">
        <v>0.352</v>
      </c>
      <c r="Z69" s="3">
        <v>0.362</v>
      </c>
      <c r="AA69" s="3">
        <v>0.368</v>
      </c>
      <c r="AB69" s="3">
        <v>0.369</v>
      </c>
      <c r="AC69" s="3">
        <v>0.367</v>
      </c>
      <c r="AD69" s="3">
        <v>0.366</v>
      </c>
      <c r="AE69" s="3">
        <v>0.367</v>
      </c>
      <c r="AF69" s="3">
        <v>0.364</v>
      </c>
      <c r="AG69" s="3">
        <v>0.357</v>
      </c>
      <c r="AH69" s="3">
        <v>0.349</v>
      </c>
      <c r="AI69" s="3">
        <v>0.352</v>
      </c>
      <c r="AJ69" s="3">
        <v>0.371</v>
      </c>
      <c r="AK69" s="3">
        <v>0.393</v>
      </c>
      <c r="AL69" s="3">
        <v>0.41600000000000004</v>
      </c>
      <c r="AM69" s="3">
        <v>0.436</v>
      </c>
      <c r="AN69" s="3">
        <v>0.443</v>
      </c>
      <c r="AO69" s="3">
        <v>0.441</v>
      </c>
      <c r="AP69" s="3">
        <v>0.438</v>
      </c>
      <c r="AQ69" s="3">
        <v>0.429</v>
      </c>
      <c r="AR69" s="3">
        <v>0.422</v>
      </c>
      <c r="AS69" s="11" t="s">
        <v>385</v>
      </c>
      <c r="AT69" s="4" t="s">
        <v>385</v>
      </c>
      <c r="AU69" s="4" t="s">
        <v>385</v>
      </c>
      <c r="AV69" s="4" t="s">
        <v>385</v>
      </c>
      <c r="AW69" s="4" t="s">
        <v>385</v>
      </c>
      <c r="AX69" s="4" t="s">
        <v>385</v>
      </c>
      <c r="AY69" s="4" t="s">
        <v>385</v>
      </c>
      <c r="AZ69" s="4" t="s">
        <v>385</v>
      </c>
      <c r="BA69" s="4" t="s">
        <v>385</v>
      </c>
      <c r="BB69" s="4" t="s">
        <v>385</v>
      </c>
      <c r="BC69" s="4" t="s">
        <v>385</v>
      </c>
      <c r="BD69" s="4" t="s">
        <v>385</v>
      </c>
      <c r="BE69" s="4" t="s">
        <v>385</v>
      </c>
      <c r="BF69" s="4" t="s">
        <v>385</v>
      </c>
      <c r="BG69" s="4" t="s">
        <v>385</v>
      </c>
      <c r="BH69" s="4" t="s">
        <v>385</v>
      </c>
      <c r="BI69" s="4" t="s">
        <v>385</v>
      </c>
      <c r="BJ69" s="4" t="s">
        <v>385</v>
      </c>
      <c r="BK69" s="4" t="s">
        <v>385</v>
      </c>
      <c r="BL69" s="4" t="s">
        <v>385</v>
      </c>
      <c r="BM69" s="4" t="s">
        <v>385</v>
      </c>
      <c r="BN69" s="4" t="s">
        <v>385</v>
      </c>
      <c r="BO69" s="4" t="s">
        <v>385</v>
      </c>
      <c r="BP69" s="4" t="s">
        <v>385</v>
      </c>
      <c r="BQ69" s="4" t="s">
        <v>385</v>
      </c>
      <c r="BR69" s="4" t="s">
        <v>385</v>
      </c>
      <c r="BS69" s="4" t="s">
        <v>385</v>
      </c>
      <c r="BT69" s="4" t="s">
        <v>385</v>
      </c>
      <c r="BU69" s="4" t="s">
        <v>385</v>
      </c>
      <c r="BV69" s="4" t="s">
        <v>385</v>
      </c>
      <c r="BW69" s="4" t="s">
        <v>385</v>
      </c>
      <c r="BX69" s="4" t="s">
        <v>385</v>
      </c>
      <c r="BY69" s="4" t="s">
        <v>385</v>
      </c>
      <c r="BZ69" s="4" t="s">
        <v>385</v>
      </c>
      <c r="CA69" s="4" t="s">
        <v>385</v>
      </c>
      <c r="CB69" s="4" t="s">
        <v>385</v>
      </c>
      <c r="CC69" s="4" t="s">
        <v>385</v>
      </c>
      <c r="CD69" s="4" t="s">
        <v>385</v>
      </c>
      <c r="CE69" s="4" t="s">
        <v>385</v>
      </c>
      <c r="CF69" s="4" t="s">
        <v>385</v>
      </c>
      <c r="CG69" s="4" t="s">
        <v>385</v>
      </c>
      <c r="CH69" s="4" t="s">
        <v>385</v>
      </c>
    </row>
    <row x14ac:dyDescent="0.25" r="70" customHeight="1" ht="17.25">
      <c r="A70" s="1" t="s">
        <v>107</v>
      </c>
      <c r="B70" s="1" t="s">
        <v>106</v>
      </c>
      <c r="C70" s="3">
        <v>7305.963</v>
      </c>
      <c r="D70" s="3">
        <v>7433.264999999999</v>
      </c>
      <c r="E70" s="3">
        <v>7556.628</v>
      </c>
      <c r="F70" s="3">
        <v>7607.666</v>
      </c>
      <c r="G70" s="3">
        <v>7608.499</v>
      </c>
      <c r="H70" s="3">
        <v>7568.604</v>
      </c>
      <c r="I70" s="3">
        <v>7501.714</v>
      </c>
      <c r="J70" s="3">
        <v>7439.944</v>
      </c>
      <c r="K70" s="3">
        <v>7423.986</v>
      </c>
      <c r="L70" s="3">
        <v>7439.06</v>
      </c>
      <c r="M70" s="3">
        <v>7429.913</v>
      </c>
      <c r="N70" s="3">
        <v>7396.215</v>
      </c>
      <c r="O70" s="3">
        <v>7342.689</v>
      </c>
      <c r="P70" s="3">
        <v>7253.8060000000005</v>
      </c>
      <c r="Q70" s="3">
        <v>7140.868</v>
      </c>
      <c r="R70" s="3">
        <v>7055.384</v>
      </c>
      <c r="S70" s="3">
        <v>7000.751</v>
      </c>
      <c r="T70" s="3">
        <v>6966.009</v>
      </c>
      <c r="U70" s="3">
        <v>6991.076</v>
      </c>
      <c r="V70" s="3">
        <v>7076.361000000001</v>
      </c>
      <c r="W70" s="3">
        <v>7177.808999999999</v>
      </c>
      <c r="X70" s="3">
        <v>7274.875</v>
      </c>
      <c r="Y70" s="3">
        <v>7357.362</v>
      </c>
      <c r="Z70" s="3">
        <v>7414.121</v>
      </c>
      <c r="AA70" s="3">
        <v>7445.936</v>
      </c>
      <c r="AB70" s="3">
        <v>7454.429</v>
      </c>
      <c r="AC70" s="3">
        <v>7467.68</v>
      </c>
      <c r="AD70" s="3">
        <v>7503.817</v>
      </c>
      <c r="AE70" s="3">
        <v>7552.309</v>
      </c>
      <c r="AF70" s="3">
        <v>7607.3009999999995</v>
      </c>
      <c r="AG70" s="3">
        <v>7661.035</v>
      </c>
      <c r="AH70" s="3">
        <v>7688.665</v>
      </c>
      <c r="AI70" s="3">
        <v>7691.328</v>
      </c>
      <c r="AJ70" s="3">
        <v>7678.778</v>
      </c>
      <c r="AK70" s="3">
        <v>7642.781</v>
      </c>
      <c r="AL70" s="3">
        <v>7574.2919999999995</v>
      </c>
      <c r="AM70" s="3">
        <v>7469.831</v>
      </c>
      <c r="AN70" s="3">
        <v>7350.054</v>
      </c>
      <c r="AO70" s="3">
        <v>7219.588</v>
      </c>
      <c r="AP70" s="3">
        <v>7082.861</v>
      </c>
      <c r="AQ70" s="3">
        <v>6941.964</v>
      </c>
      <c r="AR70" s="3">
        <v>6815.821</v>
      </c>
      <c r="AS70" s="3">
        <v>5844.7704</v>
      </c>
      <c r="AT70" s="3">
        <v>5946.612</v>
      </c>
      <c r="AU70" s="3">
        <v>6120.8686800000005</v>
      </c>
      <c r="AV70" s="3">
        <v>6162.209460000001</v>
      </c>
      <c r="AW70" s="3">
        <v>7304.15904</v>
      </c>
      <c r="AX70" s="3">
        <v>6206.255279999999</v>
      </c>
      <c r="AY70" s="3">
        <v>6301.439759999999</v>
      </c>
      <c r="AZ70" s="3">
        <v>5654.357440000001</v>
      </c>
      <c r="BA70" s="3">
        <v>5567.9895</v>
      </c>
      <c r="BB70" s="3">
        <v>5579.295</v>
      </c>
      <c r="BC70" s="3">
        <v>5498.13562</v>
      </c>
      <c r="BD70" s="3">
        <v>5769.0477</v>
      </c>
      <c r="BE70" s="3">
        <v>5653.87053</v>
      </c>
      <c r="BF70" s="3">
        <v>5730.506740000001</v>
      </c>
      <c r="BG70" s="3">
        <v>5784.103080000001</v>
      </c>
      <c r="BH70" s="3">
        <v>5855.96872</v>
      </c>
      <c r="BI70" s="3">
        <v>5740.61582</v>
      </c>
      <c r="BJ70" s="3">
        <v>5712.12738</v>
      </c>
      <c r="BK70" s="3">
        <v>5662.77156</v>
      </c>
      <c r="BL70" s="3">
        <v>5873.37963</v>
      </c>
      <c r="BM70" s="3">
        <v>5957.581469999999</v>
      </c>
      <c r="BN70" s="3">
        <v>6110.8949999999995</v>
      </c>
      <c r="BO70" s="3">
        <v>6253.7577</v>
      </c>
      <c r="BP70" s="3">
        <v>6227.86164</v>
      </c>
      <c r="BQ70" s="3">
        <v>6329.0455999999995</v>
      </c>
      <c r="BR70" s="3">
        <v>6038.087490000001</v>
      </c>
      <c r="BS70" s="3">
        <v>6198.1744</v>
      </c>
      <c r="BT70" s="3">
        <v>5852.977260000001</v>
      </c>
      <c r="BU70" s="12">
        <v>0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</row>
    <row x14ac:dyDescent="0.25" r="71" customHeight="1" ht="17.25">
      <c r="A71" s="1" t="s">
        <v>429</v>
      </c>
      <c r="B71" s="1" t="s">
        <v>430</v>
      </c>
      <c r="C71" s="3">
        <v>7.585</v>
      </c>
      <c r="D71" s="3">
        <v>7.549</v>
      </c>
      <c r="E71" s="3">
        <v>7.546</v>
      </c>
      <c r="F71" s="3">
        <v>7.457</v>
      </c>
      <c r="G71" s="3">
        <v>7.298</v>
      </c>
      <c r="H71" s="3">
        <v>7.199</v>
      </c>
      <c r="I71" s="3">
        <v>7.188</v>
      </c>
      <c r="J71" s="3">
        <v>7.265</v>
      </c>
      <c r="K71" s="3">
        <v>7.528</v>
      </c>
      <c r="L71" s="3">
        <v>7.953</v>
      </c>
      <c r="M71" s="3">
        <v>8.282</v>
      </c>
      <c r="N71" s="3">
        <v>8.335</v>
      </c>
      <c r="O71" s="3">
        <v>8.19</v>
      </c>
      <c r="P71" s="3">
        <v>7.875</v>
      </c>
      <c r="Q71" s="3">
        <v>7.402000000000001</v>
      </c>
      <c r="R71" s="3">
        <v>7.021999999999999</v>
      </c>
      <c r="S71" s="3">
        <v>6.856</v>
      </c>
      <c r="T71" s="3">
        <v>6.791</v>
      </c>
      <c r="U71" s="3">
        <v>6.76</v>
      </c>
      <c r="V71" s="3">
        <v>6.728999999999999</v>
      </c>
      <c r="W71" s="3">
        <v>6.771</v>
      </c>
      <c r="X71" s="3">
        <v>6.851</v>
      </c>
      <c r="Y71" s="3">
        <v>6.911</v>
      </c>
      <c r="Z71" s="3">
        <v>6.994</v>
      </c>
      <c r="AA71" s="3">
        <v>7.078</v>
      </c>
      <c r="AB71" s="3">
        <v>7.101</v>
      </c>
      <c r="AC71" s="3">
        <v>7.12</v>
      </c>
      <c r="AD71" s="3">
        <v>7.104</v>
      </c>
      <c r="AE71" s="3">
        <v>7.004</v>
      </c>
      <c r="AF71" s="3">
        <v>6.851</v>
      </c>
      <c r="AG71" s="3">
        <v>6.666</v>
      </c>
      <c r="AH71" s="3">
        <v>6.553</v>
      </c>
      <c r="AI71" s="3">
        <v>6.459</v>
      </c>
      <c r="AJ71" s="3">
        <v>6.3469999999999995</v>
      </c>
      <c r="AK71" s="3">
        <v>6.300999999999999</v>
      </c>
      <c r="AL71" s="3">
        <v>6.32</v>
      </c>
      <c r="AM71" s="3">
        <v>6.462</v>
      </c>
      <c r="AN71" s="3">
        <v>6.705</v>
      </c>
      <c r="AO71" s="3">
        <v>6.952</v>
      </c>
      <c r="AP71" s="3">
        <v>7.153</v>
      </c>
      <c r="AQ71" s="3">
        <v>7.248</v>
      </c>
      <c r="AR71" s="3">
        <v>7.318</v>
      </c>
      <c r="AS71" s="11" t="s">
        <v>385</v>
      </c>
      <c r="AT71" s="4" t="s">
        <v>385</v>
      </c>
      <c r="AU71" s="4" t="s">
        <v>385</v>
      </c>
      <c r="AV71" s="4" t="s">
        <v>385</v>
      </c>
      <c r="AW71" s="4" t="s">
        <v>385</v>
      </c>
      <c r="AX71" s="4" t="s">
        <v>385</v>
      </c>
      <c r="AY71" s="4" t="s">
        <v>385</v>
      </c>
      <c r="AZ71" s="4" t="s">
        <v>385</v>
      </c>
      <c r="BA71" s="4" t="s">
        <v>385</v>
      </c>
      <c r="BB71" s="4" t="s">
        <v>385</v>
      </c>
      <c r="BC71" s="4" t="s">
        <v>385</v>
      </c>
      <c r="BD71" s="4" t="s">
        <v>385</v>
      </c>
      <c r="BE71" s="4" t="s">
        <v>385</v>
      </c>
      <c r="BF71" s="4" t="s">
        <v>385</v>
      </c>
      <c r="BG71" s="4" t="s">
        <v>385</v>
      </c>
      <c r="BH71" s="4" t="s">
        <v>385</v>
      </c>
      <c r="BI71" s="4" t="s">
        <v>385</v>
      </c>
      <c r="BJ71" s="4" t="s">
        <v>385</v>
      </c>
      <c r="BK71" s="4" t="s">
        <v>385</v>
      </c>
      <c r="BL71" s="4" t="s">
        <v>385</v>
      </c>
      <c r="BM71" s="4" t="s">
        <v>385</v>
      </c>
      <c r="BN71" s="4" t="s">
        <v>385</v>
      </c>
      <c r="BO71" s="4" t="s">
        <v>385</v>
      </c>
      <c r="BP71" s="4" t="s">
        <v>385</v>
      </c>
      <c r="BQ71" s="4" t="s">
        <v>385</v>
      </c>
      <c r="BR71" s="4" t="s">
        <v>385</v>
      </c>
      <c r="BS71" s="4" t="s">
        <v>385</v>
      </c>
      <c r="BT71" s="4" t="s">
        <v>385</v>
      </c>
      <c r="BU71" s="4" t="s">
        <v>385</v>
      </c>
      <c r="BV71" s="4" t="s">
        <v>385</v>
      </c>
      <c r="BW71" s="4" t="s">
        <v>385</v>
      </c>
      <c r="BX71" s="4" t="s">
        <v>385</v>
      </c>
      <c r="BY71" s="4" t="s">
        <v>385</v>
      </c>
      <c r="BZ71" s="4" t="s">
        <v>385</v>
      </c>
      <c r="CA71" s="4" t="s">
        <v>385</v>
      </c>
      <c r="CB71" s="4" t="s">
        <v>385</v>
      </c>
      <c r="CC71" s="4" t="s">
        <v>385</v>
      </c>
      <c r="CD71" s="4" t="s">
        <v>385</v>
      </c>
      <c r="CE71" s="4" t="s">
        <v>385</v>
      </c>
      <c r="CF71" s="4" t="s">
        <v>385</v>
      </c>
      <c r="CG71" s="4" t="s">
        <v>385</v>
      </c>
      <c r="CH71" s="4" t="s">
        <v>385</v>
      </c>
    </row>
    <row x14ac:dyDescent="0.25" r="72" customHeight="1" ht="17.25">
      <c r="A72" s="1" t="s">
        <v>193</v>
      </c>
      <c r="B72" s="1" t="s">
        <v>192</v>
      </c>
      <c r="C72" s="3">
        <v>27.318</v>
      </c>
      <c r="D72" s="3">
        <v>27.994</v>
      </c>
      <c r="E72" s="3">
        <v>28.612</v>
      </c>
      <c r="F72" s="3">
        <v>29.185000000000002</v>
      </c>
      <c r="G72" s="3">
        <v>29.714</v>
      </c>
      <c r="H72" s="3">
        <v>30.195</v>
      </c>
      <c r="I72" s="3">
        <v>30.623</v>
      </c>
      <c r="J72" s="3">
        <v>30.991999999999997</v>
      </c>
      <c r="K72" s="3">
        <v>31.29</v>
      </c>
      <c r="L72" s="3">
        <v>31.509</v>
      </c>
      <c r="M72" s="3">
        <v>31.685</v>
      </c>
      <c r="N72" s="3">
        <v>31.856</v>
      </c>
      <c r="O72" s="3">
        <v>32.184</v>
      </c>
      <c r="P72" s="3">
        <v>32.69</v>
      </c>
      <c r="Q72" s="3">
        <v>33.055</v>
      </c>
      <c r="R72" s="3">
        <v>32.945</v>
      </c>
      <c r="S72" s="3">
        <v>32.489</v>
      </c>
      <c r="T72" s="3">
        <v>32.018</v>
      </c>
      <c r="U72" s="3">
        <v>31.632</v>
      </c>
      <c r="V72" s="3">
        <v>31.229000000000003</v>
      </c>
      <c r="W72" s="3">
        <v>30.997999999999998</v>
      </c>
      <c r="X72" s="3">
        <v>30.937</v>
      </c>
      <c r="Y72" s="3">
        <v>30.575</v>
      </c>
      <c r="Z72" s="3">
        <v>29.848</v>
      </c>
      <c r="AA72" s="3">
        <v>28.996</v>
      </c>
      <c r="AB72" s="3">
        <v>28.048</v>
      </c>
      <c r="AC72" s="3">
        <v>27.093</v>
      </c>
      <c r="AD72" s="3">
        <v>26.342999999999996</v>
      </c>
      <c r="AE72" s="3">
        <v>25.787000000000003</v>
      </c>
      <c r="AF72" s="3">
        <v>25.484</v>
      </c>
      <c r="AG72" s="3">
        <v>25.179000000000002</v>
      </c>
      <c r="AH72" s="3">
        <v>24.873</v>
      </c>
      <c r="AI72" s="3">
        <v>24.698</v>
      </c>
      <c r="AJ72" s="3">
        <v>24.439</v>
      </c>
      <c r="AK72" s="3">
        <v>24.040999999999997</v>
      </c>
      <c r="AL72" s="3">
        <v>23.645</v>
      </c>
      <c r="AM72" s="3">
        <v>23.371</v>
      </c>
      <c r="AN72" s="3">
        <v>23.160000000000004</v>
      </c>
      <c r="AO72" s="3">
        <v>22.979</v>
      </c>
      <c r="AP72" s="3">
        <v>22.825000000000003</v>
      </c>
      <c r="AQ72" s="3">
        <v>22.742</v>
      </c>
      <c r="AR72" s="3">
        <v>22.724999999999998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3">
        <v>2.5207200000000003</v>
      </c>
      <c r="BC72" s="3">
        <v>3.8021999999999996</v>
      </c>
      <c r="BD72" s="3">
        <v>15.928</v>
      </c>
      <c r="BE72" s="3">
        <v>16.092</v>
      </c>
      <c r="BF72" s="3">
        <v>16.345</v>
      </c>
      <c r="BG72" s="3">
        <v>16.5275</v>
      </c>
      <c r="BH72" s="3">
        <v>16.4725</v>
      </c>
      <c r="BI72" s="3">
        <v>15.919609999999999</v>
      </c>
      <c r="BJ72" s="3">
        <v>15.36864</v>
      </c>
      <c r="BK72" s="3">
        <v>16.44864</v>
      </c>
      <c r="BL72" s="3">
        <v>12.179310000000001</v>
      </c>
      <c r="BM72" s="3">
        <v>7.439519999999999</v>
      </c>
      <c r="BN72" s="3">
        <v>12.065430000000001</v>
      </c>
      <c r="BO72" s="3">
        <v>15.899000000000001</v>
      </c>
      <c r="BP72" s="3">
        <v>19.10272</v>
      </c>
      <c r="BQ72" s="3">
        <v>17.97752</v>
      </c>
      <c r="BR72" s="3">
        <v>19.633599999999998</v>
      </c>
      <c r="BS72" s="3">
        <v>14.901150000000001</v>
      </c>
      <c r="BT72" s="3">
        <v>21.601259999999996</v>
      </c>
      <c r="BU72" s="3">
        <v>20.371730000000003</v>
      </c>
      <c r="BV72" s="3">
        <v>19.113</v>
      </c>
      <c r="BW72" s="3">
        <v>17.6253</v>
      </c>
      <c r="BX72" s="3">
        <v>18.65475</v>
      </c>
      <c r="BY72" s="3">
        <v>19.26444</v>
      </c>
      <c r="BZ72" s="3">
        <v>17.1073</v>
      </c>
      <c r="CA72" s="3">
        <v>17.549929999999996</v>
      </c>
      <c r="CB72" s="3">
        <v>17.9702</v>
      </c>
      <c r="CC72" s="3">
        <v>19.86535</v>
      </c>
      <c r="CD72" s="3">
        <v>19.222800000000003</v>
      </c>
      <c r="CE72" s="3">
        <v>18.3832</v>
      </c>
      <c r="CF72" s="3">
        <v>17.575250000000004</v>
      </c>
      <c r="CG72" s="3">
        <v>19.10328</v>
      </c>
      <c r="CH72" s="3">
        <v>13.407749999999998</v>
      </c>
    </row>
    <row x14ac:dyDescent="0.25" r="73" customHeight="1" ht="17.25">
      <c r="A73" s="1" t="s">
        <v>109</v>
      </c>
      <c r="B73" s="1" t="s">
        <v>108</v>
      </c>
      <c r="C73" s="3">
        <v>240.637</v>
      </c>
      <c r="D73" s="3">
        <v>249.554</v>
      </c>
      <c r="E73" s="3">
        <v>258.643</v>
      </c>
      <c r="F73" s="3">
        <v>267.714</v>
      </c>
      <c r="G73" s="3">
        <v>276.747</v>
      </c>
      <c r="H73" s="3">
        <v>285.581</v>
      </c>
      <c r="I73" s="3">
        <v>294.068</v>
      </c>
      <c r="J73" s="3">
        <v>302.445</v>
      </c>
      <c r="K73" s="3">
        <v>310.8</v>
      </c>
      <c r="L73" s="3">
        <v>318.848</v>
      </c>
      <c r="M73" s="3">
        <v>326.479</v>
      </c>
      <c r="N73" s="3">
        <v>333.665</v>
      </c>
      <c r="O73" s="3">
        <v>340.314</v>
      </c>
      <c r="P73" s="3">
        <v>346.373</v>
      </c>
      <c r="Q73" s="3">
        <v>351.722</v>
      </c>
      <c r="R73" s="3">
        <v>356.192</v>
      </c>
      <c r="S73" s="3">
        <v>359.972</v>
      </c>
      <c r="T73" s="3">
        <v>363.616</v>
      </c>
      <c r="U73" s="3">
        <v>367.591</v>
      </c>
      <c r="V73" s="3">
        <v>372.32800000000003</v>
      </c>
      <c r="W73" s="3">
        <v>378.464</v>
      </c>
      <c r="X73" s="3">
        <v>385.999</v>
      </c>
      <c r="Y73" s="3">
        <v>394.31499999999994</v>
      </c>
      <c r="Z73" s="3">
        <v>403.076</v>
      </c>
      <c r="AA73" s="3">
        <v>412.474</v>
      </c>
      <c r="AB73" s="3">
        <v>422.6</v>
      </c>
      <c r="AC73" s="3">
        <v>433.527</v>
      </c>
      <c r="AD73" s="3">
        <v>445.6</v>
      </c>
      <c r="AE73" s="3">
        <v>459.004</v>
      </c>
      <c r="AF73" s="3">
        <v>474.227</v>
      </c>
      <c r="AG73" s="3">
        <v>491.571</v>
      </c>
      <c r="AH73" s="3">
        <v>510.649</v>
      </c>
      <c r="AI73" s="3">
        <v>530.114</v>
      </c>
      <c r="AJ73" s="3">
        <v>548.713</v>
      </c>
      <c r="AK73" s="3">
        <v>565.5250000000001</v>
      </c>
      <c r="AL73" s="3">
        <v>579.552</v>
      </c>
      <c r="AM73" s="3">
        <v>590.404</v>
      </c>
      <c r="AN73" s="3">
        <v>598.673</v>
      </c>
      <c r="AO73" s="3">
        <v>604.95</v>
      </c>
      <c r="AP73" s="3">
        <v>609.223</v>
      </c>
      <c r="AQ73" s="3">
        <v>611.7139999999999</v>
      </c>
      <c r="AR73" s="3">
        <v>613.054</v>
      </c>
      <c r="AS73" s="12">
        <v>0</v>
      </c>
      <c r="AT73" s="12">
        <v>0</v>
      </c>
      <c r="AU73" s="3">
        <v>212.08725999999996</v>
      </c>
      <c r="AV73" s="3">
        <v>214.1712</v>
      </c>
      <c r="AW73" s="3">
        <v>213.09519</v>
      </c>
      <c r="AX73" s="3">
        <v>228.46480000000003</v>
      </c>
      <c r="AY73" s="3">
        <v>264.6612</v>
      </c>
      <c r="AZ73" s="3">
        <v>287.32275</v>
      </c>
      <c r="BA73" s="3">
        <v>295.26</v>
      </c>
      <c r="BB73" s="3">
        <v>306.09408</v>
      </c>
      <c r="BC73" s="3">
        <v>313.41983999999997</v>
      </c>
      <c r="BD73" s="3">
        <v>323.65505</v>
      </c>
      <c r="BE73" s="3">
        <v>330.10458</v>
      </c>
      <c r="BF73" s="3">
        <v>335.98181</v>
      </c>
      <c r="BG73" s="3">
        <v>330.61868</v>
      </c>
      <c r="BH73" s="3">
        <v>320.57280000000003</v>
      </c>
      <c r="BI73" s="3">
        <v>323.9748</v>
      </c>
      <c r="BJ73" s="3">
        <v>327.2544</v>
      </c>
      <c r="BK73" s="3">
        <v>330.8319</v>
      </c>
      <c r="BL73" s="3">
        <v>331.37192000000005</v>
      </c>
      <c r="BM73" s="3">
        <v>336.83296</v>
      </c>
      <c r="BN73" s="3">
        <v>347.39910000000003</v>
      </c>
      <c r="BO73" s="3">
        <v>354.88349999999997</v>
      </c>
      <c r="BP73" s="3">
        <v>366.79916000000003</v>
      </c>
      <c r="BQ73" s="3">
        <v>375.35134</v>
      </c>
      <c r="BR73" s="3">
        <v>388.79200000000003</v>
      </c>
      <c r="BS73" s="3">
        <v>398.84484000000003</v>
      </c>
      <c r="BT73" s="3">
        <v>409.95200000000006</v>
      </c>
      <c r="BU73" s="3">
        <v>426.87372000000005</v>
      </c>
      <c r="BV73" s="3">
        <v>441.03111</v>
      </c>
      <c r="BW73" s="3">
        <v>462.07674</v>
      </c>
      <c r="BX73" s="3">
        <v>480.01005999999995</v>
      </c>
      <c r="BY73" s="3">
        <v>514.21058</v>
      </c>
      <c r="BZ73" s="3">
        <v>504.81596</v>
      </c>
      <c r="CA73" s="3">
        <v>514.6277500000001</v>
      </c>
      <c r="CB73" s="3">
        <v>567.96096</v>
      </c>
      <c r="CC73" s="3">
        <v>554.9797599999999</v>
      </c>
      <c r="CD73" s="3">
        <v>556.76589</v>
      </c>
      <c r="CE73" s="3">
        <v>526.3065</v>
      </c>
      <c r="CF73" s="3">
        <v>560.48516</v>
      </c>
      <c r="CG73" s="3">
        <v>519.9568999999999</v>
      </c>
      <c r="CH73" s="3">
        <v>527.22644</v>
      </c>
    </row>
    <row x14ac:dyDescent="0.25" r="74" customHeight="1" ht="17.25">
      <c r="A74" s="1" t="s">
        <v>431</v>
      </c>
      <c r="B74" s="1" t="s">
        <v>432</v>
      </c>
      <c r="C74" s="3">
        <v>6833.702</v>
      </c>
      <c r="D74" s="3">
        <v>6951.594999999999</v>
      </c>
      <c r="E74" s="3">
        <v>7077.647000000001</v>
      </c>
      <c r="F74" s="3">
        <v>7186.056</v>
      </c>
      <c r="G74" s="3">
        <v>7233.622</v>
      </c>
      <c r="H74" s="3">
        <v>7246.166</v>
      </c>
      <c r="I74" s="3">
        <v>7282.557999999999</v>
      </c>
      <c r="J74" s="3">
        <v>7365.47</v>
      </c>
      <c r="K74" s="3">
        <v>7477.393</v>
      </c>
      <c r="L74" s="3">
        <v>7577.259</v>
      </c>
      <c r="M74" s="3">
        <v>7657.1849999999995</v>
      </c>
      <c r="N74" s="3">
        <v>7726.099</v>
      </c>
      <c r="O74" s="3">
        <v>7758.525</v>
      </c>
      <c r="P74" s="3">
        <v>7736.777</v>
      </c>
      <c r="Q74" s="3">
        <v>7683.4439999999995</v>
      </c>
      <c r="R74" s="3">
        <v>7592.972</v>
      </c>
      <c r="S74" s="3">
        <v>7475.554999999999</v>
      </c>
      <c r="T74" s="3">
        <v>7370.107</v>
      </c>
      <c r="U74" s="3">
        <v>7279.82</v>
      </c>
      <c r="V74" s="3">
        <v>7194.299000000001</v>
      </c>
      <c r="W74" s="3">
        <v>7101.717000000001</v>
      </c>
      <c r="X74" s="3">
        <v>6996.256</v>
      </c>
      <c r="Y74" s="3">
        <v>6888.2119999999995</v>
      </c>
      <c r="Z74" s="3">
        <v>6820.306999999999</v>
      </c>
      <c r="AA74" s="3">
        <v>6820.702</v>
      </c>
      <c r="AB74" s="3">
        <v>6881.668</v>
      </c>
      <c r="AC74" s="3">
        <v>7002.777</v>
      </c>
      <c r="AD74" s="3">
        <v>7184.110000000001</v>
      </c>
      <c r="AE74" s="3">
        <v>7388.53</v>
      </c>
      <c r="AF74" s="3">
        <v>7571.216</v>
      </c>
      <c r="AG74" s="3">
        <v>7741.791</v>
      </c>
      <c r="AH74" s="3">
        <v>7899.047</v>
      </c>
      <c r="AI74" s="3">
        <v>8016.615</v>
      </c>
      <c r="AJ74" s="3">
        <v>8067.767</v>
      </c>
      <c r="AK74" s="3">
        <v>8068.898</v>
      </c>
      <c r="AL74" s="3">
        <v>8052.02</v>
      </c>
      <c r="AM74" s="3">
        <v>8010.458</v>
      </c>
      <c r="AN74" s="3">
        <v>7930.73</v>
      </c>
      <c r="AO74" s="3">
        <v>7822.164</v>
      </c>
      <c r="AP74" s="3">
        <v>7694.073</v>
      </c>
      <c r="AQ74" s="3">
        <v>7514.521000000001</v>
      </c>
      <c r="AR74" s="3">
        <v>7303.3060000000005</v>
      </c>
      <c r="AS74" s="11" t="s">
        <v>385</v>
      </c>
      <c r="AT74" s="4" t="s">
        <v>385</v>
      </c>
      <c r="AU74" s="4" t="s">
        <v>385</v>
      </c>
      <c r="AV74" s="4" t="s">
        <v>385</v>
      </c>
      <c r="AW74" s="4" t="s">
        <v>385</v>
      </c>
      <c r="AX74" s="4" t="s">
        <v>385</v>
      </c>
      <c r="AY74" s="4" t="s">
        <v>385</v>
      </c>
      <c r="AZ74" s="4" t="s">
        <v>385</v>
      </c>
      <c r="BA74" s="4" t="s">
        <v>385</v>
      </c>
      <c r="BB74" s="4" t="s">
        <v>385</v>
      </c>
      <c r="BC74" s="4" t="s">
        <v>385</v>
      </c>
      <c r="BD74" s="4" t="s">
        <v>385</v>
      </c>
      <c r="BE74" s="4" t="s">
        <v>385</v>
      </c>
      <c r="BF74" s="4" t="s">
        <v>385</v>
      </c>
      <c r="BG74" s="4" t="s">
        <v>385</v>
      </c>
      <c r="BH74" s="4" t="s">
        <v>385</v>
      </c>
      <c r="BI74" s="4" t="s">
        <v>385</v>
      </c>
      <c r="BJ74" s="4" t="s">
        <v>385</v>
      </c>
      <c r="BK74" s="4" t="s">
        <v>385</v>
      </c>
      <c r="BL74" s="4" t="s">
        <v>385</v>
      </c>
      <c r="BM74" s="4" t="s">
        <v>385</v>
      </c>
      <c r="BN74" s="4" t="s">
        <v>385</v>
      </c>
      <c r="BO74" s="4" t="s">
        <v>385</v>
      </c>
      <c r="BP74" s="4" t="s">
        <v>385</v>
      </c>
      <c r="BQ74" s="4" t="s">
        <v>385</v>
      </c>
      <c r="BR74" s="4" t="s">
        <v>385</v>
      </c>
      <c r="BS74" s="4" t="s">
        <v>385</v>
      </c>
      <c r="BT74" s="4" t="s">
        <v>385</v>
      </c>
      <c r="BU74" s="4" t="s">
        <v>385</v>
      </c>
      <c r="BV74" s="4" t="s">
        <v>385</v>
      </c>
      <c r="BW74" s="4" t="s">
        <v>385</v>
      </c>
      <c r="BX74" s="4" t="s">
        <v>385</v>
      </c>
      <c r="BY74" s="4" t="s">
        <v>385</v>
      </c>
      <c r="BZ74" s="4" t="s">
        <v>385</v>
      </c>
      <c r="CA74" s="4" t="s">
        <v>385</v>
      </c>
      <c r="CB74" s="4" t="s">
        <v>385</v>
      </c>
      <c r="CC74" s="4" t="s">
        <v>385</v>
      </c>
      <c r="CD74" s="4" t="s">
        <v>385</v>
      </c>
      <c r="CE74" s="4" t="s">
        <v>385</v>
      </c>
      <c r="CF74" s="4" t="s">
        <v>385</v>
      </c>
      <c r="CG74" s="4" t="s">
        <v>385</v>
      </c>
      <c r="CH74" s="4" t="s">
        <v>385</v>
      </c>
    </row>
    <row x14ac:dyDescent="0.25" r="75" customHeight="1" ht="17.25">
      <c r="A75" s="1" t="s">
        <v>113</v>
      </c>
      <c r="B75" s="1" t="s">
        <v>112</v>
      </c>
      <c r="C75" s="3">
        <v>908.797</v>
      </c>
      <c r="D75" s="3">
        <v>919.051</v>
      </c>
      <c r="E75" s="3">
        <v>931.548</v>
      </c>
      <c r="F75" s="3">
        <v>941.922</v>
      </c>
      <c r="G75" s="3">
        <v>947.942</v>
      </c>
      <c r="H75" s="3">
        <v>953.355</v>
      </c>
      <c r="I75" s="3">
        <v>960.189</v>
      </c>
      <c r="J75" s="3">
        <v>968.34</v>
      </c>
      <c r="K75" s="3">
        <v>972.796</v>
      </c>
      <c r="L75" s="3">
        <v>968.117</v>
      </c>
      <c r="M75" s="3">
        <v>958.058</v>
      </c>
      <c r="N75" s="3">
        <v>943.455</v>
      </c>
      <c r="O75" s="3">
        <v>917.998</v>
      </c>
      <c r="P75" s="3">
        <v>880.848</v>
      </c>
      <c r="Q75" s="3">
        <v>833.686</v>
      </c>
      <c r="R75" s="3">
        <v>778.499</v>
      </c>
      <c r="S75" s="3">
        <v>720.7739999999999</v>
      </c>
      <c r="T75" s="3">
        <v>667.933</v>
      </c>
      <c r="U75" s="3">
        <v>622.621</v>
      </c>
      <c r="V75" s="3">
        <v>582.863</v>
      </c>
      <c r="W75" s="3">
        <v>547.358</v>
      </c>
      <c r="X75" s="3">
        <v>516.687</v>
      </c>
      <c r="Y75" s="3">
        <v>493.524</v>
      </c>
      <c r="Z75" s="3">
        <v>478.369</v>
      </c>
      <c r="AA75" s="3">
        <v>470.09499999999997</v>
      </c>
      <c r="AB75" s="3">
        <v>467.278</v>
      </c>
      <c r="AC75" s="3">
        <v>468.173</v>
      </c>
      <c r="AD75" s="3">
        <v>473.192</v>
      </c>
      <c r="AE75" s="3">
        <v>483.72</v>
      </c>
      <c r="AF75" s="3">
        <v>499.22800000000007</v>
      </c>
      <c r="AG75" s="3">
        <v>514.711</v>
      </c>
      <c r="AH75" s="3">
        <v>527.375</v>
      </c>
      <c r="AI75" s="3">
        <v>536.972</v>
      </c>
      <c r="AJ75" s="3">
        <v>542.332</v>
      </c>
      <c r="AK75" s="3">
        <v>546.765</v>
      </c>
      <c r="AL75" s="3">
        <v>553.305</v>
      </c>
      <c r="AM75" s="3">
        <v>560.8109999999999</v>
      </c>
      <c r="AN75" s="3">
        <v>566.243</v>
      </c>
      <c r="AO75" s="3">
        <v>566.304</v>
      </c>
      <c r="AP75" s="3">
        <v>557.57</v>
      </c>
      <c r="AQ75" s="3">
        <v>540.121</v>
      </c>
      <c r="AR75" s="3">
        <v>522.251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3">
        <v>615.05866</v>
      </c>
      <c r="BF75" s="3">
        <v>264.2544</v>
      </c>
      <c r="BG75" s="3">
        <v>250.1058</v>
      </c>
      <c r="BH75" s="3">
        <v>544.9493</v>
      </c>
      <c r="BI75" s="3">
        <v>504.5417999999999</v>
      </c>
      <c r="BJ75" s="3">
        <v>507.62908</v>
      </c>
      <c r="BK75" s="3">
        <v>585.26374</v>
      </c>
      <c r="BL75" s="3">
        <v>553.7198500000001</v>
      </c>
      <c r="BM75" s="3">
        <v>519.9900999999999</v>
      </c>
      <c r="BN75" s="3">
        <v>485.68577999999997</v>
      </c>
      <c r="BO75" s="3">
        <v>449.10684000000003</v>
      </c>
      <c r="BP75" s="3">
        <v>416.18103</v>
      </c>
      <c r="BQ75" s="3">
        <v>427.78645</v>
      </c>
      <c r="BR75" s="3">
        <v>443.9141</v>
      </c>
      <c r="BS75" s="3">
        <v>444.76435</v>
      </c>
      <c r="BT75" s="3">
        <v>454.26432</v>
      </c>
      <c r="BU75" s="3">
        <v>459.534</v>
      </c>
      <c r="BV75" s="3">
        <v>474.26660000000004</v>
      </c>
      <c r="BW75" s="3">
        <v>494.12256</v>
      </c>
      <c r="BX75" s="3">
        <v>506.28</v>
      </c>
      <c r="BY75" s="3">
        <v>510.12339999999995</v>
      </c>
      <c r="BZ75" s="3">
        <v>515.2153999999999</v>
      </c>
      <c r="CA75" s="3">
        <v>524.8944</v>
      </c>
      <c r="CB75" s="3">
        <v>531.1727999999999</v>
      </c>
      <c r="CC75" s="3">
        <v>549.5947799999999</v>
      </c>
      <c r="CD75" s="3">
        <v>543.59328</v>
      </c>
      <c r="CE75" s="3">
        <v>549.3148799999999</v>
      </c>
      <c r="CF75" s="3">
        <v>535.2672</v>
      </c>
      <c r="CG75" s="3">
        <v>518.51616</v>
      </c>
      <c r="CH75" s="3">
        <v>501.36096</v>
      </c>
    </row>
    <row x14ac:dyDescent="0.25" r="76" customHeight="1" ht="17.25">
      <c r="A76" s="1" t="s">
        <v>115</v>
      </c>
      <c r="B76" s="1" t="s">
        <v>114</v>
      </c>
      <c r="C76" s="3">
        <v>4428.659</v>
      </c>
      <c r="D76" s="3">
        <v>4601.401</v>
      </c>
      <c r="E76" s="3">
        <v>4769.627</v>
      </c>
      <c r="F76" s="3">
        <v>4956.969</v>
      </c>
      <c r="G76" s="3">
        <v>5107.457</v>
      </c>
      <c r="H76" s="3">
        <v>5194.255</v>
      </c>
      <c r="I76" s="3">
        <v>5276.645</v>
      </c>
      <c r="J76" s="3">
        <v>5348.591</v>
      </c>
      <c r="K76" s="3">
        <v>5393.09</v>
      </c>
      <c r="L76" s="3">
        <v>5437.105</v>
      </c>
      <c r="M76" s="3">
        <v>5496.932999999999</v>
      </c>
      <c r="N76" s="3">
        <v>5552.604</v>
      </c>
      <c r="O76" s="3">
        <v>5600.969</v>
      </c>
      <c r="P76" s="3">
        <v>5644.393</v>
      </c>
      <c r="Q76" s="3">
        <v>5679.476</v>
      </c>
      <c r="R76" s="3">
        <v>5706.234</v>
      </c>
      <c r="S76" s="3">
        <v>5728.326</v>
      </c>
      <c r="T76" s="3">
        <v>5757.296</v>
      </c>
      <c r="U76" s="3">
        <v>5810.024</v>
      </c>
      <c r="V76" s="3">
        <v>5898.538</v>
      </c>
      <c r="W76" s="3">
        <v>6031.1</v>
      </c>
      <c r="X76" s="3">
        <v>6199.661</v>
      </c>
      <c r="Y76" s="3">
        <v>6384.968999999999</v>
      </c>
      <c r="Z76" s="3">
        <v>6567.801</v>
      </c>
      <c r="AA76" s="3">
        <v>6737.724</v>
      </c>
      <c r="AB76" s="3">
        <v>6900.941</v>
      </c>
      <c r="AC76" s="3">
        <v>7054.574</v>
      </c>
      <c r="AD76" s="3">
        <v>7191.305</v>
      </c>
      <c r="AE76" s="3">
        <v>7322.599</v>
      </c>
      <c r="AF76" s="3">
        <v>7458.494000000001</v>
      </c>
      <c r="AG76" s="3">
        <v>7591.491</v>
      </c>
      <c r="AH76" s="3">
        <v>7734.042</v>
      </c>
      <c r="AI76" s="3">
        <v>7905.325</v>
      </c>
      <c r="AJ76" s="3">
        <v>8089.371999999999</v>
      </c>
      <c r="AK76" s="3">
        <v>8261.168</v>
      </c>
      <c r="AL76" s="3">
        <v>8417.202</v>
      </c>
      <c r="AM76" s="3">
        <v>8538.754</v>
      </c>
      <c r="AN76" s="3">
        <v>8583.578000000001</v>
      </c>
      <c r="AO76" s="3">
        <v>8590.556</v>
      </c>
      <c r="AP76" s="3">
        <v>8606.912</v>
      </c>
      <c r="AQ76" s="3">
        <v>8610.009</v>
      </c>
      <c r="AR76" s="3">
        <v>8612.238</v>
      </c>
      <c r="AS76" s="12">
        <v>0</v>
      </c>
      <c r="AT76" s="12">
        <v>0</v>
      </c>
      <c r="AU76" s="12">
        <v>0</v>
      </c>
      <c r="AV76" s="3">
        <v>1536.66039</v>
      </c>
      <c r="AW76" s="3">
        <v>2094.05737</v>
      </c>
      <c r="AX76" s="3">
        <v>2129.64455</v>
      </c>
      <c r="AY76" s="3">
        <v>2902.1547500000006</v>
      </c>
      <c r="AZ76" s="3">
        <v>3690.52779</v>
      </c>
      <c r="BA76" s="3">
        <v>3775.163</v>
      </c>
      <c r="BB76" s="3">
        <v>3805.9734999999996</v>
      </c>
      <c r="BC76" s="3">
        <v>3902.8224299999993</v>
      </c>
      <c r="BD76" s="3">
        <v>4275.50508</v>
      </c>
      <c r="BE76" s="3">
        <v>4648.80427</v>
      </c>
      <c r="BF76" s="3">
        <v>4797.73405</v>
      </c>
      <c r="BG76" s="3">
        <v>4884.349359999999</v>
      </c>
      <c r="BH76" s="3">
        <v>4964.423580000001</v>
      </c>
      <c r="BI76" s="3">
        <v>4983.64362</v>
      </c>
      <c r="BJ76" s="3">
        <v>5066.420480000001</v>
      </c>
      <c r="BK76" s="3">
        <v>5229.0216</v>
      </c>
      <c r="BL76" s="3">
        <v>5780.567239999999</v>
      </c>
      <c r="BM76" s="3">
        <v>5970.789000000001</v>
      </c>
      <c r="BN76" s="3">
        <v>5827.68134</v>
      </c>
      <c r="BO76" s="3">
        <v>5874.171479999999</v>
      </c>
      <c r="BP76" s="3">
        <v>6042.376920000001</v>
      </c>
      <c r="BQ76" s="3">
        <v>6198.706080000001</v>
      </c>
      <c r="BR76" s="3">
        <v>6831.93159</v>
      </c>
      <c r="BS76" s="3">
        <v>6984.028259999999</v>
      </c>
      <c r="BT76" s="3">
        <v>7119.39195</v>
      </c>
      <c r="BU76" s="3">
        <v>7249.37301</v>
      </c>
      <c r="BV76" s="3">
        <v>7383.909060000001</v>
      </c>
      <c r="BW76" s="3">
        <v>7515.57609</v>
      </c>
      <c r="BX76" s="3">
        <v>7579.36116</v>
      </c>
      <c r="BY76" s="3">
        <v>7747.2185</v>
      </c>
      <c r="BZ76" s="3">
        <v>7927.584559999999</v>
      </c>
      <c r="CA76" s="3">
        <v>8178.55632</v>
      </c>
      <c r="CB76" s="3">
        <v>8164.685939999999</v>
      </c>
      <c r="CC76" s="3">
        <v>8026.428760000001</v>
      </c>
      <c r="CD76" s="3">
        <v>8497.742220000002</v>
      </c>
      <c r="CE76" s="3">
        <v>8418.74488</v>
      </c>
      <c r="CF76" s="3">
        <v>8262.63552</v>
      </c>
      <c r="CG76" s="3">
        <v>8007.308370000001</v>
      </c>
      <c r="CH76" s="3">
        <v>8526.115619999999</v>
      </c>
    </row>
    <row x14ac:dyDescent="0.25" r="77" customHeight="1" ht="17.25">
      <c r="A77" s="1" t="s">
        <v>433</v>
      </c>
      <c r="B77" s="1" t="s">
        <v>434</v>
      </c>
      <c r="C77" s="3">
        <v>5.055</v>
      </c>
      <c r="D77" s="3">
        <v>4.974</v>
      </c>
      <c r="E77" s="3">
        <v>4.935</v>
      </c>
      <c r="F77" s="3">
        <v>4.946</v>
      </c>
      <c r="G77" s="3">
        <v>4.888</v>
      </c>
      <c r="H77" s="3">
        <v>4.766</v>
      </c>
      <c r="I77" s="3">
        <v>4.574</v>
      </c>
      <c r="J77" s="3">
        <v>4.301</v>
      </c>
      <c r="K77" s="3">
        <v>4.023</v>
      </c>
      <c r="L77" s="3">
        <v>3.7809999999999997</v>
      </c>
      <c r="M77" s="3">
        <v>3.542</v>
      </c>
      <c r="N77" s="3">
        <v>3.405</v>
      </c>
      <c r="O77" s="3">
        <v>3.509</v>
      </c>
      <c r="P77" s="3">
        <v>3.702</v>
      </c>
      <c r="Q77" s="3">
        <v>3.836</v>
      </c>
      <c r="R77" s="3">
        <v>3.924</v>
      </c>
      <c r="S77" s="3">
        <v>3.9</v>
      </c>
      <c r="T77" s="3">
        <v>3.7760000000000002</v>
      </c>
      <c r="U77" s="3">
        <v>3.628</v>
      </c>
      <c r="V77" s="3">
        <v>3.479</v>
      </c>
      <c r="W77" s="3">
        <v>3.357</v>
      </c>
      <c r="X77" s="3">
        <v>3.124</v>
      </c>
      <c r="Y77" s="3">
        <v>2.979</v>
      </c>
      <c r="Z77" s="3">
        <v>3.0780000000000003</v>
      </c>
      <c r="AA77" s="3">
        <v>3.201</v>
      </c>
      <c r="AB77" s="3">
        <v>3.3289999999999997</v>
      </c>
      <c r="AC77" s="3">
        <v>3.513</v>
      </c>
      <c r="AD77" s="3">
        <v>3.661</v>
      </c>
      <c r="AE77" s="3">
        <v>3.721</v>
      </c>
      <c r="AF77" s="3">
        <v>3.758</v>
      </c>
      <c r="AG77" s="3">
        <v>3.774</v>
      </c>
      <c r="AH77" s="3">
        <v>3.817</v>
      </c>
      <c r="AI77" s="3">
        <v>3.887</v>
      </c>
      <c r="AJ77" s="3">
        <v>3.91</v>
      </c>
      <c r="AK77" s="3">
        <v>3.9029999999999996</v>
      </c>
      <c r="AL77" s="3">
        <v>3.929</v>
      </c>
      <c r="AM77" s="3">
        <v>3.944</v>
      </c>
      <c r="AN77" s="3">
        <v>3.935</v>
      </c>
      <c r="AO77" s="3">
        <v>3.917</v>
      </c>
      <c r="AP77" s="3">
        <v>3.856</v>
      </c>
      <c r="AQ77" s="3">
        <v>3.721</v>
      </c>
      <c r="AR77" s="3">
        <v>3.601</v>
      </c>
      <c r="AS77" s="11" t="s">
        <v>385</v>
      </c>
      <c r="AT77" s="4" t="s">
        <v>385</v>
      </c>
      <c r="AU77" s="4" t="s">
        <v>385</v>
      </c>
      <c r="AV77" s="4" t="s">
        <v>385</v>
      </c>
      <c r="AW77" s="4" t="s">
        <v>385</v>
      </c>
      <c r="AX77" s="4" t="s">
        <v>385</v>
      </c>
      <c r="AY77" s="4" t="s">
        <v>385</v>
      </c>
      <c r="AZ77" s="4" t="s">
        <v>385</v>
      </c>
      <c r="BA77" s="4" t="s">
        <v>385</v>
      </c>
      <c r="BB77" s="4" t="s">
        <v>385</v>
      </c>
      <c r="BC77" s="4" t="s">
        <v>385</v>
      </c>
      <c r="BD77" s="4" t="s">
        <v>385</v>
      </c>
      <c r="BE77" s="4" t="s">
        <v>385</v>
      </c>
      <c r="BF77" s="4" t="s">
        <v>385</v>
      </c>
      <c r="BG77" s="4" t="s">
        <v>385</v>
      </c>
      <c r="BH77" s="4" t="s">
        <v>385</v>
      </c>
      <c r="BI77" s="4" t="s">
        <v>385</v>
      </c>
      <c r="BJ77" s="4" t="s">
        <v>385</v>
      </c>
      <c r="BK77" s="4" t="s">
        <v>385</v>
      </c>
      <c r="BL77" s="4" t="s">
        <v>385</v>
      </c>
      <c r="BM77" s="4" t="s">
        <v>385</v>
      </c>
      <c r="BN77" s="4" t="s">
        <v>385</v>
      </c>
      <c r="BO77" s="4" t="s">
        <v>385</v>
      </c>
      <c r="BP77" s="4" t="s">
        <v>385</v>
      </c>
      <c r="BQ77" s="4" t="s">
        <v>385</v>
      </c>
      <c r="BR77" s="4" t="s">
        <v>385</v>
      </c>
      <c r="BS77" s="4" t="s">
        <v>385</v>
      </c>
      <c r="BT77" s="4" t="s">
        <v>385</v>
      </c>
      <c r="BU77" s="4" t="s">
        <v>385</v>
      </c>
      <c r="BV77" s="4" t="s">
        <v>385</v>
      </c>
      <c r="BW77" s="4" t="s">
        <v>385</v>
      </c>
      <c r="BX77" s="4" t="s">
        <v>385</v>
      </c>
      <c r="BY77" s="4" t="s">
        <v>385</v>
      </c>
      <c r="BZ77" s="4" t="s">
        <v>385</v>
      </c>
      <c r="CA77" s="4" t="s">
        <v>385</v>
      </c>
      <c r="CB77" s="4" t="s">
        <v>385</v>
      </c>
      <c r="CC77" s="4" t="s">
        <v>385</v>
      </c>
      <c r="CD77" s="4" t="s">
        <v>385</v>
      </c>
      <c r="CE77" s="4" t="s">
        <v>385</v>
      </c>
      <c r="CF77" s="4" t="s">
        <v>385</v>
      </c>
      <c r="CG77" s="4" t="s">
        <v>385</v>
      </c>
      <c r="CH77" s="4" t="s">
        <v>385</v>
      </c>
    </row>
    <row x14ac:dyDescent="0.25" r="78" customHeight="1" ht="17.25">
      <c r="A78" s="1" t="s">
        <v>121</v>
      </c>
      <c r="B78" s="1" t="s">
        <v>120</v>
      </c>
      <c r="C78" s="3">
        <v>1700.764</v>
      </c>
      <c r="D78" s="3">
        <v>1741.186</v>
      </c>
      <c r="E78" s="3">
        <v>1784.648</v>
      </c>
      <c r="F78" s="3">
        <v>1831.035</v>
      </c>
      <c r="G78" s="3">
        <v>1879.041</v>
      </c>
      <c r="H78" s="3">
        <v>1929.819</v>
      </c>
      <c r="I78" s="3">
        <v>1985.246</v>
      </c>
      <c r="J78" s="3">
        <v>2045.235</v>
      </c>
      <c r="K78" s="3">
        <v>2108.805</v>
      </c>
      <c r="L78" s="3">
        <v>2174.8450000000003</v>
      </c>
      <c r="M78" s="3">
        <v>2261.965</v>
      </c>
      <c r="N78" s="3">
        <v>2364.3689999999997</v>
      </c>
      <c r="O78" s="3">
        <v>2450.575</v>
      </c>
      <c r="P78" s="3">
        <v>2533.079</v>
      </c>
      <c r="Q78" s="3">
        <v>2612.449</v>
      </c>
      <c r="R78" s="3">
        <v>2682.223</v>
      </c>
      <c r="S78" s="3">
        <v>2750.277</v>
      </c>
      <c r="T78" s="3">
        <v>2809.666</v>
      </c>
      <c r="U78" s="3">
        <v>2858.6530000000002</v>
      </c>
      <c r="V78" s="3">
        <v>2903.518</v>
      </c>
      <c r="W78" s="3">
        <v>2947.526</v>
      </c>
      <c r="X78" s="3">
        <v>2981.917</v>
      </c>
      <c r="Y78" s="3">
        <v>3008.784</v>
      </c>
      <c r="Z78" s="3">
        <v>3041.824</v>
      </c>
      <c r="AA78" s="3">
        <v>3081.234</v>
      </c>
      <c r="AB78" s="3">
        <v>3124.838</v>
      </c>
      <c r="AC78" s="3">
        <v>3176.798</v>
      </c>
      <c r="AD78" s="3">
        <v>3240.592</v>
      </c>
      <c r="AE78" s="3">
        <v>3315.036</v>
      </c>
      <c r="AF78" s="3">
        <v>3395.58</v>
      </c>
      <c r="AG78" s="3">
        <v>3476.866</v>
      </c>
      <c r="AH78" s="3">
        <v>3555.038</v>
      </c>
      <c r="AI78" s="3">
        <v>3628.341</v>
      </c>
      <c r="AJ78" s="3">
        <v>3696.591</v>
      </c>
      <c r="AK78" s="3">
        <v>3761.504</v>
      </c>
      <c r="AL78" s="3">
        <v>3829.5499999999997</v>
      </c>
      <c r="AM78" s="3">
        <v>3902.911</v>
      </c>
      <c r="AN78" s="3">
        <v>3973.777</v>
      </c>
      <c r="AO78" s="3">
        <v>4037.946</v>
      </c>
      <c r="AP78" s="3">
        <v>4096.521</v>
      </c>
      <c r="AQ78" s="3">
        <v>4147.933</v>
      </c>
      <c r="AR78" s="3">
        <v>4193.163</v>
      </c>
      <c r="AS78" s="12">
        <v>0</v>
      </c>
      <c r="AT78" s="3">
        <v>69.64744</v>
      </c>
      <c r="AU78" s="3">
        <v>124.92536000000001</v>
      </c>
      <c r="AV78" s="3">
        <v>183.10350000000003</v>
      </c>
      <c r="AW78" s="3">
        <v>263.06574</v>
      </c>
      <c r="AX78" s="3">
        <v>347.36742</v>
      </c>
      <c r="AY78" s="3">
        <v>456.60658000000006</v>
      </c>
      <c r="AZ78" s="3">
        <v>552.21345</v>
      </c>
      <c r="BA78" s="3">
        <v>653.7295499999999</v>
      </c>
      <c r="BB78" s="3">
        <v>674.2019500000001</v>
      </c>
      <c r="BC78" s="3">
        <v>1130.9825</v>
      </c>
      <c r="BD78" s="3">
        <v>1418.6213999999998</v>
      </c>
      <c r="BE78" s="3">
        <v>1592.87375</v>
      </c>
      <c r="BF78" s="3">
        <v>1773.1553000000001</v>
      </c>
      <c r="BG78" s="3">
        <v>1959.33675</v>
      </c>
      <c r="BH78" s="3">
        <v>2092.13394</v>
      </c>
      <c r="BI78" s="3">
        <v>2117.71329</v>
      </c>
      <c r="BJ78" s="3">
        <v>2135.34616</v>
      </c>
      <c r="BK78" s="3">
        <v>2172.57628</v>
      </c>
      <c r="BL78" s="3">
        <v>2380.88476</v>
      </c>
      <c r="BM78" s="3">
        <v>2387.49606</v>
      </c>
      <c r="BN78" s="3">
        <v>2415.35277</v>
      </c>
      <c r="BO78" s="3">
        <v>2407.0272</v>
      </c>
      <c r="BP78" s="3">
        <v>2433.4592000000002</v>
      </c>
      <c r="BQ78" s="3">
        <v>2434.17486</v>
      </c>
      <c r="BR78" s="3">
        <v>2499.8704000000002</v>
      </c>
      <c r="BS78" s="3">
        <v>2573.20638</v>
      </c>
      <c r="BT78" s="3">
        <v>2722.09728</v>
      </c>
      <c r="BU78" s="3">
        <v>2884.0813200000002</v>
      </c>
      <c r="BV78" s="3">
        <v>3089.9778</v>
      </c>
      <c r="BW78" s="3">
        <v>3233.48538</v>
      </c>
      <c r="BX78" s="3">
        <v>2915.13116</v>
      </c>
      <c r="BY78" s="3">
        <v>2793.82257</v>
      </c>
      <c r="BZ78" s="3">
        <v>2624.57961</v>
      </c>
      <c r="CA78" s="3">
        <v>2482.59264</v>
      </c>
      <c r="CB78" s="3">
        <v>2757.276</v>
      </c>
      <c r="CC78" s="3">
        <v>2849.12503</v>
      </c>
      <c r="CD78" s="3">
        <v>2900.85721</v>
      </c>
      <c r="CE78" s="3">
        <v>2947.7005799999997</v>
      </c>
      <c r="CF78" s="3">
        <v>2990.46033</v>
      </c>
      <c r="CG78" s="3">
        <v>2986.51176</v>
      </c>
      <c r="CH78" s="3">
        <v>3019.0773599999998</v>
      </c>
    </row>
    <row x14ac:dyDescent="0.25" r="79" customHeight="1" ht="17.25">
      <c r="A79" s="1" t="s">
        <v>435</v>
      </c>
      <c r="B79" s="1" t="s">
        <v>436</v>
      </c>
      <c r="C79" s="3">
        <v>68.549</v>
      </c>
      <c r="D79" s="3">
        <v>65.856</v>
      </c>
      <c r="E79" s="3">
        <v>64.355</v>
      </c>
      <c r="F79" s="3">
        <v>64.121</v>
      </c>
      <c r="G79" s="3">
        <v>64.814</v>
      </c>
      <c r="H79" s="3">
        <v>66.012</v>
      </c>
      <c r="I79" s="3">
        <v>67.394</v>
      </c>
      <c r="J79" s="3">
        <v>68.743</v>
      </c>
      <c r="K79" s="3">
        <v>69.981</v>
      </c>
      <c r="L79" s="3">
        <v>71.103</v>
      </c>
      <c r="M79" s="3">
        <v>72.024</v>
      </c>
      <c r="N79" s="3">
        <v>72.739</v>
      </c>
      <c r="O79" s="3">
        <v>73.393</v>
      </c>
      <c r="P79" s="3">
        <v>73.908</v>
      </c>
      <c r="Q79" s="3">
        <v>74.161</v>
      </c>
      <c r="R79" s="3">
        <v>74.219</v>
      </c>
      <c r="S79" s="3">
        <v>74.198</v>
      </c>
      <c r="T79" s="3">
        <v>74.186</v>
      </c>
      <c r="U79" s="3">
        <v>74.206</v>
      </c>
      <c r="V79" s="3">
        <v>74.107</v>
      </c>
      <c r="W79" s="3">
        <v>73.309</v>
      </c>
      <c r="X79" s="3">
        <v>71.505</v>
      </c>
      <c r="Y79" s="3">
        <v>69.014</v>
      </c>
      <c r="Z79" s="3">
        <v>65.995</v>
      </c>
      <c r="AA79" s="3">
        <v>62.366</v>
      </c>
      <c r="AB79" s="3">
        <v>58.812</v>
      </c>
      <c r="AC79" s="3">
        <v>57.523</v>
      </c>
      <c r="AD79" s="3">
        <v>57.483</v>
      </c>
      <c r="AE79" s="3">
        <v>56.783</v>
      </c>
      <c r="AF79" s="3">
        <v>55.638999999999996</v>
      </c>
      <c r="AG79" s="3">
        <v>54.131</v>
      </c>
      <c r="AH79" s="3">
        <v>52.54</v>
      </c>
      <c r="AI79" s="3">
        <v>51.457</v>
      </c>
      <c r="AJ79" s="3">
        <v>51.08</v>
      </c>
      <c r="AK79" s="3">
        <v>50.827</v>
      </c>
      <c r="AL79" s="3">
        <v>50.569</v>
      </c>
      <c r="AM79" s="3">
        <v>50.29</v>
      </c>
      <c r="AN79" s="3">
        <v>49.295</v>
      </c>
      <c r="AO79" s="3">
        <v>47.604</v>
      </c>
      <c r="AP79" s="3">
        <v>46.088</v>
      </c>
      <c r="AQ79" s="3">
        <v>44.973</v>
      </c>
      <c r="AR79" s="3">
        <v>44.318</v>
      </c>
      <c r="AS79" s="11" t="s">
        <v>385</v>
      </c>
      <c r="AT79" s="4" t="s">
        <v>385</v>
      </c>
      <c r="AU79" s="4" t="s">
        <v>385</v>
      </c>
      <c r="AV79" s="4" t="s">
        <v>385</v>
      </c>
      <c r="AW79" s="4" t="s">
        <v>385</v>
      </c>
      <c r="AX79" s="4" t="s">
        <v>385</v>
      </c>
      <c r="AY79" s="4" t="s">
        <v>385</v>
      </c>
      <c r="AZ79" s="4" t="s">
        <v>385</v>
      </c>
      <c r="BA79" s="4" t="s">
        <v>385</v>
      </c>
      <c r="BB79" s="4" t="s">
        <v>385</v>
      </c>
      <c r="BC79" s="4" t="s">
        <v>385</v>
      </c>
      <c r="BD79" s="4" t="s">
        <v>385</v>
      </c>
      <c r="BE79" s="4" t="s">
        <v>385</v>
      </c>
      <c r="BF79" s="4" t="s">
        <v>385</v>
      </c>
      <c r="BG79" s="4" t="s">
        <v>385</v>
      </c>
      <c r="BH79" s="4" t="s">
        <v>385</v>
      </c>
      <c r="BI79" s="4" t="s">
        <v>385</v>
      </c>
      <c r="BJ79" s="4" t="s">
        <v>385</v>
      </c>
      <c r="BK79" s="4" t="s">
        <v>385</v>
      </c>
      <c r="BL79" s="4" t="s">
        <v>385</v>
      </c>
      <c r="BM79" s="4" t="s">
        <v>385</v>
      </c>
      <c r="BN79" s="4" t="s">
        <v>385</v>
      </c>
      <c r="BO79" s="4" t="s">
        <v>385</v>
      </c>
      <c r="BP79" s="4" t="s">
        <v>385</v>
      </c>
      <c r="BQ79" s="4" t="s">
        <v>385</v>
      </c>
      <c r="BR79" s="4" t="s">
        <v>385</v>
      </c>
      <c r="BS79" s="4" t="s">
        <v>385</v>
      </c>
      <c r="BT79" s="4" t="s">
        <v>385</v>
      </c>
      <c r="BU79" s="4" t="s">
        <v>385</v>
      </c>
      <c r="BV79" s="4" t="s">
        <v>385</v>
      </c>
      <c r="BW79" s="4" t="s">
        <v>385</v>
      </c>
      <c r="BX79" s="4" t="s">
        <v>385</v>
      </c>
      <c r="BY79" s="4" t="s">
        <v>385</v>
      </c>
      <c r="BZ79" s="4" t="s">
        <v>385</v>
      </c>
      <c r="CA79" s="4" t="s">
        <v>385</v>
      </c>
      <c r="CB79" s="4" t="s">
        <v>385</v>
      </c>
      <c r="CC79" s="4" t="s">
        <v>385</v>
      </c>
      <c r="CD79" s="4" t="s">
        <v>385</v>
      </c>
      <c r="CE79" s="4" t="s">
        <v>385</v>
      </c>
      <c r="CF79" s="4" t="s">
        <v>385</v>
      </c>
      <c r="CG79" s="4" t="s">
        <v>385</v>
      </c>
      <c r="CH79" s="4" t="s">
        <v>385</v>
      </c>
    </row>
    <row x14ac:dyDescent="0.25" r="80" customHeight="1" ht="17.25">
      <c r="A80" s="1" t="s">
        <v>111</v>
      </c>
      <c r="B80" s="1" t="s">
        <v>110</v>
      </c>
      <c r="C80" s="3">
        <v>265.232</v>
      </c>
      <c r="D80" s="3">
        <v>274.984</v>
      </c>
      <c r="E80" s="3">
        <v>285.322</v>
      </c>
      <c r="F80" s="3">
        <v>296.439</v>
      </c>
      <c r="G80" s="3">
        <v>307.953</v>
      </c>
      <c r="H80" s="3">
        <v>319.831</v>
      </c>
      <c r="I80" s="3">
        <v>332.619</v>
      </c>
      <c r="J80" s="3">
        <v>346.321</v>
      </c>
      <c r="K80" s="3">
        <v>360.883</v>
      </c>
      <c r="L80" s="3">
        <v>376.057</v>
      </c>
      <c r="M80" s="3">
        <v>391.749</v>
      </c>
      <c r="N80" s="3">
        <v>408.052</v>
      </c>
      <c r="O80" s="3">
        <v>424.402</v>
      </c>
      <c r="P80" s="3">
        <v>439.62</v>
      </c>
      <c r="Q80" s="3">
        <v>452.81899999999996</v>
      </c>
      <c r="R80" s="3">
        <v>464.369</v>
      </c>
      <c r="S80" s="3">
        <v>475.207</v>
      </c>
      <c r="T80" s="3">
        <v>486.116</v>
      </c>
      <c r="U80" s="3">
        <v>497.909</v>
      </c>
      <c r="V80" s="3">
        <v>510.563</v>
      </c>
      <c r="W80" s="3">
        <v>523.624</v>
      </c>
      <c r="X80" s="3">
        <v>537.221</v>
      </c>
      <c r="Y80" s="3">
        <v>550.952</v>
      </c>
      <c r="Z80" s="3">
        <v>566.224</v>
      </c>
      <c r="AA80" s="3">
        <v>583.7950000000001</v>
      </c>
      <c r="AB80" s="3">
        <v>602.551</v>
      </c>
      <c r="AC80" s="3">
        <v>622.855</v>
      </c>
      <c r="AD80" s="3">
        <v>644.4639999999999</v>
      </c>
      <c r="AE80" s="3">
        <v>665.6</v>
      </c>
      <c r="AF80" s="3">
        <v>685.896</v>
      </c>
      <c r="AG80" s="3">
        <v>705.9490000000001</v>
      </c>
      <c r="AH80" s="3">
        <v>725.009</v>
      </c>
      <c r="AI80" s="3">
        <v>742.9549999999999</v>
      </c>
      <c r="AJ80" s="3">
        <v>759.816</v>
      </c>
      <c r="AK80" s="3">
        <v>774.67</v>
      </c>
      <c r="AL80" s="3">
        <v>787.0149999999999</v>
      </c>
      <c r="AM80" s="3">
        <v>796.58</v>
      </c>
      <c r="AN80" s="3">
        <v>803.54</v>
      </c>
      <c r="AO80" s="3">
        <v>808.7529999999999</v>
      </c>
      <c r="AP80" s="3">
        <v>813.338</v>
      </c>
      <c r="AQ80" s="3">
        <v>818.41</v>
      </c>
      <c r="AR80" s="3">
        <v>824.702</v>
      </c>
      <c r="AS80" s="3">
        <v>225.4472</v>
      </c>
      <c r="AT80" s="3">
        <v>263.98463999999996</v>
      </c>
      <c r="AU80" s="3">
        <v>259.64302000000004</v>
      </c>
      <c r="AV80" s="3">
        <v>284.58144</v>
      </c>
      <c r="AW80" s="3">
        <v>301.79393999999996</v>
      </c>
      <c r="AX80" s="3">
        <v>294.24452</v>
      </c>
      <c r="AY80" s="3">
        <v>319.31424000000004</v>
      </c>
      <c r="AZ80" s="3">
        <v>335.93137</v>
      </c>
      <c r="BA80" s="3">
        <v>346.44768</v>
      </c>
      <c r="BB80" s="3">
        <v>368.53586</v>
      </c>
      <c r="BC80" s="3">
        <v>383.91402</v>
      </c>
      <c r="BD80" s="3">
        <v>395.81044</v>
      </c>
      <c r="BE80" s="3">
        <v>411.66994</v>
      </c>
      <c r="BF80" s="3">
        <v>430.8276</v>
      </c>
      <c r="BG80" s="3">
        <v>448.29080999999996</v>
      </c>
      <c r="BH80" s="3">
        <v>459.72531000000004</v>
      </c>
      <c r="BI80" s="3">
        <v>470.45493</v>
      </c>
      <c r="BJ80" s="3">
        <v>481.25484</v>
      </c>
      <c r="BK80" s="3">
        <v>492.92991</v>
      </c>
      <c r="BL80" s="3">
        <v>500.35174</v>
      </c>
      <c r="BM80" s="3">
        <v>518.3877600000001</v>
      </c>
      <c r="BN80" s="3">
        <v>531.84879</v>
      </c>
      <c r="BO80" s="3">
        <v>545.44248</v>
      </c>
      <c r="BP80" s="3">
        <v>560.56176</v>
      </c>
      <c r="BQ80" s="3">
        <v>577.9570500000001</v>
      </c>
      <c r="BR80" s="3">
        <v>596.52549</v>
      </c>
      <c r="BS80" s="3">
        <v>604.16935</v>
      </c>
      <c r="BT80" s="3">
        <v>625.1300799999999</v>
      </c>
      <c r="BU80" s="3">
        <v>632.3199999999999</v>
      </c>
      <c r="BV80" s="3">
        <v>644.7422399999999</v>
      </c>
      <c r="BW80" s="3">
        <v>649.4730800000001</v>
      </c>
      <c r="BX80" s="3">
        <v>652.5081</v>
      </c>
      <c r="BY80" s="3">
        <v>728.0958999999999</v>
      </c>
      <c r="BZ80" s="3">
        <v>744.61968</v>
      </c>
      <c r="CA80" s="3">
        <v>743.6831999999999</v>
      </c>
      <c r="CB80" s="3">
        <v>771.2746999999998</v>
      </c>
      <c r="CC80" s="3">
        <v>780.6484</v>
      </c>
      <c r="CD80" s="3">
        <v>755.3276</v>
      </c>
      <c r="CE80" s="3">
        <v>760.2278199999998</v>
      </c>
      <c r="CF80" s="3">
        <v>715.73744</v>
      </c>
      <c r="CG80" s="3">
        <v>695.6484999999999</v>
      </c>
      <c r="CH80" s="3">
        <v>668.0086200000001</v>
      </c>
    </row>
    <row x14ac:dyDescent="0.25" r="81" customHeight="1" ht="17.25">
      <c r="A81" s="1" t="s">
        <v>123</v>
      </c>
      <c r="B81" s="1" t="s">
        <v>122</v>
      </c>
      <c r="C81" s="3">
        <v>313.416</v>
      </c>
      <c r="D81" s="3">
        <v>318.741</v>
      </c>
      <c r="E81" s="3">
        <v>324.27</v>
      </c>
      <c r="F81" s="3">
        <v>330.657</v>
      </c>
      <c r="G81" s="3">
        <v>337.088</v>
      </c>
      <c r="H81" s="3">
        <v>342.208</v>
      </c>
      <c r="I81" s="3">
        <v>346.297</v>
      </c>
      <c r="J81" s="3">
        <v>349.78999999999996</v>
      </c>
      <c r="K81" s="3">
        <v>352.928</v>
      </c>
      <c r="L81" s="3">
        <v>355.98800000000006</v>
      </c>
      <c r="M81" s="3">
        <v>358.487</v>
      </c>
      <c r="N81" s="3">
        <v>360.999</v>
      </c>
      <c r="O81" s="3">
        <v>366.015</v>
      </c>
      <c r="P81" s="3">
        <v>373.80400000000003</v>
      </c>
      <c r="Q81" s="3">
        <v>382.192</v>
      </c>
      <c r="R81" s="3">
        <v>390.246</v>
      </c>
      <c r="S81" s="3">
        <v>398.15999999999997</v>
      </c>
      <c r="T81" s="3">
        <v>405.652</v>
      </c>
      <c r="U81" s="3">
        <v>413.028</v>
      </c>
      <c r="V81" s="3">
        <v>420.462</v>
      </c>
      <c r="W81" s="3">
        <v>428.17</v>
      </c>
      <c r="X81" s="3">
        <v>436.461</v>
      </c>
      <c r="Y81" s="3">
        <v>445.485</v>
      </c>
      <c r="Z81" s="3">
        <v>455.43399999999997</v>
      </c>
      <c r="AA81" s="3">
        <v>465.89</v>
      </c>
      <c r="AB81" s="3">
        <v>476.618</v>
      </c>
      <c r="AC81" s="3">
        <v>487.895</v>
      </c>
      <c r="AD81" s="3">
        <v>499.704</v>
      </c>
      <c r="AE81" s="3">
        <v>510.801</v>
      </c>
      <c r="AF81" s="3">
        <v>520.659</v>
      </c>
      <c r="AG81" s="3">
        <v>529.715</v>
      </c>
      <c r="AH81" s="3">
        <v>538.856</v>
      </c>
      <c r="AI81" s="3">
        <v>548.171</v>
      </c>
      <c r="AJ81" s="3">
        <v>557.734</v>
      </c>
      <c r="AK81" s="3">
        <v>567.431</v>
      </c>
      <c r="AL81" s="3">
        <v>576.097</v>
      </c>
      <c r="AM81" s="3">
        <v>582.483</v>
      </c>
      <c r="AN81" s="3">
        <v>585.502</v>
      </c>
      <c r="AO81" s="3">
        <v>586.225</v>
      </c>
      <c r="AP81" s="3">
        <v>586.742</v>
      </c>
      <c r="AQ81" s="3">
        <v>588.058</v>
      </c>
      <c r="AR81" s="3">
        <v>590.346</v>
      </c>
      <c r="AS81" s="12">
        <v>0</v>
      </c>
      <c r="AT81" s="12">
        <v>0</v>
      </c>
      <c r="AU81" s="12">
        <v>0</v>
      </c>
      <c r="AV81" s="12">
        <v>0</v>
      </c>
      <c r="AW81" s="3">
        <v>141.57696</v>
      </c>
      <c r="AX81" s="3">
        <v>191.63648000000003</v>
      </c>
      <c r="AY81" s="3">
        <v>238.94493</v>
      </c>
      <c r="AZ81" s="3">
        <v>286.82779999999997</v>
      </c>
      <c r="BA81" s="3">
        <v>314.10592</v>
      </c>
      <c r="BB81" s="3">
        <v>338.18860000000006</v>
      </c>
      <c r="BC81" s="3">
        <v>322.6383</v>
      </c>
      <c r="BD81" s="3">
        <v>339.33906</v>
      </c>
      <c r="BE81" s="3">
        <v>362.35485</v>
      </c>
      <c r="BF81" s="3">
        <v>358.85184000000004</v>
      </c>
      <c r="BG81" s="3">
        <v>363.0824</v>
      </c>
      <c r="BH81" s="3">
        <v>359.02632</v>
      </c>
      <c r="BI81" s="3">
        <v>270.7488</v>
      </c>
      <c r="BJ81" s="3">
        <v>332.63464</v>
      </c>
      <c r="BK81" s="3">
        <v>322.16184000000004</v>
      </c>
      <c r="BL81" s="3">
        <v>311.14188</v>
      </c>
      <c r="BM81" s="3">
        <v>329.6909</v>
      </c>
      <c r="BN81" s="3">
        <v>344.80419</v>
      </c>
      <c r="BO81" s="3">
        <v>365.29769999999996</v>
      </c>
      <c r="BP81" s="3">
        <v>382.56456</v>
      </c>
      <c r="BQ81" s="3">
        <v>405.3243</v>
      </c>
      <c r="BR81" s="3">
        <v>424.19002</v>
      </c>
      <c r="BS81" s="3">
        <v>439.1055</v>
      </c>
      <c r="BT81" s="3">
        <v>459.72768</v>
      </c>
      <c r="BU81" s="3">
        <v>475.04493</v>
      </c>
      <c r="BV81" s="3">
        <v>489.41945999999996</v>
      </c>
      <c r="BW81" s="3">
        <v>492.63495000000006</v>
      </c>
      <c r="BX81" s="3">
        <v>495.74752</v>
      </c>
      <c r="BY81" s="3">
        <v>515.28074</v>
      </c>
      <c r="BZ81" s="3">
        <v>518.69262</v>
      </c>
      <c r="CA81" s="3">
        <v>527.7108300000001</v>
      </c>
      <c r="CB81" s="3">
        <v>530.00924</v>
      </c>
      <c r="CC81" s="3">
        <v>530.05953</v>
      </c>
      <c r="CD81" s="3">
        <v>509.38674</v>
      </c>
      <c r="CE81" s="3">
        <v>521.7402500000001</v>
      </c>
      <c r="CF81" s="3">
        <v>492.86328</v>
      </c>
      <c r="CG81" s="3">
        <v>393.99886000000004</v>
      </c>
      <c r="CH81" s="3">
        <v>200.71764000000002</v>
      </c>
    </row>
    <row x14ac:dyDescent="0.25" r="82" customHeight="1" ht="17.25">
      <c r="A82" s="1" t="s">
        <v>93</v>
      </c>
      <c r="B82" s="1" t="s">
        <v>92</v>
      </c>
      <c r="C82" s="3">
        <v>94.807</v>
      </c>
      <c r="D82" s="3">
        <v>100.166</v>
      </c>
      <c r="E82" s="3">
        <v>107.15200000000002</v>
      </c>
      <c r="F82" s="3">
        <v>113.61599999999999</v>
      </c>
      <c r="G82" s="3">
        <v>119.71200000000002</v>
      </c>
      <c r="H82" s="3">
        <v>127.174</v>
      </c>
      <c r="I82" s="3">
        <v>135.531</v>
      </c>
      <c r="J82" s="3">
        <v>144.43</v>
      </c>
      <c r="K82" s="3">
        <v>153.589</v>
      </c>
      <c r="L82" s="3">
        <v>162.194</v>
      </c>
      <c r="M82" s="3">
        <v>169.627</v>
      </c>
      <c r="N82" s="3">
        <v>176.152</v>
      </c>
      <c r="O82" s="3">
        <v>182.104</v>
      </c>
      <c r="P82" s="3">
        <v>187.812</v>
      </c>
      <c r="Q82" s="3">
        <v>193.43200000000002</v>
      </c>
      <c r="R82" s="3">
        <v>199.031</v>
      </c>
      <c r="S82" s="3">
        <v>204.726</v>
      </c>
      <c r="T82" s="3">
        <v>210.58100000000002</v>
      </c>
      <c r="U82" s="3">
        <v>216.654</v>
      </c>
      <c r="V82" s="3">
        <v>222.987</v>
      </c>
      <c r="W82" s="3">
        <v>229.632</v>
      </c>
      <c r="X82" s="3">
        <v>236.23200000000003</v>
      </c>
      <c r="Y82" s="3">
        <v>242.59</v>
      </c>
      <c r="Z82" s="3">
        <v>249.414</v>
      </c>
      <c r="AA82" s="3">
        <v>257.771</v>
      </c>
      <c r="AB82" s="3">
        <v>268.574</v>
      </c>
      <c r="AC82" s="3">
        <v>283.259</v>
      </c>
      <c r="AD82" s="3">
        <v>302.694</v>
      </c>
      <c r="AE82" s="3">
        <v>326.017</v>
      </c>
      <c r="AF82" s="3">
        <v>351.468</v>
      </c>
      <c r="AG82" s="3">
        <v>376.46799999999996</v>
      </c>
      <c r="AH82" s="3">
        <v>393.97</v>
      </c>
      <c r="AI82" s="3">
        <v>403.552</v>
      </c>
      <c r="AJ82" s="3">
        <v>410.721</v>
      </c>
      <c r="AK82" s="3">
        <v>415.944</v>
      </c>
      <c r="AL82" s="3">
        <v>419.73</v>
      </c>
      <c r="AM82" s="3">
        <v>426.17100000000005</v>
      </c>
      <c r="AN82" s="3">
        <v>435.14300000000003</v>
      </c>
      <c r="AO82" s="3">
        <v>442.911</v>
      </c>
      <c r="AP82" s="3">
        <v>449.653</v>
      </c>
      <c r="AQ82" s="3">
        <v>455.081</v>
      </c>
      <c r="AR82" s="3">
        <v>459.382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3">
        <v>35.608720000000005</v>
      </c>
      <c r="AY82" s="3">
        <v>40.6593</v>
      </c>
      <c r="AZ82" s="3">
        <v>57.772000000000006</v>
      </c>
      <c r="BA82" s="3">
        <v>75.25861</v>
      </c>
      <c r="BB82" s="3">
        <v>79.47506</v>
      </c>
      <c r="BC82" s="3">
        <v>159.44938</v>
      </c>
      <c r="BD82" s="3">
        <v>167.34439999999998</v>
      </c>
      <c r="BE82" s="3">
        <v>176.64088</v>
      </c>
      <c r="BF82" s="3">
        <v>184.05576000000002</v>
      </c>
      <c r="BG82" s="3">
        <v>191.49768</v>
      </c>
      <c r="BH82" s="3">
        <v>197.04069</v>
      </c>
      <c r="BI82" s="3">
        <v>202.67874</v>
      </c>
      <c r="BJ82" s="3">
        <v>208.47519000000003</v>
      </c>
      <c r="BK82" s="3">
        <v>214.48746</v>
      </c>
      <c r="BL82" s="3">
        <v>162.78051</v>
      </c>
      <c r="BM82" s="3">
        <v>167.63136</v>
      </c>
      <c r="BN82" s="3">
        <v>172.44936</v>
      </c>
      <c r="BO82" s="3">
        <v>174.66479999999999</v>
      </c>
      <c r="BP82" s="3">
        <v>179.57807999999997</v>
      </c>
      <c r="BQ82" s="3">
        <v>185.59512</v>
      </c>
      <c r="BR82" s="3">
        <v>193.37328</v>
      </c>
      <c r="BS82" s="3">
        <v>203.94648</v>
      </c>
      <c r="BT82" s="3">
        <v>217.93968</v>
      </c>
      <c r="BU82" s="3">
        <v>231.47206999999997</v>
      </c>
      <c r="BV82" s="3">
        <v>249.54228</v>
      </c>
      <c r="BW82" s="3">
        <v>267.29227999999995</v>
      </c>
      <c r="BX82" s="3">
        <v>295.4775</v>
      </c>
      <c r="BY82" s="3">
        <v>314.77056000000005</v>
      </c>
      <c r="BZ82" s="3">
        <v>336.79122</v>
      </c>
      <c r="CA82" s="3">
        <v>353.5524</v>
      </c>
      <c r="CB82" s="3">
        <v>323.19210000000004</v>
      </c>
      <c r="CC82" s="3">
        <v>362.24535000000003</v>
      </c>
      <c r="CD82" s="3">
        <v>369.87155</v>
      </c>
      <c r="CE82" s="3">
        <v>376.47435</v>
      </c>
      <c r="CF82" s="3">
        <v>382.20505</v>
      </c>
      <c r="CG82" s="3">
        <v>386.81885</v>
      </c>
      <c r="CH82" s="3">
        <v>390.4747</v>
      </c>
    </row>
    <row x14ac:dyDescent="0.25" r="83" customHeight="1" ht="17.25">
      <c r="A83" s="1" t="s">
        <v>117</v>
      </c>
      <c r="B83" s="1" t="s">
        <v>116</v>
      </c>
      <c r="C83" s="3">
        <v>1466.972</v>
      </c>
      <c r="D83" s="3">
        <v>1461.436</v>
      </c>
      <c r="E83" s="3">
        <v>1446.474</v>
      </c>
      <c r="F83" s="3">
        <v>1422.722</v>
      </c>
      <c r="G83" s="3">
        <v>1385.9230000000002</v>
      </c>
      <c r="H83" s="3">
        <v>1335.756</v>
      </c>
      <c r="I83" s="3">
        <v>1281.33</v>
      </c>
      <c r="J83" s="3">
        <v>1230.088</v>
      </c>
      <c r="K83" s="3">
        <v>1183.613</v>
      </c>
      <c r="L83" s="3">
        <v>1145.175</v>
      </c>
      <c r="M83" s="3">
        <v>1117.527</v>
      </c>
      <c r="N83" s="3">
        <v>1100.821</v>
      </c>
      <c r="O83" s="3">
        <v>1091.482</v>
      </c>
      <c r="P83" s="3">
        <v>1085.215</v>
      </c>
      <c r="Q83" s="3">
        <v>1081.541</v>
      </c>
      <c r="R83" s="3">
        <v>1083.206</v>
      </c>
      <c r="S83" s="3">
        <v>1085.508</v>
      </c>
      <c r="T83" s="3">
        <v>1083.578</v>
      </c>
      <c r="U83" s="3">
        <v>1079.0520000000001</v>
      </c>
      <c r="V83" s="3">
        <v>1073.377</v>
      </c>
      <c r="W83" s="3">
        <v>1069.009</v>
      </c>
      <c r="X83" s="3">
        <v>1066.513</v>
      </c>
      <c r="Y83" s="3">
        <v>1065.0169999999998</v>
      </c>
      <c r="Z83" s="3">
        <v>1064.8310000000001</v>
      </c>
      <c r="AA83" s="3">
        <v>1064.952</v>
      </c>
      <c r="AB83" s="3">
        <v>1063.184</v>
      </c>
      <c r="AC83" s="3">
        <v>1062.784</v>
      </c>
      <c r="AD83" s="3">
        <v>1067.092</v>
      </c>
      <c r="AE83" s="3">
        <v>1076.692</v>
      </c>
      <c r="AF83" s="3">
        <v>1089.594</v>
      </c>
      <c r="AG83" s="3">
        <v>1098.674</v>
      </c>
      <c r="AH83" s="3">
        <v>1097.492</v>
      </c>
      <c r="AI83" s="3">
        <v>1083.938</v>
      </c>
      <c r="AJ83" s="3">
        <v>1057.129</v>
      </c>
      <c r="AK83" s="3">
        <v>1020.442</v>
      </c>
      <c r="AL83" s="3">
        <v>983.059</v>
      </c>
      <c r="AM83" s="3">
        <v>952.7860000000001</v>
      </c>
      <c r="AN83" s="3">
        <v>930.918</v>
      </c>
      <c r="AO83" s="3">
        <v>914.3</v>
      </c>
      <c r="AP83" s="3">
        <v>899.6469999999999</v>
      </c>
      <c r="AQ83" s="3">
        <v>884.337</v>
      </c>
      <c r="AR83" s="3">
        <v>866.461</v>
      </c>
      <c r="AS83" s="3">
        <v>1393.6234</v>
      </c>
      <c r="AT83" s="3">
        <v>1388.3641999999998</v>
      </c>
      <c r="AU83" s="3">
        <v>1099.32024</v>
      </c>
      <c r="AV83" s="3">
        <v>796.72432</v>
      </c>
      <c r="AW83" s="3">
        <v>831.5538000000001</v>
      </c>
      <c r="AX83" s="3">
        <v>868.2414000000001</v>
      </c>
      <c r="AY83" s="3">
        <v>884.1176999999999</v>
      </c>
      <c r="AZ83" s="3">
        <v>897.9642399999999</v>
      </c>
      <c r="BA83" s="3">
        <v>911.38201</v>
      </c>
      <c r="BB83" s="3">
        <v>939.0434999999999</v>
      </c>
      <c r="BC83" s="3">
        <v>961.07322</v>
      </c>
      <c r="BD83" s="3">
        <v>990.7389</v>
      </c>
      <c r="BE83" s="3">
        <v>829.5263199999999</v>
      </c>
      <c r="BF83" s="3">
        <v>705.3897499999999</v>
      </c>
      <c r="BG83" s="3">
        <v>540.7705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</row>
    <row x14ac:dyDescent="0.25" r="84" customHeight="1" ht="17.25">
      <c r="A84" s="1" t="s">
        <v>437</v>
      </c>
      <c r="B84" s="1" t="s">
        <v>438</v>
      </c>
      <c r="C84" s="3">
        <v>24.093</v>
      </c>
      <c r="D84" s="3">
        <v>23.906</v>
      </c>
      <c r="E84" s="3">
        <v>23.921</v>
      </c>
      <c r="F84" s="3">
        <v>24.432</v>
      </c>
      <c r="G84" s="3">
        <v>25.151999999999997</v>
      </c>
      <c r="H84" s="3">
        <v>25.770000000000003</v>
      </c>
      <c r="I84" s="3">
        <v>26.625</v>
      </c>
      <c r="J84" s="3">
        <v>27.649</v>
      </c>
      <c r="K84" s="3">
        <v>28.059</v>
      </c>
      <c r="L84" s="3">
        <v>28.152</v>
      </c>
      <c r="M84" s="3">
        <v>28.114</v>
      </c>
      <c r="N84" s="3">
        <v>27.727999999999998</v>
      </c>
      <c r="O84" s="3">
        <v>27.102</v>
      </c>
      <c r="P84" s="3">
        <v>26.401</v>
      </c>
      <c r="Q84" s="3">
        <v>25.608000000000004</v>
      </c>
      <c r="R84" s="3">
        <v>24.622</v>
      </c>
      <c r="S84" s="3">
        <v>23.624</v>
      </c>
      <c r="T84" s="3">
        <v>22.702</v>
      </c>
      <c r="U84" s="3">
        <v>21.969</v>
      </c>
      <c r="V84" s="3">
        <v>21.45</v>
      </c>
      <c r="W84" s="3">
        <v>21.152</v>
      </c>
      <c r="X84" s="3">
        <v>20.744</v>
      </c>
      <c r="Y84" s="3">
        <v>20.048000000000002</v>
      </c>
      <c r="Z84" s="3">
        <v>19.43</v>
      </c>
      <c r="AA84" s="3">
        <v>18.969</v>
      </c>
      <c r="AB84" s="3">
        <v>18.544</v>
      </c>
      <c r="AC84" s="3">
        <v>18.396</v>
      </c>
      <c r="AD84" s="3">
        <v>18.526</v>
      </c>
      <c r="AE84" s="3">
        <v>18.721</v>
      </c>
      <c r="AF84" s="3">
        <v>18.972</v>
      </c>
      <c r="AG84" s="3">
        <v>19.231</v>
      </c>
      <c r="AH84" s="3">
        <v>19.532</v>
      </c>
      <c r="AI84" s="3">
        <v>19.852</v>
      </c>
      <c r="AJ84" s="3">
        <v>20.109</v>
      </c>
      <c r="AK84" s="3">
        <v>20.3</v>
      </c>
      <c r="AL84" s="3">
        <v>20.428</v>
      </c>
      <c r="AM84" s="3">
        <v>20.506</v>
      </c>
      <c r="AN84" s="3">
        <v>20.534</v>
      </c>
      <c r="AO84" s="3">
        <v>20.509</v>
      </c>
      <c r="AP84" s="3">
        <v>20.430999999999997</v>
      </c>
      <c r="AQ84" s="3">
        <v>20.305</v>
      </c>
      <c r="AR84" s="3">
        <v>20.14</v>
      </c>
      <c r="AS84" s="11" t="s">
        <v>385</v>
      </c>
      <c r="AT84" s="4" t="s">
        <v>385</v>
      </c>
      <c r="AU84" s="4" t="s">
        <v>385</v>
      </c>
      <c r="AV84" s="4" t="s">
        <v>385</v>
      </c>
      <c r="AW84" s="4" t="s">
        <v>385</v>
      </c>
      <c r="AX84" s="4" t="s">
        <v>385</v>
      </c>
      <c r="AY84" s="4" t="s">
        <v>385</v>
      </c>
      <c r="AZ84" s="4" t="s">
        <v>385</v>
      </c>
      <c r="BA84" s="4" t="s">
        <v>385</v>
      </c>
      <c r="BB84" s="4" t="s">
        <v>385</v>
      </c>
      <c r="BC84" s="4" t="s">
        <v>385</v>
      </c>
      <c r="BD84" s="4" t="s">
        <v>385</v>
      </c>
      <c r="BE84" s="4" t="s">
        <v>385</v>
      </c>
      <c r="BF84" s="4" t="s">
        <v>385</v>
      </c>
      <c r="BG84" s="4" t="s">
        <v>385</v>
      </c>
      <c r="BH84" s="4" t="s">
        <v>385</v>
      </c>
      <c r="BI84" s="4" t="s">
        <v>385</v>
      </c>
      <c r="BJ84" s="4" t="s">
        <v>385</v>
      </c>
      <c r="BK84" s="4" t="s">
        <v>385</v>
      </c>
      <c r="BL84" s="4" t="s">
        <v>385</v>
      </c>
      <c r="BM84" s="4" t="s">
        <v>385</v>
      </c>
      <c r="BN84" s="4" t="s">
        <v>385</v>
      </c>
      <c r="BO84" s="4" t="s">
        <v>385</v>
      </c>
      <c r="BP84" s="4" t="s">
        <v>385</v>
      </c>
      <c r="BQ84" s="4" t="s">
        <v>385</v>
      </c>
      <c r="BR84" s="4" t="s">
        <v>385</v>
      </c>
      <c r="BS84" s="4" t="s">
        <v>385</v>
      </c>
      <c r="BT84" s="4" t="s">
        <v>385</v>
      </c>
      <c r="BU84" s="4" t="s">
        <v>385</v>
      </c>
      <c r="BV84" s="4" t="s">
        <v>385</v>
      </c>
      <c r="BW84" s="4" t="s">
        <v>385</v>
      </c>
      <c r="BX84" s="4" t="s">
        <v>385</v>
      </c>
      <c r="BY84" s="4" t="s">
        <v>385</v>
      </c>
      <c r="BZ84" s="4" t="s">
        <v>385</v>
      </c>
      <c r="CA84" s="4" t="s">
        <v>385</v>
      </c>
      <c r="CB84" s="4" t="s">
        <v>385</v>
      </c>
      <c r="CC84" s="4" t="s">
        <v>385</v>
      </c>
      <c r="CD84" s="4" t="s">
        <v>385</v>
      </c>
      <c r="CE84" s="4" t="s">
        <v>385</v>
      </c>
      <c r="CF84" s="4" t="s">
        <v>385</v>
      </c>
      <c r="CG84" s="4" t="s">
        <v>385</v>
      </c>
      <c r="CH84" s="4" t="s">
        <v>385</v>
      </c>
    </row>
    <row x14ac:dyDescent="0.25" r="85" customHeight="1" ht="17.25">
      <c r="A85" s="1" t="s">
        <v>439</v>
      </c>
      <c r="B85" s="1" t="s">
        <v>440</v>
      </c>
      <c r="C85" s="3">
        <v>8.511</v>
      </c>
      <c r="D85" s="3">
        <v>8.888</v>
      </c>
      <c r="E85" s="3">
        <v>9.209</v>
      </c>
      <c r="F85" s="3">
        <v>9.484</v>
      </c>
      <c r="G85" s="3">
        <v>9.749</v>
      </c>
      <c r="H85" s="3">
        <v>10.017</v>
      </c>
      <c r="I85" s="3">
        <v>10.275</v>
      </c>
      <c r="J85" s="3">
        <v>10.517</v>
      </c>
      <c r="K85" s="3">
        <v>10.734</v>
      </c>
      <c r="L85" s="3">
        <v>10.908</v>
      </c>
      <c r="M85" s="3">
        <v>11.088</v>
      </c>
      <c r="N85" s="3">
        <v>11.239</v>
      </c>
      <c r="O85" s="3">
        <v>11.299</v>
      </c>
      <c r="P85" s="3">
        <v>11.321</v>
      </c>
      <c r="Q85" s="3">
        <v>11.322</v>
      </c>
      <c r="R85" s="3">
        <v>11.239999999999998</v>
      </c>
      <c r="S85" s="3">
        <v>11.036999999999999</v>
      </c>
      <c r="T85" s="3">
        <v>10.746</v>
      </c>
      <c r="U85" s="3">
        <v>10.39</v>
      </c>
      <c r="V85" s="3">
        <v>9.979</v>
      </c>
      <c r="W85" s="3">
        <v>9.595</v>
      </c>
      <c r="X85" s="3">
        <v>9.301</v>
      </c>
      <c r="Y85" s="3">
        <v>9.071</v>
      </c>
      <c r="Z85" s="3">
        <v>8.893</v>
      </c>
      <c r="AA85" s="3">
        <v>8.737</v>
      </c>
      <c r="AB85" s="3">
        <v>8.593</v>
      </c>
      <c r="AC85" s="3">
        <v>8.471</v>
      </c>
      <c r="AD85" s="3">
        <v>8.369</v>
      </c>
      <c r="AE85" s="3">
        <v>8.294</v>
      </c>
      <c r="AF85" s="3">
        <v>8.25</v>
      </c>
      <c r="AG85" s="3">
        <v>8.216000000000001</v>
      </c>
      <c r="AH85" s="3">
        <v>8.158</v>
      </c>
      <c r="AI85" s="3">
        <v>8.071</v>
      </c>
      <c r="AJ85" s="3">
        <v>7.962</v>
      </c>
      <c r="AK85" s="3">
        <v>7.837</v>
      </c>
      <c r="AL85" s="3">
        <v>7.798</v>
      </c>
      <c r="AM85" s="3">
        <v>7.844</v>
      </c>
      <c r="AN85" s="3">
        <v>7.902</v>
      </c>
      <c r="AO85" s="3">
        <v>7.994</v>
      </c>
      <c r="AP85" s="3">
        <v>8.129</v>
      </c>
      <c r="AQ85" s="3">
        <v>8.232</v>
      </c>
      <c r="AR85" s="3">
        <v>8.259</v>
      </c>
      <c r="AS85" s="11" t="s">
        <v>385</v>
      </c>
      <c r="AT85" s="4" t="s">
        <v>385</v>
      </c>
      <c r="AU85" s="4" t="s">
        <v>385</v>
      </c>
      <c r="AV85" s="4" t="s">
        <v>385</v>
      </c>
      <c r="AW85" s="4" t="s">
        <v>385</v>
      </c>
      <c r="AX85" s="4" t="s">
        <v>385</v>
      </c>
      <c r="AY85" s="4" t="s">
        <v>385</v>
      </c>
      <c r="AZ85" s="4" t="s">
        <v>385</v>
      </c>
      <c r="BA85" s="4" t="s">
        <v>385</v>
      </c>
      <c r="BB85" s="4" t="s">
        <v>385</v>
      </c>
      <c r="BC85" s="4" t="s">
        <v>385</v>
      </c>
      <c r="BD85" s="4" t="s">
        <v>385</v>
      </c>
      <c r="BE85" s="4" t="s">
        <v>385</v>
      </c>
      <c r="BF85" s="4" t="s">
        <v>385</v>
      </c>
      <c r="BG85" s="4" t="s">
        <v>385</v>
      </c>
      <c r="BH85" s="4" t="s">
        <v>385</v>
      </c>
      <c r="BI85" s="4" t="s">
        <v>385</v>
      </c>
      <c r="BJ85" s="4" t="s">
        <v>385</v>
      </c>
      <c r="BK85" s="4" t="s">
        <v>385</v>
      </c>
      <c r="BL85" s="4" t="s">
        <v>385</v>
      </c>
      <c r="BM85" s="4" t="s">
        <v>385</v>
      </c>
      <c r="BN85" s="4" t="s">
        <v>385</v>
      </c>
      <c r="BO85" s="4" t="s">
        <v>385</v>
      </c>
      <c r="BP85" s="4" t="s">
        <v>385</v>
      </c>
      <c r="BQ85" s="4" t="s">
        <v>385</v>
      </c>
      <c r="BR85" s="4" t="s">
        <v>385</v>
      </c>
      <c r="BS85" s="4" t="s">
        <v>385</v>
      </c>
      <c r="BT85" s="4" t="s">
        <v>385</v>
      </c>
      <c r="BU85" s="4" t="s">
        <v>385</v>
      </c>
      <c r="BV85" s="4" t="s">
        <v>385</v>
      </c>
      <c r="BW85" s="4" t="s">
        <v>385</v>
      </c>
      <c r="BX85" s="4" t="s">
        <v>385</v>
      </c>
      <c r="BY85" s="4" t="s">
        <v>385</v>
      </c>
      <c r="BZ85" s="4" t="s">
        <v>385</v>
      </c>
      <c r="CA85" s="4" t="s">
        <v>385</v>
      </c>
      <c r="CB85" s="4" t="s">
        <v>385</v>
      </c>
      <c r="CC85" s="4" t="s">
        <v>385</v>
      </c>
      <c r="CD85" s="4" t="s">
        <v>385</v>
      </c>
      <c r="CE85" s="4" t="s">
        <v>385</v>
      </c>
      <c r="CF85" s="4" t="s">
        <v>385</v>
      </c>
      <c r="CG85" s="4" t="s">
        <v>385</v>
      </c>
      <c r="CH85" s="4" t="s">
        <v>385</v>
      </c>
    </row>
    <row x14ac:dyDescent="0.25" r="86" customHeight="1" ht="17.25">
      <c r="A86" s="1" t="s">
        <v>119</v>
      </c>
      <c r="B86" s="1" t="s">
        <v>118</v>
      </c>
      <c r="C86" s="3">
        <v>2562.008</v>
      </c>
      <c r="D86" s="3">
        <v>2627.671</v>
      </c>
      <c r="E86" s="3">
        <v>2686.305</v>
      </c>
      <c r="F86" s="3">
        <v>2743.917</v>
      </c>
      <c r="G86" s="3">
        <v>2802.87</v>
      </c>
      <c r="H86" s="3">
        <v>2852.6269999999995</v>
      </c>
      <c r="I86" s="3">
        <v>2898.9130000000005</v>
      </c>
      <c r="J86" s="3">
        <v>2949.2</v>
      </c>
      <c r="K86" s="3">
        <v>3005.8210000000004</v>
      </c>
      <c r="L86" s="3">
        <v>3071.314</v>
      </c>
      <c r="M86" s="3">
        <v>3144.325</v>
      </c>
      <c r="N86" s="3">
        <v>3217.893</v>
      </c>
      <c r="O86" s="3">
        <v>3289.539</v>
      </c>
      <c r="P86" s="3">
        <v>3357.67</v>
      </c>
      <c r="Q86" s="3">
        <v>3422.183</v>
      </c>
      <c r="R86" s="3">
        <v>3486.596</v>
      </c>
      <c r="S86" s="3">
        <v>3550.795</v>
      </c>
      <c r="T86" s="3">
        <v>3611.36</v>
      </c>
      <c r="U86" s="3">
        <v>3668.176</v>
      </c>
      <c r="V86" s="3">
        <v>3717.224</v>
      </c>
      <c r="W86" s="3">
        <v>3758.1579999999994</v>
      </c>
      <c r="X86" s="3">
        <v>3799.3</v>
      </c>
      <c r="Y86" s="3">
        <v>3836.617</v>
      </c>
      <c r="Z86" s="3">
        <v>3860.875</v>
      </c>
      <c r="AA86" s="3">
        <v>3875.968</v>
      </c>
      <c r="AB86" s="3">
        <v>3880.354</v>
      </c>
      <c r="AC86" s="3">
        <v>3869.56</v>
      </c>
      <c r="AD86" s="3">
        <v>3856.31</v>
      </c>
      <c r="AE86" s="3">
        <v>3846.702</v>
      </c>
      <c r="AF86" s="3">
        <v>3839.714</v>
      </c>
      <c r="AG86" s="3">
        <v>3841.017</v>
      </c>
      <c r="AH86" s="3">
        <v>3852.9</v>
      </c>
      <c r="AI86" s="3">
        <v>3871.085</v>
      </c>
      <c r="AJ86" s="3">
        <v>3891.818</v>
      </c>
      <c r="AK86" s="3">
        <v>3915.9</v>
      </c>
      <c r="AL86" s="3">
        <v>3943.323</v>
      </c>
      <c r="AM86" s="3">
        <v>3971.923</v>
      </c>
      <c r="AN86" s="3">
        <v>3991.5040000000004</v>
      </c>
      <c r="AO86" s="3">
        <v>3994.807</v>
      </c>
      <c r="AP86" s="3">
        <v>3975.468</v>
      </c>
      <c r="AQ86" s="3">
        <v>3926.882</v>
      </c>
      <c r="AR86" s="3">
        <v>3854.7159999999994</v>
      </c>
      <c r="AS86" s="3">
        <v>922.3228799999999</v>
      </c>
      <c r="AT86" s="3">
        <v>762.0245899999999</v>
      </c>
      <c r="AU86" s="3">
        <v>752.1654</v>
      </c>
      <c r="AV86" s="3">
        <v>658.54008</v>
      </c>
      <c r="AW86" s="3">
        <v>924.9471</v>
      </c>
      <c r="AX86" s="3">
        <v>855.7880999999999</v>
      </c>
      <c r="AY86" s="3">
        <v>927.6521600000002</v>
      </c>
      <c r="AZ86" s="3">
        <v>1002.7280000000001</v>
      </c>
      <c r="BA86" s="3">
        <v>1232.38661</v>
      </c>
      <c r="BB86" s="3">
        <v>644.9759399999999</v>
      </c>
      <c r="BC86" s="3">
        <v>1949.4814999999999</v>
      </c>
      <c r="BD86" s="3">
        <v>1383.69399</v>
      </c>
      <c r="BE86" s="3">
        <v>1875.03723</v>
      </c>
      <c r="BF86" s="3">
        <v>2316.7923</v>
      </c>
      <c r="BG86" s="3">
        <v>2669.30274</v>
      </c>
      <c r="BH86" s="3">
        <v>2754.41084</v>
      </c>
      <c r="BI86" s="3">
        <v>2698.6042</v>
      </c>
      <c r="BJ86" s="3">
        <v>3177.9968000000003</v>
      </c>
      <c r="BK86" s="3">
        <v>3264.67664</v>
      </c>
      <c r="BL86" s="3">
        <v>3457.01832</v>
      </c>
      <c r="BM86" s="3">
        <v>3570.2500999999993</v>
      </c>
      <c r="BN86" s="3">
        <v>3533.349</v>
      </c>
      <c r="BO86" s="3">
        <v>3683.15232</v>
      </c>
      <c r="BP86" s="3">
        <v>3745.04875</v>
      </c>
      <c r="BQ86" s="3">
        <v>3798.4486399999996</v>
      </c>
      <c r="BR86" s="3">
        <v>3725.13984</v>
      </c>
      <c r="BS86" s="3">
        <v>3714.7776</v>
      </c>
      <c r="BT86" s="3">
        <v>3393.5528</v>
      </c>
      <c r="BU86" s="3">
        <v>3808.23498</v>
      </c>
      <c r="BV86" s="3">
        <v>3570.93402</v>
      </c>
      <c r="BW86" s="3">
        <v>3802.6068299999997</v>
      </c>
      <c r="BX86" s="3">
        <v>3506.139</v>
      </c>
      <c r="BY86" s="3">
        <v>3638.8199</v>
      </c>
      <c r="BZ86" s="3">
        <v>3852.89982</v>
      </c>
      <c r="CA86" s="3">
        <v>3641.7870000000003</v>
      </c>
      <c r="CB86" s="3">
        <v>3627.85716</v>
      </c>
      <c r="CC86" s="3">
        <v>3614.4499299999998</v>
      </c>
      <c r="CD86" s="3">
        <v>3712.0987200000004</v>
      </c>
      <c r="CE86" s="3">
        <v>3515.43016</v>
      </c>
      <c r="CF86" s="3">
        <v>3418.9024799999997</v>
      </c>
      <c r="CG86" s="3">
        <v>3377.11852</v>
      </c>
      <c r="CH86" s="3">
        <v>3237.9614399999996</v>
      </c>
    </row>
    <row x14ac:dyDescent="0.25" r="87" customHeight="1" ht="17.25">
      <c r="A87" s="1" t="s">
        <v>441</v>
      </c>
      <c r="B87" s="1" t="s">
        <v>442</v>
      </c>
      <c r="C87" s="3">
        <v>16.691</v>
      </c>
      <c r="D87" s="3">
        <v>17.357</v>
      </c>
      <c r="E87" s="3">
        <v>18.153</v>
      </c>
      <c r="F87" s="3">
        <v>19.26</v>
      </c>
      <c r="G87" s="3">
        <v>20.648</v>
      </c>
      <c r="H87" s="3">
        <v>22.098</v>
      </c>
      <c r="I87" s="3">
        <v>23.601</v>
      </c>
      <c r="J87" s="3">
        <v>25.137</v>
      </c>
      <c r="K87" s="3">
        <v>26.727</v>
      </c>
      <c r="L87" s="3">
        <v>28.418</v>
      </c>
      <c r="M87" s="3">
        <v>30.158</v>
      </c>
      <c r="N87" s="3">
        <v>31.987</v>
      </c>
      <c r="O87" s="3">
        <v>33.911</v>
      </c>
      <c r="P87" s="3">
        <v>35.798</v>
      </c>
      <c r="Q87" s="3">
        <v>37.533</v>
      </c>
      <c r="R87" s="3">
        <v>39.004</v>
      </c>
      <c r="S87" s="3">
        <v>40.221</v>
      </c>
      <c r="T87" s="3">
        <v>41.265</v>
      </c>
      <c r="U87" s="3">
        <v>42.345</v>
      </c>
      <c r="V87" s="3">
        <v>43.615</v>
      </c>
      <c r="W87" s="3">
        <v>45.076</v>
      </c>
      <c r="X87" s="3">
        <v>46.797</v>
      </c>
      <c r="Y87" s="3">
        <v>48.815</v>
      </c>
      <c r="Z87" s="3">
        <v>50.69</v>
      </c>
      <c r="AA87" s="3">
        <v>51.972</v>
      </c>
      <c r="AB87" s="3">
        <v>52.973</v>
      </c>
      <c r="AC87" s="3">
        <v>54.056</v>
      </c>
      <c r="AD87" s="3">
        <v>54.708</v>
      </c>
      <c r="AE87" s="3">
        <v>55.283</v>
      </c>
      <c r="AF87" s="3">
        <v>56.304</v>
      </c>
      <c r="AG87" s="3">
        <v>56.92</v>
      </c>
      <c r="AH87" s="3">
        <v>57.151</v>
      </c>
      <c r="AI87" s="3">
        <v>57.348</v>
      </c>
      <c r="AJ87" s="3">
        <v>57.47</v>
      </c>
      <c r="AK87" s="3">
        <v>58.142</v>
      </c>
      <c r="AL87" s="3">
        <v>59.547</v>
      </c>
      <c r="AM87" s="3">
        <v>61.497</v>
      </c>
      <c r="AN87" s="3">
        <v>64.052</v>
      </c>
      <c r="AO87" s="3">
        <v>66.855</v>
      </c>
      <c r="AP87" s="3">
        <v>69.182</v>
      </c>
      <c r="AQ87" s="3">
        <v>70.898</v>
      </c>
      <c r="AR87" s="3">
        <v>72.328</v>
      </c>
      <c r="AS87" s="11" t="s">
        <v>385</v>
      </c>
      <c r="AT87" s="4" t="s">
        <v>385</v>
      </c>
      <c r="AU87" s="4" t="s">
        <v>385</v>
      </c>
      <c r="AV87" s="4" t="s">
        <v>385</v>
      </c>
      <c r="AW87" s="4" t="s">
        <v>385</v>
      </c>
      <c r="AX87" s="4" t="s">
        <v>385</v>
      </c>
      <c r="AY87" s="4" t="s">
        <v>385</v>
      </c>
      <c r="AZ87" s="4" t="s">
        <v>385</v>
      </c>
      <c r="BA87" s="4" t="s">
        <v>385</v>
      </c>
      <c r="BB87" s="4" t="s">
        <v>385</v>
      </c>
      <c r="BC87" s="4" t="s">
        <v>385</v>
      </c>
      <c r="BD87" s="4" t="s">
        <v>385</v>
      </c>
      <c r="BE87" s="4" t="s">
        <v>385</v>
      </c>
      <c r="BF87" s="4" t="s">
        <v>385</v>
      </c>
      <c r="BG87" s="4" t="s">
        <v>385</v>
      </c>
      <c r="BH87" s="4" t="s">
        <v>385</v>
      </c>
      <c r="BI87" s="4" t="s">
        <v>385</v>
      </c>
      <c r="BJ87" s="4" t="s">
        <v>385</v>
      </c>
      <c r="BK87" s="4" t="s">
        <v>385</v>
      </c>
      <c r="BL87" s="4" t="s">
        <v>385</v>
      </c>
      <c r="BM87" s="4" t="s">
        <v>385</v>
      </c>
      <c r="BN87" s="4" t="s">
        <v>385</v>
      </c>
      <c r="BO87" s="4" t="s">
        <v>385</v>
      </c>
      <c r="BP87" s="4" t="s">
        <v>385</v>
      </c>
      <c r="BQ87" s="4" t="s">
        <v>385</v>
      </c>
      <c r="BR87" s="4" t="s">
        <v>385</v>
      </c>
      <c r="BS87" s="4" t="s">
        <v>385</v>
      </c>
      <c r="BT87" s="4" t="s">
        <v>385</v>
      </c>
      <c r="BU87" s="4" t="s">
        <v>385</v>
      </c>
      <c r="BV87" s="4" t="s">
        <v>385</v>
      </c>
      <c r="BW87" s="4" t="s">
        <v>385</v>
      </c>
      <c r="BX87" s="4" t="s">
        <v>385</v>
      </c>
      <c r="BY87" s="4" t="s">
        <v>385</v>
      </c>
      <c r="BZ87" s="4" t="s">
        <v>385</v>
      </c>
      <c r="CA87" s="4" t="s">
        <v>385</v>
      </c>
      <c r="CB87" s="4" t="s">
        <v>385</v>
      </c>
      <c r="CC87" s="4" t="s">
        <v>385</v>
      </c>
      <c r="CD87" s="4" t="s">
        <v>385</v>
      </c>
      <c r="CE87" s="4" t="s">
        <v>385</v>
      </c>
      <c r="CF87" s="4" t="s">
        <v>385</v>
      </c>
      <c r="CG87" s="4" t="s">
        <v>385</v>
      </c>
      <c r="CH87" s="4" t="s">
        <v>385</v>
      </c>
    </row>
    <row x14ac:dyDescent="0.25" r="88" customHeight="1" ht="17.25">
      <c r="A88" s="1" t="s">
        <v>443</v>
      </c>
      <c r="B88" s="1" t="s">
        <v>444</v>
      </c>
      <c r="C88" s="3">
        <v>27.312999999999995</v>
      </c>
      <c r="D88" s="3">
        <v>28.043999999999997</v>
      </c>
      <c r="E88" s="3">
        <v>28.636</v>
      </c>
      <c r="F88" s="3">
        <v>29.177</v>
      </c>
      <c r="G88" s="3">
        <v>29.548</v>
      </c>
      <c r="H88" s="3">
        <v>29.753</v>
      </c>
      <c r="I88" s="3">
        <v>29.996</v>
      </c>
      <c r="J88" s="3">
        <v>30.394</v>
      </c>
      <c r="K88" s="12">
        <v>31</v>
      </c>
      <c r="L88" s="3">
        <v>31.378</v>
      </c>
      <c r="M88" s="3">
        <v>31.736</v>
      </c>
      <c r="N88" s="3">
        <v>32.486000000000004</v>
      </c>
      <c r="O88" s="3">
        <v>33.198</v>
      </c>
      <c r="P88" s="3">
        <v>33.75</v>
      </c>
      <c r="Q88" s="3">
        <v>34.345</v>
      </c>
      <c r="R88" s="3">
        <v>34.809</v>
      </c>
      <c r="S88" s="3">
        <v>34.881</v>
      </c>
      <c r="T88" s="3">
        <v>34.784</v>
      </c>
      <c r="U88" s="3">
        <v>34.691</v>
      </c>
      <c r="V88" s="3">
        <v>34.727000000000004</v>
      </c>
      <c r="W88" s="3">
        <v>34.897999999999996</v>
      </c>
      <c r="X88" s="3">
        <v>35.056</v>
      </c>
      <c r="Y88" s="3">
        <v>34.96</v>
      </c>
      <c r="Z88" s="3">
        <v>34.512</v>
      </c>
      <c r="AA88" s="3">
        <v>33.747</v>
      </c>
      <c r="AB88" s="3">
        <v>32.744</v>
      </c>
      <c r="AC88" s="3">
        <v>31.726</v>
      </c>
      <c r="AD88" s="3">
        <v>30.874</v>
      </c>
      <c r="AE88" s="3">
        <v>30.24</v>
      </c>
      <c r="AF88" s="3">
        <v>29.844</v>
      </c>
      <c r="AG88" s="3">
        <v>30.191</v>
      </c>
      <c r="AH88" s="3">
        <v>30.968</v>
      </c>
      <c r="AI88" s="3">
        <v>31.768</v>
      </c>
      <c r="AJ88" s="3">
        <v>32.429</v>
      </c>
      <c r="AK88" s="3">
        <v>32.734</v>
      </c>
      <c r="AL88" s="3">
        <v>32.607</v>
      </c>
      <c r="AM88" s="3">
        <v>32.222</v>
      </c>
      <c r="AN88" s="3">
        <v>31.584</v>
      </c>
      <c r="AO88" s="3">
        <v>30.678</v>
      </c>
      <c r="AP88" s="3">
        <v>29.82</v>
      </c>
      <c r="AQ88" s="3">
        <v>28.98</v>
      </c>
      <c r="AR88" s="3">
        <v>28.27</v>
      </c>
      <c r="AS88" s="11" t="s">
        <v>385</v>
      </c>
      <c r="AT88" s="4" t="s">
        <v>385</v>
      </c>
      <c r="AU88" s="4" t="s">
        <v>385</v>
      </c>
      <c r="AV88" s="4" t="s">
        <v>385</v>
      </c>
      <c r="AW88" s="4" t="s">
        <v>385</v>
      </c>
      <c r="AX88" s="4" t="s">
        <v>385</v>
      </c>
      <c r="AY88" s="4" t="s">
        <v>385</v>
      </c>
      <c r="AZ88" s="4" t="s">
        <v>385</v>
      </c>
      <c r="BA88" s="4" t="s">
        <v>385</v>
      </c>
      <c r="BB88" s="4" t="s">
        <v>385</v>
      </c>
      <c r="BC88" s="4" t="s">
        <v>385</v>
      </c>
      <c r="BD88" s="4" t="s">
        <v>385</v>
      </c>
      <c r="BE88" s="4" t="s">
        <v>385</v>
      </c>
      <c r="BF88" s="4" t="s">
        <v>385</v>
      </c>
      <c r="BG88" s="4" t="s">
        <v>385</v>
      </c>
      <c r="BH88" s="4" t="s">
        <v>385</v>
      </c>
      <c r="BI88" s="4" t="s">
        <v>385</v>
      </c>
      <c r="BJ88" s="4" t="s">
        <v>385</v>
      </c>
      <c r="BK88" s="4" t="s">
        <v>385</v>
      </c>
      <c r="BL88" s="4" t="s">
        <v>385</v>
      </c>
      <c r="BM88" s="4" t="s">
        <v>385</v>
      </c>
      <c r="BN88" s="4" t="s">
        <v>385</v>
      </c>
      <c r="BO88" s="4" t="s">
        <v>385</v>
      </c>
      <c r="BP88" s="4" t="s">
        <v>385</v>
      </c>
      <c r="BQ88" s="4" t="s">
        <v>385</v>
      </c>
      <c r="BR88" s="4" t="s">
        <v>385</v>
      </c>
      <c r="BS88" s="4" t="s">
        <v>385</v>
      </c>
      <c r="BT88" s="4" t="s">
        <v>385</v>
      </c>
      <c r="BU88" s="4" t="s">
        <v>385</v>
      </c>
      <c r="BV88" s="4" t="s">
        <v>385</v>
      </c>
      <c r="BW88" s="4" t="s">
        <v>385</v>
      </c>
      <c r="BX88" s="4" t="s">
        <v>385</v>
      </c>
      <c r="BY88" s="4" t="s">
        <v>385</v>
      </c>
      <c r="BZ88" s="4" t="s">
        <v>385</v>
      </c>
      <c r="CA88" s="4" t="s">
        <v>385</v>
      </c>
      <c r="CB88" s="4" t="s">
        <v>385</v>
      </c>
      <c r="CC88" s="4" t="s">
        <v>385</v>
      </c>
      <c r="CD88" s="4" t="s">
        <v>385</v>
      </c>
      <c r="CE88" s="4" t="s">
        <v>385</v>
      </c>
      <c r="CF88" s="4" t="s">
        <v>385</v>
      </c>
      <c r="CG88" s="4" t="s">
        <v>385</v>
      </c>
      <c r="CH88" s="4" t="s">
        <v>385</v>
      </c>
    </row>
    <row x14ac:dyDescent="0.25" r="89" customHeight="1" ht="17.25">
      <c r="A89" s="1" t="s">
        <v>125</v>
      </c>
      <c r="B89" s="1" t="s">
        <v>124</v>
      </c>
      <c r="C89" s="3">
        <v>225.221</v>
      </c>
      <c r="D89" s="3">
        <v>222.598</v>
      </c>
      <c r="E89" s="3">
        <v>218.516</v>
      </c>
      <c r="F89" s="3">
        <v>213.81</v>
      </c>
      <c r="G89" s="3">
        <v>208.709</v>
      </c>
      <c r="H89" s="3">
        <v>203.71499999999997</v>
      </c>
      <c r="I89" s="3">
        <v>199.05</v>
      </c>
      <c r="J89" s="3">
        <v>195.09</v>
      </c>
      <c r="K89" s="3">
        <v>192.375</v>
      </c>
      <c r="L89" s="3">
        <v>190.966</v>
      </c>
      <c r="M89" s="3">
        <v>190.66099999999997</v>
      </c>
      <c r="N89" s="3">
        <v>191.617</v>
      </c>
      <c r="O89" s="3">
        <v>194.491</v>
      </c>
      <c r="P89" s="3">
        <v>198.188</v>
      </c>
      <c r="Q89" s="3">
        <v>201.173</v>
      </c>
      <c r="R89" s="3">
        <v>203.249</v>
      </c>
      <c r="S89" s="3">
        <v>203.704</v>
      </c>
      <c r="T89" s="3">
        <v>202.74600000000004</v>
      </c>
      <c r="U89" s="3">
        <v>201.26299999999998</v>
      </c>
      <c r="V89" s="3">
        <v>199.254</v>
      </c>
      <c r="W89" s="3">
        <v>196.67700000000002</v>
      </c>
      <c r="X89" s="3">
        <v>193.592</v>
      </c>
      <c r="Y89" s="3">
        <v>190.089</v>
      </c>
      <c r="Z89" s="3">
        <v>185.319</v>
      </c>
      <c r="AA89" s="3">
        <v>179.672</v>
      </c>
      <c r="AB89" s="3">
        <v>174.458</v>
      </c>
      <c r="AC89" s="3">
        <v>169.853</v>
      </c>
      <c r="AD89" s="3">
        <v>166.041</v>
      </c>
      <c r="AE89" s="3">
        <v>162.844</v>
      </c>
      <c r="AF89" s="3">
        <v>159.99</v>
      </c>
      <c r="AG89" s="3">
        <v>157.471</v>
      </c>
      <c r="AH89" s="3">
        <v>155.299</v>
      </c>
      <c r="AI89" s="3">
        <v>154.07</v>
      </c>
      <c r="AJ89" s="3">
        <v>154.064</v>
      </c>
      <c r="AK89" s="3">
        <v>154.475</v>
      </c>
      <c r="AL89" s="3">
        <v>154.777</v>
      </c>
      <c r="AM89" s="3">
        <v>154.886</v>
      </c>
      <c r="AN89" s="3">
        <v>154.876</v>
      </c>
      <c r="AO89" s="3">
        <v>156.274</v>
      </c>
      <c r="AP89" s="3">
        <v>157.513</v>
      </c>
      <c r="AQ89" s="3">
        <v>157.709</v>
      </c>
      <c r="AR89" s="3">
        <v>158.106</v>
      </c>
      <c r="AS89" s="3">
        <v>153.15028</v>
      </c>
      <c r="AT89" s="3">
        <v>162.49654</v>
      </c>
      <c r="AU89" s="3">
        <v>170.44248</v>
      </c>
      <c r="AV89" s="3">
        <v>162.4956</v>
      </c>
      <c r="AW89" s="3">
        <v>102.26741</v>
      </c>
      <c r="AX89" s="3">
        <v>199.64069999999998</v>
      </c>
      <c r="AY89" s="3">
        <v>151.27800000000002</v>
      </c>
      <c r="AZ89" s="3">
        <v>134.6121</v>
      </c>
      <c r="BA89" s="3">
        <v>123.12</v>
      </c>
      <c r="BB89" s="3">
        <v>145.13416</v>
      </c>
      <c r="BC89" s="3">
        <v>162.06184999999996</v>
      </c>
      <c r="BD89" s="3">
        <v>170.53913</v>
      </c>
      <c r="BE89" s="3">
        <v>171.15208</v>
      </c>
      <c r="BF89" s="3">
        <v>186.29671999999997</v>
      </c>
      <c r="BG89" s="3">
        <v>189.10262</v>
      </c>
      <c r="BH89" s="3">
        <v>189.02157</v>
      </c>
      <c r="BI89" s="3">
        <v>179.25952</v>
      </c>
      <c r="BJ89" s="3">
        <v>190.58124000000004</v>
      </c>
      <c r="BK89" s="3">
        <v>185.16196</v>
      </c>
      <c r="BL89" s="3">
        <v>181.32113999999999</v>
      </c>
      <c r="BM89" s="3">
        <v>182.90961000000001</v>
      </c>
      <c r="BN89" s="3">
        <v>183.9124</v>
      </c>
      <c r="BO89" s="3">
        <v>172.98099</v>
      </c>
      <c r="BP89" s="3">
        <v>176.05304999999998</v>
      </c>
      <c r="BQ89" s="3">
        <v>168.89167999999998</v>
      </c>
      <c r="BR89" s="3">
        <v>167.47968</v>
      </c>
      <c r="BS89" s="3">
        <v>163.05888000000002</v>
      </c>
      <c r="BT89" s="3">
        <v>161.05977</v>
      </c>
      <c r="BU89" s="3">
        <v>156.33023999999997</v>
      </c>
      <c r="BV89" s="3">
        <v>156.7902</v>
      </c>
      <c r="BW89" s="3">
        <v>154.32158</v>
      </c>
      <c r="BX89" s="3">
        <v>150.64003</v>
      </c>
      <c r="BY89" s="3">
        <v>150.9886</v>
      </c>
      <c r="BZ89" s="3">
        <v>150.98272</v>
      </c>
      <c r="CA89" s="3">
        <v>152.93025</v>
      </c>
      <c r="CB89" s="3">
        <v>153.22922999999997</v>
      </c>
      <c r="CC89" s="3">
        <v>147.1417</v>
      </c>
      <c r="CD89" s="3">
        <v>150.22972000000001</v>
      </c>
      <c r="CE89" s="3">
        <v>154.71126</v>
      </c>
      <c r="CF89" s="3">
        <v>155.93787</v>
      </c>
      <c r="CG89" s="3">
        <v>148.24645999999998</v>
      </c>
      <c r="CH89" s="3">
        <v>140.71434</v>
      </c>
    </row>
    <row x14ac:dyDescent="0.25" r="90" customHeight="1" ht="17.25">
      <c r="A90" s="1" t="s">
        <v>445</v>
      </c>
      <c r="B90" s="1" t="s">
        <v>446</v>
      </c>
      <c r="C90" s="3">
        <v>790.69</v>
      </c>
      <c r="D90" s="3">
        <v>800.364</v>
      </c>
      <c r="E90" s="3">
        <v>816.83</v>
      </c>
      <c r="F90" s="3">
        <v>828.904</v>
      </c>
      <c r="G90" s="3">
        <v>828.445</v>
      </c>
      <c r="H90" s="3">
        <v>815.1</v>
      </c>
      <c r="I90" s="3">
        <v>796.604</v>
      </c>
      <c r="J90" s="3">
        <v>778.014</v>
      </c>
      <c r="K90" s="3">
        <v>764.653</v>
      </c>
      <c r="L90" s="3">
        <v>759.264</v>
      </c>
      <c r="M90" s="3">
        <v>756.728</v>
      </c>
      <c r="N90" s="3">
        <v>753.672</v>
      </c>
      <c r="O90" s="3">
        <v>751.9</v>
      </c>
      <c r="P90" s="3">
        <v>743.646</v>
      </c>
      <c r="Q90" s="3">
        <v>727.64</v>
      </c>
      <c r="R90" s="3">
        <v>709.094</v>
      </c>
      <c r="S90" s="3">
        <v>703.356</v>
      </c>
      <c r="T90" s="3">
        <v>708.154</v>
      </c>
      <c r="U90" s="3">
        <v>698.5060000000001</v>
      </c>
      <c r="V90" s="3">
        <v>666.029</v>
      </c>
      <c r="W90" s="3">
        <v>613.519</v>
      </c>
      <c r="X90" s="3">
        <v>571.695</v>
      </c>
      <c r="Y90" s="3">
        <v>553.5139999999999</v>
      </c>
      <c r="Z90" s="3">
        <v>541.388</v>
      </c>
      <c r="AA90" s="3">
        <v>522.799</v>
      </c>
      <c r="AB90" s="3">
        <v>488.33299999999997</v>
      </c>
      <c r="AC90" s="3">
        <v>458.336</v>
      </c>
      <c r="AD90" s="3">
        <v>465.255</v>
      </c>
      <c r="AE90" s="3">
        <v>493.507</v>
      </c>
      <c r="AF90" s="3">
        <v>515.318</v>
      </c>
      <c r="AG90" s="3">
        <v>522.459</v>
      </c>
      <c r="AH90" s="3">
        <v>531.062</v>
      </c>
      <c r="AI90" s="3">
        <v>565.277</v>
      </c>
      <c r="AJ90" s="3">
        <v>602.729</v>
      </c>
      <c r="AK90" s="3">
        <v>619.471</v>
      </c>
      <c r="AL90" s="3">
        <v>611.174</v>
      </c>
      <c r="AM90" s="3">
        <v>611.645</v>
      </c>
      <c r="AN90" s="3">
        <v>634.272</v>
      </c>
      <c r="AO90" s="3">
        <v>654.645</v>
      </c>
      <c r="AP90" s="3">
        <v>669.043</v>
      </c>
      <c r="AQ90" s="3">
        <v>666.372</v>
      </c>
      <c r="AR90" s="3">
        <v>624.503</v>
      </c>
      <c r="AS90" s="11" t="s">
        <v>385</v>
      </c>
      <c r="AT90" s="4" t="s">
        <v>385</v>
      </c>
      <c r="AU90" s="4" t="s">
        <v>385</v>
      </c>
      <c r="AV90" s="4" t="s">
        <v>385</v>
      </c>
      <c r="AW90" s="4" t="s">
        <v>385</v>
      </c>
      <c r="AX90" s="4" t="s">
        <v>385</v>
      </c>
      <c r="AY90" s="4" t="s">
        <v>385</v>
      </c>
      <c r="AZ90" s="4" t="s">
        <v>385</v>
      </c>
      <c r="BA90" s="4" t="s">
        <v>385</v>
      </c>
      <c r="BB90" s="4" t="s">
        <v>385</v>
      </c>
      <c r="BC90" s="4" t="s">
        <v>385</v>
      </c>
      <c r="BD90" s="4" t="s">
        <v>385</v>
      </c>
      <c r="BE90" s="4" t="s">
        <v>385</v>
      </c>
      <c r="BF90" s="4" t="s">
        <v>385</v>
      </c>
      <c r="BG90" s="4" t="s">
        <v>385</v>
      </c>
      <c r="BH90" s="4" t="s">
        <v>385</v>
      </c>
      <c r="BI90" s="4" t="s">
        <v>385</v>
      </c>
      <c r="BJ90" s="4" t="s">
        <v>385</v>
      </c>
      <c r="BK90" s="4" t="s">
        <v>385</v>
      </c>
      <c r="BL90" s="4" t="s">
        <v>385</v>
      </c>
      <c r="BM90" s="4" t="s">
        <v>385</v>
      </c>
      <c r="BN90" s="4" t="s">
        <v>385</v>
      </c>
      <c r="BO90" s="4" t="s">
        <v>385</v>
      </c>
      <c r="BP90" s="4" t="s">
        <v>385</v>
      </c>
      <c r="BQ90" s="4" t="s">
        <v>385</v>
      </c>
      <c r="BR90" s="4" t="s">
        <v>385</v>
      </c>
      <c r="BS90" s="4" t="s">
        <v>385</v>
      </c>
      <c r="BT90" s="4" t="s">
        <v>385</v>
      </c>
      <c r="BU90" s="4" t="s">
        <v>385</v>
      </c>
      <c r="BV90" s="4" t="s">
        <v>385</v>
      </c>
      <c r="BW90" s="4" t="s">
        <v>385</v>
      </c>
      <c r="BX90" s="4" t="s">
        <v>385</v>
      </c>
      <c r="BY90" s="4" t="s">
        <v>385</v>
      </c>
      <c r="BZ90" s="4" t="s">
        <v>385</v>
      </c>
      <c r="CA90" s="4" t="s">
        <v>385</v>
      </c>
      <c r="CB90" s="4" t="s">
        <v>385</v>
      </c>
      <c r="CC90" s="4" t="s">
        <v>385</v>
      </c>
      <c r="CD90" s="4" t="s">
        <v>385</v>
      </c>
      <c r="CE90" s="4" t="s">
        <v>385</v>
      </c>
      <c r="CF90" s="4" t="s">
        <v>385</v>
      </c>
      <c r="CG90" s="4" t="s">
        <v>385</v>
      </c>
      <c r="CH90" s="4" t="s">
        <v>385</v>
      </c>
    </row>
    <row x14ac:dyDescent="0.25" r="91" customHeight="1" ht="17.25">
      <c r="A91" s="1" t="s">
        <v>129</v>
      </c>
      <c r="B91" s="1" t="s">
        <v>128</v>
      </c>
      <c r="C91" s="3">
        <v>1426.105</v>
      </c>
      <c r="D91" s="3">
        <v>1462.582</v>
      </c>
      <c r="E91" s="3">
        <v>1497.4270000000001</v>
      </c>
      <c r="F91" s="3">
        <v>1530.9859999999999</v>
      </c>
      <c r="G91" s="3">
        <v>1562.3690000000001</v>
      </c>
      <c r="H91" s="3">
        <v>1591.594</v>
      </c>
      <c r="I91" s="3">
        <v>1620.109</v>
      </c>
      <c r="J91" s="3">
        <v>1648.569</v>
      </c>
      <c r="K91" s="3">
        <v>1676.33</v>
      </c>
      <c r="L91" s="12">
        <v>1705</v>
      </c>
      <c r="M91" s="3">
        <v>1736.64</v>
      </c>
      <c r="N91" s="3">
        <v>1770.759</v>
      </c>
      <c r="O91" s="3">
        <v>1807.788</v>
      </c>
      <c r="P91" s="3">
        <v>1847.571</v>
      </c>
      <c r="Q91" s="3">
        <v>1888.332</v>
      </c>
      <c r="R91" s="3">
        <v>1928.056</v>
      </c>
      <c r="S91" s="3">
        <v>1966.258</v>
      </c>
      <c r="T91" s="3">
        <v>2002.769</v>
      </c>
      <c r="U91" s="3">
        <v>2033.128</v>
      </c>
      <c r="V91" s="3">
        <v>2063.663</v>
      </c>
      <c r="W91" s="3">
        <v>2098.241</v>
      </c>
      <c r="X91" s="3">
        <v>2129.043</v>
      </c>
      <c r="Y91" s="3">
        <v>2153.903</v>
      </c>
      <c r="Z91" s="3">
        <v>2170.426</v>
      </c>
      <c r="AA91" s="3">
        <v>2176.735</v>
      </c>
      <c r="AB91" s="3">
        <v>2175.346</v>
      </c>
      <c r="AC91" s="3">
        <v>2170.015</v>
      </c>
      <c r="AD91" s="3">
        <v>2162.184</v>
      </c>
      <c r="AE91" s="3">
        <v>2152.845</v>
      </c>
      <c r="AF91" s="3">
        <v>2142.5240000000003</v>
      </c>
      <c r="AG91" s="3">
        <v>2131.07</v>
      </c>
      <c r="AH91" s="3">
        <v>2118.724</v>
      </c>
      <c r="AI91" s="3">
        <v>2106.43</v>
      </c>
      <c r="AJ91" s="3">
        <v>2094.94</v>
      </c>
      <c r="AK91" s="3">
        <v>2085.284</v>
      </c>
      <c r="AL91" s="3">
        <v>2078.887</v>
      </c>
      <c r="AM91" s="3">
        <v>2076.547</v>
      </c>
      <c r="AN91" s="3">
        <v>2078.441</v>
      </c>
      <c r="AO91" s="3">
        <v>2084.225</v>
      </c>
      <c r="AP91" s="3">
        <v>2092.875</v>
      </c>
      <c r="AQ91" s="3">
        <v>2102.878</v>
      </c>
      <c r="AR91" s="3">
        <v>2112.773</v>
      </c>
      <c r="AS91" s="3">
        <v>356.52625</v>
      </c>
      <c r="AT91" s="3">
        <v>599.65862</v>
      </c>
      <c r="AU91" s="3">
        <v>748.7135000000001</v>
      </c>
      <c r="AV91" s="3">
        <v>842.0423</v>
      </c>
      <c r="AW91" s="3">
        <v>640.57129</v>
      </c>
      <c r="AX91" s="3">
        <v>1034.5361</v>
      </c>
      <c r="AY91" s="3">
        <v>1166.47848</v>
      </c>
      <c r="AZ91" s="3">
        <v>1088.05554</v>
      </c>
      <c r="BA91" s="3">
        <v>1072.8512</v>
      </c>
      <c r="BB91" s="12">
        <v>1364</v>
      </c>
      <c r="BC91" s="3">
        <v>1215.648</v>
      </c>
      <c r="BD91" s="3">
        <v>1753.05141</v>
      </c>
      <c r="BE91" s="3">
        <v>1663.16496</v>
      </c>
      <c r="BF91" s="3">
        <v>1755.1924499999998</v>
      </c>
      <c r="BG91" s="3">
        <v>1869.4486800000002</v>
      </c>
      <c r="BH91" s="3">
        <v>1870.21432</v>
      </c>
      <c r="BI91" s="3">
        <v>1946.59542</v>
      </c>
      <c r="BJ91" s="3">
        <v>1982.7413099999999</v>
      </c>
      <c r="BK91" s="3">
        <v>1951.80288</v>
      </c>
      <c r="BL91" s="3">
        <v>1919.20659</v>
      </c>
      <c r="BM91" s="3">
        <v>2077.25859</v>
      </c>
      <c r="BN91" s="3">
        <v>2107.75257</v>
      </c>
      <c r="BO91" s="3">
        <v>2024.6688199999996</v>
      </c>
      <c r="BP91" s="3">
        <v>1975.08766</v>
      </c>
      <c r="BQ91" s="3">
        <v>2133.2003</v>
      </c>
      <c r="BR91" s="3">
        <v>2131.8390799999997</v>
      </c>
      <c r="BS91" s="3">
        <v>2104.91455</v>
      </c>
      <c r="BT91" s="3">
        <v>2140.56216</v>
      </c>
      <c r="BU91" s="3">
        <v>2131.31655</v>
      </c>
      <c r="BV91" s="3">
        <v>2121.0987600000003</v>
      </c>
      <c r="BW91" s="3">
        <v>2109.7593</v>
      </c>
      <c r="BX91" s="3">
        <v>2097.53676</v>
      </c>
      <c r="BY91" s="3">
        <v>2064.3014</v>
      </c>
      <c r="BZ91" s="3">
        <v>2032.0918</v>
      </c>
      <c r="CA91" s="3">
        <v>2001.87264</v>
      </c>
      <c r="CB91" s="3">
        <v>1954.15378</v>
      </c>
      <c r="CC91" s="3">
        <v>1931.1887100000001</v>
      </c>
      <c r="CD91" s="3">
        <v>1912.16572</v>
      </c>
      <c r="CE91" s="3">
        <v>1938.32925</v>
      </c>
      <c r="CF91" s="3">
        <v>1820.80125</v>
      </c>
      <c r="CG91" s="3">
        <v>1745.38874</v>
      </c>
      <c r="CH91" s="3">
        <v>1732.47386</v>
      </c>
    </row>
    <row x14ac:dyDescent="0.25" r="92" customHeight="1" ht="17.25">
      <c r="A92" s="1" t="s">
        <v>71</v>
      </c>
      <c r="B92" s="1" t="s">
        <v>70</v>
      </c>
      <c r="C92" s="3">
        <v>666.873</v>
      </c>
      <c r="D92" s="3">
        <v>668.977</v>
      </c>
      <c r="E92" s="3">
        <v>669.795</v>
      </c>
      <c r="F92" s="3">
        <v>667.936</v>
      </c>
      <c r="G92" s="3">
        <v>663.764</v>
      </c>
      <c r="H92" s="3">
        <v>657.1579999999999</v>
      </c>
      <c r="I92" s="3">
        <v>647.453</v>
      </c>
      <c r="J92" s="3">
        <v>635.246</v>
      </c>
      <c r="K92" s="3">
        <v>621.198</v>
      </c>
      <c r="L92" s="3">
        <v>604.331</v>
      </c>
      <c r="M92" s="3">
        <v>587.279</v>
      </c>
      <c r="N92" s="3">
        <v>569.321</v>
      </c>
      <c r="O92" s="3">
        <v>545.94</v>
      </c>
      <c r="P92" s="3">
        <v>526.073</v>
      </c>
      <c r="Q92" s="3">
        <v>515.686</v>
      </c>
      <c r="R92" s="3">
        <v>506.94899999999996</v>
      </c>
      <c r="S92" s="3">
        <v>505.911</v>
      </c>
      <c r="T92" s="3">
        <v>513.578</v>
      </c>
      <c r="U92" s="3">
        <v>516.618</v>
      </c>
      <c r="V92" s="3">
        <v>511.55999999999995</v>
      </c>
      <c r="W92" s="3">
        <v>499.094</v>
      </c>
      <c r="X92" s="3">
        <v>481.237</v>
      </c>
      <c r="Y92" s="3">
        <v>461.4440000000001</v>
      </c>
      <c r="Z92" s="3">
        <v>443.932</v>
      </c>
      <c r="AA92" s="3">
        <v>431.557</v>
      </c>
      <c r="AB92" s="3">
        <v>425.61300000000006</v>
      </c>
      <c r="AC92" s="3">
        <v>423.734</v>
      </c>
      <c r="AD92" s="3">
        <v>423.799</v>
      </c>
      <c r="AE92" s="3">
        <v>427.429</v>
      </c>
      <c r="AF92" s="3">
        <v>432.89</v>
      </c>
      <c r="AG92" s="3">
        <v>435.299</v>
      </c>
      <c r="AH92" s="3">
        <v>433.938</v>
      </c>
      <c r="AI92" s="3">
        <v>431.467</v>
      </c>
      <c r="AJ92" s="3">
        <v>425.539</v>
      </c>
      <c r="AK92" s="3">
        <v>415.134</v>
      </c>
      <c r="AL92" s="3">
        <v>402.793</v>
      </c>
      <c r="AM92" s="3">
        <v>391.968</v>
      </c>
      <c r="AN92" s="3">
        <v>382.65199999999993</v>
      </c>
      <c r="AO92" s="3">
        <v>374.972</v>
      </c>
      <c r="AP92" s="3">
        <v>369.71900000000005</v>
      </c>
      <c r="AQ92" s="3">
        <v>365.44399999999996</v>
      </c>
      <c r="AR92" s="3">
        <v>360.98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3">
        <v>502.2648000000001</v>
      </c>
      <c r="BF92" s="3">
        <v>515.5515399999999</v>
      </c>
      <c r="BG92" s="3">
        <v>505.37228000000005</v>
      </c>
      <c r="BH92" s="3">
        <v>501.8795099999999</v>
      </c>
      <c r="BI92" s="3">
        <v>500.85188999999997</v>
      </c>
      <c r="BJ92" s="3">
        <v>503.30643999999995</v>
      </c>
      <c r="BK92" s="3">
        <v>501.11946000000006</v>
      </c>
      <c r="BL92" s="3">
        <v>491.09759999999994</v>
      </c>
      <c r="BM92" s="3">
        <v>489.11212</v>
      </c>
      <c r="BN92" s="3">
        <v>466.79989</v>
      </c>
      <c r="BO92" s="3">
        <v>456.8295600000001</v>
      </c>
      <c r="BP92" s="3">
        <v>435.05336</v>
      </c>
      <c r="BQ92" s="3">
        <v>422.92586</v>
      </c>
      <c r="BR92" s="3">
        <v>417.10074000000003</v>
      </c>
      <c r="BS92" s="3">
        <v>419.49665999999996</v>
      </c>
      <c r="BT92" s="3">
        <v>419.56100999999995</v>
      </c>
      <c r="BU92" s="3">
        <v>423.15470999999997</v>
      </c>
      <c r="BV92" s="3">
        <v>428.5611</v>
      </c>
      <c r="BW92" s="3">
        <v>430.94601</v>
      </c>
      <c r="BX92" s="3">
        <v>429.59862</v>
      </c>
      <c r="BY92" s="3">
        <v>427.15233</v>
      </c>
      <c r="BZ92" s="3">
        <v>421.28361</v>
      </c>
      <c r="CA92" s="3">
        <v>406.83132</v>
      </c>
      <c r="CB92" s="3">
        <v>394.73714</v>
      </c>
      <c r="CC92" s="3">
        <v>388.04832</v>
      </c>
      <c r="CD92" s="3">
        <v>374.9989599999999</v>
      </c>
      <c r="CE92" s="3">
        <v>367.47256</v>
      </c>
      <c r="CF92" s="3">
        <v>362.32462000000004</v>
      </c>
      <c r="CG92" s="3">
        <v>358.13512</v>
      </c>
      <c r="CH92" s="3">
        <v>350.1506</v>
      </c>
    </row>
    <row x14ac:dyDescent="0.25" r="93" customHeight="1" ht="17.25">
      <c r="A93" s="1" t="s">
        <v>127</v>
      </c>
      <c r="B93" s="1" t="s">
        <v>126</v>
      </c>
      <c r="C93" s="3">
        <v>1793.732</v>
      </c>
      <c r="D93" s="3">
        <v>1843.271</v>
      </c>
      <c r="E93" s="3">
        <v>1893.402</v>
      </c>
      <c r="F93" s="3">
        <v>1942.165</v>
      </c>
      <c r="G93" s="3">
        <v>1988.473</v>
      </c>
      <c r="H93" s="3">
        <v>2034.361</v>
      </c>
      <c r="I93" s="3">
        <v>2079.997</v>
      </c>
      <c r="J93" s="3">
        <v>2123.974</v>
      </c>
      <c r="K93" s="3">
        <v>2167.311</v>
      </c>
      <c r="L93" s="3">
        <v>2210.677</v>
      </c>
      <c r="M93" s="3">
        <v>2251.842</v>
      </c>
      <c r="N93" s="3">
        <v>2284.188</v>
      </c>
      <c r="O93" s="3">
        <v>2306.0879999999997</v>
      </c>
      <c r="P93" s="3">
        <v>2321.042</v>
      </c>
      <c r="Q93" s="3">
        <v>2329.297</v>
      </c>
      <c r="R93" s="3">
        <v>2332.576</v>
      </c>
      <c r="S93" s="3">
        <v>2337.464</v>
      </c>
      <c r="T93" s="3">
        <v>2346.274</v>
      </c>
      <c r="U93" s="3">
        <v>2356.298</v>
      </c>
      <c r="V93" s="3">
        <v>2367.802</v>
      </c>
      <c r="W93" s="3">
        <v>2382.585</v>
      </c>
      <c r="X93" s="3">
        <v>2396.656</v>
      </c>
      <c r="Y93" s="3">
        <v>2405.886</v>
      </c>
      <c r="Z93" s="3">
        <v>2413.812</v>
      </c>
      <c r="AA93" s="3">
        <v>2419.385</v>
      </c>
      <c r="AB93" s="3">
        <v>2422.186</v>
      </c>
      <c r="AC93" s="3">
        <v>2427.661</v>
      </c>
      <c r="AD93" s="3">
        <v>2436.928</v>
      </c>
      <c r="AE93" s="3">
        <v>2447.626</v>
      </c>
      <c r="AF93" s="3">
        <v>2460.071</v>
      </c>
      <c r="AG93" s="3">
        <v>2461.372</v>
      </c>
      <c r="AH93" s="3">
        <v>2464.511</v>
      </c>
      <c r="AI93" s="3">
        <v>2480.526</v>
      </c>
      <c r="AJ93" s="3">
        <v>2493.605</v>
      </c>
      <c r="AK93" s="3">
        <v>2504.771</v>
      </c>
      <c r="AL93" s="3">
        <v>2513.249</v>
      </c>
      <c r="AM93" s="3">
        <v>2518.035</v>
      </c>
      <c r="AN93" s="3">
        <v>2524.077</v>
      </c>
      <c r="AO93" s="3">
        <v>2533.286</v>
      </c>
      <c r="AP93" s="3">
        <v>2542.767</v>
      </c>
      <c r="AQ93" s="3">
        <v>2550.592</v>
      </c>
      <c r="AR93" s="3">
        <v>2553.874</v>
      </c>
      <c r="AS93" s="12">
        <v>0</v>
      </c>
      <c r="AT93" s="3">
        <v>1105.9625999999998</v>
      </c>
      <c r="AU93" s="3">
        <v>1098.17316</v>
      </c>
      <c r="AV93" s="3">
        <v>1204.1423</v>
      </c>
      <c r="AW93" s="3">
        <v>1411.81583</v>
      </c>
      <c r="AX93" s="3">
        <v>1444.39631</v>
      </c>
      <c r="AY93" s="3">
        <v>1580.7977199999998</v>
      </c>
      <c r="AZ93" s="3">
        <v>1529.2612800000002</v>
      </c>
      <c r="BA93" s="3">
        <v>1430.4252600000002</v>
      </c>
      <c r="BB93" s="3">
        <v>1525.36713</v>
      </c>
      <c r="BC93" s="3">
        <v>1621.32624</v>
      </c>
      <c r="BD93" s="3">
        <v>1644.61536</v>
      </c>
      <c r="BE93" s="3">
        <v>1683.4442399999998</v>
      </c>
      <c r="BF93" s="3">
        <v>1694.3606599999998</v>
      </c>
      <c r="BG93" s="3">
        <v>1700.38681</v>
      </c>
      <c r="BH93" s="3">
        <v>1726.10624</v>
      </c>
      <c r="BI93" s="3">
        <v>1682.97408</v>
      </c>
      <c r="BJ93" s="3">
        <v>1689.3172799999998</v>
      </c>
      <c r="BK93" s="3">
        <v>1696.5345599999998</v>
      </c>
      <c r="BL93" s="3">
        <v>1681.13942</v>
      </c>
      <c r="BM93" s="3">
        <v>1715.4612</v>
      </c>
      <c r="BN93" s="3">
        <v>1725.59232</v>
      </c>
      <c r="BO93" s="3">
        <v>1756.29678</v>
      </c>
      <c r="BP93" s="3">
        <v>1786.2208799999999</v>
      </c>
      <c r="BQ93" s="3">
        <v>1790.3449</v>
      </c>
      <c r="BR93" s="3">
        <v>1816.6395000000002</v>
      </c>
      <c r="BS93" s="3">
        <v>1820.74575</v>
      </c>
      <c r="BT93" s="3">
        <v>1900.80384</v>
      </c>
      <c r="BU93" s="3">
        <v>1909.14828</v>
      </c>
      <c r="BV93" s="3">
        <v>1968.0568</v>
      </c>
      <c r="BW93" s="3">
        <v>2018.3250399999997</v>
      </c>
      <c r="BX93" s="3">
        <v>2045.5441299999998</v>
      </c>
      <c r="BY93" s="3">
        <v>2034.0313199999998</v>
      </c>
      <c r="BZ93" s="3">
        <v>2044.7560999999998</v>
      </c>
      <c r="CA93" s="3">
        <v>2028.8645100000003</v>
      </c>
      <c r="CB93" s="3">
        <v>2085.9966699999995</v>
      </c>
      <c r="CC93" s="3">
        <v>2089.9690499999997</v>
      </c>
      <c r="CD93" s="3">
        <v>2094.98391</v>
      </c>
      <c r="CE93" s="3">
        <v>2102.62738</v>
      </c>
      <c r="CF93" s="3">
        <v>1856.2199099999998</v>
      </c>
      <c r="CG93" s="3">
        <v>1861.93216</v>
      </c>
      <c r="CH93" s="3">
        <v>1864.3280199999997</v>
      </c>
    </row>
    <row x14ac:dyDescent="0.25" r="94" customHeight="1" ht="17.25">
      <c r="A94" s="1" t="s">
        <v>131</v>
      </c>
      <c r="B94" s="1" t="s">
        <v>130</v>
      </c>
      <c r="C94" s="3">
        <v>1687.908</v>
      </c>
      <c r="D94" s="3">
        <v>1603.232</v>
      </c>
      <c r="E94" s="3">
        <v>1519.279</v>
      </c>
      <c r="F94" s="3">
        <v>1435.654</v>
      </c>
      <c r="G94" s="3">
        <v>1359.088</v>
      </c>
      <c r="H94" s="3">
        <v>1305.112</v>
      </c>
      <c r="I94" s="3">
        <v>1272.531</v>
      </c>
      <c r="J94" s="3">
        <v>1250.402</v>
      </c>
      <c r="K94" s="3">
        <v>1240.065</v>
      </c>
      <c r="L94" s="3">
        <v>1235.936</v>
      </c>
      <c r="M94" s="3">
        <v>1232.736</v>
      </c>
      <c r="N94" s="3">
        <v>1231.752</v>
      </c>
      <c r="O94" s="3">
        <v>1229.388</v>
      </c>
      <c r="P94" s="3">
        <v>1219.919</v>
      </c>
      <c r="Q94" s="3">
        <v>1206.054</v>
      </c>
      <c r="R94" s="3">
        <v>1184.604</v>
      </c>
      <c r="S94" s="3">
        <v>1149.604</v>
      </c>
      <c r="T94" s="3">
        <v>1107.423</v>
      </c>
      <c r="U94" s="3">
        <v>1066.441</v>
      </c>
      <c r="V94" s="3">
        <v>1026.875</v>
      </c>
      <c r="W94" s="3">
        <v>993.2090000000001</v>
      </c>
      <c r="X94" s="3">
        <v>968.819</v>
      </c>
      <c r="Y94" s="3">
        <v>956.885</v>
      </c>
      <c r="Z94" s="3">
        <v>954.037</v>
      </c>
      <c r="AA94" s="3">
        <v>954.2</v>
      </c>
      <c r="AB94" s="3">
        <v>956.233</v>
      </c>
      <c r="AC94" s="3">
        <v>960.549</v>
      </c>
      <c r="AD94" s="3">
        <v>965.717</v>
      </c>
      <c r="AE94" s="3">
        <v>970.851</v>
      </c>
      <c r="AF94" s="3">
        <v>976.866</v>
      </c>
      <c r="AG94" s="3">
        <v>972.099</v>
      </c>
      <c r="AH94" s="3">
        <v>953.635</v>
      </c>
      <c r="AI94" s="3">
        <v>934.418</v>
      </c>
      <c r="AJ94" s="3">
        <v>918.531</v>
      </c>
      <c r="AK94" s="3">
        <v>907.3969999999999</v>
      </c>
      <c r="AL94" s="3">
        <v>907.054</v>
      </c>
      <c r="AM94" s="3">
        <v>916.623</v>
      </c>
      <c r="AN94" s="3">
        <v>927.105</v>
      </c>
      <c r="AO94" s="3">
        <v>934.007</v>
      </c>
      <c r="AP94" s="3">
        <v>936.958</v>
      </c>
      <c r="AQ94" s="3">
        <v>938.2719999999999</v>
      </c>
      <c r="AR94" s="3">
        <v>936.823</v>
      </c>
      <c r="AS94" s="3">
        <v>1671.02892</v>
      </c>
      <c r="AT94" s="3">
        <v>1587.19968</v>
      </c>
      <c r="AU94" s="3">
        <v>1504.08621</v>
      </c>
      <c r="AV94" s="3">
        <v>1421.29746</v>
      </c>
      <c r="AW94" s="3">
        <v>1345.49712</v>
      </c>
      <c r="AX94" s="3">
        <v>1292.06088</v>
      </c>
      <c r="AY94" s="3">
        <v>1259.80569</v>
      </c>
      <c r="AZ94" s="3">
        <v>1237.89798</v>
      </c>
      <c r="BA94" s="3">
        <v>1227.66435</v>
      </c>
      <c r="BB94" s="3">
        <v>1223.57664</v>
      </c>
      <c r="BC94" s="3">
        <v>1220.40864</v>
      </c>
      <c r="BD94" s="3">
        <v>1219.43448</v>
      </c>
      <c r="BE94" s="3">
        <v>1217.09412</v>
      </c>
      <c r="BF94" s="3">
        <v>1207.71981</v>
      </c>
      <c r="BG94" s="3">
        <v>1193.9934600000001</v>
      </c>
      <c r="BH94" s="3">
        <v>1172.7579600000001</v>
      </c>
      <c r="BI94" s="3">
        <v>1138.10796</v>
      </c>
      <c r="BJ94" s="3">
        <v>1096.34877</v>
      </c>
      <c r="BK94" s="3">
        <v>1055.77659</v>
      </c>
      <c r="BL94" s="3">
        <v>1016.60625</v>
      </c>
      <c r="BM94" s="3">
        <v>983.27691</v>
      </c>
      <c r="BN94" s="3">
        <v>959.13081</v>
      </c>
      <c r="BO94" s="3">
        <v>947.31615</v>
      </c>
      <c r="BP94" s="3">
        <v>944.49663</v>
      </c>
      <c r="BQ94" s="3">
        <v>944.658</v>
      </c>
      <c r="BR94" s="3">
        <v>946.67067</v>
      </c>
      <c r="BS94" s="3">
        <v>950.94351</v>
      </c>
      <c r="BT94" s="3">
        <v>956.0598299999999</v>
      </c>
      <c r="BU94" s="3">
        <v>961.14249</v>
      </c>
      <c r="BV94" s="3">
        <v>967.09734</v>
      </c>
      <c r="BW94" s="3">
        <v>962.37801</v>
      </c>
      <c r="BX94" s="3">
        <v>944.09865</v>
      </c>
      <c r="BY94" s="3">
        <v>925.07382</v>
      </c>
      <c r="BZ94" s="3">
        <v>909.34569</v>
      </c>
      <c r="CA94" s="3">
        <v>898.3230299999999</v>
      </c>
      <c r="CB94" s="3">
        <v>897.9834599999999</v>
      </c>
      <c r="CC94" s="3">
        <v>907.45677</v>
      </c>
      <c r="CD94" s="3">
        <v>917.83395</v>
      </c>
      <c r="CE94" s="3">
        <v>924.66693</v>
      </c>
      <c r="CF94" s="3">
        <v>927.5884199999999</v>
      </c>
      <c r="CG94" s="3">
        <v>928.8892799999999</v>
      </c>
      <c r="CH94" s="3">
        <v>927.4547699999999</v>
      </c>
    </row>
    <row x14ac:dyDescent="0.25" r="95" customHeight="1" ht="17.25">
      <c r="A95" s="1" t="s">
        <v>135</v>
      </c>
      <c r="B95" s="1" t="s">
        <v>134</v>
      </c>
      <c r="C95" s="3">
        <v>43733.292</v>
      </c>
      <c r="D95" s="3">
        <v>44222.535</v>
      </c>
      <c r="E95" s="3">
        <v>44699.569</v>
      </c>
      <c r="F95" s="3">
        <v>45106.414</v>
      </c>
      <c r="G95" s="3">
        <v>45374.025</v>
      </c>
      <c r="H95" s="3">
        <v>45407.67599999999</v>
      </c>
      <c r="I95" s="3">
        <v>45167.624</v>
      </c>
      <c r="J95" s="3">
        <v>44786.013</v>
      </c>
      <c r="K95" s="3">
        <v>44394.977</v>
      </c>
      <c r="L95" s="3">
        <v>44027.119</v>
      </c>
      <c r="M95" s="3">
        <v>43734.951</v>
      </c>
      <c r="N95" s="3">
        <v>43664.438</v>
      </c>
      <c r="O95" s="3">
        <v>43682.971999999994</v>
      </c>
      <c r="P95" s="3">
        <v>43650.121</v>
      </c>
      <c r="Q95" s="3">
        <v>43676.056000000004</v>
      </c>
      <c r="R95" s="3">
        <v>43842.818</v>
      </c>
      <c r="S95" s="3">
        <v>44088.28</v>
      </c>
      <c r="T95" s="3">
        <v>44411.493</v>
      </c>
      <c r="U95" s="3">
        <v>44756.72</v>
      </c>
      <c r="V95" s="3">
        <v>44950.212</v>
      </c>
      <c r="W95" s="3">
        <v>45018.096</v>
      </c>
      <c r="X95" s="3">
        <v>45000.768</v>
      </c>
      <c r="Y95" s="3">
        <v>44881.799</v>
      </c>
      <c r="Z95" s="3">
        <v>44753.834</v>
      </c>
      <c r="AA95" s="3">
        <v>44718.856999999996</v>
      </c>
      <c r="AB95" s="3">
        <v>44831.789</v>
      </c>
      <c r="AC95" s="3">
        <v>45113.285</v>
      </c>
      <c r="AD95" s="3">
        <v>45583.08499999999</v>
      </c>
      <c r="AE95" s="3">
        <v>46176.767</v>
      </c>
      <c r="AF95" s="3">
        <v>46741.844</v>
      </c>
      <c r="AG95" s="3">
        <v>47207.432</v>
      </c>
      <c r="AH95" s="3">
        <v>47643.757</v>
      </c>
      <c r="AI95" s="3">
        <v>48013.887</v>
      </c>
      <c r="AJ95" s="3">
        <v>48168.045</v>
      </c>
      <c r="AK95" s="3">
        <v>48160.386</v>
      </c>
      <c r="AL95" s="3">
        <v>48021.38799999999</v>
      </c>
      <c r="AM95" s="3">
        <v>47631.163</v>
      </c>
      <c r="AN95" s="3">
        <v>46990.3</v>
      </c>
      <c r="AO95" s="3">
        <v>46327.175</v>
      </c>
      <c r="AP95" s="3">
        <v>45754.87</v>
      </c>
      <c r="AQ95" s="3">
        <v>45255.195</v>
      </c>
      <c r="AR95" s="3">
        <v>44828.632999999994</v>
      </c>
      <c r="AS95" s="3">
        <v>26677.30812</v>
      </c>
      <c r="AT95" s="3">
        <v>24322.394250000005</v>
      </c>
      <c r="AU95" s="3">
        <v>26819.741400000003</v>
      </c>
      <c r="AV95" s="3">
        <v>26161.720119999998</v>
      </c>
      <c r="AW95" s="3">
        <v>25409.454</v>
      </c>
      <c r="AX95" s="3">
        <v>29514.989399999995</v>
      </c>
      <c r="AY95" s="3">
        <v>29810.631840000005</v>
      </c>
      <c r="AZ95" s="3">
        <v>30454.48884</v>
      </c>
      <c r="BA95" s="3">
        <v>31076.483899999996</v>
      </c>
      <c r="BB95" s="3">
        <v>31699.52568</v>
      </c>
      <c r="BC95" s="3">
        <v>32363.86374</v>
      </c>
      <c r="BD95" s="3">
        <v>32748.328500000003</v>
      </c>
      <c r="BE95" s="3">
        <v>33199.05871999999</v>
      </c>
      <c r="BF95" s="3">
        <v>34047.09438</v>
      </c>
      <c r="BG95" s="3">
        <v>33630.563120000006</v>
      </c>
      <c r="BH95" s="3">
        <v>33758.96986</v>
      </c>
      <c r="BI95" s="3">
        <v>38356.8036</v>
      </c>
      <c r="BJ95" s="3">
        <v>37749.76905</v>
      </c>
      <c r="BK95" s="3">
        <v>37595.6448</v>
      </c>
      <c r="BL95" s="3">
        <v>37308.67596</v>
      </c>
      <c r="BM95" s="3">
        <v>36464.65776</v>
      </c>
      <c r="BN95" s="3">
        <v>36000.6144</v>
      </c>
      <c r="BO95" s="3">
        <v>36803.07518</v>
      </c>
      <c r="BP95" s="3">
        <v>37145.68222</v>
      </c>
      <c r="BQ95" s="3">
        <v>38011.02845</v>
      </c>
      <c r="BR95" s="3">
        <v>38555.33854</v>
      </c>
      <c r="BS95" s="3">
        <v>39699.690800000004</v>
      </c>
      <c r="BT95" s="3">
        <v>37833.96054999999</v>
      </c>
      <c r="BU95" s="3">
        <v>36941.4136</v>
      </c>
      <c r="BV95" s="3">
        <v>36458.63832</v>
      </c>
      <c r="BW95" s="3">
        <v>41542.540160000004</v>
      </c>
      <c r="BX95" s="3">
        <v>46690.881859999994</v>
      </c>
      <c r="BY95" s="3">
        <v>42252.22056</v>
      </c>
      <c r="BZ95" s="3">
        <v>43351.2405</v>
      </c>
      <c r="CA95" s="3">
        <v>43344.3474</v>
      </c>
      <c r="CB95" s="3">
        <v>43219.24919999999</v>
      </c>
      <c r="CC95" s="3">
        <v>42868.0467</v>
      </c>
      <c r="CD95" s="3">
        <v>43700.97900000001</v>
      </c>
      <c r="CE95" s="3">
        <v>42621.001000000004</v>
      </c>
      <c r="CF95" s="3">
        <v>41179.383</v>
      </c>
      <c r="CG95" s="3">
        <v>39372.01965</v>
      </c>
      <c r="CH95" s="3">
        <v>36311.192729999995</v>
      </c>
    </row>
    <row x14ac:dyDescent="0.25" r="96" customHeight="1" ht="17.25">
      <c r="A96" s="1" t="s">
        <v>447</v>
      </c>
      <c r="B96" s="1" t="s">
        <v>448</v>
      </c>
      <c r="C96" s="3">
        <v>7.164</v>
      </c>
      <c r="D96" s="3">
        <v>7.2170000000000005</v>
      </c>
      <c r="E96" s="3">
        <v>7.305</v>
      </c>
      <c r="F96" s="3">
        <v>7.323</v>
      </c>
      <c r="G96" s="3">
        <v>7.179</v>
      </c>
      <c r="H96" s="3">
        <v>6.966</v>
      </c>
      <c r="I96" s="3">
        <v>6.895</v>
      </c>
      <c r="J96" s="3">
        <v>7.089</v>
      </c>
      <c r="K96" s="3">
        <v>7.429</v>
      </c>
      <c r="L96" s="3">
        <v>7.745</v>
      </c>
      <c r="M96" s="3">
        <v>7.967999999999999</v>
      </c>
      <c r="N96" s="3">
        <v>8.175</v>
      </c>
      <c r="O96" s="3">
        <v>8.367</v>
      </c>
      <c r="P96" s="3">
        <v>8.488</v>
      </c>
      <c r="Q96" s="3">
        <v>8.538</v>
      </c>
      <c r="R96" s="3">
        <v>8.463</v>
      </c>
      <c r="S96" s="3">
        <v>8.379</v>
      </c>
      <c r="T96" s="3">
        <v>8.433</v>
      </c>
      <c r="U96" s="3">
        <v>8.538</v>
      </c>
      <c r="V96" s="3">
        <v>8.602</v>
      </c>
      <c r="W96" s="3">
        <v>8.571</v>
      </c>
      <c r="X96" s="3">
        <v>8.529</v>
      </c>
      <c r="Y96" s="3">
        <v>8.564</v>
      </c>
      <c r="Z96" s="3">
        <v>8.548</v>
      </c>
      <c r="AA96" s="3">
        <v>8.416</v>
      </c>
      <c r="AB96" s="3">
        <v>8.289</v>
      </c>
      <c r="AC96" s="3">
        <v>8.332</v>
      </c>
      <c r="AD96" s="3">
        <v>8.533000000000001</v>
      </c>
      <c r="AE96" s="3">
        <v>8.786</v>
      </c>
      <c r="AF96" s="3">
        <v>9.038</v>
      </c>
      <c r="AG96" s="3">
        <v>9.206</v>
      </c>
      <c r="AH96" s="3">
        <v>9.307</v>
      </c>
      <c r="AI96" s="3">
        <v>9.387</v>
      </c>
      <c r="AJ96" s="3">
        <v>9.299</v>
      </c>
      <c r="AK96" s="12">
        <v>9</v>
      </c>
      <c r="AL96" s="3">
        <v>8.620000000000001</v>
      </c>
      <c r="AM96" s="3">
        <v>8.285</v>
      </c>
      <c r="AN96" s="3">
        <v>8.032</v>
      </c>
      <c r="AO96" s="3">
        <v>7.795</v>
      </c>
      <c r="AP96" s="3">
        <v>7.557</v>
      </c>
      <c r="AQ96" s="3">
        <v>7.282</v>
      </c>
      <c r="AR96" s="3">
        <v>7.061</v>
      </c>
      <c r="AS96" s="11" t="s">
        <v>385</v>
      </c>
      <c r="AT96" s="4" t="s">
        <v>385</v>
      </c>
      <c r="AU96" s="4" t="s">
        <v>385</v>
      </c>
      <c r="AV96" s="4" t="s">
        <v>385</v>
      </c>
      <c r="AW96" s="4" t="s">
        <v>385</v>
      </c>
      <c r="AX96" s="4" t="s">
        <v>385</v>
      </c>
      <c r="AY96" s="4" t="s">
        <v>385</v>
      </c>
      <c r="AZ96" s="4" t="s">
        <v>385</v>
      </c>
      <c r="BA96" s="4" t="s">
        <v>385</v>
      </c>
      <c r="BB96" s="4" t="s">
        <v>385</v>
      </c>
      <c r="BC96" s="4" t="s">
        <v>385</v>
      </c>
      <c r="BD96" s="4" t="s">
        <v>385</v>
      </c>
      <c r="BE96" s="4" t="s">
        <v>385</v>
      </c>
      <c r="BF96" s="4" t="s">
        <v>385</v>
      </c>
      <c r="BG96" s="4" t="s">
        <v>385</v>
      </c>
      <c r="BH96" s="4" t="s">
        <v>385</v>
      </c>
      <c r="BI96" s="4" t="s">
        <v>385</v>
      </c>
      <c r="BJ96" s="4" t="s">
        <v>385</v>
      </c>
      <c r="BK96" s="4" t="s">
        <v>385</v>
      </c>
      <c r="BL96" s="4" t="s">
        <v>385</v>
      </c>
      <c r="BM96" s="4" t="s">
        <v>385</v>
      </c>
      <c r="BN96" s="4" t="s">
        <v>385</v>
      </c>
      <c r="BO96" s="4" t="s">
        <v>385</v>
      </c>
      <c r="BP96" s="4" t="s">
        <v>385</v>
      </c>
      <c r="BQ96" s="4" t="s">
        <v>385</v>
      </c>
      <c r="BR96" s="4" t="s">
        <v>385</v>
      </c>
      <c r="BS96" s="4" t="s">
        <v>385</v>
      </c>
      <c r="BT96" s="4" t="s">
        <v>385</v>
      </c>
      <c r="BU96" s="4" t="s">
        <v>385</v>
      </c>
      <c r="BV96" s="4" t="s">
        <v>385</v>
      </c>
      <c r="BW96" s="4" t="s">
        <v>385</v>
      </c>
      <c r="BX96" s="4" t="s">
        <v>385</v>
      </c>
      <c r="BY96" s="4" t="s">
        <v>385</v>
      </c>
      <c r="BZ96" s="4" t="s">
        <v>385</v>
      </c>
      <c r="CA96" s="4" t="s">
        <v>385</v>
      </c>
      <c r="CB96" s="4" t="s">
        <v>385</v>
      </c>
      <c r="CC96" s="4" t="s">
        <v>385</v>
      </c>
      <c r="CD96" s="4" t="s">
        <v>385</v>
      </c>
      <c r="CE96" s="4" t="s">
        <v>385</v>
      </c>
      <c r="CF96" s="4" t="s">
        <v>385</v>
      </c>
      <c r="CG96" s="4" t="s">
        <v>385</v>
      </c>
      <c r="CH96" s="4" t="s">
        <v>385</v>
      </c>
    </row>
    <row x14ac:dyDescent="0.25" r="97" customHeight="1" ht="17.25">
      <c r="A97" s="1" t="s">
        <v>133</v>
      </c>
      <c r="B97" s="1" t="s">
        <v>132</v>
      </c>
      <c r="C97" s="3">
        <v>208065.256</v>
      </c>
      <c r="D97" s="3">
        <v>211930.575</v>
      </c>
      <c r="E97" s="3">
        <v>216060.149</v>
      </c>
      <c r="F97" s="3">
        <v>220511.141</v>
      </c>
      <c r="G97" s="3">
        <v>225070.803</v>
      </c>
      <c r="H97" s="3">
        <v>229312.658</v>
      </c>
      <c r="I97" s="3">
        <v>233321.565</v>
      </c>
      <c r="J97" s="3">
        <v>237077.83299999998</v>
      </c>
      <c r="K97" s="3">
        <v>240366.969</v>
      </c>
      <c r="L97" s="3">
        <v>243190.18099999998</v>
      </c>
      <c r="M97" s="3">
        <v>245463.678</v>
      </c>
      <c r="N97" s="3">
        <v>247256.04600000003</v>
      </c>
      <c r="O97" s="3">
        <v>248941.834</v>
      </c>
      <c r="P97" s="3">
        <v>250587.462</v>
      </c>
      <c r="Q97" s="3">
        <v>252123.96099999998</v>
      </c>
      <c r="R97" s="3">
        <v>253847.049</v>
      </c>
      <c r="S97" s="3">
        <v>255462.903</v>
      </c>
      <c r="T97" s="3">
        <v>256787.29700000002</v>
      </c>
      <c r="U97" s="3">
        <v>258086.326</v>
      </c>
      <c r="V97" s="3">
        <v>259269.54100000003</v>
      </c>
      <c r="W97" s="3">
        <v>260444.84400000004</v>
      </c>
      <c r="X97" s="3">
        <v>261990.886</v>
      </c>
      <c r="Y97" s="3">
        <v>263537.056</v>
      </c>
      <c r="Z97" s="3">
        <v>264549.174</v>
      </c>
      <c r="AA97" s="3">
        <v>265017.821</v>
      </c>
      <c r="AB97" s="3">
        <v>264580.769</v>
      </c>
      <c r="AC97" s="3">
        <v>262858.858</v>
      </c>
      <c r="AD97" s="3">
        <v>260512.907</v>
      </c>
      <c r="AE97" s="3">
        <v>258287.047</v>
      </c>
      <c r="AF97" s="3">
        <v>256404.64</v>
      </c>
      <c r="AG97" s="3">
        <v>254942.713</v>
      </c>
      <c r="AH97" s="3">
        <v>253842.565</v>
      </c>
      <c r="AI97" s="3">
        <v>252771.694</v>
      </c>
      <c r="AJ97" s="3">
        <v>251418.013</v>
      </c>
      <c r="AK97" s="3">
        <v>249110.528</v>
      </c>
      <c r="AL97" s="3">
        <v>246155.206</v>
      </c>
      <c r="AM97" s="3">
        <v>243565.444</v>
      </c>
      <c r="AN97" s="3">
        <v>240949.542</v>
      </c>
      <c r="AO97" s="3">
        <v>238243.95500000002</v>
      </c>
      <c r="AP97" s="3">
        <v>235911.774</v>
      </c>
      <c r="AQ97" s="3">
        <v>233447.81900000002</v>
      </c>
      <c r="AR97" s="3">
        <v>230614.851</v>
      </c>
      <c r="AS97" s="12">
        <v>0</v>
      </c>
      <c r="AT97" s="3">
        <v>8477.223</v>
      </c>
      <c r="AU97" s="3">
        <v>8642.40596</v>
      </c>
      <c r="AV97" s="3">
        <v>13230.668459999999</v>
      </c>
      <c r="AW97" s="3">
        <v>15754.956210000002</v>
      </c>
      <c r="AX97" s="3">
        <v>18345.01264</v>
      </c>
      <c r="AY97" s="3">
        <v>20998.94085</v>
      </c>
      <c r="AZ97" s="3">
        <v>54527.90159</v>
      </c>
      <c r="BA97" s="3">
        <v>55284.402870000005</v>
      </c>
      <c r="BB97" s="3">
        <v>68093.25068</v>
      </c>
      <c r="BC97" s="3">
        <v>162006.02748000002</v>
      </c>
      <c r="BD97" s="3">
        <v>153298.74852000002</v>
      </c>
      <c r="BE97" s="3">
        <v>161812.19210000001</v>
      </c>
      <c r="BF97" s="3">
        <v>172905.34878</v>
      </c>
      <c r="BG97" s="3">
        <v>179008.01231</v>
      </c>
      <c r="BH97" s="3">
        <v>205616.10969</v>
      </c>
      <c r="BI97" s="3">
        <v>201815.69337</v>
      </c>
      <c r="BJ97" s="3">
        <v>184886.85384</v>
      </c>
      <c r="BK97" s="3">
        <v>188403.01798</v>
      </c>
      <c r="BL97" s="3">
        <v>191859.46034000002</v>
      </c>
      <c r="BM97" s="3">
        <v>192729.18456000002</v>
      </c>
      <c r="BN97" s="3">
        <v>196493.1645</v>
      </c>
      <c r="BO97" s="3">
        <v>197652.792</v>
      </c>
      <c r="BP97" s="3">
        <v>203702.86398</v>
      </c>
      <c r="BQ97" s="3">
        <v>212014.2568</v>
      </c>
      <c r="BR97" s="3">
        <v>227539.46133999998</v>
      </c>
      <c r="BS97" s="3">
        <v>226058.61788</v>
      </c>
      <c r="BT97" s="3">
        <v>226646.22909</v>
      </c>
      <c r="BU97" s="3">
        <v>222126.86041999998</v>
      </c>
      <c r="BV97" s="3">
        <v>225636.08320000002</v>
      </c>
      <c r="BW97" s="3">
        <v>226899.01457</v>
      </c>
      <c r="BX97" s="3">
        <v>228458.3085</v>
      </c>
      <c r="BY97" s="3">
        <v>227494.5246</v>
      </c>
      <c r="BZ97" s="3">
        <v>228790.39183</v>
      </c>
      <c r="CA97" s="3">
        <v>221708.36992</v>
      </c>
      <c r="CB97" s="3">
        <v>214155.02922</v>
      </c>
      <c r="CC97" s="3">
        <v>216773.24516</v>
      </c>
      <c r="CD97" s="3">
        <v>221673.57864</v>
      </c>
      <c r="CE97" s="3">
        <v>219184.43860000002</v>
      </c>
      <c r="CF97" s="3">
        <v>217038.83208000002</v>
      </c>
      <c r="CG97" s="3">
        <v>198430.64615000002</v>
      </c>
      <c r="CH97" s="3">
        <v>193716.47483999998</v>
      </c>
    </row>
    <row x14ac:dyDescent="0.25" r="98" customHeight="1" ht="17.25">
      <c r="A98" s="1" t="s">
        <v>141</v>
      </c>
      <c r="B98" s="1" t="s">
        <v>140</v>
      </c>
      <c r="C98" s="3">
        <v>694.5910000000001</v>
      </c>
      <c r="D98" s="3">
        <v>703.4009999999998</v>
      </c>
      <c r="E98" s="3">
        <v>707.562</v>
      </c>
      <c r="F98" s="3">
        <v>704.097</v>
      </c>
      <c r="G98" s="3">
        <v>688.39</v>
      </c>
      <c r="H98" s="3">
        <v>663.848</v>
      </c>
      <c r="I98" s="3">
        <v>639.934</v>
      </c>
      <c r="J98" s="3">
        <v>618.228</v>
      </c>
      <c r="K98" s="3">
        <v>595.47</v>
      </c>
      <c r="L98" s="3">
        <v>573.329</v>
      </c>
      <c r="M98" s="3">
        <v>553.891</v>
      </c>
      <c r="N98" s="3">
        <v>539.548</v>
      </c>
      <c r="O98" s="3">
        <v>529.389</v>
      </c>
      <c r="P98" s="3">
        <v>520.265</v>
      </c>
      <c r="Q98" s="3">
        <v>511.32500000000005</v>
      </c>
      <c r="R98" s="3">
        <v>502.749</v>
      </c>
      <c r="S98" s="3">
        <v>496.435</v>
      </c>
      <c r="T98" s="3">
        <v>496.68899999999996</v>
      </c>
      <c r="U98" s="3">
        <v>504.725</v>
      </c>
      <c r="V98" s="3">
        <v>516.58</v>
      </c>
      <c r="W98" s="3">
        <v>529.953</v>
      </c>
      <c r="X98" s="3">
        <v>542.233</v>
      </c>
      <c r="Y98" s="3">
        <v>553.713</v>
      </c>
      <c r="Z98" s="3">
        <v>566.504</v>
      </c>
      <c r="AA98" s="3">
        <v>579.236</v>
      </c>
      <c r="AB98" s="3">
        <v>591.306</v>
      </c>
      <c r="AC98" s="3">
        <v>604.839</v>
      </c>
      <c r="AD98" s="3">
        <v>624.5</v>
      </c>
      <c r="AE98" s="3">
        <v>648.524</v>
      </c>
      <c r="AF98" s="3">
        <v>672.1030000000001</v>
      </c>
      <c r="AG98" s="3">
        <v>693.559</v>
      </c>
      <c r="AH98" s="3">
        <v>707.47</v>
      </c>
      <c r="AI98" s="3">
        <v>708.46</v>
      </c>
      <c r="AJ98" s="3">
        <v>698.384</v>
      </c>
      <c r="AK98" s="3">
        <v>683.8530000000001</v>
      </c>
      <c r="AL98" s="3">
        <v>669.441</v>
      </c>
      <c r="AM98" s="3">
        <v>655.808</v>
      </c>
      <c r="AN98" s="3">
        <v>643.246</v>
      </c>
      <c r="AO98" s="3">
        <v>633.326</v>
      </c>
      <c r="AP98" s="3">
        <v>624.086</v>
      </c>
      <c r="AQ98" s="3">
        <v>616.454</v>
      </c>
      <c r="AR98" s="3">
        <v>609.38</v>
      </c>
      <c r="AS98" s="12">
        <v>0</v>
      </c>
      <c r="AT98" s="12">
        <v>0</v>
      </c>
      <c r="AU98" s="12">
        <v>0</v>
      </c>
      <c r="AV98" s="3">
        <v>528.07275</v>
      </c>
      <c r="AW98" s="3">
        <v>516.2925</v>
      </c>
      <c r="AX98" s="3">
        <v>531.0784</v>
      </c>
      <c r="AY98" s="3">
        <v>518.34654</v>
      </c>
      <c r="AZ98" s="3">
        <v>500.76468</v>
      </c>
      <c r="BA98" s="3">
        <v>488.2854</v>
      </c>
      <c r="BB98" s="3">
        <v>475.86306999999994</v>
      </c>
      <c r="BC98" s="3">
        <v>465.26843999999994</v>
      </c>
      <c r="BD98" s="3">
        <v>453.22031999999996</v>
      </c>
      <c r="BE98" s="3">
        <v>449.98064999999997</v>
      </c>
      <c r="BF98" s="3">
        <v>447.42789999999997</v>
      </c>
      <c r="BG98" s="3">
        <v>439.7395</v>
      </c>
      <c r="BH98" s="3">
        <v>437.39163</v>
      </c>
      <c r="BI98" s="3">
        <v>436.8628</v>
      </c>
      <c r="BJ98" s="3">
        <v>442.05321</v>
      </c>
      <c r="BK98" s="3">
        <v>449.20525000000004</v>
      </c>
      <c r="BL98" s="3">
        <v>459.75620000000004</v>
      </c>
      <c r="BM98" s="3">
        <v>471.65817</v>
      </c>
      <c r="BN98" s="3">
        <v>482.58736999999996</v>
      </c>
      <c r="BO98" s="3">
        <v>498.3417</v>
      </c>
      <c r="BP98" s="3">
        <v>509.85360000000003</v>
      </c>
      <c r="BQ98" s="3">
        <v>173.77079999999998</v>
      </c>
      <c r="BR98" s="3">
        <v>183.30486000000002</v>
      </c>
      <c r="BS98" s="3">
        <v>187.50009000000003</v>
      </c>
      <c r="BT98" s="3">
        <v>206.085</v>
      </c>
      <c r="BU98" s="3">
        <v>220.49816</v>
      </c>
      <c r="BV98" s="3">
        <v>201.63090000000003</v>
      </c>
      <c r="BW98" s="3">
        <v>208.06769999999997</v>
      </c>
      <c r="BX98" s="3">
        <v>290.0627</v>
      </c>
      <c r="BY98" s="3">
        <v>297.5532</v>
      </c>
      <c r="BZ98" s="3">
        <v>530.77184</v>
      </c>
      <c r="CA98" s="3">
        <v>506.05122000000006</v>
      </c>
      <c r="CB98" s="3">
        <v>515.4695700000001</v>
      </c>
      <c r="CC98" s="3">
        <v>118.04544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x14ac:dyDescent="0.25" r="99" customHeight="1" ht="17.25">
      <c r="A99" s="1" t="s">
        <v>137</v>
      </c>
      <c r="B99" s="1" t="s">
        <v>136</v>
      </c>
      <c r="C99" s="3">
        <v>13648.386</v>
      </c>
      <c r="D99" s="3">
        <v>14445.33</v>
      </c>
      <c r="E99" s="3">
        <v>15282.552</v>
      </c>
      <c r="F99" s="3">
        <v>16102.681</v>
      </c>
      <c r="G99" s="3">
        <v>16832.206</v>
      </c>
      <c r="H99" s="3">
        <v>17444.789</v>
      </c>
      <c r="I99" s="3">
        <v>17935.772</v>
      </c>
      <c r="J99" s="3">
        <v>18211.859</v>
      </c>
      <c r="K99" s="3">
        <v>18251.022</v>
      </c>
      <c r="L99" s="3">
        <v>18126.462</v>
      </c>
      <c r="M99" s="3">
        <v>17947.406</v>
      </c>
      <c r="N99" s="3">
        <v>17734.827</v>
      </c>
      <c r="O99" s="3">
        <v>17386.15</v>
      </c>
      <c r="P99" s="3">
        <v>16799.036</v>
      </c>
      <c r="Q99" s="3">
        <v>15984.532000000001</v>
      </c>
      <c r="R99" s="3">
        <v>15025.512999999999</v>
      </c>
      <c r="S99" s="3">
        <v>13924.07</v>
      </c>
      <c r="T99" s="3">
        <v>12801.748</v>
      </c>
      <c r="U99" s="3">
        <v>11825.083</v>
      </c>
      <c r="V99" s="3">
        <v>11123.965</v>
      </c>
      <c r="W99" s="3">
        <v>10722.527</v>
      </c>
      <c r="X99" s="3">
        <v>10544.277999999998</v>
      </c>
      <c r="Y99" s="3">
        <v>10467.22</v>
      </c>
      <c r="Z99" s="3">
        <v>10456.782</v>
      </c>
      <c r="AA99" s="3">
        <v>10537.58</v>
      </c>
      <c r="AB99" s="3">
        <v>10666.333</v>
      </c>
      <c r="AC99" s="3">
        <v>10844.206</v>
      </c>
      <c r="AD99" s="3">
        <v>11092.889</v>
      </c>
      <c r="AE99" s="3">
        <v>11418.244</v>
      </c>
      <c r="AF99" s="3">
        <v>11792.222000000002</v>
      </c>
      <c r="AG99" s="3">
        <v>12189.863</v>
      </c>
      <c r="AH99" s="3">
        <v>12596.208</v>
      </c>
      <c r="AI99" s="3">
        <v>13042.51</v>
      </c>
      <c r="AJ99" s="3">
        <v>13547.952</v>
      </c>
      <c r="AK99" s="3">
        <v>14136.598</v>
      </c>
      <c r="AL99" s="3">
        <v>14714.057</v>
      </c>
      <c r="AM99" s="3">
        <v>15137.46</v>
      </c>
      <c r="AN99" s="3">
        <v>15405.994</v>
      </c>
      <c r="AO99" s="3">
        <v>15442.379</v>
      </c>
      <c r="AP99" s="3">
        <v>15117.058</v>
      </c>
      <c r="AQ99" s="3">
        <v>14506.217</v>
      </c>
      <c r="AR99" s="3">
        <v>13792.087</v>
      </c>
      <c r="AS99" s="3">
        <v>955.3870200000001</v>
      </c>
      <c r="AT99" s="3">
        <v>866.7198</v>
      </c>
      <c r="AU99" s="3">
        <v>1528.2552</v>
      </c>
      <c r="AV99" s="3">
        <v>1610.2681000000002</v>
      </c>
      <c r="AW99" s="3">
        <v>1683.2205999999999</v>
      </c>
      <c r="AX99" s="3">
        <v>13781.383310000001</v>
      </c>
      <c r="AY99" s="3">
        <v>10044.032320000002</v>
      </c>
      <c r="AZ99" s="3">
        <v>10198.64104</v>
      </c>
      <c r="BA99" s="3">
        <v>16060.899360000001</v>
      </c>
      <c r="BB99" s="3">
        <v>15407.492699999999</v>
      </c>
      <c r="BC99" s="3">
        <v>17050.035699999997</v>
      </c>
      <c r="BD99" s="3">
        <v>16138.692570000001</v>
      </c>
      <c r="BE99" s="3">
        <v>17212.288500000002</v>
      </c>
      <c r="BF99" s="3">
        <v>16631.04564</v>
      </c>
      <c r="BG99" s="3">
        <v>15824.68668</v>
      </c>
      <c r="BH99" s="3">
        <v>14424.492479999999</v>
      </c>
      <c r="BI99" s="3">
        <v>13367.107199999999</v>
      </c>
      <c r="BJ99" s="3">
        <v>11649.59068</v>
      </c>
      <c r="BK99" s="3">
        <v>11706.83217</v>
      </c>
      <c r="BL99" s="3">
        <v>11012.72535</v>
      </c>
      <c r="BM99" s="3">
        <v>10615.30173</v>
      </c>
      <c r="BN99" s="3">
        <v>9595.292979999998</v>
      </c>
      <c r="BO99" s="3">
        <v>10153.203399999999</v>
      </c>
      <c r="BP99" s="3">
        <v>10352.214179999999</v>
      </c>
      <c r="BQ99" s="3">
        <v>10432.2042</v>
      </c>
      <c r="BR99" s="3">
        <v>10559.669670000001</v>
      </c>
      <c r="BS99" s="3">
        <v>10735.76394</v>
      </c>
      <c r="BT99" s="3">
        <v>10981.96011</v>
      </c>
      <c r="BU99" s="3">
        <v>11304.06156</v>
      </c>
      <c r="BV99" s="3">
        <v>11674.299780000001</v>
      </c>
      <c r="BW99" s="3">
        <v>12067.96437</v>
      </c>
      <c r="BX99" s="3">
        <v>12470.245920000001</v>
      </c>
      <c r="BY99" s="3">
        <v>12912.0849</v>
      </c>
      <c r="BZ99" s="3">
        <v>13412.472479999999</v>
      </c>
      <c r="CA99" s="3">
        <v>13995.23202</v>
      </c>
      <c r="CB99" s="3">
        <v>14566.916430000001</v>
      </c>
      <c r="CC99" s="3">
        <v>14986.085399999998</v>
      </c>
      <c r="CD99" s="3">
        <v>15251.93406</v>
      </c>
      <c r="CE99" s="3">
        <v>15287.95521</v>
      </c>
      <c r="CF99" s="3">
        <v>14965.887420000001</v>
      </c>
      <c r="CG99" s="3">
        <v>14216.09266</v>
      </c>
      <c r="CH99" s="3">
        <v>13654.16613</v>
      </c>
    </row>
    <row x14ac:dyDescent="0.25" r="100" customHeight="1" ht="17.25">
      <c r="A100" s="1" t="s">
        <v>139</v>
      </c>
      <c r="B100" s="1" t="s">
        <v>138</v>
      </c>
      <c r="C100" s="3">
        <v>4863.935</v>
      </c>
      <c r="D100" s="3">
        <v>4969.102</v>
      </c>
      <c r="E100" s="3">
        <v>5076.503</v>
      </c>
      <c r="F100" s="3">
        <v>5201.649</v>
      </c>
      <c r="G100" s="3">
        <v>5348.528</v>
      </c>
      <c r="H100" s="3">
        <v>5465.866</v>
      </c>
      <c r="I100" s="3">
        <v>5586.022999999999</v>
      </c>
      <c r="J100" s="3">
        <v>5722.8240000000005</v>
      </c>
      <c r="K100" s="3">
        <v>5839.871999999999</v>
      </c>
      <c r="L100" s="3">
        <v>5975.023</v>
      </c>
      <c r="M100" s="3">
        <v>6032.249</v>
      </c>
      <c r="N100" s="3">
        <v>6102.25</v>
      </c>
      <c r="O100" s="3">
        <v>6310.749</v>
      </c>
      <c r="P100" s="3">
        <v>6650.674000000001</v>
      </c>
      <c r="Q100" s="3">
        <v>6991.5740000000005</v>
      </c>
      <c r="R100" s="3">
        <v>7217.896</v>
      </c>
      <c r="S100" s="3">
        <v>7407.445</v>
      </c>
      <c r="T100" s="3">
        <v>7580.615</v>
      </c>
      <c r="U100" s="3">
        <v>7758.518</v>
      </c>
      <c r="V100" s="3">
        <v>7945.398</v>
      </c>
      <c r="W100" s="3">
        <v>8145.18</v>
      </c>
      <c r="X100" s="3">
        <v>8337.835</v>
      </c>
      <c r="Y100" s="3">
        <v>8522.384</v>
      </c>
      <c r="Z100" s="3">
        <v>8684.972</v>
      </c>
      <c r="AA100" s="3">
        <v>8843.688</v>
      </c>
      <c r="AB100" s="3">
        <v>9018.065999999999</v>
      </c>
      <c r="AC100" s="3">
        <v>8997.713</v>
      </c>
      <c r="AD100" s="3">
        <v>8855.851</v>
      </c>
      <c r="AE100" s="3">
        <v>8976.416</v>
      </c>
      <c r="AF100" s="3">
        <v>9260.017</v>
      </c>
      <c r="AG100" s="3">
        <v>9544.881</v>
      </c>
      <c r="AH100" s="3">
        <v>9928.996</v>
      </c>
      <c r="AI100" s="3">
        <v>10451.465</v>
      </c>
      <c r="AJ100" s="3">
        <v>10993.625</v>
      </c>
      <c r="AK100" s="3">
        <v>11381.786</v>
      </c>
      <c r="AL100" s="3">
        <v>11596.122</v>
      </c>
      <c r="AM100" s="3">
        <v>11646.045</v>
      </c>
      <c r="AN100" s="3">
        <v>11577.68</v>
      </c>
      <c r="AO100" s="3">
        <v>11483.903</v>
      </c>
      <c r="AP100" s="3">
        <v>11394.69</v>
      </c>
      <c r="AQ100" s="3">
        <v>11355.479</v>
      </c>
      <c r="AR100" s="3">
        <v>11381.386</v>
      </c>
      <c r="AS100" s="3">
        <v>3696.5906000000004</v>
      </c>
      <c r="AT100" s="3">
        <v>3975.2816000000003</v>
      </c>
      <c r="AU100" s="3">
        <v>4213.49749</v>
      </c>
      <c r="AV100" s="3">
        <v>4525.434630000001</v>
      </c>
      <c r="AW100" s="3">
        <v>4867.1604800000005</v>
      </c>
      <c r="AX100" s="3">
        <v>5137.91404</v>
      </c>
      <c r="AY100" s="3">
        <v>5474.302539999999</v>
      </c>
      <c r="AZ100" s="3">
        <v>5665.59576</v>
      </c>
      <c r="BA100" s="3">
        <v>5723.074559999999</v>
      </c>
      <c r="BB100" s="3">
        <v>5736.02208</v>
      </c>
      <c r="BC100" s="3">
        <v>5790.95904</v>
      </c>
      <c r="BD100" s="3">
        <v>5858.16</v>
      </c>
      <c r="BE100" s="3">
        <v>6058.319039999999</v>
      </c>
      <c r="BF100" s="3">
        <v>6384.647040000001</v>
      </c>
      <c r="BG100" s="3">
        <v>6781.82678</v>
      </c>
      <c r="BH100" s="3">
        <v>7001.359119999999</v>
      </c>
      <c r="BI100" s="3">
        <v>7111.147199999999</v>
      </c>
      <c r="BJ100" s="3">
        <v>7201.58425</v>
      </c>
      <c r="BK100" s="3">
        <v>7293.00692</v>
      </c>
      <c r="BL100" s="3">
        <v>7389.22014</v>
      </c>
      <c r="BM100" s="3">
        <v>7575.017400000001</v>
      </c>
      <c r="BN100" s="3">
        <v>7754.186549999999</v>
      </c>
      <c r="BO100" s="3">
        <v>8011.040959999999</v>
      </c>
      <c r="BP100" s="3">
        <v>8163.87368</v>
      </c>
      <c r="BQ100" s="3">
        <v>8313.066719999999</v>
      </c>
      <c r="BR100" s="3">
        <v>8296.620719999999</v>
      </c>
      <c r="BS100" s="3">
        <v>8007.96457</v>
      </c>
      <c r="BT100" s="3">
        <v>8147.382920000001</v>
      </c>
      <c r="BU100" s="3">
        <v>7809.481919999999</v>
      </c>
      <c r="BV100" s="3">
        <v>8519.21564</v>
      </c>
      <c r="BW100" s="3">
        <v>8590.392899999999</v>
      </c>
      <c r="BX100" s="3">
        <v>9333.256239999999</v>
      </c>
      <c r="BY100" s="3">
        <v>10346.95035</v>
      </c>
      <c r="BZ100" s="3">
        <v>10883.68875</v>
      </c>
      <c r="CA100" s="3">
        <v>11267.96814</v>
      </c>
      <c r="CB100" s="3">
        <v>10900.354679999999</v>
      </c>
      <c r="CC100" s="3">
        <v>10132.05915</v>
      </c>
      <c r="CD100" s="3">
        <v>10651.465600000001</v>
      </c>
      <c r="CE100" s="3">
        <v>10909.707849999999</v>
      </c>
      <c r="CF100" s="3">
        <v>11166.7962</v>
      </c>
      <c r="CG100" s="3">
        <v>11241.92421</v>
      </c>
      <c r="CH100" s="3">
        <v>10698.50284</v>
      </c>
    </row>
    <row x14ac:dyDescent="0.25" r="101" customHeight="1" ht="17.25">
      <c r="A101" s="1" t="s">
        <v>449</v>
      </c>
      <c r="B101" s="1" t="s">
        <v>450</v>
      </c>
      <c r="C101" s="3">
        <v>41.778</v>
      </c>
      <c r="D101" s="3">
        <v>42.282</v>
      </c>
      <c r="E101" s="3">
        <v>43.013</v>
      </c>
      <c r="F101" s="3">
        <v>43.875</v>
      </c>
      <c r="G101" s="3">
        <v>43.818</v>
      </c>
      <c r="H101" s="3">
        <v>42.649</v>
      </c>
      <c r="I101" s="3">
        <v>41.397</v>
      </c>
      <c r="J101" s="3">
        <v>40.855000000000004</v>
      </c>
      <c r="K101" s="3">
        <v>41.175</v>
      </c>
      <c r="L101" s="3">
        <v>41.943</v>
      </c>
      <c r="M101" s="3">
        <v>43.024</v>
      </c>
      <c r="N101" s="3">
        <v>44.464</v>
      </c>
      <c r="O101" s="3">
        <v>45.745000000000005</v>
      </c>
      <c r="P101" s="3">
        <v>46.303</v>
      </c>
      <c r="Q101" s="3">
        <v>46.221</v>
      </c>
      <c r="R101" s="3">
        <v>45.502</v>
      </c>
      <c r="S101" s="3">
        <v>44.614</v>
      </c>
      <c r="T101" s="3">
        <v>43.956</v>
      </c>
      <c r="U101" s="3">
        <v>43.337999999999994</v>
      </c>
      <c r="V101" s="3">
        <v>42.917</v>
      </c>
      <c r="W101" s="3">
        <v>42.883</v>
      </c>
      <c r="X101" s="3">
        <v>42.757</v>
      </c>
      <c r="Y101" s="3">
        <v>42.285</v>
      </c>
      <c r="Z101" s="3">
        <v>41.995</v>
      </c>
      <c r="AA101" s="3">
        <v>41.99</v>
      </c>
      <c r="AB101" s="3">
        <v>42.141</v>
      </c>
      <c r="AC101" s="3">
        <v>42.555</v>
      </c>
      <c r="AD101" s="3">
        <v>43.584999999999994</v>
      </c>
      <c r="AE101" s="3">
        <v>45.059000000000005</v>
      </c>
      <c r="AF101" s="3">
        <v>46.203</v>
      </c>
      <c r="AG101" s="3">
        <v>46.888</v>
      </c>
      <c r="AH101" s="3">
        <v>47.124</v>
      </c>
      <c r="AI101" s="3">
        <v>46.993</v>
      </c>
      <c r="AJ101" s="3">
        <v>46.653000000000006</v>
      </c>
      <c r="AK101" s="3">
        <v>45.856</v>
      </c>
      <c r="AL101" s="3">
        <v>44.542</v>
      </c>
      <c r="AM101" s="3">
        <v>43.355000000000004</v>
      </c>
      <c r="AN101" s="3">
        <v>42.776</v>
      </c>
      <c r="AO101" s="3">
        <v>42.502</v>
      </c>
      <c r="AP101" s="3">
        <v>42.584999999999994</v>
      </c>
      <c r="AQ101" s="3">
        <v>43.177</v>
      </c>
      <c r="AR101" s="3">
        <v>44.005</v>
      </c>
      <c r="AS101" s="11" t="s">
        <v>385</v>
      </c>
      <c r="AT101" s="4" t="s">
        <v>385</v>
      </c>
      <c r="AU101" s="4" t="s">
        <v>385</v>
      </c>
      <c r="AV101" s="4" t="s">
        <v>385</v>
      </c>
      <c r="AW101" s="4" t="s">
        <v>385</v>
      </c>
      <c r="AX101" s="4" t="s">
        <v>385</v>
      </c>
      <c r="AY101" s="4" t="s">
        <v>385</v>
      </c>
      <c r="AZ101" s="4" t="s">
        <v>385</v>
      </c>
      <c r="BA101" s="4" t="s">
        <v>385</v>
      </c>
      <c r="BB101" s="4" t="s">
        <v>385</v>
      </c>
      <c r="BC101" s="4" t="s">
        <v>385</v>
      </c>
      <c r="BD101" s="4" t="s">
        <v>385</v>
      </c>
      <c r="BE101" s="4" t="s">
        <v>385</v>
      </c>
      <c r="BF101" s="4" t="s">
        <v>385</v>
      </c>
      <c r="BG101" s="4" t="s">
        <v>385</v>
      </c>
      <c r="BH101" s="4" t="s">
        <v>385</v>
      </c>
      <c r="BI101" s="4" t="s">
        <v>385</v>
      </c>
      <c r="BJ101" s="4" t="s">
        <v>385</v>
      </c>
      <c r="BK101" s="4" t="s">
        <v>385</v>
      </c>
      <c r="BL101" s="4" t="s">
        <v>385</v>
      </c>
      <c r="BM101" s="4" t="s">
        <v>385</v>
      </c>
      <c r="BN101" s="4" t="s">
        <v>385</v>
      </c>
      <c r="BO101" s="4" t="s">
        <v>385</v>
      </c>
      <c r="BP101" s="4" t="s">
        <v>385</v>
      </c>
      <c r="BQ101" s="4" t="s">
        <v>385</v>
      </c>
      <c r="BR101" s="4" t="s">
        <v>385</v>
      </c>
      <c r="BS101" s="4" t="s">
        <v>385</v>
      </c>
      <c r="BT101" s="4" t="s">
        <v>385</v>
      </c>
      <c r="BU101" s="4" t="s">
        <v>385</v>
      </c>
      <c r="BV101" s="4" t="s">
        <v>385</v>
      </c>
      <c r="BW101" s="4" t="s">
        <v>385</v>
      </c>
      <c r="BX101" s="4" t="s">
        <v>385</v>
      </c>
      <c r="BY101" s="4" t="s">
        <v>385</v>
      </c>
      <c r="BZ101" s="4" t="s">
        <v>385</v>
      </c>
      <c r="CA101" s="4" t="s">
        <v>385</v>
      </c>
      <c r="CB101" s="4" t="s">
        <v>385</v>
      </c>
      <c r="CC101" s="4" t="s">
        <v>385</v>
      </c>
      <c r="CD101" s="4" t="s">
        <v>385</v>
      </c>
      <c r="CE101" s="4" t="s">
        <v>385</v>
      </c>
      <c r="CF101" s="4" t="s">
        <v>385</v>
      </c>
      <c r="CG101" s="4" t="s">
        <v>385</v>
      </c>
      <c r="CH101" s="4" t="s">
        <v>385</v>
      </c>
    </row>
    <row x14ac:dyDescent="0.25" r="102" customHeight="1" ht="17.25">
      <c r="A102" s="1" t="s">
        <v>143</v>
      </c>
      <c r="B102" s="1" t="s">
        <v>142</v>
      </c>
      <c r="C102" s="3">
        <v>883.94</v>
      </c>
      <c r="D102" s="3">
        <v>878.479</v>
      </c>
      <c r="E102" s="3">
        <v>876.85</v>
      </c>
      <c r="F102" s="3">
        <v>888.4939999999999</v>
      </c>
      <c r="G102" s="3">
        <v>907.294</v>
      </c>
      <c r="H102" s="3">
        <v>926.8299999999999</v>
      </c>
      <c r="I102" s="3">
        <v>948.222</v>
      </c>
      <c r="J102" s="3">
        <v>967.625</v>
      </c>
      <c r="K102" s="3">
        <v>984.302</v>
      </c>
      <c r="L102" s="3">
        <v>1001.678</v>
      </c>
      <c r="M102" s="3">
        <v>1020.3340000000001</v>
      </c>
      <c r="N102" s="3">
        <v>1040.41</v>
      </c>
      <c r="O102" s="3">
        <v>1058.656</v>
      </c>
      <c r="P102" s="3">
        <v>1070.756</v>
      </c>
      <c r="Q102" s="3">
        <v>1079.958</v>
      </c>
      <c r="R102" s="3">
        <v>1091.724</v>
      </c>
      <c r="S102" s="3">
        <v>1110.298</v>
      </c>
      <c r="T102" s="3">
        <v>1135.307</v>
      </c>
      <c r="U102" s="3">
        <v>1164.613</v>
      </c>
      <c r="V102" s="3">
        <v>1196.56</v>
      </c>
      <c r="W102" s="3">
        <v>1227.206</v>
      </c>
      <c r="X102" s="3">
        <v>1250.102</v>
      </c>
      <c r="Y102" s="3">
        <v>1270.617</v>
      </c>
      <c r="Z102" s="3">
        <v>1295.873</v>
      </c>
      <c r="AA102" s="3">
        <v>1320.856</v>
      </c>
      <c r="AB102" s="3">
        <v>1341.669</v>
      </c>
      <c r="AC102" s="3">
        <v>1362.836</v>
      </c>
      <c r="AD102" s="3">
        <v>1388.5279999999998</v>
      </c>
      <c r="AE102" s="3">
        <v>1414.255</v>
      </c>
      <c r="AF102" s="3">
        <v>1441.0110000000002</v>
      </c>
      <c r="AG102" s="3">
        <v>1477.194</v>
      </c>
      <c r="AH102" s="3">
        <v>1517.689</v>
      </c>
      <c r="AI102" s="3">
        <v>1554.9720000000002</v>
      </c>
      <c r="AJ102" s="3">
        <v>1590.174</v>
      </c>
      <c r="AK102" s="3">
        <v>1626.444</v>
      </c>
      <c r="AL102" s="3">
        <v>1665.495</v>
      </c>
      <c r="AM102" s="3">
        <v>1706.3329999999999</v>
      </c>
      <c r="AN102" s="3">
        <v>1738.329</v>
      </c>
      <c r="AO102" s="3">
        <v>1758.728</v>
      </c>
      <c r="AP102" s="3">
        <v>1783.416</v>
      </c>
      <c r="AQ102" s="3">
        <v>1793.272</v>
      </c>
      <c r="AR102" s="3">
        <v>1779.734</v>
      </c>
      <c r="AS102" s="3">
        <v>662.955</v>
      </c>
      <c r="AT102" s="3">
        <v>614.9353</v>
      </c>
      <c r="AU102" s="3">
        <v>596.258</v>
      </c>
      <c r="AV102" s="12">
        <v>0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0</v>
      </c>
      <c r="BE102" s="12">
        <v>0</v>
      </c>
      <c r="BF102" s="12">
        <v>0</v>
      </c>
      <c r="BG102" s="12">
        <v>0</v>
      </c>
      <c r="BH102" s="12">
        <v>0</v>
      </c>
      <c r="BI102" s="12">
        <v>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  <row x14ac:dyDescent="0.25" r="103" customHeight="1" ht="17.25">
      <c r="A103" s="1" t="s">
        <v>451</v>
      </c>
      <c r="B103" s="1" t="s">
        <v>452</v>
      </c>
      <c r="C103" s="3">
        <v>7166.967</v>
      </c>
      <c r="D103" s="3">
        <v>6829.365</v>
      </c>
      <c r="E103" s="3">
        <v>6554.042</v>
      </c>
      <c r="F103" s="3">
        <v>6358.363</v>
      </c>
      <c r="G103" s="3">
        <v>6190.696</v>
      </c>
      <c r="H103" s="3">
        <v>6065.645</v>
      </c>
      <c r="I103" s="3">
        <v>5945.856</v>
      </c>
      <c r="J103" s="3">
        <v>5806.026</v>
      </c>
      <c r="K103" s="3">
        <v>5698.668</v>
      </c>
      <c r="L103" s="3">
        <v>5632.101</v>
      </c>
      <c r="M103" s="3">
        <v>5583.28</v>
      </c>
      <c r="N103" s="3">
        <v>5401.16</v>
      </c>
      <c r="O103" s="3">
        <v>5298.815</v>
      </c>
      <c r="P103" s="3">
        <v>5380.148</v>
      </c>
      <c r="Q103" s="3">
        <v>5402.653</v>
      </c>
      <c r="R103" s="3">
        <v>5397.159</v>
      </c>
      <c r="S103" s="3">
        <v>5388.791</v>
      </c>
      <c r="T103" s="3">
        <v>5348.696</v>
      </c>
      <c r="U103" s="3">
        <v>5282.38</v>
      </c>
      <c r="V103" s="3">
        <v>5253.166</v>
      </c>
      <c r="W103" s="3">
        <v>5251.437</v>
      </c>
      <c r="X103" s="3">
        <v>5241.987</v>
      </c>
      <c r="Y103" s="3">
        <v>5263.842</v>
      </c>
      <c r="Z103" s="3">
        <v>5331.693</v>
      </c>
      <c r="AA103" s="3">
        <v>5405.844</v>
      </c>
      <c r="AB103" s="3">
        <v>5465.478</v>
      </c>
      <c r="AC103" s="3">
        <v>5509.347</v>
      </c>
      <c r="AD103" s="3">
        <v>5561.401</v>
      </c>
      <c r="AE103" s="3">
        <v>5615.489</v>
      </c>
      <c r="AF103" s="3">
        <v>5642.907000000001</v>
      </c>
      <c r="AG103" s="3">
        <v>5636.898</v>
      </c>
      <c r="AH103" s="3">
        <v>5598.633</v>
      </c>
      <c r="AI103" s="3">
        <v>5545.613</v>
      </c>
      <c r="AJ103" s="3">
        <v>5469.447</v>
      </c>
      <c r="AK103" s="3">
        <v>5347.54</v>
      </c>
      <c r="AL103" s="3">
        <v>5203.713</v>
      </c>
      <c r="AM103" s="3">
        <v>5055.166</v>
      </c>
      <c r="AN103" s="3">
        <v>4905.675</v>
      </c>
      <c r="AO103" s="3">
        <v>4753.117</v>
      </c>
      <c r="AP103" s="3">
        <v>4603.302</v>
      </c>
      <c r="AQ103" s="3">
        <v>4455.874</v>
      </c>
      <c r="AR103" s="3">
        <v>4321.837</v>
      </c>
      <c r="AS103" s="11" t="s">
        <v>385</v>
      </c>
      <c r="AT103" s="4" t="s">
        <v>385</v>
      </c>
      <c r="AU103" s="4" t="s">
        <v>385</v>
      </c>
      <c r="AV103" s="4" t="s">
        <v>385</v>
      </c>
      <c r="AW103" s="4" t="s">
        <v>385</v>
      </c>
      <c r="AX103" s="4" t="s">
        <v>385</v>
      </c>
      <c r="AY103" s="4" t="s">
        <v>385</v>
      </c>
      <c r="AZ103" s="4" t="s">
        <v>385</v>
      </c>
      <c r="BA103" s="4" t="s">
        <v>385</v>
      </c>
      <c r="BB103" s="4" t="s">
        <v>385</v>
      </c>
      <c r="BC103" s="4" t="s">
        <v>385</v>
      </c>
      <c r="BD103" s="4" t="s">
        <v>385</v>
      </c>
      <c r="BE103" s="4" t="s">
        <v>385</v>
      </c>
      <c r="BF103" s="4" t="s">
        <v>385</v>
      </c>
      <c r="BG103" s="4" t="s">
        <v>385</v>
      </c>
      <c r="BH103" s="4" t="s">
        <v>385</v>
      </c>
      <c r="BI103" s="4" t="s">
        <v>385</v>
      </c>
      <c r="BJ103" s="4" t="s">
        <v>385</v>
      </c>
      <c r="BK103" s="4" t="s">
        <v>385</v>
      </c>
      <c r="BL103" s="4" t="s">
        <v>385</v>
      </c>
      <c r="BM103" s="4" t="s">
        <v>385</v>
      </c>
      <c r="BN103" s="4" t="s">
        <v>385</v>
      </c>
      <c r="BO103" s="4" t="s">
        <v>385</v>
      </c>
      <c r="BP103" s="4" t="s">
        <v>385</v>
      </c>
      <c r="BQ103" s="4" t="s">
        <v>385</v>
      </c>
      <c r="BR103" s="4" t="s">
        <v>385</v>
      </c>
      <c r="BS103" s="4" t="s">
        <v>385</v>
      </c>
      <c r="BT103" s="4" t="s">
        <v>385</v>
      </c>
      <c r="BU103" s="4" t="s">
        <v>385</v>
      </c>
      <c r="BV103" s="4" t="s">
        <v>385</v>
      </c>
      <c r="BW103" s="4" t="s">
        <v>385</v>
      </c>
      <c r="BX103" s="4" t="s">
        <v>385</v>
      </c>
      <c r="BY103" s="4" t="s">
        <v>385</v>
      </c>
      <c r="BZ103" s="4" t="s">
        <v>385</v>
      </c>
      <c r="CA103" s="4" t="s">
        <v>385</v>
      </c>
      <c r="CB103" s="4" t="s">
        <v>385</v>
      </c>
      <c r="CC103" s="4" t="s">
        <v>385</v>
      </c>
      <c r="CD103" s="4" t="s">
        <v>385</v>
      </c>
      <c r="CE103" s="4" t="s">
        <v>385</v>
      </c>
      <c r="CF103" s="4" t="s">
        <v>385</v>
      </c>
      <c r="CG103" s="4" t="s">
        <v>385</v>
      </c>
      <c r="CH103" s="4" t="s">
        <v>385</v>
      </c>
    </row>
    <row x14ac:dyDescent="0.25" r="104" customHeight="1" ht="17.25">
      <c r="A104" s="1" t="s">
        <v>145</v>
      </c>
      <c r="B104" s="1" t="s">
        <v>144</v>
      </c>
      <c r="C104" s="3">
        <v>587.362</v>
      </c>
      <c r="D104" s="3">
        <v>592.523</v>
      </c>
      <c r="E104" s="3">
        <v>599.181</v>
      </c>
      <c r="F104" s="3">
        <v>605.806</v>
      </c>
      <c r="G104" s="3">
        <v>612.402</v>
      </c>
      <c r="H104" s="3">
        <v>617.582</v>
      </c>
      <c r="I104" s="3">
        <v>620.621</v>
      </c>
      <c r="J104" s="3">
        <v>621.568</v>
      </c>
      <c r="K104" s="3">
        <v>620.44</v>
      </c>
      <c r="L104" s="3">
        <v>617.507</v>
      </c>
      <c r="M104" s="3">
        <v>611.4649999999999</v>
      </c>
      <c r="N104" s="3">
        <v>604.895</v>
      </c>
      <c r="O104" s="3">
        <v>602.479</v>
      </c>
      <c r="P104" s="3">
        <v>603.15</v>
      </c>
      <c r="Q104" s="3">
        <v>604.7819999999999</v>
      </c>
      <c r="R104" s="3">
        <v>607.984</v>
      </c>
      <c r="S104" s="3">
        <v>607.1769999999999</v>
      </c>
      <c r="T104" s="3">
        <v>599.8610000000001</v>
      </c>
      <c r="U104" s="3">
        <v>589.966</v>
      </c>
      <c r="V104" s="3">
        <v>575.915</v>
      </c>
      <c r="W104" s="3">
        <v>555.164</v>
      </c>
      <c r="X104" s="3">
        <v>533.716</v>
      </c>
      <c r="Y104" s="3">
        <v>515.329</v>
      </c>
      <c r="Z104" s="3">
        <v>497.647</v>
      </c>
      <c r="AA104" s="3">
        <v>484.04</v>
      </c>
      <c r="AB104" s="3">
        <v>477.229</v>
      </c>
      <c r="AC104" s="3">
        <v>475.047</v>
      </c>
      <c r="AD104" s="3">
        <v>470.5</v>
      </c>
      <c r="AE104" s="3">
        <v>462.525</v>
      </c>
      <c r="AF104" s="3">
        <v>453.849</v>
      </c>
      <c r="AG104" s="3">
        <v>443.222</v>
      </c>
      <c r="AH104" s="3">
        <v>430.903</v>
      </c>
      <c r="AI104" s="3">
        <v>421.422</v>
      </c>
      <c r="AJ104" s="3">
        <v>414.011</v>
      </c>
      <c r="AK104" s="3">
        <v>404.374</v>
      </c>
      <c r="AL104" s="3">
        <v>396.72</v>
      </c>
      <c r="AM104" s="3">
        <v>390.437</v>
      </c>
      <c r="AN104" s="3">
        <v>380.85699999999997</v>
      </c>
      <c r="AO104" s="3">
        <v>369.47700000000003</v>
      </c>
      <c r="AP104" s="3">
        <v>358.65</v>
      </c>
      <c r="AQ104" s="3">
        <v>348.235</v>
      </c>
      <c r="AR104" s="3">
        <v>338.51</v>
      </c>
      <c r="AS104" s="3">
        <v>223.19755999999998</v>
      </c>
      <c r="AT104" s="3">
        <v>189.60736</v>
      </c>
      <c r="AU104" s="3">
        <v>161.77887</v>
      </c>
      <c r="AV104" s="3">
        <v>339.25136000000003</v>
      </c>
      <c r="AW104" s="3">
        <v>306.201</v>
      </c>
      <c r="AX104" s="3">
        <v>314.96682</v>
      </c>
      <c r="AY104" s="3">
        <v>453.05332999999996</v>
      </c>
      <c r="AZ104" s="3">
        <v>571.84256</v>
      </c>
      <c r="BA104" s="3">
        <v>595.6224000000001</v>
      </c>
      <c r="BB104" s="3">
        <v>611.3319299999999</v>
      </c>
      <c r="BC104" s="3">
        <v>599.2357</v>
      </c>
      <c r="BD104" s="3">
        <v>568.6012999999999</v>
      </c>
      <c r="BE104" s="3">
        <v>512.10715</v>
      </c>
      <c r="BF104" s="3">
        <v>597.1184999999999</v>
      </c>
      <c r="BG104" s="3">
        <v>598.7341799999999</v>
      </c>
      <c r="BH104" s="3">
        <v>595.8243200000001</v>
      </c>
      <c r="BI104" s="3">
        <v>595.0334599999999</v>
      </c>
      <c r="BJ104" s="3">
        <v>581.86517</v>
      </c>
      <c r="BK104" s="3">
        <v>501.4711</v>
      </c>
      <c r="BL104" s="3">
        <v>512.56435</v>
      </c>
      <c r="BM104" s="3">
        <v>521.85416</v>
      </c>
      <c r="BN104" s="3">
        <v>512.36736</v>
      </c>
      <c r="BO104" s="3">
        <v>463.79609999999997</v>
      </c>
      <c r="BP104" s="3">
        <v>437.92936</v>
      </c>
      <c r="BQ104" s="3">
        <v>435.636</v>
      </c>
      <c r="BR104" s="3">
        <v>453.36754999999994</v>
      </c>
      <c r="BS104" s="3">
        <v>427.5423</v>
      </c>
      <c r="BT104" s="3">
        <v>409.335</v>
      </c>
      <c r="BU104" s="3">
        <v>425.523</v>
      </c>
      <c r="BV104" s="3">
        <v>426.61805999999996</v>
      </c>
      <c r="BW104" s="3">
        <v>421.06089999999995</v>
      </c>
      <c r="BX104" s="3">
        <v>409.35785</v>
      </c>
      <c r="BY104" s="3">
        <v>400.3509</v>
      </c>
      <c r="BZ104" s="3">
        <v>385.03023</v>
      </c>
      <c r="CA104" s="3">
        <v>363.93660000000006</v>
      </c>
      <c r="CB104" s="3">
        <v>392.75280000000004</v>
      </c>
      <c r="CC104" s="3">
        <v>374.81952</v>
      </c>
      <c r="CD104" s="3">
        <v>354.19701</v>
      </c>
      <c r="CE104" s="3">
        <v>343.61361000000005</v>
      </c>
      <c r="CF104" s="3">
        <v>347.8905</v>
      </c>
      <c r="CG104" s="3">
        <v>344.75265</v>
      </c>
      <c r="CH104" s="3">
        <v>328.3547</v>
      </c>
    </row>
    <row x14ac:dyDescent="0.25" r="105" customHeight="1" ht="17.25">
      <c r="A105" s="1" t="s">
        <v>149</v>
      </c>
      <c r="B105" s="1" t="s">
        <v>148</v>
      </c>
      <c r="C105" s="3">
        <v>860.765</v>
      </c>
      <c r="D105" s="3">
        <v>886.645</v>
      </c>
      <c r="E105" s="3">
        <v>914.806</v>
      </c>
      <c r="F105" s="3">
        <v>945.653</v>
      </c>
      <c r="G105" s="3">
        <v>978.4250000000001</v>
      </c>
      <c r="H105" s="3">
        <v>1012.008</v>
      </c>
      <c r="I105" s="3">
        <v>1047.365</v>
      </c>
      <c r="J105" s="3">
        <v>1084.289</v>
      </c>
      <c r="K105" s="3">
        <v>1122.03</v>
      </c>
      <c r="L105" s="3">
        <v>1161.749</v>
      </c>
      <c r="M105" s="3">
        <v>1195.037</v>
      </c>
      <c r="N105" s="3">
        <v>1222.793</v>
      </c>
      <c r="O105" s="3">
        <v>1256.489</v>
      </c>
      <c r="P105" s="3">
        <v>1297.056</v>
      </c>
      <c r="Q105" s="3">
        <v>1343.225</v>
      </c>
      <c r="R105" s="3">
        <v>1392.907</v>
      </c>
      <c r="S105" s="3">
        <v>1439.148</v>
      </c>
      <c r="T105" s="3">
        <v>1473.755</v>
      </c>
      <c r="U105" s="3">
        <v>1493.268</v>
      </c>
      <c r="V105" s="3">
        <v>1498.759</v>
      </c>
      <c r="W105" s="3">
        <v>1493.8400000000001</v>
      </c>
      <c r="X105" s="3">
        <v>1483.882</v>
      </c>
      <c r="Y105" s="3">
        <v>1477.407</v>
      </c>
      <c r="Z105" s="3">
        <v>1481.3029999999999</v>
      </c>
      <c r="AA105" s="3">
        <v>1496.325</v>
      </c>
      <c r="AB105" s="3">
        <v>1519.4589999999998</v>
      </c>
      <c r="AC105" s="3">
        <v>1616.5459999999998</v>
      </c>
      <c r="AD105" s="3">
        <v>1720.077</v>
      </c>
      <c r="AE105" s="3">
        <v>1764.805</v>
      </c>
      <c r="AF105" s="3">
        <v>1808.128</v>
      </c>
      <c r="AG105" s="3">
        <v>1850.66</v>
      </c>
      <c r="AH105" s="3">
        <v>1893.887</v>
      </c>
      <c r="AI105" s="3">
        <v>1903.425</v>
      </c>
      <c r="AJ105" s="3">
        <v>1997.697</v>
      </c>
      <c r="AK105" s="3">
        <v>2207.037</v>
      </c>
      <c r="AL105" s="3">
        <v>2359.454</v>
      </c>
      <c r="AM105" s="3">
        <v>2400.943</v>
      </c>
      <c r="AN105" s="3">
        <v>2393.172</v>
      </c>
      <c r="AO105" s="3">
        <v>2390.689</v>
      </c>
      <c r="AP105" s="3">
        <v>2383.795</v>
      </c>
      <c r="AQ105" s="3">
        <v>2380.128</v>
      </c>
      <c r="AR105" s="3">
        <v>2390.198</v>
      </c>
      <c r="AS105" s="12">
        <v>0</v>
      </c>
      <c r="AT105" s="12">
        <v>0</v>
      </c>
      <c r="AU105" s="12">
        <v>0</v>
      </c>
      <c r="AV105" s="12">
        <v>0</v>
      </c>
      <c r="AW105" s="12">
        <v>0</v>
      </c>
      <c r="AX105" s="12">
        <v>0</v>
      </c>
      <c r="AY105" s="12">
        <v>0</v>
      </c>
      <c r="AZ105" s="12">
        <v>0</v>
      </c>
      <c r="BA105" s="12">
        <v>0</v>
      </c>
      <c r="BB105" s="12">
        <v>0</v>
      </c>
      <c r="BC105" s="12">
        <v>0</v>
      </c>
      <c r="BD105" s="12">
        <v>0</v>
      </c>
      <c r="BE105" s="12">
        <v>0</v>
      </c>
      <c r="BF105" s="12">
        <v>0</v>
      </c>
      <c r="BG105" s="12">
        <v>0</v>
      </c>
      <c r="BH105" s="12">
        <v>0</v>
      </c>
      <c r="BI105" s="12">
        <v>0</v>
      </c>
      <c r="BJ105" s="12">
        <v>0</v>
      </c>
      <c r="BK105" s="12">
        <v>0</v>
      </c>
      <c r="BL105" s="12">
        <v>0</v>
      </c>
      <c r="BM105" s="12">
        <v>0</v>
      </c>
      <c r="BN105" s="12">
        <v>0</v>
      </c>
      <c r="BO105" s="3">
        <v>428.44802999999996</v>
      </c>
      <c r="BP105" s="3">
        <v>992.4730099999999</v>
      </c>
      <c r="BQ105" s="3">
        <v>867.8684999999999</v>
      </c>
      <c r="BR105" s="3">
        <v>1352.3185099999998</v>
      </c>
      <c r="BS105" s="3">
        <v>1535.7186999999997</v>
      </c>
      <c r="BT105" s="3">
        <v>1548.0693</v>
      </c>
      <c r="BU105" s="3">
        <v>1676.56475</v>
      </c>
      <c r="BV105" s="3">
        <v>1717.7215999999999</v>
      </c>
      <c r="BW105" s="3">
        <v>1758.127</v>
      </c>
      <c r="BX105" s="3">
        <v>1799.19265</v>
      </c>
      <c r="BY105" s="3">
        <v>1827.2879999999998</v>
      </c>
      <c r="BZ105" s="3">
        <v>1957.7430599999998</v>
      </c>
      <c r="CA105" s="3">
        <v>2096.68515</v>
      </c>
      <c r="CB105" s="3">
        <v>2312.26492</v>
      </c>
      <c r="CC105" s="3">
        <v>2376.93357</v>
      </c>
      <c r="CD105" s="3">
        <v>2369.24028</v>
      </c>
      <c r="CE105" s="3">
        <v>2247.2476599999995</v>
      </c>
      <c r="CF105" s="3">
        <v>2050.0637</v>
      </c>
      <c r="CG105" s="3">
        <v>1808.8972800000001</v>
      </c>
      <c r="CH105" s="3">
        <v>1816.5504799999999</v>
      </c>
    </row>
    <row x14ac:dyDescent="0.25" r="106" customHeight="1" ht="17.25">
      <c r="A106" s="1" t="s">
        <v>147</v>
      </c>
      <c r="B106" s="1" t="s">
        <v>146</v>
      </c>
      <c r="C106" s="3">
        <v>17069.332</v>
      </c>
      <c r="D106" s="3">
        <v>16381.796</v>
      </c>
      <c r="E106" s="3">
        <v>15757.732</v>
      </c>
      <c r="F106" s="3">
        <v>15234.029</v>
      </c>
      <c r="G106" s="3">
        <v>14809.936</v>
      </c>
      <c r="H106" s="3">
        <v>14461.937</v>
      </c>
      <c r="I106" s="3">
        <v>14154.361</v>
      </c>
      <c r="J106" s="3">
        <v>13883.132000000001</v>
      </c>
      <c r="K106" s="3">
        <v>13610.586</v>
      </c>
      <c r="L106" s="3">
        <v>13269.748</v>
      </c>
      <c r="M106" s="3">
        <v>12881.909000000001</v>
      </c>
      <c r="N106" s="3">
        <v>12567.633</v>
      </c>
      <c r="O106" s="3">
        <v>12318.218</v>
      </c>
      <c r="P106" s="3">
        <v>12075.161</v>
      </c>
      <c r="Q106" s="3">
        <v>11948.312</v>
      </c>
      <c r="R106" s="3">
        <v>11916.412</v>
      </c>
      <c r="S106" s="3">
        <v>11885.512</v>
      </c>
      <c r="T106" s="3">
        <v>11862.484</v>
      </c>
      <c r="U106" s="3">
        <v>11851.593</v>
      </c>
      <c r="V106" s="3">
        <v>11796.493</v>
      </c>
      <c r="W106" s="3">
        <v>11750.087</v>
      </c>
      <c r="X106" s="3">
        <v>11722.768</v>
      </c>
      <c r="Y106" s="3">
        <v>11648.416</v>
      </c>
      <c r="Z106" s="3">
        <v>11543.367</v>
      </c>
      <c r="AA106" s="3">
        <v>11412.613000000001</v>
      </c>
      <c r="AB106" s="3">
        <v>11237.597</v>
      </c>
      <c r="AC106" s="3">
        <v>11063.819</v>
      </c>
      <c r="AD106" s="3">
        <v>10955.958</v>
      </c>
      <c r="AE106" s="3">
        <v>10891.956</v>
      </c>
      <c r="AF106" s="3">
        <v>10849.73</v>
      </c>
      <c r="AG106" s="3">
        <v>10817.351</v>
      </c>
      <c r="AH106" s="3">
        <v>10759.537</v>
      </c>
      <c r="AI106" s="3">
        <v>10650.418</v>
      </c>
      <c r="AJ106" s="3">
        <v>10523.513</v>
      </c>
      <c r="AK106" s="3">
        <v>10380.888</v>
      </c>
      <c r="AL106" s="3">
        <v>10235.006</v>
      </c>
      <c r="AM106" s="3">
        <v>10085.717</v>
      </c>
      <c r="AN106" s="3">
        <v>9865.432</v>
      </c>
      <c r="AO106" s="3">
        <v>9559.332</v>
      </c>
      <c r="AP106" s="3">
        <v>9210.52</v>
      </c>
      <c r="AQ106" s="3">
        <v>8867.645</v>
      </c>
      <c r="AR106" s="3">
        <v>8572.607</v>
      </c>
      <c r="AS106" s="12">
        <v>0</v>
      </c>
      <c r="AT106" s="3">
        <v>13924.5266</v>
      </c>
      <c r="AU106" s="3">
        <v>15127.422719999999</v>
      </c>
      <c r="AV106" s="3">
        <v>13862.966390000001</v>
      </c>
      <c r="AW106" s="3">
        <v>12588.4456</v>
      </c>
      <c r="AX106" s="3">
        <v>12292.64645</v>
      </c>
      <c r="AY106" s="3">
        <v>12031.20685</v>
      </c>
      <c r="AZ106" s="3">
        <v>11800.6622</v>
      </c>
      <c r="BA106" s="3">
        <v>11568.998099999999</v>
      </c>
      <c r="BB106" s="3">
        <v>11279.2858</v>
      </c>
      <c r="BC106" s="3">
        <v>10949.622650000001</v>
      </c>
      <c r="BD106" s="3">
        <v>11813.575019999998</v>
      </c>
      <c r="BE106" s="3">
        <v>11455.94274</v>
      </c>
      <c r="BF106" s="3">
        <v>10988.39651</v>
      </c>
      <c r="BG106" s="12">
        <v>0</v>
      </c>
      <c r="BH106" s="12">
        <v>0</v>
      </c>
      <c r="BI106" s="12">
        <v>0</v>
      </c>
      <c r="BJ106" s="12">
        <v>0</v>
      </c>
      <c r="BK106" s="12">
        <v>0</v>
      </c>
      <c r="BL106" s="12">
        <v>0</v>
      </c>
      <c r="BM106" s="12">
        <v>0</v>
      </c>
      <c r="BN106" s="12">
        <v>0</v>
      </c>
      <c r="BO106" s="12">
        <v>0</v>
      </c>
      <c r="BP106" s="12">
        <v>0</v>
      </c>
      <c r="BQ106" s="12">
        <v>0</v>
      </c>
      <c r="BR106" s="12">
        <v>0</v>
      </c>
      <c r="BS106" s="12">
        <v>0</v>
      </c>
      <c r="BT106" s="3">
        <v>10298.60052</v>
      </c>
      <c r="BU106" s="3">
        <v>9802.760400000001</v>
      </c>
      <c r="BV106" s="3">
        <v>10198.7462</v>
      </c>
      <c r="BW106" s="3">
        <v>10709.17749</v>
      </c>
      <c r="BX106" s="3">
        <v>10113.96478</v>
      </c>
      <c r="BY106" s="3">
        <v>10117.897099999998</v>
      </c>
      <c r="BZ106" s="3">
        <v>9786.867090000002</v>
      </c>
      <c r="CA106" s="3">
        <v>9654.225840000001</v>
      </c>
      <c r="CB106" s="3">
        <v>8597.40504</v>
      </c>
      <c r="CC106" s="3">
        <v>9884.00266</v>
      </c>
      <c r="CD106" s="3">
        <v>9174.851760000001</v>
      </c>
      <c r="CE106" s="3">
        <v>9463.73868</v>
      </c>
      <c r="CF106" s="3">
        <v>8934.2044</v>
      </c>
      <c r="CG106" s="3">
        <v>8424.26275</v>
      </c>
      <c r="CH106" s="3">
        <v>8143.97665</v>
      </c>
    </row>
    <row x14ac:dyDescent="0.25" r="107" customHeight="1" ht="17.25">
      <c r="A107" s="1" t="s">
        <v>151</v>
      </c>
      <c r="B107" s="1" t="s">
        <v>150</v>
      </c>
      <c r="C107" s="3">
        <v>3205.657</v>
      </c>
      <c r="D107" s="3">
        <v>3264.063</v>
      </c>
      <c r="E107" s="3">
        <v>3340.388</v>
      </c>
      <c r="F107" s="3">
        <v>3431.181</v>
      </c>
      <c r="G107" s="3">
        <v>3530.807</v>
      </c>
      <c r="H107" s="3">
        <v>3636.599</v>
      </c>
      <c r="I107" s="3">
        <v>3730.928</v>
      </c>
      <c r="J107" s="3">
        <v>3812.745</v>
      </c>
      <c r="K107" s="3">
        <v>3897.74</v>
      </c>
      <c r="L107" s="3">
        <v>3955.0820000000003</v>
      </c>
      <c r="M107" s="3">
        <v>3958.541</v>
      </c>
      <c r="N107" s="3">
        <v>3911.56</v>
      </c>
      <c r="O107" s="3">
        <v>3812.565</v>
      </c>
      <c r="P107" s="3">
        <v>3665.491</v>
      </c>
      <c r="Q107" s="3">
        <v>3485.607</v>
      </c>
      <c r="R107" s="3">
        <v>3299.357</v>
      </c>
      <c r="S107" s="3">
        <v>3079.7160000000003</v>
      </c>
      <c r="T107" s="3">
        <v>2831.6040000000003</v>
      </c>
      <c r="U107" s="3">
        <v>2612.7</v>
      </c>
      <c r="V107" s="3">
        <v>2459.291</v>
      </c>
      <c r="W107" s="3">
        <v>2377.233</v>
      </c>
      <c r="X107" s="3">
        <v>2334.363</v>
      </c>
      <c r="Y107" s="3">
        <v>2322.92</v>
      </c>
      <c r="Z107" s="3">
        <v>2344.278</v>
      </c>
      <c r="AA107" s="3">
        <v>2401.757</v>
      </c>
      <c r="AB107" s="3">
        <v>2493.734</v>
      </c>
      <c r="AC107" s="3">
        <v>2626.17</v>
      </c>
      <c r="AD107" s="3">
        <v>2797.093</v>
      </c>
      <c r="AE107" s="3">
        <v>2987.734</v>
      </c>
      <c r="AF107" s="3">
        <v>3175.2690000000002</v>
      </c>
      <c r="AG107" s="3">
        <v>3342.729</v>
      </c>
      <c r="AH107" s="3">
        <v>3481.808</v>
      </c>
      <c r="AI107" s="3">
        <v>3590.769</v>
      </c>
      <c r="AJ107" s="3">
        <v>3670.303</v>
      </c>
      <c r="AK107" s="3">
        <v>3738.01</v>
      </c>
      <c r="AL107" s="3">
        <v>3805.8779999999997</v>
      </c>
      <c r="AM107" s="3">
        <v>3866.903</v>
      </c>
      <c r="AN107" s="3">
        <v>3905.844</v>
      </c>
      <c r="AO107" s="3">
        <v>3928.97</v>
      </c>
      <c r="AP107" s="3">
        <v>3945.603</v>
      </c>
      <c r="AQ107" s="3">
        <v>3977.2709999999997</v>
      </c>
      <c r="AR107" s="3">
        <v>4017.345</v>
      </c>
      <c r="AS107" s="12">
        <v>0</v>
      </c>
      <c r="AT107" s="12">
        <v>0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2">
        <v>0</v>
      </c>
      <c r="BA107" s="12">
        <v>0</v>
      </c>
      <c r="BB107" s="12">
        <v>0</v>
      </c>
      <c r="BC107" s="12">
        <v>0</v>
      </c>
      <c r="BD107" s="12">
        <v>0</v>
      </c>
      <c r="BE107" s="3">
        <v>3431.3085</v>
      </c>
      <c r="BF107" s="3">
        <v>3408.90663</v>
      </c>
      <c r="BG107" s="3">
        <v>2997.62202</v>
      </c>
      <c r="BH107" s="3">
        <v>2969.4213</v>
      </c>
      <c r="BI107" s="3">
        <v>2864.1358800000003</v>
      </c>
      <c r="BJ107" s="3">
        <v>2803.28796</v>
      </c>
      <c r="BK107" s="3">
        <v>2586.573</v>
      </c>
      <c r="BL107" s="3">
        <v>2434.6980900000003</v>
      </c>
      <c r="BM107" s="3">
        <v>2329.68834</v>
      </c>
      <c r="BN107" s="3">
        <v>2217.6448499999997</v>
      </c>
      <c r="BO107" s="3">
        <v>2299.6908</v>
      </c>
      <c r="BP107" s="3">
        <v>2320.83522</v>
      </c>
      <c r="BQ107" s="3">
        <v>1561.1420500000002</v>
      </c>
      <c r="BR107" s="3">
        <v>1720.67646</v>
      </c>
      <c r="BS107" s="3">
        <v>2599.9083</v>
      </c>
      <c r="BT107" s="3">
        <v>2769.12207</v>
      </c>
      <c r="BU107" s="3">
        <v>2898.10198</v>
      </c>
      <c r="BV107" s="3">
        <v>3048.25824</v>
      </c>
      <c r="BW107" s="3">
        <v>3209.0198399999995</v>
      </c>
      <c r="BX107" s="3">
        <v>3342.53568</v>
      </c>
      <c r="BY107" s="3">
        <v>3411.2305499999998</v>
      </c>
      <c r="BZ107" s="3">
        <v>3486.7878499999997</v>
      </c>
      <c r="CA107" s="3">
        <v>3551.1095</v>
      </c>
      <c r="CB107" s="3">
        <v>3615.5840999999996</v>
      </c>
      <c r="CC107" s="3">
        <v>3673.5578499999997</v>
      </c>
      <c r="CD107" s="3">
        <v>3710.5517999999997</v>
      </c>
      <c r="CE107" s="3">
        <v>3732.5215</v>
      </c>
      <c r="CF107" s="3">
        <v>3432.67461</v>
      </c>
      <c r="CG107" s="3">
        <v>3698.86203</v>
      </c>
      <c r="CH107" s="3">
        <v>3776.3043</v>
      </c>
    </row>
    <row x14ac:dyDescent="0.25" r="108" customHeight="1" ht="17.25">
      <c r="A108" s="1" t="s">
        <v>153</v>
      </c>
      <c r="B108" s="1" t="s">
        <v>152</v>
      </c>
      <c r="C108" s="3">
        <v>6650.843</v>
      </c>
      <c r="D108" s="3">
        <v>6870.1720000000005</v>
      </c>
      <c r="E108" s="3">
        <v>7100.936</v>
      </c>
      <c r="F108" s="3">
        <v>7335.537</v>
      </c>
      <c r="G108" s="3">
        <v>7574.597</v>
      </c>
      <c r="H108" s="3">
        <v>7819.828</v>
      </c>
      <c r="I108" s="3">
        <v>8064.034</v>
      </c>
      <c r="J108" s="3">
        <v>8305.503</v>
      </c>
      <c r="K108" s="3">
        <v>8540.745</v>
      </c>
      <c r="L108" s="3">
        <v>8755.093</v>
      </c>
      <c r="M108" s="3">
        <v>8939.519</v>
      </c>
      <c r="N108" s="3">
        <v>9086.579</v>
      </c>
      <c r="O108" s="3">
        <v>9197.976999999999</v>
      </c>
      <c r="P108" s="3">
        <v>9292.627</v>
      </c>
      <c r="Q108" s="3">
        <v>9389.296</v>
      </c>
      <c r="R108" s="3">
        <v>9506.41</v>
      </c>
      <c r="S108" s="3">
        <v>9655.088</v>
      </c>
      <c r="T108" s="3">
        <v>9837.765</v>
      </c>
      <c r="U108" s="3">
        <v>10062.163</v>
      </c>
      <c r="V108" s="3">
        <v>10323.608</v>
      </c>
      <c r="W108" s="3">
        <v>10609.034</v>
      </c>
      <c r="X108" s="3">
        <v>10924.22</v>
      </c>
      <c r="Y108" s="3">
        <v>11257.226000000002</v>
      </c>
      <c r="Z108" s="3">
        <v>11576.599999999999</v>
      </c>
      <c r="AA108" s="3">
        <v>11888.201000000001</v>
      </c>
      <c r="AB108" s="3">
        <v>12204.196</v>
      </c>
      <c r="AC108" s="3">
        <v>12516.662</v>
      </c>
      <c r="AD108" s="3">
        <v>12833.841</v>
      </c>
      <c r="AE108" s="3">
        <v>13163.282</v>
      </c>
      <c r="AF108" s="3">
        <v>13473.047999999999</v>
      </c>
      <c r="AG108" s="3">
        <v>13706.247</v>
      </c>
      <c r="AH108" s="3">
        <v>13832.186</v>
      </c>
      <c r="AI108" s="3">
        <v>13859.997</v>
      </c>
      <c r="AJ108" s="3">
        <v>13808.637</v>
      </c>
      <c r="AK108" s="3">
        <v>13710.679</v>
      </c>
      <c r="AL108" s="3">
        <v>13625.892</v>
      </c>
      <c r="AM108" s="3">
        <v>13607.248</v>
      </c>
      <c r="AN108" s="3">
        <v>13628.433</v>
      </c>
      <c r="AO108" s="3">
        <v>13648.635</v>
      </c>
      <c r="AP108" s="3">
        <v>13693.672999999999</v>
      </c>
      <c r="AQ108" s="3">
        <v>13765.812</v>
      </c>
      <c r="AR108" s="3">
        <v>13826.212</v>
      </c>
      <c r="AS108" s="12">
        <v>0</v>
      </c>
      <c r="AT108" s="12">
        <v>0</v>
      </c>
      <c r="AU108" s="12">
        <v>0</v>
      </c>
      <c r="AV108" s="12">
        <v>0</v>
      </c>
      <c r="AW108" s="3">
        <v>5756.69372</v>
      </c>
      <c r="AX108" s="3">
        <v>6412.25896</v>
      </c>
      <c r="AY108" s="3">
        <v>6451.2272</v>
      </c>
      <c r="AZ108" s="3">
        <v>7142.732580000001</v>
      </c>
      <c r="BA108" s="3">
        <v>7686.670500000001</v>
      </c>
      <c r="BB108" s="3">
        <v>7879.583700000001</v>
      </c>
      <c r="BC108" s="3">
        <v>8224.35748</v>
      </c>
      <c r="BD108" s="3">
        <v>8541.384259999999</v>
      </c>
      <c r="BE108" s="3">
        <v>8830.05792</v>
      </c>
      <c r="BF108" s="3">
        <v>8920.92192</v>
      </c>
      <c r="BG108" s="3">
        <v>9107.61712</v>
      </c>
      <c r="BH108" s="3">
        <v>9221.2177</v>
      </c>
      <c r="BI108" s="3">
        <v>9268.884479999999</v>
      </c>
      <c r="BJ108" s="3">
        <v>9444.2544</v>
      </c>
      <c r="BK108" s="3">
        <v>9961.54137</v>
      </c>
      <c r="BL108" s="3">
        <v>9084.77504</v>
      </c>
      <c r="BM108" s="3">
        <v>9654.22094</v>
      </c>
      <c r="BN108" s="3">
        <v>10268.7668</v>
      </c>
      <c r="BO108" s="3">
        <v>10244.075660000002</v>
      </c>
      <c r="BP108" s="3">
        <v>10071.641999999998</v>
      </c>
      <c r="BQ108" s="3">
        <v>10342.73487</v>
      </c>
      <c r="BR108" s="3">
        <v>10373.5666</v>
      </c>
      <c r="BS108" s="3">
        <v>11515.32904</v>
      </c>
      <c r="BT108" s="3">
        <v>11807.133720000002</v>
      </c>
      <c r="BU108" s="3">
        <v>12900.01636</v>
      </c>
      <c r="BV108" s="3">
        <v>13338.317519999999</v>
      </c>
      <c r="BW108" s="3">
        <v>13569.184529999999</v>
      </c>
      <c r="BX108" s="3">
        <v>13693.86414</v>
      </c>
      <c r="BY108" s="3">
        <v>13444.19709</v>
      </c>
      <c r="BZ108" s="3">
        <v>12703.94604</v>
      </c>
      <c r="CA108" s="3">
        <v>12888.03826</v>
      </c>
      <c r="CB108" s="3">
        <v>11854.52604</v>
      </c>
      <c r="CC108" s="3">
        <v>13471.175519999999</v>
      </c>
      <c r="CD108" s="3">
        <v>12129.305370000002</v>
      </c>
      <c r="CE108" s="3">
        <v>12966.20325</v>
      </c>
      <c r="CF108" s="3">
        <v>12735.11589</v>
      </c>
      <c r="CG108" s="3">
        <v>12664.547040000001</v>
      </c>
      <c r="CH108" s="3">
        <v>13411.42564</v>
      </c>
    </row>
    <row x14ac:dyDescent="0.25" r="109" customHeight="1" ht="17.25">
      <c r="A109" s="1" t="s">
        <v>159</v>
      </c>
      <c r="B109" s="1" t="s">
        <v>158</v>
      </c>
      <c r="C109" s="3">
        <v>1013.178</v>
      </c>
      <c r="D109" s="3">
        <v>1029.929</v>
      </c>
      <c r="E109" s="3">
        <v>1051.048</v>
      </c>
      <c r="F109" s="3">
        <v>1077.342</v>
      </c>
      <c r="G109" s="3">
        <v>1108.598</v>
      </c>
      <c r="H109" s="3">
        <v>1144.311</v>
      </c>
      <c r="I109" s="3">
        <v>1183.043</v>
      </c>
      <c r="J109" s="3">
        <v>1221.479</v>
      </c>
      <c r="K109" s="3">
        <v>1253.674</v>
      </c>
      <c r="L109" s="3">
        <v>1275.313</v>
      </c>
      <c r="M109" s="3">
        <v>1289.339</v>
      </c>
      <c r="N109" s="3">
        <v>1294.626</v>
      </c>
      <c r="O109" s="3">
        <v>1289.266</v>
      </c>
      <c r="P109" s="3">
        <v>1275.204</v>
      </c>
      <c r="Q109" s="3">
        <v>1252.988</v>
      </c>
      <c r="R109" s="3">
        <v>1229.725</v>
      </c>
      <c r="S109" s="3">
        <v>1204.871</v>
      </c>
      <c r="T109" s="3">
        <v>1172.4470000000001</v>
      </c>
      <c r="U109" s="3">
        <v>1140.669</v>
      </c>
      <c r="V109" s="3">
        <v>1114.28</v>
      </c>
      <c r="W109" s="3">
        <v>1083.191</v>
      </c>
      <c r="X109" s="3">
        <v>1051.952</v>
      </c>
      <c r="Y109" s="3">
        <v>1034.652</v>
      </c>
      <c r="Z109" s="3">
        <v>1031.126</v>
      </c>
      <c r="AA109" s="3">
        <v>1039.446</v>
      </c>
      <c r="AB109" s="3">
        <v>1058.404</v>
      </c>
      <c r="AC109" s="3">
        <v>1087.066</v>
      </c>
      <c r="AD109" s="3">
        <v>1123.1979999999999</v>
      </c>
      <c r="AE109" s="3">
        <v>1168.231</v>
      </c>
      <c r="AF109" s="3">
        <v>1224.579</v>
      </c>
      <c r="AG109" s="3">
        <v>1288.123</v>
      </c>
      <c r="AH109" s="3">
        <v>1355.315</v>
      </c>
      <c r="AI109" s="3">
        <v>1422.411</v>
      </c>
      <c r="AJ109" s="3">
        <v>1484.773</v>
      </c>
      <c r="AK109" s="3">
        <v>1538.263</v>
      </c>
      <c r="AL109" s="3">
        <v>1578.885</v>
      </c>
      <c r="AM109" s="3">
        <v>1603.4279999999999</v>
      </c>
      <c r="AN109" s="3">
        <v>1614.299</v>
      </c>
      <c r="AO109" s="3">
        <v>1622.19</v>
      </c>
      <c r="AP109" s="3">
        <v>1626.378</v>
      </c>
      <c r="AQ109" s="3">
        <v>1620.694</v>
      </c>
      <c r="AR109" s="3">
        <v>1609.583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  <c r="BE109" s="3">
        <v>1250.5880200000001</v>
      </c>
      <c r="BF109" s="3">
        <v>1211.4438</v>
      </c>
      <c r="BG109" s="3">
        <v>1215.39836</v>
      </c>
      <c r="BH109" s="3">
        <v>1180.5359999999998</v>
      </c>
      <c r="BI109" s="3">
        <v>1192.82229</v>
      </c>
      <c r="BJ109" s="3">
        <v>1137.27359</v>
      </c>
      <c r="BK109" s="3">
        <v>1072.22886</v>
      </c>
      <c r="BL109" s="3">
        <v>1103.1372</v>
      </c>
      <c r="BM109" s="3">
        <v>1039.86336</v>
      </c>
      <c r="BN109" s="3">
        <v>1041.43248</v>
      </c>
      <c r="BO109" s="3">
        <v>1024.30548</v>
      </c>
      <c r="BP109" s="3">
        <v>1020.8147399999999</v>
      </c>
      <c r="BQ109" s="3">
        <v>1018.65708</v>
      </c>
      <c r="BR109" s="3">
        <v>1016.0678399999999</v>
      </c>
      <c r="BS109" s="3">
        <v>1076.19534</v>
      </c>
      <c r="BT109" s="3">
        <v>1100.7340399999998</v>
      </c>
      <c r="BU109" s="3">
        <v>1156.54869</v>
      </c>
      <c r="BV109" s="3">
        <v>1200.0874199999998</v>
      </c>
      <c r="BW109" s="3">
        <v>1262.3605400000001</v>
      </c>
      <c r="BX109" s="3">
        <v>1328.2087000000001</v>
      </c>
      <c r="BY109" s="3">
        <v>1393.96278</v>
      </c>
      <c r="BZ109" s="3">
        <v>1455.07754</v>
      </c>
      <c r="CA109" s="3">
        <v>1492.11511</v>
      </c>
      <c r="CB109" s="3">
        <v>1531.51845</v>
      </c>
      <c r="CC109" s="3">
        <v>1555.3251599999999</v>
      </c>
      <c r="CD109" s="3">
        <v>1565.87003</v>
      </c>
      <c r="CE109" s="3">
        <v>1573.5243</v>
      </c>
      <c r="CF109" s="3">
        <v>1561.32288</v>
      </c>
      <c r="CG109" s="3">
        <v>1555.8662399999998</v>
      </c>
      <c r="CH109" s="3">
        <v>1561.2955100000001</v>
      </c>
    </row>
    <row x14ac:dyDescent="0.25" r="110" customHeight="1" ht="17.25">
      <c r="A110" s="1" t="s">
        <v>47</v>
      </c>
      <c r="B110" s="1" t="s">
        <v>46</v>
      </c>
      <c r="C110" s="3">
        <v>1629.255</v>
      </c>
      <c r="D110" s="3">
        <v>1875.459</v>
      </c>
      <c r="E110" s="3">
        <v>2187.786</v>
      </c>
      <c r="F110" s="3">
        <v>2526.941</v>
      </c>
      <c r="G110" s="3">
        <v>2814.216</v>
      </c>
      <c r="H110" s="3">
        <v>3008.644</v>
      </c>
      <c r="I110" s="3">
        <v>3146.546</v>
      </c>
      <c r="J110" s="3">
        <v>3269.119</v>
      </c>
      <c r="K110" s="3">
        <v>3367.589</v>
      </c>
      <c r="L110" s="3">
        <v>3438.675</v>
      </c>
      <c r="M110" s="3">
        <v>3495.608</v>
      </c>
      <c r="N110" s="3">
        <v>3551.631</v>
      </c>
      <c r="O110" s="3">
        <v>3607.985</v>
      </c>
      <c r="P110" s="3">
        <v>3662.07</v>
      </c>
      <c r="Q110" s="3">
        <v>3700.469</v>
      </c>
      <c r="R110" s="3">
        <v>3704.325</v>
      </c>
      <c r="S110" s="3">
        <v>3663.262</v>
      </c>
      <c r="T110" s="3">
        <v>3585.344</v>
      </c>
      <c r="U110" s="3">
        <v>3358.384</v>
      </c>
      <c r="V110" s="3">
        <v>3139.984</v>
      </c>
      <c r="W110" s="3">
        <v>3074.897</v>
      </c>
      <c r="X110" s="3">
        <v>3043.737</v>
      </c>
      <c r="Y110" s="3">
        <v>3063.731</v>
      </c>
      <c r="Z110" s="3">
        <v>3085.011</v>
      </c>
      <c r="AA110" s="3">
        <v>3084.8239999999996</v>
      </c>
      <c r="AB110" s="3">
        <v>3096.788</v>
      </c>
      <c r="AC110" s="3">
        <v>3117.883</v>
      </c>
      <c r="AD110" s="3">
        <v>3145.952</v>
      </c>
      <c r="AE110" s="3">
        <v>3176.691</v>
      </c>
      <c r="AF110" s="3">
        <v>3205.0609999999997</v>
      </c>
      <c r="AG110" s="3">
        <v>3230.339</v>
      </c>
      <c r="AH110" s="3">
        <v>3251.579</v>
      </c>
      <c r="AI110" s="3">
        <v>3269.86</v>
      </c>
      <c r="AJ110" s="3">
        <v>3286.66</v>
      </c>
      <c r="AK110" s="3">
        <v>3304.109</v>
      </c>
      <c r="AL110" s="3">
        <v>3320.405</v>
      </c>
      <c r="AM110" s="3">
        <v>3331.792</v>
      </c>
      <c r="AN110" s="3">
        <v>3331.883</v>
      </c>
      <c r="AO110" s="3">
        <v>3318.123</v>
      </c>
      <c r="AP110" s="3">
        <v>3292.502</v>
      </c>
      <c r="AQ110" s="3">
        <v>3260.6540000000005</v>
      </c>
      <c r="AR110" s="3">
        <v>3226.1270000000004</v>
      </c>
      <c r="AS110" s="12">
        <v>0</v>
      </c>
      <c r="AT110" s="12">
        <v>0</v>
      </c>
      <c r="AU110" s="12">
        <v>0</v>
      </c>
      <c r="AV110" s="12">
        <v>0</v>
      </c>
      <c r="AW110" s="3">
        <v>759.8383200000001</v>
      </c>
      <c r="AX110" s="3">
        <v>992.85252</v>
      </c>
      <c r="AY110" s="3">
        <v>1478.8766199999998</v>
      </c>
      <c r="AZ110" s="3">
        <v>1994.1625900000001</v>
      </c>
      <c r="BA110" s="3">
        <v>1953.2016199999998</v>
      </c>
      <c r="BB110" s="3">
        <v>1891.2712500000002</v>
      </c>
      <c r="BC110" s="3">
        <v>1817.7161600000002</v>
      </c>
      <c r="BD110" s="3">
        <v>1988.91336</v>
      </c>
      <c r="BE110" s="3">
        <v>1803.9925</v>
      </c>
      <c r="BF110" s="3">
        <v>2087.3799</v>
      </c>
      <c r="BG110" s="3">
        <v>2331.29547</v>
      </c>
      <c r="BH110" s="3">
        <v>2555.9842499999995</v>
      </c>
      <c r="BI110" s="3">
        <v>2491.01816</v>
      </c>
      <c r="BJ110" s="3">
        <v>2402.18048</v>
      </c>
      <c r="BK110" s="3">
        <v>2317.28496</v>
      </c>
      <c r="BL110" s="3">
        <v>2449.18752</v>
      </c>
      <c r="BM110" s="3">
        <v>2490.6665700000003</v>
      </c>
      <c r="BN110" s="3">
        <v>1947.99168</v>
      </c>
      <c r="BO110" s="3">
        <v>1930.1505300000001</v>
      </c>
      <c r="BP110" s="3">
        <v>2344.60836</v>
      </c>
      <c r="BQ110" s="3">
        <v>2930.5827999999997</v>
      </c>
      <c r="BR110" s="3">
        <v>2694.20556</v>
      </c>
      <c r="BS110" s="3">
        <v>2712.5582099999997</v>
      </c>
      <c r="BT110" s="3">
        <v>2831.3568000000005</v>
      </c>
      <c r="BU110" s="3">
        <v>3113.1571799999997</v>
      </c>
      <c r="BV110" s="3">
        <v>3076.8585599999997</v>
      </c>
      <c r="BW110" s="3">
        <v>3068.8220499999998</v>
      </c>
      <c r="BX110" s="3">
        <v>3186.5474200000003</v>
      </c>
      <c r="BY110" s="3">
        <v>3237.1614</v>
      </c>
      <c r="BZ110" s="3">
        <v>3155.1935999999996</v>
      </c>
      <c r="CA110" s="3">
        <v>3238.02682</v>
      </c>
      <c r="CB110" s="3">
        <v>3287.2009500000004</v>
      </c>
      <c r="CC110" s="3">
        <v>3298.47408</v>
      </c>
      <c r="CD110" s="3">
        <v>3298.5641699999996</v>
      </c>
      <c r="CE110" s="3">
        <v>3085.8543900000004</v>
      </c>
      <c r="CF110" s="3">
        <v>3226.6519599999997</v>
      </c>
      <c r="CG110" s="3">
        <v>3162.8343800000002</v>
      </c>
      <c r="CH110" s="3">
        <v>3064.82065</v>
      </c>
    </row>
    <row x14ac:dyDescent="0.25" r="111" customHeight="1" ht="17.25">
      <c r="A111" s="1" t="s">
        <v>155</v>
      </c>
      <c r="B111" s="1" t="s">
        <v>154</v>
      </c>
      <c r="C111" s="3">
        <v>18.216</v>
      </c>
      <c r="D111" s="3">
        <v>18.791</v>
      </c>
      <c r="E111" s="3">
        <v>19.402</v>
      </c>
      <c r="F111" s="3">
        <v>20.052999999999997</v>
      </c>
      <c r="G111" s="3">
        <v>20.649</v>
      </c>
      <c r="H111" s="3">
        <v>21.257</v>
      </c>
      <c r="I111" s="3">
        <v>21.951</v>
      </c>
      <c r="J111" s="3">
        <v>22.621</v>
      </c>
      <c r="K111" s="3">
        <v>23.237000000000002</v>
      </c>
      <c r="L111" s="3">
        <v>23.793</v>
      </c>
      <c r="M111" s="3">
        <v>24.247</v>
      </c>
      <c r="N111" s="3">
        <v>24.631</v>
      </c>
      <c r="O111" s="3">
        <v>24.957</v>
      </c>
      <c r="P111" s="3">
        <v>25.175</v>
      </c>
      <c r="Q111" s="3">
        <v>25.311</v>
      </c>
      <c r="R111" s="3">
        <v>25.393</v>
      </c>
      <c r="S111" s="3">
        <v>25.470000000000002</v>
      </c>
      <c r="T111" s="3">
        <v>25.561999999999998</v>
      </c>
      <c r="U111" s="3">
        <v>25.656</v>
      </c>
      <c r="V111" s="3">
        <v>25.729</v>
      </c>
      <c r="W111" s="3">
        <v>25.767</v>
      </c>
      <c r="X111" s="3">
        <v>25.899</v>
      </c>
      <c r="Y111" s="3">
        <v>25.986</v>
      </c>
      <c r="Z111" s="3">
        <v>25.883</v>
      </c>
      <c r="AA111" s="3">
        <v>25.826999999999998</v>
      </c>
      <c r="AB111" s="3">
        <v>25.987000000000002</v>
      </c>
      <c r="AC111" s="3">
        <v>26.235999999999997</v>
      </c>
      <c r="AD111" s="3">
        <v>26.616</v>
      </c>
      <c r="AE111" s="3">
        <v>27.325000000000003</v>
      </c>
      <c r="AF111" s="3">
        <v>28.213</v>
      </c>
      <c r="AG111" s="3">
        <v>29.125999999999998</v>
      </c>
      <c r="AH111" s="3">
        <v>30.11</v>
      </c>
      <c r="AI111" s="3">
        <v>31.034</v>
      </c>
      <c r="AJ111" s="3">
        <v>31.705999999999996</v>
      </c>
      <c r="AK111" s="3">
        <v>32.157</v>
      </c>
      <c r="AL111" s="3">
        <v>32.429</v>
      </c>
      <c r="AM111" s="3">
        <v>32.553</v>
      </c>
      <c r="AN111" s="3">
        <v>32.633</v>
      </c>
      <c r="AO111" s="3">
        <v>32.77</v>
      </c>
      <c r="AP111" s="3">
        <v>32.958</v>
      </c>
      <c r="AQ111" s="3">
        <v>33.152</v>
      </c>
      <c r="AR111" s="3">
        <v>33.331</v>
      </c>
      <c r="AS111" s="3">
        <v>12.022560000000002</v>
      </c>
      <c r="AT111" s="3">
        <v>12.777880000000001</v>
      </c>
      <c r="AU111" s="3">
        <v>17.655820000000002</v>
      </c>
      <c r="AV111" s="3">
        <v>14.438159999999998</v>
      </c>
      <c r="AW111" s="3">
        <v>11.15046</v>
      </c>
      <c r="AX111" s="3">
        <v>13.179340000000002</v>
      </c>
      <c r="AY111" s="3">
        <v>14.26815</v>
      </c>
      <c r="AZ111" s="3">
        <v>15.38228</v>
      </c>
      <c r="BA111" s="3">
        <v>22.772260000000003</v>
      </c>
      <c r="BB111" s="3">
        <v>23.55507</v>
      </c>
      <c r="BC111" s="3">
        <v>22.54971</v>
      </c>
      <c r="BD111" s="3">
        <v>23.15314</v>
      </c>
      <c r="BE111" s="3">
        <v>19.71603</v>
      </c>
      <c r="BF111" s="3">
        <v>21.902250000000002</v>
      </c>
      <c r="BG111" s="3">
        <v>15.186599999999999</v>
      </c>
      <c r="BH111" s="3">
        <v>11.934709999999999</v>
      </c>
      <c r="BI111" s="3">
        <v>25.215300000000003</v>
      </c>
      <c r="BJ111" s="3">
        <v>25.306379999999997</v>
      </c>
      <c r="BK111" s="3">
        <v>24.886319999999998</v>
      </c>
      <c r="BL111" s="3">
        <v>18.010299999999997</v>
      </c>
      <c r="BM111" s="3">
        <v>20.6136</v>
      </c>
      <c r="BN111" s="3">
        <v>22.01415</v>
      </c>
      <c r="BO111" s="3">
        <v>22.86768</v>
      </c>
      <c r="BP111" s="3">
        <v>23.55353</v>
      </c>
      <c r="BQ111" s="3">
        <v>24.277379999999997</v>
      </c>
      <c r="BR111" s="3">
        <v>24.167910000000003</v>
      </c>
      <c r="BS111" s="3">
        <v>23.87476</v>
      </c>
      <c r="BT111" s="3">
        <v>23.9544</v>
      </c>
      <c r="BU111" s="3">
        <v>22.679750000000002</v>
      </c>
      <c r="BV111" s="3">
        <v>21.44188</v>
      </c>
      <c r="BW111" s="3">
        <v>25.339619999999996</v>
      </c>
      <c r="BX111" s="3">
        <v>25.8946</v>
      </c>
      <c r="BY111" s="3">
        <v>29.4823</v>
      </c>
      <c r="BZ111" s="3">
        <v>27.267159999999997</v>
      </c>
      <c r="CA111" s="3">
        <v>23.153039999999997</v>
      </c>
      <c r="CB111" s="3">
        <v>25.618910000000003</v>
      </c>
      <c r="CC111" s="3">
        <v>25.71687</v>
      </c>
      <c r="CD111" s="3">
        <v>29.043370000000003</v>
      </c>
      <c r="CE111" s="3">
        <v>29.493000000000002</v>
      </c>
      <c r="CF111" s="3">
        <v>30.32136</v>
      </c>
      <c r="CG111" s="3">
        <v>30.831360000000004</v>
      </c>
      <c r="CH111" s="3">
        <v>31.997760000000003</v>
      </c>
    </row>
    <row x14ac:dyDescent="0.25" r="112" customHeight="1" ht="17.25">
      <c r="A112" s="1" t="s">
        <v>253</v>
      </c>
      <c r="B112" s="1" t="s">
        <v>252</v>
      </c>
      <c r="C112" s="3">
        <v>10.774999999999999</v>
      </c>
      <c r="D112" s="3">
        <v>10.686</v>
      </c>
      <c r="E112" s="3">
        <v>10.564</v>
      </c>
      <c r="F112" s="3">
        <v>10.436</v>
      </c>
      <c r="G112" s="3">
        <v>10.316</v>
      </c>
      <c r="H112" s="3">
        <v>10.159</v>
      </c>
      <c r="I112" s="3">
        <v>9.969</v>
      </c>
      <c r="J112" s="3">
        <v>9.788</v>
      </c>
      <c r="K112" s="3">
        <v>9.621</v>
      </c>
      <c r="L112" s="3">
        <v>9.456</v>
      </c>
      <c r="M112" s="3">
        <v>9.275</v>
      </c>
      <c r="N112" s="3">
        <v>9.105</v>
      </c>
      <c r="O112" s="3">
        <v>8.975</v>
      </c>
      <c r="P112" s="3">
        <v>8.861</v>
      </c>
      <c r="Q112" s="3">
        <v>8.749</v>
      </c>
      <c r="R112" s="3">
        <v>8.643</v>
      </c>
      <c r="S112" s="3">
        <v>8.547999999999998</v>
      </c>
      <c r="T112" s="3">
        <v>8.477</v>
      </c>
      <c r="U112" s="3">
        <v>8.449</v>
      </c>
      <c r="V112" s="3">
        <v>8.475</v>
      </c>
      <c r="W112" s="3">
        <v>8.559999999999999</v>
      </c>
      <c r="X112" s="3">
        <v>8.589</v>
      </c>
      <c r="Y112" s="3">
        <v>8.45</v>
      </c>
      <c r="Z112" s="3">
        <v>8.199</v>
      </c>
      <c r="AA112" s="3">
        <v>7.886</v>
      </c>
      <c r="AB112" s="3">
        <v>7.556</v>
      </c>
      <c r="AC112" s="3">
        <v>7.306</v>
      </c>
      <c r="AD112" s="3">
        <v>7.1739999999999995</v>
      </c>
      <c r="AE112" s="3">
        <v>7.123</v>
      </c>
      <c r="AF112" s="3">
        <v>7.122</v>
      </c>
      <c r="AG112" s="3">
        <v>7.125</v>
      </c>
      <c r="AH112" s="3">
        <v>7.0809999999999995</v>
      </c>
      <c r="AI112" s="3">
        <v>6.977</v>
      </c>
      <c r="AJ112" s="3">
        <v>6.838</v>
      </c>
      <c r="AK112" s="3">
        <v>6.709</v>
      </c>
      <c r="AL112" s="3">
        <v>6.603999999999999</v>
      </c>
      <c r="AM112" s="3">
        <v>6.5120000000000005</v>
      </c>
      <c r="AN112" s="3">
        <v>6.421</v>
      </c>
      <c r="AO112" s="3">
        <v>6.325</v>
      </c>
      <c r="AP112" s="3">
        <v>6.226</v>
      </c>
      <c r="AQ112" s="3">
        <v>6.121</v>
      </c>
      <c r="AR112" s="3">
        <v>6.009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3">
        <v>7.21575</v>
      </c>
      <c r="BB112" s="3">
        <v>7.37568</v>
      </c>
      <c r="BC112" s="3">
        <v>7.420000000000001</v>
      </c>
      <c r="BD112" s="3">
        <v>7.55715</v>
      </c>
      <c r="BE112" s="3">
        <v>7.7185</v>
      </c>
      <c r="BF112" s="3">
        <v>7.797680000000001</v>
      </c>
      <c r="BG112" s="3">
        <v>7.961590000000001</v>
      </c>
      <c r="BH112" s="3">
        <v>8.12442</v>
      </c>
      <c r="BI112" s="3">
        <v>8.206079999999998</v>
      </c>
      <c r="BJ112" s="3">
        <v>8.39223</v>
      </c>
      <c r="BK112" s="3">
        <v>8.36451</v>
      </c>
      <c r="BL112" s="3">
        <v>8.39025</v>
      </c>
      <c r="BM112" s="3">
        <v>8.4744</v>
      </c>
      <c r="BN112" s="3">
        <v>8.15955</v>
      </c>
      <c r="BO112" s="3">
        <v>8.365499999999999</v>
      </c>
      <c r="BP112" s="3">
        <v>8.11701</v>
      </c>
      <c r="BQ112" s="3">
        <v>7.01854</v>
      </c>
      <c r="BR112" s="3">
        <v>7.48044</v>
      </c>
      <c r="BS112" s="3">
        <v>7.23294</v>
      </c>
      <c r="BT112" s="3">
        <v>6.958779999999999</v>
      </c>
      <c r="BU112" s="3">
        <v>6.76685</v>
      </c>
      <c r="BV112" s="3">
        <v>6.623460000000001</v>
      </c>
      <c r="BW112" s="3">
        <v>6.483750000000001</v>
      </c>
      <c r="BX112" s="3">
        <v>7.01019</v>
      </c>
      <c r="BY112" s="3">
        <v>6.62815</v>
      </c>
      <c r="BZ112" s="3">
        <v>6.42772</v>
      </c>
      <c r="CA112" s="3">
        <v>6.641909999999999</v>
      </c>
      <c r="CB112" s="3">
        <v>6.273799999999999</v>
      </c>
      <c r="CC112" s="3">
        <v>6.25152</v>
      </c>
      <c r="CD112" s="3">
        <v>6.22837</v>
      </c>
      <c r="CE112" s="3">
        <v>6.13525</v>
      </c>
      <c r="CF112" s="3">
        <v>6.16374</v>
      </c>
      <c r="CG112" s="3">
        <v>5.9985800000000005</v>
      </c>
      <c r="CH112" s="3">
        <v>5.76864</v>
      </c>
    </row>
    <row x14ac:dyDescent="0.25" r="113" customHeight="1" ht="17.25">
      <c r="A113" s="1" t="s">
        <v>241</v>
      </c>
      <c r="B113" s="1" t="s">
        <v>240</v>
      </c>
      <c r="C113" s="3">
        <v>7972.813</v>
      </c>
      <c r="D113" s="3">
        <v>7994.981000000001</v>
      </c>
      <c r="E113" s="3">
        <v>8095.572</v>
      </c>
      <c r="F113" s="3">
        <v>8166.53</v>
      </c>
      <c r="G113" s="3">
        <v>8132.789000000001</v>
      </c>
      <c r="H113" s="3">
        <v>7909.935</v>
      </c>
      <c r="I113" s="3">
        <v>7580.733</v>
      </c>
      <c r="J113" s="3">
        <v>7269.379</v>
      </c>
      <c r="K113" s="3">
        <v>7023.227</v>
      </c>
      <c r="L113" s="3">
        <v>6875.012000000001</v>
      </c>
      <c r="M113" s="3">
        <v>6817.153</v>
      </c>
      <c r="N113" s="3">
        <v>6769.037</v>
      </c>
      <c r="O113" s="3">
        <v>6748.644</v>
      </c>
      <c r="P113" s="3">
        <v>6813.228000000001</v>
      </c>
      <c r="Q113" s="3">
        <v>6921.933999999999</v>
      </c>
      <c r="R113" s="3">
        <v>7010.805</v>
      </c>
      <c r="S113" s="3">
        <v>7014.611</v>
      </c>
      <c r="T113" s="3">
        <v>6921.267</v>
      </c>
      <c r="U113" s="3">
        <v>6777.467</v>
      </c>
      <c r="V113" s="3">
        <v>6619.28</v>
      </c>
      <c r="W113" s="3">
        <v>6461.037</v>
      </c>
      <c r="X113" s="3">
        <v>6257.074</v>
      </c>
      <c r="Y113" s="3">
        <v>5978.564</v>
      </c>
      <c r="Z113" s="3">
        <v>5678.556</v>
      </c>
      <c r="AA113" s="3">
        <v>5380.825000000001</v>
      </c>
      <c r="AB113" s="3">
        <v>5049.344</v>
      </c>
      <c r="AC113" s="3">
        <v>4745.3369999999995</v>
      </c>
      <c r="AD113" s="3">
        <v>4571.508</v>
      </c>
      <c r="AE113" s="3">
        <v>4490.528</v>
      </c>
      <c r="AF113" s="3">
        <v>4473.727</v>
      </c>
      <c r="AG113" s="3">
        <v>4518.478</v>
      </c>
      <c r="AH113" s="3">
        <v>4561.187</v>
      </c>
      <c r="AI113" s="3">
        <v>4572.644</v>
      </c>
      <c r="AJ113" s="3">
        <v>4567.108</v>
      </c>
      <c r="AK113" s="3">
        <v>4553.733</v>
      </c>
      <c r="AL113" s="3">
        <v>4525.275</v>
      </c>
      <c r="AM113" s="3">
        <v>4424.343</v>
      </c>
      <c r="AN113" s="3">
        <v>4244.41</v>
      </c>
      <c r="AO113" s="3">
        <v>4042.423</v>
      </c>
      <c r="AP113" s="3">
        <v>3822.897</v>
      </c>
      <c r="AQ113" s="3">
        <v>3561.0110000000004</v>
      </c>
      <c r="AR113" s="3">
        <v>3302.66</v>
      </c>
      <c r="AS113" s="12">
        <v>0</v>
      </c>
      <c r="AT113" s="3">
        <v>3357.8920200000002</v>
      </c>
      <c r="AU113" s="3">
        <v>3562.05168</v>
      </c>
      <c r="AV113" s="3">
        <v>3674.9384999999997</v>
      </c>
      <c r="AW113" s="3">
        <v>3822.4108300000003</v>
      </c>
      <c r="AX113" s="3">
        <v>3717.66945</v>
      </c>
      <c r="AY113" s="3">
        <v>3562.94451</v>
      </c>
      <c r="AZ113" s="3">
        <v>3925.46466</v>
      </c>
      <c r="BA113" s="3">
        <v>4003.2393899999997</v>
      </c>
      <c r="BB113" s="3">
        <v>4812.5084</v>
      </c>
      <c r="BC113" s="3">
        <v>4908.35016</v>
      </c>
      <c r="BD113" s="3">
        <v>5212.158490000001</v>
      </c>
      <c r="BE113" s="3">
        <v>5601.37452</v>
      </c>
      <c r="BF113" s="3">
        <v>5995.6406400000005</v>
      </c>
      <c r="BG113" s="3">
        <v>6437.39862</v>
      </c>
      <c r="BH113" s="3">
        <v>6520.048650000001</v>
      </c>
      <c r="BI113" s="3">
        <v>6453.442120000001</v>
      </c>
      <c r="BJ113" s="3">
        <v>6298.35297</v>
      </c>
      <c r="BK113" s="3">
        <v>5083.1002499999995</v>
      </c>
      <c r="BL113" s="3">
        <v>4898.267199999999</v>
      </c>
      <c r="BM113" s="3">
        <v>4716.55701</v>
      </c>
      <c r="BN113" s="3">
        <v>5068.22994</v>
      </c>
      <c r="BO113" s="3">
        <v>5320.921960000001</v>
      </c>
      <c r="BP113" s="3">
        <v>4940.34372</v>
      </c>
      <c r="BQ113" s="3">
        <v>5004.167250000001</v>
      </c>
      <c r="BR113" s="3">
        <v>4897.8636799999995</v>
      </c>
      <c r="BS113" s="3">
        <v>4650.430259999999</v>
      </c>
      <c r="BT113" s="3">
        <v>4388.64768</v>
      </c>
      <c r="BU113" s="3">
        <v>4310.9068800000005</v>
      </c>
      <c r="BV113" s="3">
        <v>4294.7779199999995</v>
      </c>
      <c r="BW113" s="3">
        <v>4337.73888</v>
      </c>
      <c r="BX113" s="3">
        <v>4515.57513</v>
      </c>
      <c r="BY113" s="3">
        <v>4526.91756</v>
      </c>
      <c r="BZ113" s="3">
        <v>4521.43692</v>
      </c>
      <c r="CA113" s="3">
        <v>4508.19567</v>
      </c>
      <c r="CB113" s="3">
        <v>4389.51675</v>
      </c>
      <c r="CC113" s="3">
        <v>4335.85614</v>
      </c>
      <c r="CD113" s="3">
        <v>4159.5217999999995</v>
      </c>
      <c r="CE113" s="3">
        <v>3961.5745399999996</v>
      </c>
      <c r="CF113" s="3">
        <v>3746.4390599999997</v>
      </c>
      <c r="CG113" s="3">
        <v>3489.7907800000003</v>
      </c>
      <c r="CH113" s="3">
        <v>3236.6068</v>
      </c>
    </row>
    <row x14ac:dyDescent="0.25" r="114" customHeight="1" ht="17.25">
      <c r="A114" s="1" t="s">
        <v>157</v>
      </c>
      <c r="B114" s="1" t="s">
        <v>156</v>
      </c>
      <c r="C114" s="3">
        <v>495.389</v>
      </c>
      <c r="D114" s="3">
        <v>515.059</v>
      </c>
      <c r="E114" s="3">
        <v>536.848</v>
      </c>
      <c r="F114" s="3">
        <v>558.006</v>
      </c>
      <c r="G114" s="3">
        <v>573.221</v>
      </c>
      <c r="H114" s="3">
        <v>583.116</v>
      </c>
      <c r="I114" s="3">
        <v>586.531</v>
      </c>
      <c r="J114" s="3">
        <v>580.61</v>
      </c>
      <c r="K114" s="3">
        <v>570.3530000000001</v>
      </c>
      <c r="L114" s="3">
        <v>557.026</v>
      </c>
      <c r="M114" s="3">
        <v>394.033</v>
      </c>
      <c r="N114" s="3">
        <v>285.19100000000003</v>
      </c>
      <c r="O114" s="3">
        <v>334.235</v>
      </c>
      <c r="P114" s="3">
        <v>347.967</v>
      </c>
      <c r="Q114" s="3">
        <v>371.307</v>
      </c>
      <c r="R114" s="3">
        <v>383.883</v>
      </c>
      <c r="S114" s="3">
        <v>383.675</v>
      </c>
      <c r="T114" s="3">
        <v>384.289</v>
      </c>
      <c r="U114" s="3">
        <v>388.644</v>
      </c>
      <c r="V114" s="3">
        <v>393.774</v>
      </c>
      <c r="W114" s="3">
        <v>397.58700000000005</v>
      </c>
      <c r="X114" s="3">
        <v>399.599</v>
      </c>
      <c r="Y114" s="3">
        <v>399.48199999999997</v>
      </c>
      <c r="Z114" s="3">
        <v>396.846</v>
      </c>
      <c r="AA114" s="3">
        <v>391.07599999999996</v>
      </c>
      <c r="AB114" s="3">
        <v>395.681</v>
      </c>
      <c r="AC114" s="3">
        <v>419.176</v>
      </c>
      <c r="AD114" s="3">
        <v>449.168</v>
      </c>
      <c r="AE114" s="3">
        <v>477.404</v>
      </c>
      <c r="AF114" s="3">
        <v>501.198</v>
      </c>
      <c r="AG114" s="3">
        <v>523.361</v>
      </c>
      <c r="AH114" s="3">
        <v>556.163</v>
      </c>
      <c r="AI114" s="3">
        <v>595.075</v>
      </c>
      <c r="AJ114" s="3">
        <v>625.344</v>
      </c>
      <c r="AK114" s="3">
        <v>639.6610000000001</v>
      </c>
      <c r="AL114" s="3">
        <v>641.826</v>
      </c>
      <c r="AM114" s="3">
        <v>630.369</v>
      </c>
      <c r="AN114" s="3">
        <v>615.875</v>
      </c>
      <c r="AO114" s="3">
        <v>609.334</v>
      </c>
      <c r="AP114" s="3">
        <v>591.896</v>
      </c>
      <c r="AQ114" s="3">
        <v>556.299</v>
      </c>
      <c r="AR114" s="3">
        <v>517.732</v>
      </c>
      <c r="AS114" s="12">
        <v>0</v>
      </c>
      <c r="AT114" s="12">
        <v>0</v>
      </c>
      <c r="AU114" s="12">
        <v>0</v>
      </c>
      <c r="AV114" s="12">
        <v>0</v>
      </c>
      <c r="AW114" s="12">
        <v>0</v>
      </c>
      <c r="AX114" s="12">
        <v>0</v>
      </c>
      <c r="AY114" s="12">
        <v>0</v>
      </c>
      <c r="AZ114" s="12">
        <v>0</v>
      </c>
      <c r="BA114" s="12">
        <v>0</v>
      </c>
      <c r="BB114" s="12">
        <v>0</v>
      </c>
      <c r="BC114" s="12">
        <v>0</v>
      </c>
      <c r="BD114" s="12">
        <v>0</v>
      </c>
      <c r="BE114" s="12">
        <v>0</v>
      </c>
      <c r="BF114" s="12">
        <v>0</v>
      </c>
      <c r="BG114" s="12">
        <v>0</v>
      </c>
      <c r="BH114" s="12">
        <v>0</v>
      </c>
      <c r="BI114" s="12">
        <v>0</v>
      </c>
      <c r="BJ114" s="12">
        <v>0</v>
      </c>
      <c r="BK114" s="12">
        <v>0</v>
      </c>
      <c r="BL114" s="12">
        <v>0</v>
      </c>
      <c r="BM114" s="12">
        <v>0</v>
      </c>
      <c r="BN114" s="12">
        <v>0</v>
      </c>
      <c r="BO114" s="12">
        <v>0</v>
      </c>
      <c r="BP114" s="12">
        <v>0</v>
      </c>
      <c r="BQ114" s="12">
        <v>0</v>
      </c>
      <c r="BR114" s="12">
        <v>0</v>
      </c>
      <c r="BS114" s="3">
        <v>352.10783999999995</v>
      </c>
      <c r="BT114" s="3">
        <v>422.21792</v>
      </c>
      <c r="BU114" s="3">
        <v>472.62996</v>
      </c>
      <c r="BV114" s="3">
        <v>496.18602</v>
      </c>
      <c r="BW114" s="3">
        <v>512.89378</v>
      </c>
      <c r="BX114" s="3">
        <v>550.60137</v>
      </c>
      <c r="BY114" s="3">
        <v>577.22275</v>
      </c>
      <c r="BZ114" s="3">
        <v>619.0905600000001</v>
      </c>
      <c r="CA114" s="3">
        <v>633.26439</v>
      </c>
      <c r="CB114" s="3">
        <v>635.40774</v>
      </c>
      <c r="CC114" s="3">
        <v>605.15424</v>
      </c>
      <c r="CD114" s="3">
        <v>609.71625</v>
      </c>
      <c r="CE114" s="3">
        <v>584.9606399999999</v>
      </c>
      <c r="CF114" s="3">
        <v>574.1391199999999</v>
      </c>
      <c r="CG114" s="3">
        <v>545.17302</v>
      </c>
      <c r="CH114" s="3">
        <v>512.55468</v>
      </c>
    </row>
    <row x14ac:dyDescent="0.25" r="115" customHeight="1" ht="17.25">
      <c r="A115" s="1" t="s">
        <v>161</v>
      </c>
      <c r="B115" s="1" t="s">
        <v>160</v>
      </c>
      <c r="C115" s="3">
        <v>1139.763</v>
      </c>
      <c r="D115" s="3">
        <v>1162.131</v>
      </c>
      <c r="E115" s="3">
        <v>1188.418</v>
      </c>
      <c r="F115" s="3">
        <v>1219.469</v>
      </c>
      <c r="G115" s="3">
        <v>1255.121</v>
      </c>
      <c r="H115" s="3">
        <v>1294.417</v>
      </c>
      <c r="I115" s="3">
        <v>1336.086</v>
      </c>
      <c r="J115" s="3">
        <v>1378.837</v>
      </c>
      <c r="K115" s="3">
        <v>1421.686</v>
      </c>
      <c r="L115" s="3">
        <v>1464.189</v>
      </c>
      <c r="M115" s="3">
        <v>1506.165</v>
      </c>
      <c r="N115" s="3">
        <v>1547.557</v>
      </c>
      <c r="O115" s="3">
        <v>1587.183</v>
      </c>
      <c r="P115" s="3">
        <v>1623.728</v>
      </c>
      <c r="Q115" s="3">
        <v>1653.912</v>
      </c>
      <c r="R115" s="3">
        <v>1674.692</v>
      </c>
      <c r="S115" s="3">
        <v>1686.339</v>
      </c>
      <c r="T115" s="3">
        <v>1684.818</v>
      </c>
      <c r="U115" s="3">
        <v>1670.536</v>
      </c>
      <c r="V115" s="3">
        <v>1652.786</v>
      </c>
      <c r="W115" s="3">
        <v>1637.9679999999998</v>
      </c>
      <c r="X115" s="3">
        <v>1627.319</v>
      </c>
      <c r="Y115" s="3">
        <v>1617.003</v>
      </c>
      <c r="Z115" s="3">
        <v>1602.6640000000002</v>
      </c>
      <c r="AA115" s="3">
        <v>1583.445</v>
      </c>
      <c r="AB115" s="3">
        <v>1566.667</v>
      </c>
      <c r="AC115" s="3">
        <v>1557.047</v>
      </c>
      <c r="AD115" s="3">
        <v>1552.786</v>
      </c>
      <c r="AE115" s="3">
        <v>1553.871</v>
      </c>
      <c r="AF115" s="3">
        <v>1557.892</v>
      </c>
      <c r="AG115" s="3">
        <v>1558.7389999999998</v>
      </c>
      <c r="AH115" s="3">
        <v>1553.835</v>
      </c>
      <c r="AI115" s="3">
        <v>1546.64</v>
      </c>
      <c r="AJ115" s="3">
        <v>1539.345</v>
      </c>
      <c r="AK115" s="3">
        <v>1531.945</v>
      </c>
      <c r="AL115" s="3">
        <v>1533.787</v>
      </c>
      <c r="AM115" s="3">
        <v>1546.1619999999998</v>
      </c>
      <c r="AN115" s="3">
        <v>1559.197</v>
      </c>
      <c r="AO115" s="3">
        <v>1570.498</v>
      </c>
      <c r="AP115" s="3">
        <v>1578.618</v>
      </c>
      <c r="AQ115" s="3">
        <v>1581.5210000000002</v>
      </c>
      <c r="AR115" s="3">
        <v>1579.4099999999999</v>
      </c>
      <c r="AS115" s="12">
        <v>0</v>
      </c>
      <c r="AT115" s="3">
        <v>46.485240000000005</v>
      </c>
      <c r="AU115" s="3">
        <v>71.30507999999999</v>
      </c>
      <c r="AV115" s="3">
        <v>85.36283000000002</v>
      </c>
      <c r="AW115" s="3">
        <v>87.85847000000001</v>
      </c>
      <c r="AX115" s="3">
        <v>103.55336</v>
      </c>
      <c r="AY115" s="3">
        <v>133.6086</v>
      </c>
      <c r="AZ115" s="3">
        <v>206.82555</v>
      </c>
      <c r="BA115" s="3">
        <v>383.85522000000003</v>
      </c>
      <c r="BB115" s="3">
        <v>424.61481</v>
      </c>
      <c r="BC115" s="3">
        <v>391.6029</v>
      </c>
      <c r="BD115" s="3">
        <v>526.16938</v>
      </c>
      <c r="BE115" s="3">
        <v>539.6422200000001</v>
      </c>
      <c r="BF115" s="3">
        <v>681.96576</v>
      </c>
      <c r="BG115" s="3">
        <v>1141.19928</v>
      </c>
      <c r="BH115" s="3">
        <v>1038.30904</v>
      </c>
      <c r="BI115" s="3">
        <v>1028.66679</v>
      </c>
      <c r="BJ115" s="3">
        <v>977.1944399999999</v>
      </c>
      <c r="BK115" s="3">
        <v>935.5001600000002</v>
      </c>
      <c r="BL115" s="3">
        <v>1041.25518</v>
      </c>
      <c r="BM115" s="3">
        <v>1130.1979199999998</v>
      </c>
      <c r="BN115" s="3">
        <v>976.3914</v>
      </c>
      <c r="BO115" s="3">
        <v>1051.05195</v>
      </c>
      <c r="BP115" s="3">
        <v>1041.7316</v>
      </c>
      <c r="BQ115" s="3">
        <v>950.0669999999999</v>
      </c>
      <c r="BR115" s="3">
        <v>1018.33355</v>
      </c>
      <c r="BS115" s="3">
        <v>949.79867</v>
      </c>
      <c r="BT115" s="3">
        <v>869.5601600000001</v>
      </c>
      <c r="BU115" s="3">
        <v>1056.63228</v>
      </c>
      <c r="BV115" s="3">
        <v>1043.78764</v>
      </c>
      <c r="BW115" s="3">
        <v>1122.2920799999997</v>
      </c>
      <c r="BX115" s="3">
        <v>1211.9913000000001</v>
      </c>
      <c r="BY115" s="3">
        <v>1314.644</v>
      </c>
      <c r="BZ115" s="3">
        <v>1339.23015</v>
      </c>
      <c r="CA115" s="3">
        <v>1363.43105</v>
      </c>
      <c r="CB115" s="3">
        <v>1365.07043</v>
      </c>
      <c r="CC115" s="3">
        <v>1376.0841799999998</v>
      </c>
      <c r="CD115" s="3">
        <v>1418.86927</v>
      </c>
      <c r="CE115" s="3">
        <v>1444.85816</v>
      </c>
      <c r="CF115" s="3">
        <v>1341.8253</v>
      </c>
      <c r="CG115" s="3">
        <v>1423.3689000000002</v>
      </c>
      <c r="CH115" s="3">
        <v>1263.528</v>
      </c>
    </row>
    <row x14ac:dyDescent="0.25" r="116" customHeight="1" ht="17.25">
      <c r="A116" s="1" t="s">
        <v>453</v>
      </c>
      <c r="B116" s="1" t="s">
        <v>454</v>
      </c>
      <c r="C116" s="3">
        <v>830.409</v>
      </c>
      <c r="D116" s="3">
        <v>849.274</v>
      </c>
      <c r="E116" s="3">
        <v>858.661</v>
      </c>
      <c r="F116" s="3">
        <v>865.833</v>
      </c>
      <c r="G116" s="3">
        <v>881.115</v>
      </c>
      <c r="H116" s="3">
        <v>895.634</v>
      </c>
      <c r="I116" s="3">
        <v>911.6669999999999</v>
      </c>
      <c r="J116" s="3">
        <v>924.1670000000001</v>
      </c>
      <c r="K116" s="3">
        <v>928.8610000000001</v>
      </c>
      <c r="L116" s="3">
        <v>936.23</v>
      </c>
      <c r="M116" s="3">
        <v>946.229</v>
      </c>
      <c r="N116" s="3">
        <v>954.439</v>
      </c>
      <c r="O116" s="3">
        <v>959.4949999999999</v>
      </c>
      <c r="P116" s="3">
        <v>957.712</v>
      </c>
      <c r="Q116" s="3">
        <v>947.278</v>
      </c>
      <c r="R116" s="3">
        <v>932.756</v>
      </c>
      <c r="S116" s="3">
        <v>919.618</v>
      </c>
      <c r="T116" s="3">
        <v>907.7760000000001</v>
      </c>
      <c r="U116" s="3">
        <v>897.2080000000001</v>
      </c>
      <c r="V116" s="3">
        <v>889.212</v>
      </c>
      <c r="W116" s="3">
        <v>883.317</v>
      </c>
      <c r="X116" s="3">
        <v>877.998</v>
      </c>
      <c r="Y116" s="3">
        <v>871.1870000000001</v>
      </c>
      <c r="Z116" s="3">
        <v>864.918</v>
      </c>
      <c r="AA116" s="3">
        <v>859.9639999999999</v>
      </c>
      <c r="AB116" s="3">
        <v>853.261</v>
      </c>
      <c r="AC116" s="3">
        <v>847.236</v>
      </c>
      <c r="AD116" s="3">
        <v>843.1679999999999</v>
      </c>
      <c r="AE116" s="3">
        <v>838.006</v>
      </c>
      <c r="AF116" s="3">
        <v>834.123</v>
      </c>
      <c r="AG116" s="3">
        <v>833.774</v>
      </c>
      <c r="AH116" s="3">
        <v>841.108</v>
      </c>
      <c r="AI116" s="3">
        <v>867.268</v>
      </c>
      <c r="AJ116" s="3">
        <v>957.932</v>
      </c>
      <c r="AK116" s="3">
        <v>1066.186</v>
      </c>
      <c r="AL116" s="3">
        <v>1112.955</v>
      </c>
      <c r="AM116" s="3">
        <v>1119.1640000000002</v>
      </c>
      <c r="AN116" s="3">
        <v>1100.6100000000001</v>
      </c>
      <c r="AO116" s="3">
        <v>1061.941</v>
      </c>
      <c r="AP116" s="3">
        <v>1005.879</v>
      </c>
      <c r="AQ116" s="3">
        <v>945.0349999999999</v>
      </c>
      <c r="AR116" s="3">
        <v>890.272</v>
      </c>
      <c r="AS116" s="11" t="s">
        <v>385</v>
      </c>
      <c r="AT116" s="4" t="s">
        <v>385</v>
      </c>
      <c r="AU116" s="4" t="s">
        <v>385</v>
      </c>
      <c r="AV116" s="4" t="s">
        <v>385</v>
      </c>
      <c r="AW116" s="4" t="s">
        <v>385</v>
      </c>
      <c r="AX116" s="4" t="s">
        <v>385</v>
      </c>
      <c r="AY116" s="4" t="s">
        <v>385</v>
      </c>
      <c r="AZ116" s="4" t="s">
        <v>385</v>
      </c>
      <c r="BA116" s="4" t="s">
        <v>385</v>
      </c>
      <c r="BB116" s="4" t="s">
        <v>385</v>
      </c>
      <c r="BC116" s="4" t="s">
        <v>385</v>
      </c>
      <c r="BD116" s="4" t="s">
        <v>385</v>
      </c>
      <c r="BE116" s="4" t="s">
        <v>385</v>
      </c>
      <c r="BF116" s="4" t="s">
        <v>385</v>
      </c>
      <c r="BG116" s="4" t="s">
        <v>385</v>
      </c>
      <c r="BH116" s="4" t="s">
        <v>385</v>
      </c>
      <c r="BI116" s="4" t="s">
        <v>385</v>
      </c>
      <c r="BJ116" s="4" t="s">
        <v>385</v>
      </c>
      <c r="BK116" s="4" t="s">
        <v>385</v>
      </c>
      <c r="BL116" s="4" t="s">
        <v>385</v>
      </c>
      <c r="BM116" s="4" t="s">
        <v>385</v>
      </c>
      <c r="BN116" s="4" t="s">
        <v>385</v>
      </c>
      <c r="BO116" s="4" t="s">
        <v>385</v>
      </c>
      <c r="BP116" s="4" t="s">
        <v>385</v>
      </c>
      <c r="BQ116" s="4" t="s">
        <v>385</v>
      </c>
      <c r="BR116" s="4" t="s">
        <v>385</v>
      </c>
      <c r="BS116" s="4" t="s">
        <v>385</v>
      </c>
      <c r="BT116" s="4" t="s">
        <v>385</v>
      </c>
      <c r="BU116" s="4" t="s">
        <v>385</v>
      </c>
      <c r="BV116" s="4" t="s">
        <v>385</v>
      </c>
      <c r="BW116" s="4" t="s">
        <v>385</v>
      </c>
      <c r="BX116" s="4" t="s">
        <v>385</v>
      </c>
      <c r="BY116" s="4" t="s">
        <v>385</v>
      </c>
      <c r="BZ116" s="4" t="s">
        <v>385</v>
      </c>
      <c r="CA116" s="4" t="s">
        <v>385</v>
      </c>
      <c r="CB116" s="4" t="s">
        <v>385</v>
      </c>
      <c r="CC116" s="4" t="s">
        <v>385</v>
      </c>
      <c r="CD116" s="4" t="s">
        <v>385</v>
      </c>
      <c r="CE116" s="4" t="s">
        <v>385</v>
      </c>
      <c r="CF116" s="4" t="s">
        <v>385</v>
      </c>
      <c r="CG116" s="4" t="s">
        <v>385</v>
      </c>
      <c r="CH116" s="4" t="s">
        <v>385</v>
      </c>
    </row>
    <row x14ac:dyDescent="0.25" r="117" customHeight="1" ht="17.25">
      <c r="A117" s="1" t="s">
        <v>167</v>
      </c>
      <c r="B117" s="1" t="s">
        <v>166</v>
      </c>
      <c r="C117" s="3">
        <v>717.542</v>
      </c>
      <c r="D117" s="3">
        <v>737.9949999999999</v>
      </c>
      <c r="E117" s="3">
        <v>755.4390000000001</v>
      </c>
      <c r="F117" s="3">
        <v>775.039</v>
      </c>
      <c r="G117" s="3">
        <v>791.991</v>
      </c>
      <c r="H117" s="3">
        <v>802.958</v>
      </c>
      <c r="I117" s="3">
        <v>815.247</v>
      </c>
      <c r="J117" s="3">
        <v>828.179</v>
      </c>
      <c r="K117" s="3">
        <v>839.194</v>
      </c>
      <c r="L117" s="3">
        <v>851.412</v>
      </c>
      <c r="M117" s="3">
        <v>744.513</v>
      </c>
      <c r="N117" s="3">
        <v>649.017</v>
      </c>
      <c r="O117" s="3">
        <v>684.512</v>
      </c>
      <c r="P117" s="3">
        <v>709.887</v>
      </c>
      <c r="Q117" s="3">
        <v>706.877</v>
      </c>
      <c r="R117" s="3">
        <v>713.9380000000001</v>
      </c>
      <c r="S117" s="3">
        <v>737.2739999999999</v>
      </c>
      <c r="T117" s="3">
        <v>801.593</v>
      </c>
      <c r="U117" s="3">
        <v>893.442</v>
      </c>
      <c r="V117" s="3">
        <v>951.168</v>
      </c>
      <c r="W117" s="3">
        <v>993.299</v>
      </c>
      <c r="X117" s="3">
        <v>1027.288</v>
      </c>
      <c r="Y117" s="3">
        <v>1056.58</v>
      </c>
      <c r="Z117" s="3">
        <v>1064.533</v>
      </c>
      <c r="AA117" s="3">
        <v>1075.408</v>
      </c>
      <c r="AB117" s="3">
        <v>1123.763</v>
      </c>
      <c r="AC117" s="3">
        <v>1189.102</v>
      </c>
      <c r="AD117" s="3">
        <v>1251.025</v>
      </c>
      <c r="AE117" s="3">
        <v>1300.099</v>
      </c>
      <c r="AF117" s="3">
        <v>1334.339</v>
      </c>
      <c r="AG117" s="3">
        <v>1361.956</v>
      </c>
      <c r="AH117" s="3">
        <v>1388.89</v>
      </c>
      <c r="AI117" s="3">
        <v>1414.824</v>
      </c>
      <c r="AJ117" s="3">
        <v>1434.426</v>
      </c>
      <c r="AK117" s="3">
        <v>1447.905</v>
      </c>
      <c r="AL117" s="3">
        <v>1456.732</v>
      </c>
      <c r="AM117" s="3">
        <v>1464.082</v>
      </c>
      <c r="AN117" s="3">
        <v>1466.503</v>
      </c>
      <c r="AO117" s="3">
        <v>1466.8780000000002</v>
      </c>
      <c r="AP117" s="3">
        <v>1471.672</v>
      </c>
      <c r="AQ117" s="3">
        <v>1480.219</v>
      </c>
      <c r="AR117" s="3">
        <v>1490.708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0</v>
      </c>
      <c r="BF117" s="12">
        <v>0</v>
      </c>
      <c r="BG117" s="12">
        <v>0</v>
      </c>
      <c r="BH117" s="12">
        <v>0</v>
      </c>
      <c r="BI117" s="12">
        <v>0</v>
      </c>
      <c r="BJ117" s="12">
        <v>0</v>
      </c>
      <c r="BK117" s="12">
        <v>0</v>
      </c>
      <c r="BL117" s="3">
        <v>779.95776</v>
      </c>
      <c r="BM117" s="3">
        <v>774.77322</v>
      </c>
      <c r="BN117" s="3">
        <v>749.92024</v>
      </c>
      <c r="BO117" s="3">
        <v>729.0401999999999</v>
      </c>
      <c r="BP117" s="3">
        <v>681.30112</v>
      </c>
      <c r="BQ117" s="3">
        <v>645.2447999999999</v>
      </c>
      <c r="BR117" s="3">
        <v>854.0598799999999</v>
      </c>
      <c r="BS117" s="3">
        <v>915.6085400000001</v>
      </c>
      <c r="BT117" s="3">
        <v>963.28925</v>
      </c>
      <c r="BU117" s="3">
        <v>1105.08415</v>
      </c>
      <c r="BV117" s="3">
        <v>1160.87493</v>
      </c>
      <c r="BW117" s="3">
        <v>994.2278799999999</v>
      </c>
      <c r="BX117" s="3">
        <v>1180.5565000000001</v>
      </c>
      <c r="BY117" s="3">
        <v>1202.6004</v>
      </c>
      <c r="BZ117" s="3">
        <v>1247.9506199999998</v>
      </c>
      <c r="CA117" s="3">
        <v>1056.97065</v>
      </c>
      <c r="CB117" s="3">
        <v>1077.9816799999999</v>
      </c>
      <c r="CC117" s="3">
        <v>1185.9064200000003</v>
      </c>
      <c r="CD117" s="3">
        <v>1275.85761</v>
      </c>
      <c r="CE117" s="3">
        <v>1349.5277600000002</v>
      </c>
      <c r="CF117" s="3">
        <v>1236.2044799999999</v>
      </c>
      <c r="CG117" s="3">
        <v>1258.18615</v>
      </c>
      <c r="CH117" s="3">
        <v>1207.47348</v>
      </c>
    </row>
    <row x14ac:dyDescent="0.25" r="118" customHeight="1" ht="17.25">
      <c r="A118" s="1" t="s">
        <v>169</v>
      </c>
      <c r="B118" s="1" t="s">
        <v>168</v>
      </c>
      <c r="C118" s="3">
        <v>1032.803</v>
      </c>
      <c r="D118" s="3">
        <v>1067.1019999999999</v>
      </c>
      <c r="E118" s="3">
        <v>1098.636</v>
      </c>
      <c r="F118" s="3">
        <v>1128.513</v>
      </c>
      <c r="G118" s="3">
        <v>1146.442</v>
      </c>
      <c r="H118" s="3">
        <v>1156.609</v>
      </c>
      <c r="I118" s="3">
        <v>1172.039</v>
      </c>
      <c r="J118" s="3">
        <v>1189.382</v>
      </c>
      <c r="K118" s="3">
        <v>1205.739</v>
      </c>
      <c r="L118" s="3">
        <v>1217.412</v>
      </c>
      <c r="M118" s="3">
        <v>1220.967</v>
      </c>
      <c r="N118" s="3">
        <v>1216.76</v>
      </c>
      <c r="O118" s="3">
        <v>1206.327</v>
      </c>
      <c r="P118" s="3">
        <v>1190.957</v>
      </c>
      <c r="Q118" s="3">
        <v>1172.422</v>
      </c>
      <c r="R118" s="3">
        <v>1153.154</v>
      </c>
      <c r="S118" s="3">
        <v>1134.962</v>
      </c>
      <c r="T118" s="3">
        <v>1118.356</v>
      </c>
      <c r="U118" s="3">
        <v>1103.706</v>
      </c>
      <c r="V118" s="3">
        <v>1091.401</v>
      </c>
      <c r="W118" s="3">
        <v>1088.626</v>
      </c>
      <c r="X118" s="3">
        <v>1101.959</v>
      </c>
      <c r="Y118" s="3">
        <v>1129.6619999999998</v>
      </c>
      <c r="Z118" s="3">
        <v>1169.553</v>
      </c>
      <c r="AA118" s="3">
        <v>1218.627</v>
      </c>
      <c r="AB118" s="3">
        <v>1269.956</v>
      </c>
      <c r="AC118" s="3">
        <v>1312.078</v>
      </c>
      <c r="AD118" s="3">
        <v>1345.384</v>
      </c>
      <c r="AE118" s="3">
        <v>1375.449</v>
      </c>
      <c r="AF118" s="3">
        <v>1400.697</v>
      </c>
      <c r="AG118" s="3">
        <v>1426.374</v>
      </c>
      <c r="AH118" s="3">
        <v>1404.169</v>
      </c>
      <c r="AI118" s="3">
        <v>1360.498</v>
      </c>
      <c r="AJ118" s="3">
        <v>1349.224</v>
      </c>
      <c r="AK118" s="3">
        <v>1341.978</v>
      </c>
      <c r="AL118" s="3">
        <v>1329.365</v>
      </c>
      <c r="AM118" s="3">
        <v>1305.384</v>
      </c>
      <c r="AN118" s="3">
        <v>1289.413</v>
      </c>
      <c r="AO118" s="3">
        <v>1282.26</v>
      </c>
      <c r="AP118" s="3">
        <v>1266.431</v>
      </c>
      <c r="AQ118" s="3">
        <v>1246.952</v>
      </c>
      <c r="AR118" s="3">
        <v>1228.803</v>
      </c>
      <c r="AS118" s="3">
        <v>908.8666400000001</v>
      </c>
      <c r="AT118" s="3">
        <v>832.3395599999999</v>
      </c>
      <c r="AU118" s="3">
        <v>977.78604</v>
      </c>
      <c r="AV118" s="3">
        <v>947.9509199999999</v>
      </c>
      <c r="AW118" s="3">
        <v>974.4757</v>
      </c>
      <c r="AX118" s="3">
        <v>1006.24983</v>
      </c>
      <c r="AY118" s="3">
        <v>1078.2758800000001</v>
      </c>
      <c r="AZ118" s="3">
        <v>1129.9129</v>
      </c>
      <c r="BA118" s="3">
        <v>1109.27988</v>
      </c>
      <c r="BB118" s="3">
        <v>1095.6708</v>
      </c>
      <c r="BC118" s="3">
        <v>1098.8703</v>
      </c>
      <c r="BD118" s="3">
        <v>1155.922</v>
      </c>
      <c r="BE118" s="3">
        <v>1194.26373</v>
      </c>
      <c r="BF118" s="3">
        <v>1179.04743</v>
      </c>
      <c r="BG118" s="3">
        <v>1160.69778</v>
      </c>
      <c r="BH118" s="3">
        <v>1141.62246</v>
      </c>
      <c r="BI118" s="3">
        <v>1100.9131399999999</v>
      </c>
      <c r="BJ118" s="3">
        <v>1084.80532</v>
      </c>
      <c r="BK118" s="3">
        <v>1070.5948199999998</v>
      </c>
      <c r="BL118" s="3">
        <v>1058.65897</v>
      </c>
      <c r="BM118" s="3">
        <v>1066.85348</v>
      </c>
      <c r="BN118" s="3">
        <v>1090.93941</v>
      </c>
      <c r="BO118" s="3">
        <v>1118.3653799999997</v>
      </c>
      <c r="BP118" s="3">
        <v>1157.8574700000001</v>
      </c>
      <c r="BQ118" s="3">
        <v>1206.44073</v>
      </c>
      <c r="BR118" s="3">
        <v>1257.2564399999999</v>
      </c>
      <c r="BS118" s="3">
        <v>1298.95722</v>
      </c>
      <c r="BT118" s="3">
        <v>1331.9301600000001</v>
      </c>
      <c r="BU118" s="3">
        <v>1361.69451</v>
      </c>
      <c r="BV118" s="3">
        <v>1386.69003</v>
      </c>
      <c r="BW118" s="3">
        <v>1412.11026</v>
      </c>
      <c r="BX118" s="3">
        <v>1390.12731</v>
      </c>
      <c r="BY118" s="3">
        <v>1346.89302</v>
      </c>
      <c r="BZ118" s="3">
        <v>1335.73176</v>
      </c>
      <c r="CA118" s="3">
        <v>1328.5582200000001</v>
      </c>
      <c r="CB118" s="3">
        <v>1316.07135</v>
      </c>
      <c r="CC118" s="3">
        <v>1292.33016</v>
      </c>
      <c r="CD118" s="3">
        <v>1276.51887</v>
      </c>
      <c r="CE118" s="3">
        <v>948.8724</v>
      </c>
      <c r="CF118" s="3">
        <v>937.15894</v>
      </c>
      <c r="CG118" s="3">
        <v>922.74448</v>
      </c>
      <c r="CH118" s="3">
        <v>909.3142200000001</v>
      </c>
    </row>
    <row x14ac:dyDescent="0.25" r="119" customHeight="1" ht="17.25">
      <c r="A119" s="1" t="s">
        <v>255</v>
      </c>
      <c r="B119" s="1" t="s">
        <v>254</v>
      </c>
      <c r="C119" s="3">
        <v>41.03</v>
      </c>
      <c r="D119" s="3">
        <v>41.342</v>
      </c>
      <c r="E119" s="3">
        <v>41.447</v>
      </c>
      <c r="F119" s="3">
        <v>41.431</v>
      </c>
      <c r="G119" s="3">
        <v>41.313</v>
      </c>
      <c r="H119" s="3">
        <v>41.139</v>
      </c>
      <c r="I119" s="3">
        <v>40.924</v>
      </c>
      <c r="J119" s="3">
        <v>40.656000000000006</v>
      </c>
      <c r="K119" s="3">
        <v>40.328</v>
      </c>
      <c r="L119" s="3">
        <v>39.944</v>
      </c>
      <c r="M119" s="3">
        <v>39.514</v>
      </c>
      <c r="N119" s="3">
        <v>39.079</v>
      </c>
      <c r="O119" s="3">
        <v>38.513</v>
      </c>
      <c r="P119" s="3">
        <v>37.726</v>
      </c>
      <c r="Q119" s="3">
        <v>36.813</v>
      </c>
      <c r="R119" s="3">
        <v>35.836</v>
      </c>
      <c r="S119" s="3">
        <v>34.849</v>
      </c>
      <c r="T119" s="3">
        <v>33.947</v>
      </c>
      <c r="U119" s="3">
        <v>33.263</v>
      </c>
      <c r="V119" s="3">
        <v>32.943</v>
      </c>
      <c r="W119" s="3">
        <v>32.611</v>
      </c>
      <c r="X119" s="3">
        <v>31.753</v>
      </c>
      <c r="Y119" s="3">
        <v>30.516</v>
      </c>
      <c r="Z119" s="3">
        <v>29.176</v>
      </c>
      <c r="AA119" s="3">
        <v>27.787</v>
      </c>
      <c r="AB119" s="3">
        <v>26.604999999999997</v>
      </c>
      <c r="AC119" s="3">
        <v>25.790999999999997</v>
      </c>
      <c r="AD119" s="3">
        <v>25.212000000000003</v>
      </c>
      <c r="AE119" s="3">
        <v>24.855</v>
      </c>
      <c r="AF119" s="3">
        <v>24.753999999999998</v>
      </c>
      <c r="AG119" s="3">
        <v>24.391</v>
      </c>
      <c r="AH119" s="3">
        <v>23.693</v>
      </c>
      <c r="AI119" s="3">
        <v>23.06</v>
      </c>
      <c r="AJ119" s="3">
        <v>22.398</v>
      </c>
      <c r="AK119" s="3">
        <v>21.658</v>
      </c>
      <c r="AL119" s="3">
        <v>21.270000000000003</v>
      </c>
      <c r="AM119" s="3">
        <v>21.28</v>
      </c>
      <c r="AN119" s="3">
        <v>21.272000000000002</v>
      </c>
      <c r="AO119" s="3">
        <v>21.238</v>
      </c>
      <c r="AP119" s="3">
        <v>21.168</v>
      </c>
      <c r="AQ119" s="3">
        <v>21.056</v>
      </c>
      <c r="AR119" s="3">
        <v>20.904</v>
      </c>
      <c r="AS119" s="3">
        <v>11.078100000000001</v>
      </c>
      <c r="AT119" s="3">
        <v>18.19048</v>
      </c>
      <c r="AU119" s="3">
        <v>24.8682</v>
      </c>
      <c r="AV119" s="3">
        <v>28.587389999999996</v>
      </c>
      <c r="AW119" s="3">
        <v>33.0504</v>
      </c>
      <c r="AX119" s="3">
        <v>40.727610000000006</v>
      </c>
      <c r="AY119" s="3">
        <v>29.87452</v>
      </c>
      <c r="AZ119" s="3">
        <v>36.183840000000004</v>
      </c>
      <c r="BA119" s="3">
        <v>34.278800000000004</v>
      </c>
      <c r="BB119" s="3">
        <v>39.544560000000004</v>
      </c>
      <c r="BC119" s="3">
        <v>37.14316</v>
      </c>
      <c r="BD119" s="3">
        <v>37.12505</v>
      </c>
      <c r="BE119" s="3">
        <v>38.127869999999994</v>
      </c>
      <c r="BF119" s="3">
        <v>35.8397</v>
      </c>
      <c r="BG119" s="3">
        <v>36.44487</v>
      </c>
      <c r="BH119" s="3">
        <v>35.119279999999996</v>
      </c>
      <c r="BI119" s="3">
        <v>31.01561</v>
      </c>
      <c r="BJ119" s="3">
        <v>33.607530000000004</v>
      </c>
      <c r="BK119" s="3">
        <v>28.273549999999997</v>
      </c>
      <c r="BL119" s="3">
        <v>32.613569999999996</v>
      </c>
      <c r="BM119" s="3">
        <v>29.676009999999998</v>
      </c>
      <c r="BN119" s="3">
        <v>31.43547</v>
      </c>
      <c r="BO119" s="3">
        <v>28.990199999999998</v>
      </c>
      <c r="BP119" s="3">
        <v>27.7172</v>
      </c>
      <c r="BQ119" s="3">
        <v>27.50913</v>
      </c>
      <c r="BR119" s="3">
        <v>25.806849999999997</v>
      </c>
      <c r="BS119" s="3">
        <v>24.243539999999996</v>
      </c>
      <c r="BT119" s="3">
        <v>24.959880000000002</v>
      </c>
      <c r="BU119" s="3">
        <v>24.60645</v>
      </c>
      <c r="BV119" s="3">
        <v>24.011379999999996</v>
      </c>
      <c r="BW119" s="3">
        <v>23.65927</v>
      </c>
      <c r="BX119" s="3">
        <v>23.45607</v>
      </c>
      <c r="BY119" s="3">
        <v>22.8294</v>
      </c>
      <c r="BZ119" s="3">
        <v>22.17402</v>
      </c>
      <c r="CA119" s="3">
        <v>19.27562</v>
      </c>
      <c r="CB119" s="3">
        <v>21.0573</v>
      </c>
      <c r="CC119" s="3">
        <v>20.4288</v>
      </c>
      <c r="CD119" s="3">
        <v>18.71936</v>
      </c>
      <c r="CE119" s="3">
        <v>21.02562</v>
      </c>
      <c r="CF119" s="3">
        <v>20.109599999999997</v>
      </c>
      <c r="CG119" s="3">
        <v>18.73984</v>
      </c>
      <c r="CH119" s="3">
        <v>16.93224</v>
      </c>
    </row>
    <row x14ac:dyDescent="0.25" r="120" customHeight="1" ht="17.25">
      <c r="A120" s="1" t="s">
        <v>455</v>
      </c>
      <c r="B120" s="1" t="s">
        <v>456</v>
      </c>
      <c r="C120" s="3">
        <v>3.551</v>
      </c>
      <c r="D120" s="3">
        <v>3.538</v>
      </c>
      <c r="E120" s="3">
        <v>3.544</v>
      </c>
      <c r="F120" s="3">
        <v>3.586</v>
      </c>
      <c r="G120" s="3">
        <v>3.627</v>
      </c>
      <c r="H120" s="3">
        <v>3.652</v>
      </c>
      <c r="I120" s="3">
        <v>3.656</v>
      </c>
      <c r="J120" s="3">
        <v>3.648</v>
      </c>
      <c r="K120" s="3">
        <v>3.689</v>
      </c>
      <c r="L120" s="3">
        <v>3.733</v>
      </c>
      <c r="M120" s="3">
        <v>3.7090000000000005</v>
      </c>
      <c r="N120" s="3">
        <v>3.7430000000000003</v>
      </c>
      <c r="O120" s="3">
        <v>3.832</v>
      </c>
      <c r="P120" s="3">
        <v>3.863</v>
      </c>
      <c r="Q120" s="3">
        <v>3.891</v>
      </c>
      <c r="R120" s="3">
        <v>3.975</v>
      </c>
      <c r="S120" s="3">
        <v>4.047</v>
      </c>
      <c r="T120" s="3">
        <v>4.102</v>
      </c>
      <c r="U120" s="3">
        <v>4.131</v>
      </c>
      <c r="V120" s="3">
        <v>4.143</v>
      </c>
      <c r="W120" s="3">
        <v>4.103</v>
      </c>
      <c r="X120" s="3">
        <v>4.041</v>
      </c>
      <c r="Y120" s="3">
        <v>4.016</v>
      </c>
      <c r="Z120" s="3">
        <v>3.982</v>
      </c>
      <c r="AA120" s="3">
        <v>3.957</v>
      </c>
      <c r="AB120" s="3">
        <v>3.93</v>
      </c>
      <c r="AC120" s="3">
        <v>3.889</v>
      </c>
      <c r="AD120" s="3">
        <v>3.819</v>
      </c>
      <c r="AE120" s="3">
        <v>3.7670000000000003</v>
      </c>
      <c r="AF120" s="3">
        <v>3.771</v>
      </c>
      <c r="AG120" s="3">
        <v>3.726</v>
      </c>
      <c r="AH120" s="3">
        <v>3.692</v>
      </c>
      <c r="AI120" s="3">
        <v>3.735</v>
      </c>
      <c r="AJ120" s="3">
        <v>3.762</v>
      </c>
      <c r="AK120" s="3">
        <v>3.732</v>
      </c>
      <c r="AL120" s="3">
        <v>3.664</v>
      </c>
      <c r="AM120" s="3">
        <v>3.629</v>
      </c>
      <c r="AN120" s="3">
        <v>3.625</v>
      </c>
      <c r="AO120" s="3">
        <v>3.66</v>
      </c>
      <c r="AP120" s="3">
        <v>3.694</v>
      </c>
      <c r="AQ120" s="3">
        <v>3.7349999999999994</v>
      </c>
      <c r="AR120" s="3">
        <v>3.743</v>
      </c>
      <c r="AS120" s="11" t="s">
        <v>385</v>
      </c>
      <c r="AT120" s="4" t="s">
        <v>385</v>
      </c>
      <c r="AU120" s="4" t="s">
        <v>385</v>
      </c>
      <c r="AV120" s="4" t="s">
        <v>385</v>
      </c>
      <c r="AW120" s="4" t="s">
        <v>385</v>
      </c>
      <c r="AX120" s="4" t="s">
        <v>385</v>
      </c>
      <c r="AY120" s="4" t="s">
        <v>385</v>
      </c>
      <c r="AZ120" s="4" t="s">
        <v>385</v>
      </c>
      <c r="BA120" s="4" t="s">
        <v>385</v>
      </c>
      <c r="BB120" s="4" t="s">
        <v>385</v>
      </c>
      <c r="BC120" s="4" t="s">
        <v>385</v>
      </c>
      <c r="BD120" s="4" t="s">
        <v>385</v>
      </c>
      <c r="BE120" s="4" t="s">
        <v>385</v>
      </c>
      <c r="BF120" s="4" t="s">
        <v>385</v>
      </c>
      <c r="BG120" s="4" t="s">
        <v>385</v>
      </c>
      <c r="BH120" s="4" t="s">
        <v>385</v>
      </c>
      <c r="BI120" s="4" t="s">
        <v>385</v>
      </c>
      <c r="BJ120" s="4" t="s">
        <v>385</v>
      </c>
      <c r="BK120" s="4" t="s">
        <v>385</v>
      </c>
      <c r="BL120" s="4" t="s">
        <v>385</v>
      </c>
      <c r="BM120" s="4" t="s">
        <v>385</v>
      </c>
      <c r="BN120" s="4" t="s">
        <v>385</v>
      </c>
      <c r="BO120" s="4" t="s">
        <v>385</v>
      </c>
      <c r="BP120" s="4" t="s">
        <v>385</v>
      </c>
      <c r="BQ120" s="4" t="s">
        <v>385</v>
      </c>
      <c r="BR120" s="4" t="s">
        <v>385</v>
      </c>
      <c r="BS120" s="4" t="s">
        <v>385</v>
      </c>
      <c r="BT120" s="4" t="s">
        <v>385</v>
      </c>
      <c r="BU120" s="4" t="s">
        <v>385</v>
      </c>
      <c r="BV120" s="4" t="s">
        <v>385</v>
      </c>
      <c r="BW120" s="4" t="s">
        <v>385</v>
      </c>
      <c r="BX120" s="4" t="s">
        <v>385</v>
      </c>
      <c r="BY120" s="4" t="s">
        <v>385</v>
      </c>
      <c r="BZ120" s="4" t="s">
        <v>385</v>
      </c>
      <c r="CA120" s="4" t="s">
        <v>385</v>
      </c>
      <c r="CB120" s="4" t="s">
        <v>385</v>
      </c>
      <c r="CC120" s="4" t="s">
        <v>385</v>
      </c>
      <c r="CD120" s="4" t="s">
        <v>385</v>
      </c>
      <c r="CE120" s="4" t="s">
        <v>385</v>
      </c>
      <c r="CF120" s="4" t="s">
        <v>385</v>
      </c>
      <c r="CG120" s="4" t="s">
        <v>385</v>
      </c>
      <c r="CH120" s="4" t="s">
        <v>385</v>
      </c>
    </row>
    <row x14ac:dyDescent="0.25" r="121" customHeight="1" ht="17.25">
      <c r="A121" s="1" t="s">
        <v>287</v>
      </c>
      <c r="B121" s="1" t="s">
        <v>286</v>
      </c>
      <c r="C121" s="3">
        <v>3834.686</v>
      </c>
      <c r="D121" s="3">
        <v>3913.3320000000003</v>
      </c>
      <c r="E121" s="3">
        <v>3958.684</v>
      </c>
      <c r="F121" s="3">
        <v>3947.115</v>
      </c>
      <c r="G121" s="3">
        <v>3887.383</v>
      </c>
      <c r="H121" s="3">
        <v>3806.112</v>
      </c>
      <c r="I121" s="3">
        <v>3710.553</v>
      </c>
      <c r="J121" s="3">
        <v>3620.053</v>
      </c>
      <c r="K121" s="3">
        <v>3553.8109999999997</v>
      </c>
      <c r="L121" s="3">
        <v>3504.982</v>
      </c>
      <c r="M121" s="3">
        <v>3471.318</v>
      </c>
      <c r="N121" s="3">
        <v>3455.504</v>
      </c>
      <c r="O121" s="3">
        <v>3457.077</v>
      </c>
      <c r="P121" s="3">
        <v>3463.955</v>
      </c>
      <c r="Q121" s="3">
        <v>3460.221</v>
      </c>
      <c r="R121" s="3">
        <v>3442.414</v>
      </c>
      <c r="S121" s="3">
        <v>3411.29</v>
      </c>
      <c r="T121" s="3">
        <v>3363.58</v>
      </c>
      <c r="U121" s="3">
        <v>3308.164</v>
      </c>
      <c r="V121" s="3">
        <v>3264.417</v>
      </c>
      <c r="W121" s="3">
        <v>3247.6890000000003</v>
      </c>
      <c r="X121" s="3">
        <v>3276.024</v>
      </c>
      <c r="Y121" s="3">
        <v>3338.155</v>
      </c>
      <c r="Z121" s="3">
        <v>3408.057</v>
      </c>
      <c r="AA121" s="3">
        <v>3472.643</v>
      </c>
      <c r="AB121" s="3">
        <v>3520.916</v>
      </c>
      <c r="AC121" s="3">
        <v>3557.5470000000005</v>
      </c>
      <c r="AD121" s="3">
        <v>3591.314</v>
      </c>
      <c r="AE121" s="3">
        <v>3624.43</v>
      </c>
      <c r="AF121" s="3">
        <v>3647.41</v>
      </c>
      <c r="AG121" s="3">
        <v>3648.8999999999996</v>
      </c>
      <c r="AH121" s="3">
        <v>3631.338</v>
      </c>
      <c r="AI121" s="3">
        <v>3604.486</v>
      </c>
      <c r="AJ121" s="3">
        <v>3573.7649999999994</v>
      </c>
      <c r="AK121" s="3">
        <v>3538.311</v>
      </c>
      <c r="AL121" s="3">
        <v>3498.701</v>
      </c>
      <c r="AM121" s="3">
        <v>3451.949</v>
      </c>
      <c r="AN121" s="3">
        <v>3387.889</v>
      </c>
      <c r="AO121" s="3">
        <v>3312.1360000000004</v>
      </c>
      <c r="AP121" s="3">
        <v>3240.712</v>
      </c>
      <c r="AQ121" s="3">
        <v>3179.29</v>
      </c>
      <c r="AR121" s="3">
        <v>3124.542</v>
      </c>
      <c r="AS121" s="3">
        <v>2339.15846</v>
      </c>
      <c r="AT121" s="3">
        <v>2269.73256</v>
      </c>
      <c r="AU121" s="3">
        <v>2573.1446</v>
      </c>
      <c r="AV121" s="3">
        <v>2526.1536</v>
      </c>
      <c r="AW121" s="3">
        <v>2604.54661</v>
      </c>
      <c r="AX121" s="3">
        <v>2702.33952</v>
      </c>
      <c r="AY121" s="3">
        <v>2931.33687</v>
      </c>
      <c r="AZ121" s="3">
        <v>2751.24028</v>
      </c>
      <c r="BA121" s="3">
        <v>2878.58691</v>
      </c>
      <c r="BB121" s="3">
        <v>3154.4838</v>
      </c>
      <c r="BC121" s="3">
        <v>2915.90712</v>
      </c>
      <c r="BD121" s="3">
        <v>3040.84352</v>
      </c>
      <c r="BE121" s="3">
        <v>3007.6569900000004</v>
      </c>
      <c r="BF121" s="3">
        <v>3048.2804</v>
      </c>
      <c r="BG121" s="3">
        <v>2975.79006</v>
      </c>
      <c r="BH121" s="3">
        <v>3098.1726000000003</v>
      </c>
      <c r="BI121" s="3">
        <v>3001.9352</v>
      </c>
      <c r="BJ121" s="3">
        <v>3229.0368</v>
      </c>
      <c r="BK121" s="3">
        <v>2977.3476</v>
      </c>
      <c r="BL121" s="3">
        <v>3166.48449</v>
      </c>
      <c r="BM121" s="3">
        <v>3182.73522</v>
      </c>
      <c r="BN121" s="3">
        <v>3210.5035199999998</v>
      </c>
      <c r="BO121" s="3">
        <v>3304.77345</v>
      </c>
      <c r="BP121" s="3">
        <v>3373.9764299999997</v>
      </c>
      <c r="BQ121" s="3">
        <v>3437.91657</v>
      </c>
      <c r="BR121" s="3">
        <v>3485.7068400000003</v>
      </c>
      <c r="BS121" s="3">
        <v>3521.9715300000003</v>
      </c>
      <c r="BT121" s="3">
        <v>3555.4008599999997</v>
      </c>
      <c r="BU121" s="3">
        <v>3588.1857</v>
      </c>
      <c r="BV121" s="3">
        <v>3610.9359</v>
      </c>
      <c r="BW121" s="3">
        <v>3612.4109999999996</v>
      </c>
      <c r="BX121" s="3">
        <v>3595.02462</v>
      </c>
      <c r="BY121" s="3">
        <v>3568.44114</v>
      </c>
      <c r="BZ121" s="3">
        <v>3538.0273499999994</v>
      </c>
      <c r="CA121" s="3">
        <v>3502.92789</v>
      </c>
      <c r="CB121" s="3">
        <v>3463.71399</v>
      </c>
      <c r="CC121" s="3">
        <v>3417.42951</v>
      </c>
      <c r="CD121" s="3">
        <v>3354.01011</v>
      </c>
      <c r="CE121" s="3">
        <v>3279.0146400000003</v>
      </c>
      <c r="CF121" s="3">
        <v>3208.30488</v>
      </c>
      <c r="CG121" s="3">
        <v>3147.4971</v>
      </c>
      <c r="CH121" s="3">
        <v>3093.2965799999997</v>
      </c>
    </row>
    <row x14ac:dyDescent="0.25" r="122" customHeight="1" ht="17.25">
      <c r="A122" s="1" t="s">
        <v>165</v>
      </c>
      <c r="B122" s="1" t="s">
        <v>164</v>
      </c>
      <c r="C122" s="3">
        <v>469.641</v>
      </c>
      <c r="D122" s="3">
        <v>482.175</v>
      </c>
      <c r="E122" s="3">
        <v>493.319</v>
      </c>
      <c r="F122" s="3">
        <v>504.013</v>
      </c>
      <c r="G122" s="3">
        <v>514.614</v>
      </c>
      <c r="H122" s="3">
        <v>524.827</v>
      </c>
      <c r="I122" s="3">
        <v>535.104</v>
      </c>
      <c r="J122" s="3">
        <v>544.914</v>
      </c>
      <c r="K122" s="3">
        <v>553.16</v>
      </c>
      <c r="L122" s="3">
        <v>559.502</v>
      </c>
      <c r="M122" s="3">
        <v>563.744</v>
      </c>
      <c r="N122" s="3">
        <v>566.386</v>
      </c>
      <c r="O122" s="3">
        <v>566.621</v>
      </c>
      <c r="P122" s="3">
        <v>563.747</v>
      </c>
      <c r="Q122" s="3">
        <v>558.995</v>
      </c>
      <c r="R122" s="3">
        <v>553.919</v>
      </c>
      <c r="S122" s="3">
        <v>549.232</v>
      </c>
      <c r="T122" s="3">
        <v>545.115</v>
      </c>
      <c r="U122" s="3">
        <v>541.302</v>
      </c>
      <c r="V122" s="3">
        <v>537.131</v>
      </c>
      <c r="W122" s="3">
        <v>532.144</v>
      </c>
      <c r="X122" s="3">
        <v>526.515</v>
      </c>
      <c r="Y122" s="3">
        <v>521.346</v>
      </c>
      <c r="Z122" s="3">
        <v>517.804</v>
      </c>
      <c r="AA122" s="3">
        <v>514.967</v>
      </c>
      <c r="AB122" s="3">
        <v>512.38</v>
      </c>
      <c r="AC122" s="3">
        <v>512.219</v>
      </c>
      <c r="AD122" s="3">
        <v>512.515</v>
      </c>
      <c r="AE122" s="3">
        <v>513.507</v>
      </c>
      <c r="AF122" s="3">
        <v>516.592</v>
      </c>
      <c r="AG122" s="3">
        <v>519.434</v>
      </c>
      <c r="AH122" s="3">
        <v>523.076</v>
      </c>
      <c r="AI122" s="3">
        <v>526.683</v>
      </c>
      <c r="AJ122" s="3">
        <v>530.309</v>
      </c>
      <c r="AK122" s="3">
        <v>535.194</v>
      </c>
      <c r="AL122" s="3">
        <v>540.587</v>
      </c>
      <c r="AM122" s="3">
        <v>545.274</v>
      </c>
      <c r="AN122" s="3">
        <v>548.112</v>
      </c>
      <c r="AO122" s="3">
        <v>549.0899999999999</v>
      </c>
      <c r="AP122" s="3">
        <v>549.04</v>
      </c>
      <c r="AQ122" s="3">
        <v>549.4069999999999</v>
      </c>
      <c r="AR122" s="3">
        <v>549.607</v>
      </c>
      <c r="AS122" s="3">
        <v>380.40921000000003</v>
      </c>
      <c r="AT122" s="3">
        <v>390.56175</v>
      </c>
      <c r="AU122" s="3">
        <v>414.38796</v>
      </c>
      <c r="AV122" s="3">
        <v>438.49131</v>
      </c>
      <c r="AW122" s="3">
        <v>458.00646000000006</v>
      </c>
      <c r="AX122" s="3">
        <v>477.59257</v>
      </c>
      <c r="AY122" s="3">
        <v>470.89152</v>
      </c>
      <c r="AZ122" s="3">
        <v>457.72776</v>
      </c>
      <c r="BA122" s="3">
        <v>475.71759999999995</v>
      </c>
      <c r="BB122" s="3">
        <v>486.76673999999997</v>
      </c>
      <c r="BC122" s="3">
        <v>501.73216</v>
      </c>
      <c r="BD122" s="3">
        <v>509.74739999999997</v>
      </c>
      <c r="BE122" s="3">
        <v>521.29132</v>
      </c>
      <c r="BF122" s="3">
        <v>524.28471</v>
      </c>
      <c r="BG122" s="3">
        <v>531.04525</v>
      </c>
      <c r="BH122" s="3">
        <v>531.76224</v>
      </c>
      <c r="BI122" s="3">
        <v>521.7704</v>
      </c>
      <c r="BJ122" s="3">
        <v>512.4081</v>
      </c>
      <c r="BK122" s="3">
        <v>503.41086000000007</v>
      </c>
      <c r="BL122" s="3">
        <v>494.16052</v>
      </c>
      <c r="BM122" s="3">
        <v>468.28672</v>
      </c>
      <c r="BN122" s="3">
        <v>437.00744999999995</v>
      </c>
      <c r="BO122" s="3">
        <v>469.2114</v>
      </c>
      <c r="BP122" s="3">
        <v>497.09183999999993</v>
      </c>
      <c r="BQ122" s="3">
        <v>494.36832</v>
      </c>
      <c r="BR122" s="3">
        <v>491.8848</v>
      </c>
      <c r="BS122" s="3">
        <v>486.60805000000005</v>
      </c>
      <c r="BT122" s="3">
        <v>486.88924999999995</v>
      </c>
      <c r="BU122" s="3">
        <v>487.8316499999999</v>
      </c>
      <c r="BV122" s="3">
        <v>475.26464</v>
      </c>
      <c r="BW122" s="3">
        <v>467.4906</v>
      </c>
      <c r="BX122" s="3">
        <v>455.07612</v>
      </c>
      <c r="BY122" s="3">
        <v>489.81519000000003</v>
      </c>
      <c r="BZ122" s="3">
        <v>519.70282</v>
      </c>
      <c r="CA122" s="3">
        <v>519.1381799999999</v>
      </c>
      <c r="CB122" s="3">
        <v>513.55765</v>
      </c>
      <c r="CC122" s="3">
        <v>523.46304</v>
      </c>
      <c r="CD122" s="3">
        <v>526.18752</v>
      </c>
      <c r="CE122" s="3">
        <v>527.1263999999999</v>
      </c>
      <c r="CF122" s="3">
        <v>527.0784</v>
      </c>
      <c r="CG122" s="3">
        <v>527.43072</v>
      </c>
      <c r="CH122" s="3">
        <v>527.62272</v>
      </c>
    </row>
    <row x14ac:dyDescent="0.25" r="123" customHeight="1" ht="17.25">
      <c r="A123" s="1" t="s">
        <v>171</v>
      </c>
      <c r="B123" s="1" t="s">
        <v>170</v>
      </c>
      <c r="C123" s="3">
        <v>531.933</v>
      </c>
      <c r="D123" s="3">
        <v>533.921</v>
      </c>
      <c r="E123" s="3">
        <v>537.272</v>
      </c>
      <c r="F123" s="3">
        <v>545.681</v>
      </c>
      <c r="G123" s="3">
        <v>558.048</v>
      </c>
      <c r="H123" s="3">
        <v>570.9300000000001</v>
      </c>
      <c r="I123" s="3">
        <v>585.684</v>
      </c>
      <c r="J123" s="3">
        <v>599.889</v>
      </c>
      <c r="K123" s="3">
        <v>605.644</v>
      </c>
      <c r="L123" s="3">
        <v>602.771</v>
      </c>
      <c r="M123" s="3">
        <v>597.542</v>
      </c>
      <c r="N123" s="3">
        <v>589.009</v>
      </c>
      <c r="O123" s="3">
        <v>576.03</v>
      </c>
      <c r="P123" s="3">
        <v>557.419</v>
      </c>
      <c r="Q123" s="3">
        <v>531.512</v>
      </c>
      <c r="R123" s="3">
        <v>501.26599999999996</v>
      </c>
      <c r="S123" s="3">
        <v>469.75899999999996</v>
      </c>
      <c r="T123" s="3">
        <v>438.86100000000005</v>
      </c>
      <c r="U123" s="3">
        <v>413.107</v>
      </c>
      <c r="V123" s="3">
        <v>394.849</v>
      </c>
      <c r="W123" s="3">
        <v>378.814</v>
      </c>
      <c r="X123" s="3">
        <v>360.947</v>
      </c>
      <c r="Y123" s="3">
        <v>342.39</v>
      </c>
      <c r="Z123" s="3">
        <v>325.615</v>
      </c>
      <c r="AA123" s="3">
        <v>311.181</v>
      </c>
      <c r="AB123" s="3">
        <v>299.862</v>
      </c>
      <c r="AC123" s="3">
        <v>293.847</v>
      </c>
      <c r="AD123" s="3">
        <v>292.516</v>
      </c>
      <c r="AE123" s="3">
        <v>293.942</v>
      </c>
      <c r="AF123" s="3">
        <v>297.605</v>
      </c>
      <c r="AG123" s="3">
        <v>302.057</v>
      </c>
      <c r="AH123" s="3">
        <v>306.196</v>
      </c>
      <c r="AI123" s="3">
        <v>310.281</v>
      </c>
      <c r="AJ123" s="3">
        <v>311.935</v>
      </c>
      <c r="AK123" s="3">
        <v>310.485</v>
      </c>
      <c r="AL123" s="3">
        <v>309.533</v>
      </c>
      <c r="AM123" s="3">
        <v>309.007</v>
      </c>
      <c r="AN123" s="3">
        <v>306.074</v>
      </c>
      <c r="AO123" s="3">
        <v>301.758</v>
      </c>
      <c r="AP123" s="3">
        <v>296.44100000000003</v>
      </c>
      <c r="AQ123" s="3">
        <v>288.678</v>
      </c>
      <c r="AR123" s="3">
        <v>279.777</v>
      </c>
      <c r="AS123" s="12">
        <v>0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0</v>
      </c>
      <c r="BE123" s="3">
        <v>541.4681999999999</v>
      </c>
      <c r="BF123" s="3">
        <v>546.27062</v>
      </c>
      <c r="BG123" s="3">
        <v>510.2515199999999</v>
      </c>
      <c r="BH123" s="3">
        <v>486.22801999999996</v>
      </c>
      <c r="BI123" s="3">
        <v>460.36382</v>
      </c>
      <c r="BJ123" s="3">
        <v>430.08378000000005</v>
      </c>
      <c r="BK123" s="3">
        <v>408.97593</v>
      </c>
      <c r="BL123" s="3">
        <v>390.90051</v>
      </c>
      <c r="BM123" s="3">
        <v>375.02586</v>
      </c>
      <c r="BN123" s="3">
        <v>357.33753</v>
      </c>
      <c r="BO123" s="3">
        <v>338.9661</v>
      </c>
      <c r="BP123" s="3">
        <v>322.35885</v>
      </c>
      <c r="BQ123" s="3">
        <v>308.06919</v>
      </c>
      <c r="BR123" s="3">
        <v>296.86338</v>
      </c>
      <c r="BS123" s="3">
        <v>290.90853</v>
      </c>
      <c r="BT123" s="3">
        <v>289.59084</v>
      </c>
      <c r="BU123" s="3">
        <v>291.00258</v>
      </c>
      <c r="BV123" s="3">
        <v>294.62895000000003</v>
      </c>
      <c r="BW123" s="3">
        <v>299.03643</v>
      </c>
      <c r="BX123" s="3">
        <v>300.07208</v>
      </c>
      <c r="BY123" s="3">
        <v>304.07538</v>
      </c>
      <c r="BZ123" s="3">
        <v>305.6963</v>
      </c>
      <c r="CA123" s="3">
        <v>304.2753</v>
      </c>
      <c r="CB123" s="3">
        <v>300.24701</v>
      </c>
      <c r="CC123" s="3">
        <v>302.82686</v>
      </c>
      <c r="CD123" s="3">
        <v>296.89178</v>
      </c>
      <c r="CE123" s="3">
        <v>289.68767999999994</v>
      </c>
      <c r="CF123" s="3">
        <v>287.54777</v>
      </c>
      <c r="CG123" s="3">
        <v>277.13088</v>
      </c>
      <c r="CH123" s="3">
        <v>260.19261</v>
      </c>
    </row>
    <row x14ac:dyDescent="0.25" r="124" customHeight="1" ht="17.25">
      <c r="A124" s="1" t="s">
        <v>457</v>
      </c>
      <c r="B124" s="1" t="s">
        <v>458</v>
      </c>
      <c r="C124" s="3">
        <v>41.178</v>
      </c>
      <c r="D124" s="3">
        <v>41.807</v>
      </c>
      <c r="E124" s="3">
        <v>42.375</v>
      </c>
      <c r="F124" s="3">
        <v>42.57899999999999</v>
      </c>
      <c r="G124" s="3">
        <v>42.518</v>
      </c>
      <c r="H124" s="3">
        <v>42.307</v>
      </c>
      <c r="I124" s="3">
        <v>42.214</v>
      </c>
      <c r="J124" s="3">
        <v>42.413</v>
      </c>
      <c r="K124" s="3">
        <v>43.273</v>
      </c>
      <c r="L124" s="3">
        <v>44.683</v>
      </c>
      <c r="M124" s="3">
        <v>46.638</v>
      </c>
      <c r="N124" s="3">
        <v>48.621</v>
      </c>
      <c r="O124" s="3">
        <v>50.331</v>
      </c>
      <c r="P124" s="3">
        <v>51.994</v>
      </c>
      <c r="Q124" s="3">
        <v>53.52</v>
      </c>
      <c r="R124" s="3">
        <v>54.649</v>
      </c>
      <c r="S124" s="3">
        <v>55.61999999999999</v>
      </c>
      <c r="T124" s="3">
        <v>56.583</v>
      </c>
      <c r="U124" s="3">
        <v>56.871</v>
      </c>
      <c r="V124" s="3">
        <v>56.894</v>
      </c>
      <c r="W124" s="3">
        <v>56.882000000000005</v>
      </c>
      <c r="X124" s="3">
        <v>56.638000000000005</v>
      </c>
      <c r="Y124" s="3">
        <v>56.17</v>
      </c>
      <c r="Z124" s="3">
        <v>55.986000000000004</v>
      </c>
      <c r="AA124" s="3">
        <v>55.976</v>
      </c>
      <c r="AB124" s="3">
        <v>55.679</v>
      </c>
      <c r="AC124" s="3">
        <v>55.678</v>
      </c>
      <c r="AD124" s="3">
        <v>56.012</v>
      </c>
      <c r="AE124" s="3">
        <v>56.603</v>
      </c>
      <c r="AF124" s="3">
        <v>57.191</v>
      </c>
      <c r="AG124" s="3">
        <v>57.997</v>
      </c>
      <c r="AH124" s="3">
        <v>58.907</v>
      </c>
      <c r="AI124" s="3">
        <v>59.857</v>
      </c>
      <c r="AJ124" s="3">
        <v>61.370000000000005</v>
      </c>
      <c r="AK124" s="3">
        <v>62.788</v>
      </c>
      <c r="AL124" s="3">
        <v>63.736999999999995</v>
      </c>
      <c r="AM124" s="3">
        <v>64.11</v>
      </c>
      <c r="AN124" s="3">
        <v>64.34</v>
      </c>
      <c r="AO124" s="3">
        <v>64.868</v>
      </c>
      <c r="AP124" s="3">
        <v>65.593</v>
      </c>
      <c r="AQ124" s="3">
        <v>66.253</v>
      </c>
      <c r="AR124" s="3">
        <v>66.763</v>
      </c>
      <c r="AS124" s="11" t="s">
        <v>385</v>
      </c>
      <c r="AT124" s="4" t="s">
        <v>385</v>
      </c>
      <c r="AU124" s="4" t="s">
        <v>385</v>
      </c>
      <c r="AV124" s="4" t="s">
        <v>385</v>
      </c>
      <c r="AW124" s="4" t="s">
        <v>385</v>
      </c>
      <c r="AX124" s="4" t="s">
        <v>385</v>
      </c>
      <c r="AY124" s="4" t="s">
        <v>385</v>
      </c>
      <c r="AZ124" s="4" t="s">
        <v>385</v>
      </c>
      <c r="BA124" s="4" t="s">
        <v>385</v>
      </c>
      <c r="BB124" s="4" t="s">
        <v>385</v>
      </c>
      <c r="BC124" s="4" t="s">
        <v>385</v>
      </c>
      <c r="BD124" s="4" t="s">
        <v>385</v>
      </c>
      <c r="BE124" s="4" t="s">
        <v>385</v>
      </c>
      <c r="BF124" s="4" t="s">
        <v>385</v>
      </c>
      <c r="BG124" s="4" t="s">
        <v>385</v>
      </c>
      <c r="BH124" s="4" t="s">
        <v>385</v>
      </c>
      <c r="BI124" s="4" t="s">
        <v>385</v>
      </c>
      <c r="BJ124" s="4" t="s">
        <v>385</v>
      </c>
      <c r="BK124" s="4" t="s">
        <v>385</v>
      </c>
      <c r="BL124" s="4" t="s">
        <v>385</v>
      </c>
      <c r="BM124" s="4" t="s">
        <v>385</v>
      </c>
      <c r="BN124" s="4" t="s">
        <v>385</v>
      </c>
      <c r="BO124" s="4" t="s">
        <v>385</v>
      </c>
      <c r="BP124" s="4" t="s">
        <v>385</v>
      </c>
      <c r="BQ124" s="4" t="s">
        <v>385</v>
      </c>
      <c r="BR124" s="4" t="s">
        <v>385</v>
      </c>
      <c r="BS124" s="4" t="s">
        <v>385</v>
      </c>
      <c r="BT124" s="4" t="s">
        <v>385</v>
      </c>
      <c r="BU124" s="4" t="s">
        <v>385</v>
      </c>
      <c r="BV124" s="4" t="s">
        <v>385</v>
      </c>
      <c r="BW124" s="4" t="s">
        <v>385</v>
      </c>
      <c r="BX124" s="4" t="s">
        <v>385</v>
      </c>
      <c r="BY124" s="4" t="s">
        <v>385</v>
      </c>
      <c r="BZ124" s="4" t="s">
        <v>385</v>
      </c>
      <c r="CA124" s="4" t="s">
        <v>385</v>
      </c>
      <c r="CB124" s="4" t="s">
        <v>385</v>
      </c>
      <c r="CC124" s="4" t="s">
        <v>385</v>
      </c>
      <c r="CD124" s="4" t="s">
        <v>385</v>
      </c>
      <c r="CE124" s="4" t="s">
        <v>385</v>
      </c>
      <c r="CF124" s="4" t="s">
        <v>385</v>
      </c>
      <c r="CG124" s="4" t="s">
        <v>385</v>
      </c>
      <c r="CH124" s="4" t="s">
        <v>385</v>
      </c>
    </row>
    <row x14ac:dyDescent="0.25" r="125" customHeight="1" ht="17.25">
      <c r="A125" s="1" t="s">
        <v>163</v>
      </c>
      <c r="B125" s="1" t="s">
        <v>162</v>
      </c>
      <c r="C125" s="3">
        <v>351.043</v>
      </c>
      <c r="D125" s="3">
        <v>354.332</v>
      </c>
      <c r="E125" s="3">
        <v>360.494</v>
      </c>
      <c r="F125" s="3">
        <v>371.53</v>
      </c>
      <c r="G125" s="3">
        <v>384.861</v>
      </c>
      <c r="H125" s="3">
        <v>395.836</v>
      </c>
      <c r="I125" s="3">
        <v>405.953</v>
      </c>
      <c r="J125" s="3">
        <v>415.184</v>
      </c>
      <c r="K125" s="3">
        <v>418.247</v>
      </c>
      <c r="L125" s="3">
        <v>414.165</v>
      </c>
      <c r="M125" s="3">
        <v>406.65200000000004</v>
      </c>
      <c r="N125" s="3">
        <v>394.209</v>
      </c>
      <c r="O125" s="3">
        <v>375.03599999999994</v>
      </c>
      <c r="P125" s="3">
        <v>351.336</v>
      </c>
      <c r="Q125" s="3">
        <v>325.287</v>
      </c>
      <c r="R125" s="3">
        <v>297.83</v>
      </c>
      <c r="S125" s="3">
        <v>270.049</v>
      </c>
      <c r="T125" s="3">
        <v>244.628</v>
      </c>
      <c r="U125" s="3">
        <v>223.827</v>
      </c>
      <c r="V125" s="3">
        <v>209.442</v>
      </c>
      <c r="W125" s="3">
        <v>201.493</v>
      </c>
      <c r="X125" s="3">
        <v>198.055</v>
      </c>
      <c r="Y125" s="3">
        <v>197.266</v>
      </c>
      <c r="Z125" s="3">
        <v>199.09699999999998</v>
      </c>
      <c r="AA125" s="3">
        <v>200.428</v>
      </c>
      <c r="AB125" s="3">
        <v>200.755</v>
      </c>
      <c r="AC125" s="3">
        <v>203.323</v>
      </c>
      <c r="AD125" s="3">
        <v>208.088</v>
      </c>
      <c r="AE125" s="3">
        <v>213.07199999999997</v>
      </c>
      <c r="AF125" s="3">
        <v>216.341</v>
      </c>
      <c r="AG125" s="3">
        <v>215.681</v>
      </c>
      <c r="AH125" s="3">
        <v>210.899</v>
      </c>
      <c r="AI125" s="3">
        <v>204.826</v>
      </c>
      <c r="AJ125" s="3">
        <v>199.46</v>
      </c>
      <c r="AK125" s="3">
        <v>197.559</v>
      </c>
      <c r="AL125" s="3">
        <v>200.445</v>
      </c>
      <c r="AM125" s="3">
        <v>205.664</v>
      </c>
      <c r="AN125" s="3">
        <v>209.227</v>
      </c>
      <c r="AO125" s="3">
        <v>208.46200000000002</v>
      </c>
      <c r="AP125" s="3">
        <v>203.793</v>
      </c>
      <c r="AQ125" s="3">
        <v>196.03700000000003</v>
      </c>
      <c r="AR125" s="3">
        <v>186.621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0</v>
      </c>
      <c r="BC125" s="12">
        <v>0</v>
      </c>
      <c r="BD125" s="12">
        <v>0</v>
      </c>
      <c r="BE125" s="3">
        <v>348.78347999999994</v>
      </c>
      <c r="BF125" s="3">
        <v>319.71576000000005</v>
      </c>
      <c r="BG125" s="3">
        <v>322.03412999999995</v>
      </c>
      <c r="BH125" s="3">
        <v>294.8517</v>
      </c>
      <c r="BI125" s="3">
        <v>267.34851</v>
      </c>
      <c r="BJ125" s="3">
        <v>242.18171999999998</v>
      </c>
      <c r="BK125" s="3">
        <v>221.58873</v>
      </c>
      <c r="BL125" s="3">
        <v>207.34758</v>
      </c>
      <c r="BM125" s="3">
        <v>199.47807</v>
      </c>
      <c r="BN125" s="3">
        <v>196.07445</v>
      </c>
      <c r="BO125" s="3">
        <v>195.29334</v>
      </c>
      <c r="BP125" s="3">
        <v>193.12408999999997</v>
      </c>
      <c r="BQ125" s="3">
        <v>196.41943999999998</v>
      </c>
      <c r="BR125" s="3">
        <v>194.73235</v>
      </c>
      <c r="BS125" s="3">
        <v>193.15685</v>
      </c>
      <c r="BT125" s="3">
        <v>197.68359999999998</v>
      </c>
      <c r="BU125" s="3">
        <v>202.41839999999996</v>
      </c>
      <c r="BV125" s="3">
        <v>207.68736</v>
      </c>
      <c r="BW125" s="3">
        <v>198.42652</v>
      </c>
      <c r="BX125" s="3">
        <v>196.13607000000002</v>
      </c>
      <c r="BY125" s="3">
        <v>192.53643999999997</v>
      </c>
      <c r="BZ125" s="3">
        <v>187.4924</v>
      </c>
      <c r="CA125" s="3">
        <v>181.75428</v>
      </c>
      <c r="CB125" s="3">
        <v>186.41385</v>
      </c>
      <c r="CC125" s="3">
        <v>197.43743999999998</v>
      </c>
      <c r="CD125" s="3">
        <v>200.85792</v>
      </c>
      <c r="CE125" s="3">
        <v>198.0389</v>
      </c>
      <c r="CF125" s="3">
        <v>195.64128</v>
      </c>
      <c r="CG125" s="3">
        <v>194.07663000000002</v>
      </c>
      <c r="CH125" s="3">
        <v>179.15616</v>
      </c>
    </row>
    <row x14ac:dyDescent="0.25" r="126" customHeight="1" ht="17.25">
      <c r="A126" s="1" t="s">
        <v>459</v>
      </c>
      <c r="B126" s="1" t="s">
        <v>460</v>
      </c>
      <c r="C126" s="3">
        <v>34.721</v>
      </c>
      <c r="D126" s="3">
        <v>35.715</v>
      </c>
      <c r="E126" s="3">
        <v>38.434</v>
      </c>
      <c r="F126" s="3">
        <v>42.647999999999996</v>
      </c>
      <c r="G126" s="3">
        <v>47.995999999999995</v>
      </c>
      <c r="H126" s="3">
        <v>53.958</v>
      </c>
      <c r="I126" s="3">
        <v>60.002</v>
      </c>
      <c r="J126" s="3">
        <v>65.296</v>
      </c>
      <c r="K126" s="3">
        <v>69.249</v>
      </c>
      <c r="L126" s="3">
        <v>71.75</v>
      </c>
      <c r="M126" s="3">
        <v>72.715</v>
      </c>
      <c r="N126" s="3">
        <v>72.39</v>
      </c>
      <c r="O126" s="3">
        <v>71.207</v>
      </c>
      <c r="P126" s="3">
        <v>69.344</v>
      </c>
      <c r="Q126" s="3">
        <v>66.82300000000001</v>
      </c>
      <c r="R126" s="3">
        <v>64.004</v>
      </c>
      <c r="S126" s="3">
        <v>61.029</v>
      </c>
      <c r="T126" s="3">
        <v>57.809</v>
      </c>
      <c r="U126" s="3">
        <v>54.441</v>
      </c>
      <c r="V126" s="3">
        <v>50.95700000000001</v>
      </c>
      <c r="W126" s="3">
        <v>47.096</v>
      </c>
      <c r="X126" s="3">
        <v>43.141999999999996</v>
      </c>
      <c r="Y126" s="3">
        <v>40.236</v>
      </c>
      <c r="Z126" s="3">
        <v>38.67</v>
      </c>
      <c r="AA126" s="3">
        <v>37.944</v>
      </c>
      <c r="AB126" s="3">
        <v>38.013</v>
      </c>
      <c r="AC126" s="3">
        <v>38.852000000000004</v>
      </c>
      <c r="AD126" s="3">
        <v>40.158</v>
      </c>
      <c r="AE126" s="3">
        <v>42.042</v>
      </c>
      <c r="AF126" s="3">
        <v>44.642</v>
      </c>
      <c r="AG126" s="3">
        <v>47.866</v>
      </c>
      <c r="AH126" s="3">
        <v>51.388</v>
      </c>
      <c r="AI126" s="3">
        <v>54.753</v>
      </c>
      <c r="AJ126" s="3">
        <v>57.722</v>
      </c>
      <c r="AK126" s="3">
        <v>60.34</v>
      </c>
      <c r="AL126" s="3">
        <v>62.864999999999995</v>
      </c>
      <c r="AM126" s="3">
        <v>65.655</v>
      </c>
      <c r="AN126" s="3">
        <v>69.015</v>
      </c>
      <c r="AO126" s="3">
        <v>72.843</v>
      </c>
      <c r="AP126" s="3">
        <v>76.603</v>
      </c>
      <c r="AQ126" s="3">
        <v>79.479</v>
      </c>
      <c r="AR126" s="3">
        <v>79.883</v>
      </c>
      <c r="AS126" s="11" t="s">
        <v>385</v>
      </c>
      <c r="AT126" s="4" t="s">
        <v>385</v>
      </c>
      <c r="AU126" s="4" t="s">
        <v>385</v>
      </c>
      <c r="AV126" s="4" t="s">
        <v>385</v>
      </c>
      <c r="AW126" s="4" t="s">
        <v>385</v>
      </c>
      <c r="AX126" s="4" t="s">
        <v>385</v>
      </c>
      <c r="AY126" s="4" t="s">
        <v>385</v>
      </c>
      <c r="AZ126" s="4" t="s">
        <v>385</v>
      </c>
      <c r="BA126" s="4" t="s">
        <v>385</v>
      </c>
      <c r="BB126" s="4" t="s">
        <v>385</v>
      </c>
      <c r="BC126" s="4" t="s">
        <v>385</v>
      </c>
      <c r="BD126" s="4" t="s">
        <v>385</v>
      </c>
      <c r="BE126" s="4" t="s">
        <v>385</v>
      </c>
      <c r="BF126" s="4" t="s">
        <v>385</v>
      </c>
      <c r="BG126" s="4" t="s">
        <v>385</v>
      </c>
      <c r="BH126" s="4" t="s">
        <v>385</v>
      </c>
      <c r="BI126" s="4" t="s">
        <v>385</v>
      </c>
      <c r="BJ126" s="4" t="s">
        <v>385</v>
      </c>
      <c r="BK126" s="4" t="s">
        <v>385</v>
      </c>
      <c r="BL126" s="4" t="s">
        <v>385</v>
      </c>
      <c r="BM126" s="4" t="s">
        <v>385</v>
      </c>
      <c r="BN126" s="4" t="s">
        <v>385</v>
      </c>
      <c r="BO126" s="4" t="s">
        <v>385</v>
      </c>
      <c r="BP126" s="4" t="s">
        <v>385</v>
      </c>
      <c r="BQ126" s="4" t="s">
        <v>385</v>
      </c>
      <c r="BR126" s="4" t="s">
        <v>385</v>
      </c>
      <c r="BS126" s="4" t="s">
        <v>385</v>
      </c>
      <c r="BT126" s="4" t="s">
        <v>385</v>
      </c>
      <c r="BU126" s="4" t="s">
        <v>385</v>
      </c>
      <c r="BV126" s="4" t="s">
        <v>385</v>
      </c>
      <c r="BW126" s="4" t="s">
        <v>385</v>
      </c>
      <c r="BX126" s="4" t="s">
        <v>385</v>
      </c>
      <c r="BY126" s="4" t="s">
        <v>385</v>
      </c>
      <c r="BZ126" s="4" t="s">
        <v>385</v>
      </c>
      <c r="CA126" s="4" t="s">
        <v>385</v>
      </c>
      <c r="CB126" s="4" t="s">
        <v>385</v>
      </c>
      <c r="CC126" s="4" t="s">
        <v>385</v>
      </c>
      <c r="CD126" s="4" t="s">
        <v>385</v>
      </c>
      <c r="CE126" s="4" t="s">
        <v>385</v>
      </c>
      <c r="CF126" s="4" t="s">
        <v>385</v>
      </c>
      <c r="CG126" s="4" t="s">
        <v>385</v>
      </c>
      <c r="CH126" s="4" t="s">
        <v>385</v>
      </c>
    </row>
    <row x14ac:dyDescent="0.25" r="127" customHeight="1" ht="17.25">
      <c r="A127" s="1" t="s">
        <v>461</v>
      </c>
      <c r="B127" s="1" t="s">
        <v>462</v>
      </c>
      <c r="C127" s="3">
        <v>1.937</v>
      </c>
      <c r="D127" s="3">
        <v>1.867</v>
      </c>
      <c r="E127" s="3">
        <v>2.001</v>
      </c>
      <c r="F127" s="3">
        <v>2.449</v>
      </c>
      <c r="G127" s="3">
        <v>3.061</v>
      </c>
      <c r="H127" s="3">
        <v>3.76</v>
      </c>
      <c r="I127" s="3">
        <v>4.502</v>
      </c>
      <c r="J127" s="3">
        <v>5.237</v>
      </c>
      <c r="K127" s="3">
        <v>5.914999999999999</v>
      </c>
      <c r="L127" s="3">
        <v>6.495</v>
      </c>
      <c r="M127" s="3">
        <v>7.002</v>
      </c>
      <c r="N127" s="3">
        <v>7.405</v>
      </c>
      <c r="O127" s="3">
        <v>7.618</v>
      </c>
      <c r="P127" s="3">
        <v>7.646</v>
      </c>
      <c r="Q127" s="3">
        <v>7.515</v>
      </c>
      <c r="R127" s="3">
        <v>7.192</v>
      </c>
      <c r="S127" s="3">
        <v>6.735</v>
      </c>
      <c r="T127" s="3">
        <v>6.2620000000000005</v>
      </c>
      <c r="U127" s="3">
        <v>5.768</v>
      </c>
      <c r="V127" s="3">
        <v>5.493</v>
      </c>
      <c r="W127" s="3">
        <v>5.688000000000001</v>
      </c>
      <c r="X127" s="3">
        <v>6.109</v>
      </c>
      <c r="Y127" s="3">
        <v>6.515000000000001</v>
      </c>
      <c r="Z127" s="3">
        <v>6.893</v>
      </c>
      <c r="AA127" s="3">
        <v>7.1419999999999995</v>
      </c>
      <c r="AB127" s="3">
        <v>7.186</v>
      </c>
      <c r="AC127" s="3">
        <v>7.107</v>
      </c>
      <c r="AD127" s="3">
        <v>6.96</v>
      </c>
      <c r="AE127" s="3">
        <v>6.726</v>
      </c>
      <c r="AF127" s="3">
        <v>6.382</v>
      </c>
      <c r="AG127" s="3">
        <v>6.087000000000001</v>
      </c>
      <c r="AH127" s="3">
        <v>6.061</v>
      </c>
      <c r="AI127" s="3">
        <v>6.187</v>
      </c>
      <c r="AJ127" s="3">
        <v>6.218</v>
      </c>
      <c r="AK127" s="3">
        <v>6.079999999999999</v>
      </c>
      <c r="AL127" s="3">
        <v>5.876</v>
      </c>
      <c r="AM127" s="3">
        <v>5.647</v>
      </c>
      <c r="AN127" s="3">
        <v>5.335</v>
      </c>
      <c r="AO127" s="3">
        <v>5.053</v>
      </c>
      <c r="AP127" s="3">
        <v>4.897</v>
      </c>
      <c r="AQ127" s="3">
        <v>4.772</v>
      </c>
      <c r="AR127" s="3">
        <v>4.644</v>
      </c>
      <c r="AS127" s="11" t="s">
        <v>385</v>
      </c>
      <c r="AT127" s="4" t="s">
        <v>385</v>
      </c>
      <c r="AU127" s="4" t="s">
        <v>385</v>
      </c>
      <c r="AV127" s="4" t="s">
        <v>385</v>
      </c>
      <c r="AW127" s="4" t="s">
        <v>385</v>
      </c>
      <c r="AX127" s="4" t="s">
        <v>385</v>
      </c>
      <c r="AY127" s="4" t="s">
        <v>385</v>
      </c>
      <c r="AZ127" s="4" t="s">
        <v>385</v>
      </c>
      <c r="BA127" s="4" t="s">
        <v>385</v>
      </c>
      <c r="BB127" s="4" t="s">
        <v>385</v>
      </c>
      <c r="BC127" s="4" t="s">
        <v>385</v>
      </c>
      <c r="BD127" s="4" t="s">
        <v>385</v>
      </c>
      <c r="BE127" s="4" t="s">
        <v>385</v>
      </c>
      <c r="BF127" s="4" t="s">
        <v>385</v>
      </c>
      <c r="BG127" s="4" t="s">
        <v>385</v>
      </c>
      <c r="BH127" s="4" t="s">
        <v>385</v>
      </c>
      <c r="BI127" s="4" t="s">
        <v>385</v>
      </c>
      <c r="BJ127" s="4" t="s">
        <v>385</v>
      </c>
      <c r="BK127" s="4" t="s">
        <v>385</v>
      </c>
      <c r="BL127" s="4" t="s">
        <v>385</v>
      </c>
      <c r="BM127" s="4" t="s">
        <v>385</v>
      </c>
      <c r="BN127" s="4" t="s">
        <v>385</v>
      </c>
      <c r="BO127" s="4" t="s">
        <v>385</v>
      </c>
      <c r="BP127" s="4" t="s">
        <v>385</v>
      </c>
      <c r="BQ127" s="4" t="s">
        <v>385</v>
      </c>
      <c r="BR127" s="4" t="s">
        <v>385</v>
      </c>
      <c r="BS127" s="4" t="s">
        <v>385</v>
      </c>
      <c r="BT127" s="4" t="s">
        <v>385</v>
      </c>
      <c r="BU127" s="4" t="s">
        <v>385</v>
      </c>
      <c r="BV127" s="4" t="s">
        <v>385</v>
      </c>
      <c r="BW127" s="4" t="s">
        <v>385</v>
      </c>
      <c r="BX127" s="4" t="s">
        <v>385</v>
      </c>
      <c r="BY127" s="4" t="s">
        <v>385</v>
      </c>
      <c r="BZ127" s="4" t="s">
        <v>385</v>
      </c>
      <c r="CA127" s="4" t="s">
        <v>385</v>
      </c>
      <c r="CB127" s="4" t="s">
        <v>385</v>
      </c>
      <c r="CC127" s="4" t="s">
        <v>385</v>
      </c>
      <c r="CD127" s="4" t="s">
        <v>385</v>
      </c>
      <c r="CE127" s="4" t="s">
        <v>385</v>
      </c>
      <c r="CF127" s="4" t="s">
        <v>385</v>
      </c>
      <c r="CG127" s="4" t="s">
        <v>385</v>
      </c>
      <c r="CH127" s="4" t="s">
        <v>385</v>
      </c>
    </row>
    <row x14ac:dyDescent="0.25" r="128" customHeight="1" ht="17.25">
      <c r="A128" s="1" t="s">
        <v>201</v>
      </c>
      <c r="B128" s="1" t="s">
        <v>200</v>
      </c>
      <c r="C128" s="3">
        <v>6602.397000000001</v>
      </c>
      <c r="D128" s="3">
        <v>6727.252</v>
      </c>
      <c r="E128" s="3">
        <v>6862.933999999999</v>
      </c>
      <c r="F128" s="3">
        <v>6990.165</v>
      </c>
      <c r="G128" s="3">
        <v>7088.561</v>
      </c>
      <c r="H128" s="3">
        <v>7148.86</v>
      </c>
      <c r="I128" s="3">
        <v>7165.382</v>
      </c>
      <c r="J128" s="3">
        <v>7134.804</v>
      </c>
      <c r="K128" s="3">
        <v>7066.7</v>
      </c>
      <c r="L128" s="3">
        <v>6976.894</v>
      </c>
      <c r="M128" s="3">
        <v>6884.235</v>
      </c>
      <c r="N128" s="3">
        <v>6809.614</v>
      </c>
      <c r="O128" s="3">
        <v>6756.271</v>
      </c>
      <c r="P128" s="3">
        <v>6710.182</v>
      </c>
      <c r="Q128" s="3">
        <v>6668.289</v>
      </c>
      <c r="R128" s="3">
        <v>6626.193</v>
      </c>
      <c r="S128" s="3">
        <v>6562.5869999999995</v>
      </c>
      <c r="T128" s="3">
        <v>6485.483</v>
      </c>
      <c r="U128" s="3">
        <v>6420.514</v>
      </c>
      <c r="V128" s="3">
        <v>6369.136</v>
      </c>
      <c r="W128" s="3">
        <v>6327.348</v>
      </c>
      <c r="X128" s="3">
        <v>6294.758</v>
      </c>
      <c r="Y128" s="3">
        <v>6259.036</v>
      </c>
      <c r="Z128" s="3">
        <v>6214.695</v>
      </c>
      <c r="AA128" s="3">
        <v>6192.370000000001</v>
      </c>
      <c r="AB128" s="3">
        <v>6197.929</v>
      </c>
      <c r="AC128" s="3">
        <v>6215.599</v>
      </c>
      <c r="AD128" s="3">
        <v>6254.976000000001</v>
      </c>
      <c r="AE128" s="3">
        <v>6314.694</v>
      </c>
      <c r="AF128" s="3">
        <v>6392.109</v>
      </c>
      <c r="AG128" s="3">
        <v>6484.347</v>
      </c>
      <c r="AH128" s="3">
        <v>6586.36</v>
      </c>
      <c r="AI128" s="3">
        <v>6690.443</v>
      </c>
      <c r="AJ128" s="3">
        <v>6787.533</v>
      </c>
      <c r="AK128" s="3">
        <v>6858.208</v>
      </c>
      <c r="AL128" s="3">
        <v>6895.281000000001</v>
      </c>
      <c r="AM128" s="3">
        <v>6889.728</v>
      </c>
      <c r="AN128" s="3">
        <v>6850.385</v>
      </c>
      <c r="AO128" s="3">
        <v>6794.655</v>
      </c>
      <c r="AP128" s="3">
        <v>6722.26</v>
      </c>
      <c r="AQ128" s="3">
        <v>6642.442</v>
      </c>
      <c r="AR128" s="3">
        <v>6570.602000000001</v>
      </c>
      <c r="AS128" s="12">
        <v>0</v>
      </c>
      <c r="AT128" s="12">
        <v>0</v>
      </c>
      <c r="AU128" s="3">
        <v>3431.4669999999996</v>
      </c>
      <c r="AV128" s="3">
        <v>4333.9023</v>
      </c>
      <c r="AW128" s="3">
        <v>4961.9927</v>
      </c>
      <c r="AX128" s="3">
        <v>5504.6222</v>
      </c>
      <c r="AY128" s="3">
        <v>5947.267059999999</v>
      </c>
      <c r="AZ128" s="3">
        <v>6564.01968</v>
      </c>
      <c r="BA128" s="3">
        <v>6501.3640000000005</v>
      </c>
      <c r="BB128" s="3">
        <v>6348.973540000001</v>
      </c>
      <c r="BC128" s="3">
        <v>6608.865599999999</v>
      </c>
      <c r="BD128" s="3">
        <v>6537.229439999999</v>
      </c>
      <c r="BE128" s="3">
        <v>6553.582869999999</v>
      </c>
      <c r="BF128" s="3">
        <v>6643.08018</v>
      </c>
      <c r="BG128" s="3">
        <v>6468.24033</v>
      </c>
      <c r="BH128" s="3">
        <v>6361.14528</v>
      </c>
      <c r="BI128" s="3">
        <v>6300.083519999999</v>
      </c>
      <c r="BJ128" s="3">
        <v>6096.35402</v>
      </c>
      <c r="BK128" s="3">
        <v>5778.4626</v>
      </c>
      <c r="BL128" s="3">
        <v>5923.296480000001</v>
      </c>
      <c r="BM128" s="3">
        <v>6137.5275599999995</v>
      </c>
      <c r="BN128" s="3">
        <v>5854.12494</v>
      </c>
      <c r="BO128" s="3">
        <v>5758.313120000001</v>
      </c>
      <c r="BP128" s="3">
        <v>5717.5194</v>
      </c>
      <c r="BQ128" s="3">
        <v>5882.7515</v>
      </c>
      <c r="BR128" s="3">
        <v>5888.03255</v>
      </c>
      <c r="BS128" s="3">
        <v>5904.81905</v>
      </c>
      <c r="BT128" s="3">
        <v>6004.77696</v>
      </c>
      <c r="BU128" s="3">
        <v>6251.547060000001</v>
      </c>
      <c r="BV128" s="3">
        <v>6328.187910000001</v>
      </c>
      <c r="BW128" s="3">
        <v>6419.50353</v>
      </c>
      <c r="BX128" s="3">
        <v>6520.4964</v>
      </c>
      <c r="BY128" s="3">
        <v>6623.53857</v>
      </c>
      <c r="BZ128" s="3">
        <v>6719.6576700000005</v>
      </c>
      <c r="CA128" s="3">
        <v>6789.6259199999995</v>
      </c>
      <c r="CB128" s="3">
        <v>6826.328190000001</v>
      </c>
      <c r="CC128" s="3">
        <v>6820.83072</v>
      </c>
      <c r="CD128" s="3">
        <v>6781.88115</v>
      </c>
      <c r="CE128" s="3">
        <v>6726.70845</v>
      </c>
      <c r="CF128" s="3">
        <v>6655.0374</v>
      </c>
      <c r="CG128" s="3">
        <v>6576.01758</v>
      </c>
      <c r="CH128" s="3">
        <v>6504.895980000001</v>
      </c>
    </row>
    <row x14ac:dyDescent="0.25" r="129" customHeight="1" ht="17.25">
      <c r="A129" s="1" t="s">
        <v>195</v>
      </c>
      <c r="B129" s="1" t="s">
        <v>194</v>
      </c>
      <c r="C129" s="3">
        <v>2.219</v>
      </c>
      <c r="D129" s="3">
        <v>2.018</v>
      </c>
      <c r="E129" s="3">
        <v>2.056</v>
      </c>
      <c r="F129" s="3">
        <v>2.349</v>
      </c>
      <c r="G129" s="3">
        <v>2.607</v>
      </c>
      <c r="H129" s="3">
        <v>2.777</v>
      </c>
      <c r="I129" s="3">
        <v>2.861</v>
      </c>
      <c r="J129" s="3">
        <v>2.824</v>
      </c>
      <c r="K129" s="3">
        <v>2.694</v>
      </c>
      <c r="L129" s="3">
        <v>2.5460000000000003</v>
      </c>
      <c r="M129" s="3">
        <v>2.484</v>
      </c>
      <c r="N129" s="3">
        <v>2.616</v>
      </c>
      <c r="O129" s="3">
        <v>2.836</v>
      </c>
      <c r="P129" s="3">
        <v>3.0140000000000002</v>
      </c>
      <c r="Q129" s="3">
        <v>3.147</v>
      </c>
      <c r="R129" s="3">
        <v>3.207</v>
      </c>
      <c r="S129" s="3">
        <v>3.181</v>
      </c>
      <c r="T129" s="3">
        <v>3.142</v>
      </c>
      <c r="U129" s="3">
        <v>3.115</v>
      </c>
      <c r="V129" s="3">
        <v>2.9879999999999995</v>
      </c>
      <c r="W129" s="3">
        <v>2.832</v>
      </c>
      <c r="X129" s="3">
        <v>2.844</v>
      </c>
      <c r="Y129" s="3">
        <v>2.94</v>
      </c>
      <c r="Z129" s="3">
        <v>3.003</v>
      </c>
      <c r="AA129" s="3">
        <v>3.061</v>
      </c>
      <c r="AB129" s="3">
        <v>3.049</v>
      </c>
      <c r="AC129" s="3">
        <v>2.896</v>
      </c>
      <c r="AD129" s="3">
        <v>2.646</v>
      </c>
      <c r="AE129" s="3">
        <v>2.489</v>
      </c>
      <c r="AF129" s="3">
        <v>2.563</v>
      </c>
      <c r="AG129" s="3">
        <v>2.737</v>
      </c>
      <c r="AH129" s="3">
        <v>2.899</v>
      </c>
      <c r="AI129" s="3">
        <v>3.045</v>
      </c>
      <c r="AJ129" s="3">
        <v>3.133</v>
      </c>
      <c r="AK129" s="3">
        <v>3.1579999999999995</v>
      </c>
      <c r="AL129" s="3">
        <v>3.181</v>
      </c>
      <c r="AM129" s="3">
        <v>3.241</v>
      </c>
      <c r="AN129" s="3">
        <v>3.2969999999999997</v>
      </c>
      <c r="AO129" s="3">
        <v>3.329</v>
      </c>
      <c r="AP129" s="3">
        <v>3.3440000000000003</v>
      </c>
      <c r="AQ129" s="3">
        <v>3.327</v>
      </c>
      <c r="AR129" s="3">
        <v>3.289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3">
        <v>2.6670599999999998</v>
      </c>
      <c r="BB129" s="3">
        <v>2.5205400000000004</v>
      </c>
      <c r="BC129" s="3">
        <v>2.45916</v>
      </c>
      <c r="BD129" s="3">
        <v>2.58984</v>
      </c>
      <c r="BE129" s="3">
        <v>2.77928</v>
      </c>
      <c r="BF129" s="3">
        <v>2.83316</v>
      </c>
      <c r="BG129" s="3">
        <v>2.8323</v>
      </c>
      <c r="BH129" s="3">
        <v>2.8863</v>
      </c>
      <c r="BI129" s="3">
        <v>2.95833</v>
      </c>
      <c r="BJ129" s="3">
        <v>2.9848999999999997</v>
      </c>
      <c r="BK129" s="3">
        <v>3.08385</v>
      </c>
      <c r="BL129" s="3">
        <v>2.9581199999999996</v>
      </c>
      <c r="BM129" s="3">
        <v>2.7470399999999997</v>
      </c>
      <c r="BN129" s="3">
        <v>2.6733599999999997</v>
      </c>
      <c r="BO129" s="3">
        <v>2.7048</v>
      </c>
      <c r="BP129" s="3">
        <v>2.67267</v>
      </c>
      <c r="BQ129" s="3">
        <v>2.72429</v>
      </c>
      <c r="BR129" s="3">
        <v>2.71361</v>
      </c>
      <c r="BS129" s="3">
        <v>2.57744</v>
      </c>
      <c r="BT129" s="3">
        <v>2.35494</v>
      </c>
      <c r="BU129" s="3">
        <v>2.21521</v>
      </c>
      <c r="BV129" s="3">
        <v>2.28107</v>
      </c>
      <c r="BW129" s="3">
        <v>2.43593</v>
      </c>
      <c r="BX129" s="3">
        <v>2.58011</v>
      </c>
      <c r="BY129" s="3">
        <v>2.71005</v>
      </c>
      <c r="BZ129" s="12">
        <v>0</v>
      </c>
      <c r="CA129" s="12">
        <v>0</v>
      </c>
      <c r="CB129" s="12">
        <v>0</v>
      </c>
      <c r="CC129" s="12">
        <v>0</v>
      </c>
      <c r="CD129" s="12">
        <v>0</v>
      </c>
      <c r="CE129" s="12">
        <v>0</v>
      </c>
      <c r="CF129" s="12">
        <v>0</v>
      </c>
      <c r="CG129" s="12">
        <v>0</v>
      </c>
      <c r="CH129" s="12">
        <v>0</v>
      </c>
    </row>
    <row x14ac:dyDescent="0.25" r="130" customHeight="1" ht="17.25">
      <c r="A130" s="1" t="s">
        <v>243</v>
      </c>
      <c r="B130" s="1" t="s">
        <v>242</v>
      </c>
      <c r="C130" s="3">
        <v>781.971</v>
      </c>
      <c r="D130" s="3">
        <v>788.751</v>
      </c>
      <c r="E130" s="3">
        <v>799.52</v>
      </c>
      <c r="F130" s="3">
        <v>816.65</v>
      </c>
      <c r="G130" s="3">
        <v>838.772</v>
      </c>
      <c r="H130" s="3">
        <v>859.342</v>
      </c>
      <c r="I130" s="3">
        <v>877.1579999999999</v>
      </c>
      <c r="J130" s="3">
        <v>891.261</v>
      </c>
      <c r="K130" s="3">
        <v>890.626</v>
      </c>
      <c r="L130" s="3">
        <v>868.701</v>
      </c>
      <c r="M130" s="3">
        <v>834.384</v>
      </c>
      <c r="N130" s="3">
        <v>793.1</v>
      </c>
      <c r="O130" s="3">
        <v>746.556</v>
      </c>
      <c r="P130" s="3">
        <v>702.653</v>
      </c>
      <c r="Q130" s="3">
        <v>666.168</v>
      </c>
      <c r="R130" s="3">
        <v>632.531</v>
      </c>
      <c r="S130" s="3">
        <v>598.385</v>
      </c>
      <c r="T130" s="3">
        <v>568.415</v>
      </c>
      <c r="U130" s="3">
        <v>542.04</v>
      </c>
      <c r="V130" s="3">
        <v>516.898</v>
      </c>
      <c r="W130" s="3">
        <v>496.01099999999997</v>
      </c>
      <c r="X130" s="3">
        <v>479.327</v>
      </c>
      <c r="Y130" s="3">
        <v>463.429</v>
      </c>
      <c r="Z130" s="3">
        <v>451.424</v>
      </c>
      <c r="AA130" s="3">
        <v>450.78</v>
      </c>
      <c r="AB130" s="3">
        <v>457.408</v>
      </c>
      <c r="AC130" s="3">
        <v>464.53499999999997</v>
      </c>
      <c r="AD130" s="3">
        <v>472.663</v>
      </c>
      <c r="AE130" s="3">
        <v>481.219</v>
      </c>
      <c r="AF130" s="3">
        <v>489.041</v>
      </c>
      <c r="AG130" s="3">
        <v>486.827</v>
      </c>
      <c r="AH130" s="3">
        <v>473.337</v>
      </c>
      <c r="AI130" s="3">
        <v>457.799</v>
      </c>
      <c r="AJ130" s="3">
        <v>444.39</v>
      </c>
      <c r="AK130" s="3">
        <v>441.948</v>
      </c>
      <c r="AL130" s="3">
        <v>448.63</v>
      </c>
      <c r="AM130" s="3">
        <v>455.21</v>
      </c>
      <c r="AN130" s="3">
        <v>457.20500000000004</v>
      </c>
      <c r="AO130" s="3">
        <v>452.247</v>
      </c>
      <c r="AP130" s="3">
        <v>439.968</v>
      </c>
      <c r="AQ130" s="3">
        <v>422.625</v>
      </c>
      <c r="AR130" s="3">
        <v>404.94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3">
        <v>686.8315200000001</v>
      </c>
      <c r="BF130" s="3">
        <v>646.4407600000001</v>
      </c>
      <c r="BG130" s="3">
        <v>626.19792</v>
      </c>
      <c r="BH130" s="3">
        <v>600.9044499999999</v>
      </c>
      <c r="BI130" s="3">
        <v>580.43345</v>
      </c>
      <c r="BJ130" s="3">
        <v>551.3625499999999</v>
      </c>
      <c r="BK130" s="3">
        <v>531.1991999999999</v>
      </c>
      <c r="BL130" s="3">
        <v>511.72902</v>
      </c>
      <c r="BM130" s="3">
        <v>491.05089</v>
      </c>
      <c r="BN130" s="3">
        <v>474.53373</v>
      </c>
      <c r="BO130" s="3">
        <v>458.79470999999995</v>
      </c>
      <c r="BP130" s="3">
        <v>446.90975999999995</v>
      </c>
      <c r="BQ130" s="3">
        <v>446.27219999999994</v>
      </c>
      <c r="BR130" s="3">
        <v>443.68576</v>
      </c>
      <c r="BS130" s="3">
        <v>459.88964999999996</v>
      </c>
      <c r="BT130" s="3">
        <v>463.20974</v>
      </c>
      <c r="BU130" s="3">
        <v>471.59461999999996</v>
      </c>
      <c r="BV130" s="3">
        <v>469.47936</v>
      </c>
      <c r="BW130" s="3">
        <v>477.09046</v>
      </c>
      <c r="BX130" s="3">
        <v>463.87026</v>
      </c>
      <c r="BY130" s="3">
        <v>453.22101</v>
      </c>
      <c r="BZ130" s="3">
        <v>426.6144</v>
      </c>
      <c r="CA130" s="3">
        <v>428.68956</v>
      </c>
      <c r="CB130" s="3">
        <v>435.17109999999997</v>
      </c>
      <c r="CC130" s="3">
        <v>441.5537</v>
      </c>
      <c r="CD130" s="3">
        <v>438.9168</v>
      </c>
      <c r="CE130" s="3">
        <v>434.15712</v>
      </c>
      <c r="CF130" s="3">
        <v>413.56991999999997</v>
      </c>
      <c r="CG130" s="3">
        <v>401.49375</v>
      </c>
      <c r="CH130" s="3">
        <v>396.8412</v>
      </c>
    </row>
    <row x14ac:dyDescent="0.25" r="131" customHeight="1" ht="17.25">
      <c r="A131" s="1" t="s">
        <v>173</v>
      </c>
      <c r="B131" s="1" t="s">
        <v>172</v>
      </c>
      <c r="C131" s="3">
        <v>3383.2799999999997</v>
      </c>
      <c r="D131" s="3">
        <v>3447.557</v>
      </c>
      <c r="E131" s="3">
        <v>3509.243</v>
      </c>
      <c r="F131" s="3">
        <v>3571.072</v>
      </c>
      <c r="G131" s="3">
        <v>3635.892</v>
      </c>
      <c r="H131" s="3">
        <v>3710.0949999999993</v>
      </c>
      <c r="I131" s="3">
        <v>3795.503</v>
      </c>
      <c r="J131" s="3">
        <v>3894.9390000000003</v>
      </c>
      <c r="K131" s="3">
        <v>4010.331</v>
      </c>
      <c r="L131" s="3">
        <v>4138.459</v>
      </c>
      <c r="M131" s="3">
        <v>4279.542</v>
      </c>
      <c r="N131" s="3">
        <v>4433.257</v>
      </c>
      <c r="O131" s="3">
        <v>4592.178</v>
      </c>
      <c r="P131" s="3">
        <v>4754.277</v>
      </c>
      <c r="Q131" s="3">
        <v>4922.283</v>
      </c>
      <c r="R131" s="3">
        <v>5092.911</v>
      </c>
      <c r="S131" s="3">
        <v>5262.762</v>
      </c>
      <c r="T131" s="3">
        <v>5428.318</v>
      </c>
      <c r="U131" s="3">
        <v>5581.544</v>
      </c>
      <c r="V131" s="3">
        <v>5716.584000000001</v>
      </c>
      <c r="W131" s="3">
        <v>5829.016</v>
      </c>
      <c r="X131" s="3">
        <v>5925.297</v>
      </c>
      <c r="Y131" s="3">
        <v>6014.9800000000005</v>
      </c>
      <c r="Z131" s="3">
        <v>6106.039</v>
      </c>
      <c r="AA131" s="3">
        <v>6207.474</v>
      </c>
      <c r="AB131" s="3">
        <v>6325.6720000000005</v>
      </c>
      <c r="AC131" s="3">
        <v>6461.15</v>
      </c>
      <c r="AD131" s="3">
        <v>6609.378</v>
      </c>
      <c r="AE131" s="3">
        <v>6765.885</v>
      </c>
      <c r="AF131" s="3">
        <v>6925.861</v>
      </c>
      <c r="AG131" s="3">
        <v>7079.523000000001</v>
      </c>
      <c r="AH131" s="3">
        <v>7209.151</v>
      </c>
      <c r="AI131" s="3">
        <v>7311.748</v>
      </c>
      <c r="AJ131" s="3">
        <v>7396.682000000001</v>
      </c>
      <c r="AK131" s="3">
        <v>7466.048000000001</v>
      </c>
      <c r="AL131" s="3">
        <v>7531.467000000001</v>
      </c>
      <c r="AM131" s="3">
        <v>7622.28</v>
      </c>
      <c r="AN131" s="3">
        <v>7743.102</v>
      </c>
      <c r="AO131" s="3">
        <v>7877.559</v>
      </c>
      <c r="AP131" s="3">
        <v>8020.476</v>
      </c>
      <c r="AQ131" s="3">
        <v>8167.1050000000005</v>
      </c>
      <c r="AR131" s="3">
        <v>8301.917</v>
      </c>
      <c r="AS131" s="3">
        <v>710.4888</v>
      </c>
      <c r="AT131" s="3">
        <v>896.36482</v>
      </c>
      <c r="AU131" s="3">
        <v>772.03346</v>
      </c>
      <c r="AV131" s="3">
        <v>1107.03232</v>
      </c>
      <c r="AW131" s="3">
        <v>1018.04976</v>
      </c>
      <c r="AX131" s="3">
        <v>1150.1294499999997</v>
      </c>
      <c r="AY131" s="3">
        <v>1859.79647</v>
      </c>
      <c r="AZ131" s="3">
        <v>2103.26706</v>
      </c>
      <c r="BA131" s="3">
        <v>2807.2317</v>
      </c>
      <c r="BB131" s="3">
        <v>2979.6904799999998</v>
      </c>
      <c r="BC131" s="3">
        <v>2867.29314</v>
      </c>
      <c r="BD131" s="3">
        <v>3324.9427499999997</v>
      </c>
      <c r="BE131" s="3">
        <v>3535.97706</v>
      </c>
      <c r="BF131" s="3">
        <v>3660.79329</v>
      </c>
      <c r="BG131" s="3">
        <v>3790.1579100000004</v>
      </c>
      <c r="BH131" s="3">
        <v>3666.89592</v>
      </c>
      <c r="BI131" s="3">
        <v>3526.05054</v>
      </c>
      <c r="BJ131" s="3">
        <v>3636.9730600000003</v>
      </c>
      <c r="BK131" s="3">
        <v>3907.0807999999997</v>
      </c>
      <c r="BL131" s="3">
        <v>4115.94048</v>
      </c>
      <c r="BM131" s="3">
        <v>4196.891519999999</v>
      </c>
      <c r="BN131" s="3">
        <v>4325.46681</v>
      </c>
      <c r="BO131" s="3">
        <v>4390.9354</v>
      </c>
      <c r="BP131" s="3">
        <v>4701.65003</v>
      </c>
      <c r="BQ131" s="3">
        <v>5276.3529</v>
      </c>
      <c r="BR131" s="3">
        <v>5819.618240000001</v>
      </c>
      <c r="BS131" s="3">
        <v>6138.0925</v>
      </c>
      <c r="BT131" s="3">
        <v>6212.81532</v>
      </c>
      <c r="BU131" s="3">
        <v>5615.68455</v>
      </c>
      <c r="BV131" s="3">
        <v>5402.17158</v>
      </c>
      <c r="BW131" s="3">
        <v>5380.4374800000005</v>
      </c>
      <c r="BX131" s="3">
        <v>5911.50382</v>
      </c>
      <c r="BY131" s="3">
        <v>5410.69352</v>
      </c>
      <c r="BZ131" s="3">
        <v>5177.6774000000005</v>
      </c>
      <c r="CA131" s="3">
        <v>4778.27072</v>
      </c>
      <c r="CB131" s="3">
        <v>4217.621520000001</v>
      </c>
      <c r="CC131" s="3">
        <v>5640.4872</v>
      </c>
      <c r="CD131" s="3">
        <v>5729.89548</v>
      </c>
      <c r="CE131" s="3">
        <v>5908.16925</v>
      </c>
      <c r="CF131" s="3">
        <v>6336.17604</v>
      </c>
      <c r="CG131" s="3">
        <v>6125.328750000001</v>
      </c>
      <c r="CH131" s="3">
        <v>4316.99684</v>
      </c>
    </row>
    <row x14ac:dyDescent="0.25" r="132" customHeight="1" ht="17.25">
      <c r="A132" s="1" t="s">
        <v>179</v>
      </c>
      <c r="B132" s="1" t="s">
        <v>178</v>
      </c>
      <c r="C132" s="3">
        <v>60.349</v>
      </c>
      <c r="D132" s="3">
        <v>62.315</v>
      </c>
      <c r="E132" s="3">
        <v>64.367</v>
      </c>
      <c r="F132" s="3">
        <v>66.095</v>
      </c>
      <c r="G132" s="3">
        <v>67.839</v>
      </c>
      <c r="H132" s="3">
        <v>70.866</v>
      </c>
      <c r="I132" s="3">
        <v>74.89</v>
      </c>
      <c r="J132" s="3">
        <v>78.624</v>
      </c>
      <c r="K132" s="3">
        <v>81.208</v>
      </c>
      <c r="L132" s="3">
        <v>82.209</v>
      </c>
      <c r="M132" s="3">
        <v>82.711</v>
      </c>
      <c r="N132" s="3">
        <v>83.296</v>
      </c>
      <c r="O132" s="3">
        <v>83.366</v>
      </c>
      <c r="P132" s="3">
        <v>82.767</v>
      </c>
      <c r="Q132" s="3">
        <v>81.129</v>
      </c>
      <c r="R132" s="3">
        <v>78.88</v>
      </c>
      <c r="S132" s="3">
        <v>76.424</v>
      </c>
      <c r="T132" s="3">
        <v>73.6</v>
      </c>
      <c r="U132" s="3">
        <v>70.465</v>
      </c>
      <c r="V132" s="3">
        <v>66.997</v>
      </c>
      <c r="W132" s="3">
        <v>63.634</v>
      </c>
      <c r="X132" s="3">
        <v>60.861</v>
      </c>
      <c r="Y132" s="3">
        <v>58.721000000000004</v>
      </c>
      <c r="Z132" s="3">
        <v>57.221</v>
      </c>
      <c r="AA132" s="3">
        <v>56.302</v>
      </c>
      <c r="AB132" s="3">
        <v>55.71</v>
      </c>
      <c r="AC132" s="3">
        <v>55.807</v>
      </c>
      <c r="AD132" s="3">
        <v>57.056</v>
      </c>
      <c r="AE132" s="3">
        <v>59.188</v>
      </c>
      <c r="AF132" s="3">
        <v>61.862</v>
      </c>
      <c r="AG132" s="3">
        <v>64.892</v>
      </c>
      <c r="AH132" s="3">
        <v>67.975</v>
      </c>
      <c r="AI132" s="3">
        <v>70.726</v>
      </c>
      <c r="AJ132" s="3">
        <v>72.766</v>
      </c>
      <c r="AK132" s="3">
        <v>74.196</v>
      </c>
      <c r="AL132" s="3">
        <v>75.333</v>
      </c>
      <c r="AM132" s="3">
        <v>76.201</v>
      </c>
      <c r="AN132" s="3">
        <v>76.828</v>
      </c>
      <c r="AO132" s="3">
        <v>77.272</v>
      </c>
      <c r="AP132" s="3">
        <v>77.377</v>
      </c>
      <c r="AQ132" s="3">
        <v>76.908</v>
      </c>
      <c r="AR132" s="3">
        <v>76.027</v>
      </c>
      <c r="AS132" s="3">
        <v>4.22443</v>
      </c>
      <c r="AT132" s="3">
        <v>4.9852</v>
      </c>
      <c r="AU132" s="3">
        <v>12.873400000000002</v>
      </c>
      <c r="AV132" s="3">
        <v>17.84565</v>
      </c>
      <c r="AW132" s="3">
        <v>24.42204</v>
      </c>
      <c r="AX132" s="3">
        <v>31.8897</v>
      </c>
      <c r="AY132" s="3">
        <v>40.4406</v>
      </c>
      <c r="AZ132" s="3">
        <v>48.74688</v>
      </c>
      <c r="BA132" s="3">
        <v>79.58384</v>
      </c>
      <c r="BB132" s="3">
        <v>80.56482</v>
      </c>
      <c r="BC132" s="3">
        <v>81.88389</v>
      </c>
      <c r="BD132" s="3">
        <v>82.46304</v>
      </c>
      <c r="BE132" s="3">
        <v>82.53234</v>
      </c>
      <c r="BF132" s="3">
        <v>73.66263</v>
      </c>
      <c r="BG132" s="3">
        <v>79.50642</v>
      </c>
      <c r="BH132" s="3">
        <v>78.0912</v>
      </c>
      <c r="BI132" s="3">
        <v>75.65976</v>
      </c>
      <c r="BJ132" s="3">
        <v>72.86399999999999</v>
      </c>
      <c r="BK132" s="3">
        <v>69.76035</v>
      </c>
      <c r="BL132" s="3">
        <v>65.65706</v>
      </c>
      <c r="BM132" s="3">
        <v>62.99766</v>
      </c>
      <c r="BN132" s="3">
        <v>59.64378</v>
      </c>
      <c r="BO132" s="3">
        <v>58.133790000000005</v>
      </c>
      <c r="BP132" s="3">
        <v>56.07657999999999</v>
      </c>
      <c r="BQ132" s="3">
        <v>55.175959999999996</v>
      </c>
      <c r="BR132" s="3">
        <v>54.0387</v>
      </c>
      <c r="BS132" s="3">
        <v>55.24893</v>
      </c>
      <c r="BT132" s="3">
        <v>55.91488</v>
      </c>
      <c r="BU132" s="3">
        <v>58.00424</v>
      </c>
      <c r="BV132" s="3">
        <v>61.24338</v>
      </c>
      <c r="BW132" s="3">
        <v>62.94523999999999</v>
      </c>
      <c r="BX132" s="3">
        <v>66.6155</v>
      </c>
      <c r="BY132" s="3">
        <v>70.01874</v>
      </c>
      <c r="BZ132" s="3">
        <v>72.03834</v>
      </c>
      <c r="CA132" s="3">
        <v>73.45403999999999</v>
      </c>
      <c r="CB132" s="3">
        <v>74.57967</v>
      </c>
      <c r="CC132" s="3">
        <v>75.43898999999999</v>
      </c>
      <c r="CD132" s="3">
        <v>76.05972</v>
      </c>
      <c r="CE132" s="3">
        <v>76.49928</v>
      </c>
      <c r="CF132" s="3">
        <v>76.60323</v>
      </c>
      <c r="CG132" s="3">
        <v>76.13892</v>
      </c>
      <c r="CH132" s="3">
        <v>75.26673</v>
      </c>
    </row>
    <row x14ac:dyDescent="0.25" r="133" customHeight="1" ht="17.25">
      <c r="A133" s="1" t="s">
        <v>191</v>
      </c>
      <c r="B133" s="1" t="s">
        <v>190</v>
      </c>
      <c r="C133" s="3">
        <v>22186.02</v>
      </c>
      <c r="D133" s="3">
        <v>22184.406</v>
      </c>
      <c r="E133" s="3">
        <v>22139.823000000004</v>
      </c>
      <c r="F133" s="3">
        <v>22096.513</v>
      </c>
      <c r="G133" s="3">
        <v>22075.137000000002</v>
      </c>
      <c r="H133" s="3">
        <v>22059.259</v>
      </c>
      <c r="I133" s="3">
        <v>22011.625</v>
      </c>
      <c r="J133" s="3">
        <v>21967.509</v>
      </c>
      <c r="K133" s="3">
        <v>21989.428</v>
      </c>
      <c r="L133" s="3">
        <v>22053.945</v>
      </c>
      <c r="M133" s="3">
        <v>22185.502</v>
      </c>
      <c r="N133" s="3">
        <v>22375.953999999998</v>
      </c>
      <c r="O133" s="3">
        <v>22552.486</v>
      </c>
      <c r="P133" s="3">
        <v>22709.309</v>
      </c>
      <c r="Q133" s="3">
        <v>22846.21</v>
      </c>
      <c r="R133" s="3">
        <v>22922.632</v>
      </c>
      <c r="S133" s="3">
        <v>22905.596</v>
      </c>
      <c r="T133" s="3">
        <v>22827.215</v>
      </c>
      <c r="U133" s="3">
        <v>22727.487</v>
      </c>
      <c r="V133" s="3">
        <v>22613.391</v>
      </c>
      <c r="W133" s="3">
        <v>22567.179</v>
      </c>
      <c r="X133" s="3">
        <v>22633.746</v>
      </c>
      <c r="Y133" s="3">
        <v>22740.239999999998</v>
      </c>
      <c r="Z133" s="3">
        <v>22836.648</v>
      </c>
      <c r="AA133" s="3">
        <v>22884.599000000002</v>
      </c>
      <c r="AB133" s="3">
        <v>22850.514</v>
      </c>
      <c r="AC133" s="3">
        <v>22753.976</v>
      </c>
      <c r="AD133" s="3">
        <v>22647.845999999998</v>
      </c>
      <c r="AE133" s="3">
        <v>22544.08</v>
      </c>
      <c r="AF133" s="3">
        <v>22450.16</v>
      </c>
      <c r="AG133" s="3">
        <v>22377.811</v>
      </c>
      <c r="AH133" s="3">
        <v>22337.977</v>
      </c>
      <c r="AI133" s="3">
        <v>22301.9</v>
      </c>
      <c r="AJ133" s="3">
        <v>22222.052</v>
      </c>
      <c r="AK133" s="3">
        <v>22083.386999999995</v>
      </c>
      <c r="AL133" s="3">
        <v>21893.688</v>
      </c>
      <c r="AM133" s="3">
        <v>21666.68</v>
      </c>
      <c r="AN133" s="3">
        <v>21402.7</v>
      </c>
      <c r="AO133" s="3">
        <v>21066.908</v>
      </c>
      <c r="AP133" s="3">
        <v>20654.001</v>
      </c>
      <c r="AQ133" s="3">
        <v>20230.619</v>
      </c>
      <c r="AR133" s="3">
        <v>19785.025</v>
      </c>
      <c r="AS133" s="3">
        <v>10649.2896</v>
      </c>
      <c r="AT133" s="3">
        <v>9095.606459999999</v>
      </c>
      <c r="AU133" s="3">
        <v>11069.911500000002</v>
      </c>
      <c r="AV133" s="3">
        <v>11490.18676</v>
      </c>
      <c r="AW133" s="3">
        <v>10375.314390000001</v>
      </c>
      <c r="AX133" s="3">
        <v>3529.4814399999996</v>
      </c>
      <c r="AY133" s="3">
        <v>11886.2775</v>
      </c>
      <c r="AZ133" s="3">
        <v>15596.931389999998</v>
      </c>
      <c r="BA133" s="3">
        <v>15832.388159999999</v>
      </c>
      <c r="BB133" s="3">
        <v>17643.156</v>
      </c>
      <c r="BC133" s="3">
        <v>14864.28634</v>
      </c>
      <c r="BD133" s="3">
        <v>19914.599059999997</v>
      </c>
      <c r="BE133" s="3">
        <v>21199.33684</v>
      </c>
      <c r="BF133" s="3">
        <v>21119.65737</v>
      </c>
      <c r="BG133" s="3">
        <v>22160.823699999997</v>
      </c>
      <c r="BH133" s="3">
        <v>22464.179360000002</v>
      </c>
      <c r="BI133" s="3">
        <v>22676.54004</v>
      </c>
      <c r="BJ133" s="3">
        <v>22598.94285</v>
      </c>
      <c r="BK133" s="3">
        <v>22500.21213</v>
      </c>
      <c r="BL133" s="3">
        <v>22387.25709</v>
      </c>
      <c r="BM133" s="3">
        <v>22341.50721</v>
      </c>
      <c r="BN133" s="3">
        <v>22407.40854</v>
      </c>
      <c r="BO133" s="3">
        <v>22512.8376</v>
      </c>
      <c r="BP133" s="3">
        <v>22608.28152</v>
      </c>
      <c r="BQ133" s="3">
        <v>22655.75301</v>
      </c>
      <c r="BR133" s="3">
        <v>22622.008859999998</v>
      </c>
      <c r="BS133" s="3">
        <v>22526.43624</v>
      </c>
      <c r="BT133" s="3">
        <v>22421.36754</v>
      </c>
      <c r="BU133" s="3">
        <v>22318.6392</v>
      </c>
      <c r="BV133" s="3">
        <v>22225.6584</v>
      </c>
      <c r="BW133" s="3">
        <v>21930.25478</v>
      </c>
      <c r="BX133" s="3">
        <v>22114.59723</v>
      </c>
      <c r="BY133" s="3">
        <v>22078.881</v>
      </c>
      <c r="BZ133" s="3">
        <v>20222.067320000002</v>
      </c>
      <c r="CA133" s="3">
        <v>21200.051519999994</v>
      </c>
      <c r="CB133" s="3">
        <v>21455.81424</v>
      </c>
      <c r="CC133" s="3">
        <v>21450.0132</v>
      </c>
      <c r="CD133" s="3">
        <v>20118.538</v>
      </c>
      <c r="CE133" s="3">
        <v>20224.231679999997</v>
      </c>
      <c r="CF133" s="3">
        <v>15697.04076</v>
      </c>
      <c r="CG133" s="3">
        <v>5664.57332</v>
      </c>
      <c r="CH133" s="3">
        <v>19587.174750000002</v>
      </c>
    </row>
    <row x14ac:dyDescent="0.25" r="134" customHeight="1" ht="17.25">
      <c r="A134" s="1" t="s">
        <v>185</v>
      </c>
      <c r="B134" s="1" t="s">
        <v>184</v>
      </c>
      <c r="C134" s="3">
        <v>13.856000000000002</v>
      </c>
      <c r="D134" s="3">
        <v>14.338</v>
      </c>
      <c r="E134" s="3">
        <v>14.913</v>
      </c>
      <c r="F134" s="3">
        <v>15.534</v>
      </c>
      <c r="G134" s="3">
        <v>16.17</v>
      </c>
      <c r="H134" s="3">
        <v>16.784</v>
      </c>
      <c r="I134" s="3">
        <v>17.334</v>
      </c>
      <c r="J134" s="3">
        <v>17.787</v>
      </c>
      <c r="K134" s="3">
        <v>18.098</v>
      </c>
      <c r="L134" s="3">
        <v>18.207</v>
      </c>
      <c r="M134" s="3">
        <v>18.176</v>
      </c>
      <c r="N134" s="3">
        <v>18.103</v>
      </c>
      <c r="O134" s="3">
        <v>18.032</v>
      </c>
      <c r="P134" s="3">
        <v>17.998</v>
      </c>
      <c r="Q134" s="3">
        <v>17.957</v>
      </c>
      <c r="R134" s="3">
        <v>17.889</v>
      </c>
      <c r="S134" s="3">
        <v>17.811</v>
      </c>
      <c r="T134" s="3">
        <v>17.733</v>
      </c>
      <c r="U134" s="3">
        <v>17.682</v>
      </c>
      <c r="V134" s="3">
        <v>17.581</v>
      </c>
      <c r="W134" s="3">
        <v>17.358</v>
      </c>
      <c r="X134" s="3">
        <v>17.055</v>
      </c>
      <c r="Y134" s="3">
        <v>16.704</v>
      </c>
      <c r="Z134" s="3">
        <v>16.323</v>
      </c>
      <c r="AA134" s="3">
        <v>15.933</v>
      </c>
      <c r="AB134" s="3">
        <v>15.599</v>
      </c>
      <c r="AC134" s="3">
        <v>15.414</v>
      </c>
      <c r="AD134" s="3">
        <v>15.358</v>
      </c>
      <c r="AE134" s="3">
        <v>15.339</v>
      </c>
      <c r="AF134" s="3">
        <v>15.348</v>
      </c>
      <c r="AG134" s="3">
        <v>15.425</v>
      </c>
      <c r="AH134" s="3">
        <v>15.293</v>
      </c>
      <c r="AI134" s="3">
        <v>14.902</v>
      </c>
      <c r="AJ134" s="3">
        <v>14.463</v>
      </c>
      <c r="AK134" s="3">
        <v>13.875</v>
      </c>
      <c r="AL134" s="3">
        <v>13.054</v>
      </c>
      <c r="AM134" s="3">
        <v>12.192</v>
      </c>
      <c r="AN134" s="3">
        <v>11.434000000000001</v>
      </c>
      <c r="AO134" s="3">
        <v>10.724</v>
      </c>
      <c r="AP134" s="3">
        <v>10.058</v>
      </c>
      <c r="AQ134" s="3">
        <v>9.43</v>
      </c>
      <c r="AR134" s="3">
        <v>8.834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3">
        <v>8.906239999999999</v>
      </c>
      <c r="BD134" s="3">
        <v>12.85313</v>
      </c>
      <c r="BE134" s="3">
        <v>12.983039999999999</v>
      </c>
      <c r="BF134" s="3">
        <v>15.83824</v>
      </c>
      <c r="BG134" s="3">
        <v>17.23872</v>
      </c>
      <c r="BH134" s="3">
        <v>12.701189999999999</v>
      </c>
      <c r="BI134" s="3">
        <v>17.45478</v>
      </c>
      <c r="BJ134" s="3">
        <v>16.66902</v>
      </c>
      <c r="BK134" s="3">
        <v>14.32242</v>
      </c>
      <c r="BL134" s="3">
        <v>14.24061</v>
      </c>
      <c r="BM134" s="3">
        <v>15.44862</v>
      </c>
      <c r="BN134" s="3">
        <v>16.88445</v>
      </c>
      <c r="BO134" s="3">
        <v>15.033600000000002</v>
      </c>
      <c r="BP134" s="3">
        <v>15.180390000000001</v>
      </c>
      <c r="BQ134" s="3">
        <v>14.499030000000001</v>
      </c>
      <c r="BR134" s="3">
        <v>14.50707</v>
      </c>
      <c r="BS134" s="3">
        <v>14.18088</v>
      </c>
      <c r="BT134" s="3">
        <v>14.129360000000002</v>
      </c>
      <c r="BU134" s="3">
        <v>14.572049999999999</v>
      </c>
      <c r="BV134" s="3">
        <v>15.04104</v>
      </c>
      <c r="BW134" s="3">
        <v>15.270750000000001</v>
      </c>
      <c r="BX134" s="3">
        <v>12.2344</v>
      </c>
      <c r="BY134" s="3">
        <v>14.454939999999999</v>
      </c>
      <c r="BZ134" s="3">
        <v>13.45059</v>
      </c>
      <c r="CA134" s="3">
        <v>12.34875</v>
      </c>
      <c r="CB134" s="3">
        <v>12.92346</v>
      </c>
      <c r="CC134" s="3">
        <v>11.460479999999999</v>
      </c>
      <c r="CD134" s="3">
        <v>10.519280000000002</v>
      </c>
      <c r="CE134" s="3">
        <v>10.50952</v>
      </c>
      <c r="CF134" s="3">
        <v>8.95162</v>
      </c>
      <c r="CG134" s="3">
        <v>8.5813</v>
      </c>
      <c r="CH134" s="3">
        <v>7.3322199999999995</v>
      </c>
    </row>
    <row x14ac:dyDescent="0.25" r="135" customHeight="1" ht="17.25">
      <c r="A135" s="1" t="s">
        <v>463</v>
      </c>
      <c r="B135" s="1" t="s">
        <v>244</v>
      </c>
      <c r="C135" s="3">
        <v>373.674</v>
      </c>
      <c r="D135" s="3">
        <v>380.753</v>
      </c>
      <c r="E135" s="3">
        <v>387.67</v>
      </c>
      <c r="F135" s="3">
        <v>392.824</v>
      </c>
      <c r="G135" s="3">
        <v>395.622</v>
      </c>
      <c r="H135" s="3">
        <v>395.611</v>
      </c>
      <c r="I135" s="3">
        <v>392.301</v>
      </c>
      <c r="J135" s="3">
        <v>385.41400000000004</v>
      </c>
      <c r="K135" s="3">
        <v>375.918</v>
      </c>
      <c r="L135" s="3">
        <v>365.288</v>
      </c>
      <c r="M135" s="3">
        <v>354.132</v>
      </c>
      <c r="N135" s="3">
        <v>341.433</v>
      </c>
      <c r="O135" s="3">
        <v>328.645</v>
      </c>
      <c r="P135" s="3">
        <v>317.256</v>
      </c>
      <c r="Q135" s="3">
        <v>308.905</v>
      </c>
      <c r="R135" s="3">
        <v>301.281</v>
      </c>
      <c r="S135" s="3">
        <v>292.716</v>
      </c>
      <c r="T135" s="3">
        <v>285.768</v>
      </c>
      <c r="U135" s="3">
        <v>279.599</v>
      </c>
      <c r="V135" s="3">
        <v>275.375</v>
      </c>
      <c r="W135" s="3">
        <v>274.417</v>
      </c>
      <c r="X135" s="3">
        <v>275.925</v>
      </c>
      <c r="Y135" s="3">
        <v>275.311</v>
      </c>
      <c r="Z135" s="3">
        <v>272.087</v>
      </c>
      <c r="AA135" s="3">
        <v>266.897</v>
      </c>
      <c r="AB135" s="3">
        <v>258.623</v>
      </c>
      <c r="AC135" s="3">
        <v>249.436</v>
      </c>
      <c r="AD135" s="3">
        <v>240.354</v>
      </c>
      <c r="AE135" s="3">
        <v>232.344</v>
      </c>
      <c r="AF135" s="3">
        <v>229.081</v>
      </c>
      <c r="AG135" s="3">
        <v>231.197</v>
      </c>
      <c r="AH135" s="3">
        <v>233.457</v>
      </c>
      <c r="AI135" s="3">
        <v>234.738</v>
      </c>
      <c r="AJ135" s="3">
        <v>235.799</v>
      </c>
      <c r="AK135" s="3">
        <v>235.885</v>
      </c>
      <c r="AL135" s="3">
        <v>234.647</v>
      </c>
      <c r="AM135" s="3">
        <v>233.515</v>
      </c>
      <c r="AN135" s="3">
        <v>231.85</v>
      </c>
      <c r="AO135" s="3">
        <v>228.484</v>
      </c>
      <c r="AP135" s="3">
        <v>223.409</v>
      </c>
      <c r="AQ135" s="3">
        <v>217.02100000000002</v>
      </c>
      <c r="AR135" s="3">
        <v>210.942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3">
        <v>301.3932</v>
      </c>
      <c r="BG135" s="3">
        <v>278.0145</v>
      </c>
      <c r="BH135" s="3">
        <v>286.21695</v>
      </c>
      <c r="BI135" s="3">
        <v>286.86168</v>
      </c>
      <c r="BJ135" s="3">
        <v>277.19496</v>
      </c>
      <c r="BK135" s="3">
        <v>251.63909999999998</v>
      </c>
      <c r="BL135" s="3">
        <v>267.11375</v>
      </c>
      <c r="BM135" s="3">
        <v>266.18449</v>
      </c>
      <c r="BN135" s="3">
        <v>267.64725</v>
      </c>
      <c r="BO135" s="3">
        <v>250.53301</v>
      </c>
      <c r="BP135" s="3">
        <v>258.48265</v>
      </c>
      <c r="BQ135" s="3">
        <v>250.88317999999998</v>
      </c>
      <c r="BR135" s="3">
        <v>256.03677</v>
      </c>
      <c r="BS135" s="3">
        <v>229.48112</v>
      </c>
      <c r="BT135" s="3">
        <v>228.3363</v>
      </c>
      <c r="BU135" s="3">
        <v>218.40336</v>
      </c>
      <c r="BV135" s="3">
        <v>224.49937999999997</v>
      </c>
      <c r="BW135" s="3">
        <v>221.94912</v>
      </c>
      <c r="BX135" s="3">
        <v>219.44957999999997</v>
      </c>
      <c r="BY135" s="3">
        <v>223.00109999999998</v>
      </c>
      <c r="BZ135" s="3">
        <v>228.72503</v>
      </c>
      <c r="CA135" s="3">
        <v>233.52615</v>
      </c>
      <c r="CB135" s="3">
        <v>220.56817999999998</v>
      </c>
      <c r="CC135" s="3">
        <v>231.17985</v>
      </c>
      <c r="CD135" s="3">
        <v>224.8945</v>
      </c>
      <c r="CE135" s="3">
        <v>212.49012000000002</v>
      </c>
      <c r="CF135" s="3">
        <v>207.77037</v>
      </c>
      <c r="CG135" s="3">
        <v>201.82953000000003</v>
      </c>
      <c r="CH135" s="3">
        <v>196.17606</v>
      </c>
    </row>
    <row x14ac:dyDescent="0.25" r="136" customHeight="1" ht="17.25">
      <c r="A136" s="1" t="s">
        <v>181</v>
      </c>
      <c r="B136" s="1" t="s">
        <v>180</v>
      </c>
      <c r="C136" s="3">
        <v>2711.67</v>
      </c>
      <c r="D136" s="3">
        <v>2784.971</v>
      </c>
      <c r="E136" s="3">
        <v>2857.3109999999997</v>
      </c>
      <c r="F136" s="3">
        <v>2927.311</v>
      </c>
      <c r="G136" s="3">
        <v>2994.787</v>
      </c>
      <c r="H136" s="3">
        <v>3058.412</v>
      </c>
      <c r="I136" s="3">
        <v>3118.568</v>
      </c>
      <c r="J136" s="3">
        <v>3175.693</v>
      </c>
      <c r="K136" s="3">
        <v>3232.245</v>
      </c>
      <c r="L136" s="3">
        <v>3288.449</v>
      </c>
      <c r="M136" s="3">
        <v>3340.957</v>
      </c>
      <c r="N136" s="3">
        <v>3395.92</v>
      </c>
      <c r="O136" s="3">
        <v>3457.373</v>
      </c>
      <c r="P136" s="3">
        <v>3520.971</v>
      </c>
      <c r="Q136" s="3">
        <v>3589.3329999999996</v>
      </c>
      <c r="R136" s="3">
        <v>3661.4719999999998</v>
      </c>
      <c r="S136" s="3">
        <v>3731.844</v>
      </c>
      <c r="T136" s="3">
        <v>3808.7789999999995</v>
      </c>
      <c r="U136" s="3">
        <v>3902.123</v>
      </c>
      <c r="V136" s="3">
        <v>4016.507</v>
      </c>
      <c r="W136" s="3">
        <v>4155.21</v>
      </c>
      <c r="X136" s="3">
        <v>4314.938</v>
      </c>
      <c r="Y136" s="3">
        <v>4489.681</v>
      </c>
      <c r="Z136" s="3">
        <v>4675.443</v>
      </c>
      <c r="AA136" s="3">
        <v>4868.536</v>
      </c>
      <c r="AB136" s="3">
        <v>5068.744</v>
      </c>
      <c r="AC136" s="3">
        <v>5271.336</v>
      </c>
      <c r="AD136" s="3">
        <v>5469.875999999999</v>
      </c>
      <c r="AE136" s="3">
        <v>5665.067</v>
      </c>
      <c r="AF136" s="3">
        <v>5856.433</v>
      </c>
      <c r="AG136" s="3">
        <v>6044.194</v>
      </c>
      <c r="AH136" s="3">
        <v>6232.3550000000005</v>
      </c>
      <c r="AI136" s="3">
        <v>6418.608</v>
      </c>
      <c r="AJ136" s="3">
        <v>6600.106</v>
      </c>
      <c r="AK136" s="3">
        <v>6777.435</v>
      </c>
      <c r="AL136" s="3">
        <v>6949.757</v>
      </c>
      <c r="AM136" s="3">
        <v>7119.349</v>
      </c>
      <c r="AN136" s="3">
        <v>7287.523</v>
      </c>
      <c r="AO136" s="3">
        <v>7460.497</v>
      </c>
      <c r="AP136" s="3">
        <v>7638.344999999999</v>
      </c>
      <c r="AQ136" s="3">
        <v>7819.339</v>
      </c>
      <c r="AR136" s="3">
        <v>8008.344999999999</v>
      </c>
      <c r="AS136" s="12">
        <v>0</v>
      </c>
      <c r="AT136" s="3">
        <v>529.14449</v>
      </c>
      <c r="AU136" s="3">
        <v>657.18153</v>
      </c>
      <c r="AV136" s="3">
        <v>761.10086</v>
      </c>
      <c r="AW136" s="3">
        <v>898.4360999999999</v>
      </c>
      <c r="AX136" s="3">
        <v>1009.2759599999999</v>
      </c>
      <c r="AY136" s="3">
        <v>1153.8701600000002</v>
      </c>
      <c r="AZ136" s="3">
        <v>1619.6034300000001</v>
      </c>
      <c r="BA136" s="3">
        <v>2068.6367999999998</v>
      </c>
      <c r="BB136" s="3">
        <v>2795.18165</v>
      </c>
      <c r="BC136" s="3">
        <v>2739.58474</v>
      </c>
      <c r="BD136" s="3">
        <v>2309.2256</v>
      </c>
      <c r="BE136" s="3">
        <v>2420.1611</v>
      </c>
      <c r="BF136" s="3">
        <v>2605.51854</v>
      </c>
      <c r="BG136" s="3">
        <v>2691.99975</v>
      </c>
      <c r="BH136" s="3">
        <v>2782.71872</v>
      </c>
      <c r="BI136" s="3">
        <v>2985.4752000000003</v>
      </c>
      <c r="BJ136" s="3">
        <v>3199.3743599999993</v>
      </c>
      <c r="BK136" s="3">
        <v>3082.6771700000004</v>
      </c>
      <c r="BL136" s="3">
        <v>3132.87546</v>
      </c>
      <c r="BM136" s="3">
        <v>2867.0948999999996</v>
      </c>
      <c r="BN136" s="3">
        <v>3236.2035</v>
      </c>
      <c r="BO136" s="3">
        <v>3681.5384199999994</v>
      </c>
      <c r="BP136" s="3">
        <v>3459.82782</v>
      </c>
      <c r="BQ136" s="3">
        <v>3700.08736</v>
      </c>
      <c r="BR136" s="3">
        <v>4207.057519999999</v>
      </c>
      <c r="BS136" s="3">
        <v>4533.34896</v>
      </c>
      <c r="BT136" s="3">
        <v>4704.093359999999</v>
      </c>
      <c r="BU136" s="3">
        <v>4871.95762</v>
      </c>
      <c r="BV136" s="3">
        <v>4919.40372</v>
      </c>
      <c r="BW136" s="3">
        <v>4956.23908</v>
      </c>
      <c r="BX136" s="3">
        <v>5235.1782</v>
      </c>
      <c r="BY136" s="3">
        <v>4942.32816</v>
      </c>
      <c r="BZ136" s="3">
        <v>4620.074199999999</v>
      </c>
      <c r="CA136" s="3">
        <v>4947.52755</v>
      </c>
      <c r="CB136" s="3">
        <v>5420.81046</v>
      </c>
      <c r="CC136" s="3">
        <v>5837.86618</v>
      </c>
      <c r="CD136" s="3">
        <v>6048.64409</v>
      </c>
      <c r="CE136" s="3">
        <v>6192.21251</v>
      </c>
      <c r="CF136" s="3">
        <v>6339.826349999999</v>
      </c>
      <c r="CG136" s="3">
        <v>6099.08442</v>
      </c>
      <c r="CH136" s="3">
        <v>6646.926349999999</v>
      </c>
    </row>
    <row x14ac:dyDescent="0.25" r="137" customHeight="1" ht="17.25">
      <c r="A137" s="1" t="s">
        <v>183</v>
      </c>
      <c r="B137" s="1" t="s">
        <v>182</v>
      </c>
      <c r="C137" s="3">
        <v>57.245999999999995</v>
      </c>
      <c r="D137" s="3">
        <v>56.697</v>
      </c>
      <c r="E137" s="3">
        <v>56.479</v>
      </c>
      <c r="F137" s="3">
        <v>56.684</v>
      </c>
      <c r="G137" s="3">
        <v>56.474</v>
      </c>
      <c r="H137" s="3">
        <v>56.036</v>
      </c>
      <c r="I137" s="3">
        <v>55.805</v>
      </c>
      <c r="J137" s="3">
        <v>55.324</v>
      </c>
      <c r="K137" s="3">
        <v>54.896</v>
      </c>
      <c r="L137" s="3">
        <v>55.08</v>
      </c>
      <c r="M137" s="3">
        <v>55.311</v>
      </c>
      <c r="N137" s="3">
        <v>55.28399999999999</v>
      </c>
      <c r="O137" s="3">
        <v>55.136</v>
      </c>
      <c r="P137" s="3">
        <v>54.466</v>
      </c>
      <c r="Q137" s="3">
        <v>52.959</v>
      </c>
      <c r="R137" s="3">
        <v>51.135</v>
      </c>
      <c r="S137" s="3">
        <v>49.911</v>
      </c>
      <c r="T137" s="3">
        <v>49.095</v>
      </c>
      <c r="U137" s="3">
        <v>48.158</v>
      </c>
      <c r="V137" s="3">
        <v>47.306</v>
      </c>
      <c r="W137" s="3">
        <v>46.536</v>
      </c>
      <c r="X137" s="3">
        <v>45.066</v>
      </c>
      <c r="Y137" s="3">
        <v>42.944</v>
      </c>
      <c r="Z137" s="3">
        <v>41.316</v>
      </c>
      <c r="AA137" s="3">
        <v>40.14</v>
      </c>
      <c r="AB137" s="3">
        <v>39.169</v>
      </c>
      <c r="AC137" s="3">
        <v>38.708</v>
      </c>
      <c r="AD137" s="3">
        <v>38.668000000000006</v>
      </c>
      <c r="AE137" s="3">
        <v>38.795</v>
      </c>
      <c r="AF137" s="3">
        <v>39.166</v>
      </c>
      <c r="AG137" s="3">
        <v>39.64</v>
      </c>
      <c r="AH137" s="3">
        <v>40.375</v>
      </c>
      <c r="AI137" s="3">
        <v>41.415</v>
      </c>
      <c r="AJ137" s="3">
        <v>42.182</v>
      </c>
      <c r="AK137" s="3">
        <v>42.81399999999999</v>
      </c>
      <c r="AL137" s="3">
        <v>43.851</v>
      </c>
      <c r="AM137" s="3">
        <v>44.976</v>
      </c>
      <c r="AN137" s="3">
        <v>45.714</v>
      </c>
      <c r="AO137" s="3">
        <v>46.354</v>
      </c>
      <c r="AP137" s="3">
        <v>46.79899999999999</v>
      </c>
      <c r="AQ137" s="3">
        <v>46.943</v>
      </c>
      <c r="AR137" s="3">
        <v>47.086</v>
      </c>
      <c r="AS137" s="12">
        <v>0</v>
      </c>
      <c r="AT137" s="12">
        <v>0</v>
      </c>
      <c r="AU137" s="12">
        <v>0</v>
      </c>
      <c r="AV137" s="3">
        <v>35.71092</v>
      </c>
      <c r="AW137" s="3">
        <v>35.57862</v>
      </c>
      <c r="AX137" s="3">
        <v>36.4234</v>
      </c>
      <c r="AY137" s="3">
        <v>40.1796</v>
      </c>
      <c r="AZ137" s="3">
        <v>43.70596</v>
      </c>
      <c r="BA137" s="3">
        <v>36.78032</v>
      </c>
      <c r="BB137" s="3">
        <v>43.5132</v>
      </c>
      <c r="BC137" s="3">
        <v>42.58947</v>
      </c>
      <c r="BD137" s="3">
        <v>48.09707999999999</v>
      </c>
      <c r="BE137" s="3">
        <v>43.55744000000001</v>
      </c>
      <c r="BF137" s="3">
        <v>41.93882</v>
      </c>
      <c r="BG137" s="3">
        <v>40.77843</v>
      </c>
      <c r="BH137" s="3">
        <v>47.044200000000004</v>
      </c>
      <c r="BI137" s="3">
        <v>47.91456</v>
      </c>
      <c r="BJ137" s="12">
        <v>0</v>
      </c>
      <c r="BK137" s="12">
        <v>0</v>
      </c>
      <c r="BL137" s="12">
        <v>0</v>
      </c>
      <c r="BM137" s="12">
        <v>0</v>
      </c>
      <c r="BN137" s="12">
        <v>0</v>
      </c>
      <c r="BO137" s="12">
        <v>0</v>
      </c>
      <c r="BP137" s="12">
        <v>0</v>
      </c>
      <c r="BQ137" s="12">
        <v>0</v>
      </c>
      <c r="BR137" s="12">
        <v>0</v>
      </c>
      <c r="BS137" s="12">
        <v>0</v>
      </c>
      <c r="BT137" s="12">
        <v>0</v>
      </c>
      <c r="BU137" s="12">
        <v>0</v>
      </c>
      <c r="BV137" s="12">
        <v>0</v>
      </c>
      <c r="BW137" s="12">
        <v>0</v>
      </c>
      <c r="BX137" s="12">
        <v>0</v>
      </c>
      <c r="BY137" s="12">
        <v>0</v>
      </c>
      <c r="BZ137" s="12">
        <v>0</v>
      </c>
      <c r="CA137" s="12">
        <v>0</v>
      </c>
      <c r="CB137" s="12">
        <v>0</v>
      </c>
      <c r="CC137" s="12">
        <v>0</v>
      </c>
      <c r="CD137" s="12">
        <v>0</v>
      </c>
      <c r="CE137" s="12">
        <v>0</v>
      </c>
      <c r="CF137" s="12">
        <v>0</v>
      </c>
      <c r="CG137" s="12">
        <v>0</v>
      </c>
      <c r="CH137" s="12">
        <v>0</v>
      </c>
    </row>
    <row x14ac:dyDescent="0.25" r="138" customHeight="1" ht="17.25">
      <c r="A138" s="1" t="s">
        <v>205</v>
      </c>
      <c r="B138" s="1" t="s">
        <v>204</v>
      </c>
      <c r="C138" s="3">
        <v>9695.214</v>
      </c>
      <c r="D138" s="3">
        <v>9797.689</v>
      </c>
      <c r="E138" s="3">
        <v>9901.312</v>
      </c>
      <c r="F138" s="3">
        <v>10023.057</v>
      </c>
      <c r="G138" s="3">
        <v>10151.591</v>
      </c>
      <c r="H138" s="3">
        <v>10252.706999999999</v>
      </c>
      <c r="I138" s="3">
        <v>10306.553</v>
      </c>
      <c r="J138" s="3">
        <v>10300.115</v>
      </c>
      <c r="K138" s="3">
        <v>10227.349</v>
      </c>
      <c r="L138" s="3">
        <v>10124.42</v>
      </c>
      <c r="M138" s="3">
        <v>10038.06</v>
      </c>
      <c r="N138" s="3">
        <v>9980.854</v>
      </c>
      <c r="O138" s="3">
        <v>9952.955</v>
      </c>
      <c r="P138" s="3">
        <v>9952.925</v>
      </c>
      <c r="Q138" s="3">
        <v>9951.476999999999</v>
      </c>
      <c r="R138" s="3">
        <v>9926.398</v>
      </c>
      <c r="S138" s="3">
        <v>9891.225</v>
      </c>
      <c r="T138" s="3">
        <v>9851.027</v>
      </c>
      <c r="U138" s="3">
        <v>9802.381000000001</v>
      </c>
      <c r="V138" s="3">
        <v>9752.035</v>
      </c>
      <c r="W138" s="3">
        <v>9711.753</v>
      </c>
      <c r="X138" s="3">
        <v>9693.739</v>
      </c>
      <c r="Y138" s="3">
        <v>9709.795</v>
      </c>
      <c r="Z138" s="3">
        <v>9735.456</v>
      </c>
      <c r="AA138" s="3">
        <v>9737.851</v>
      </c>
      <c r="AB138" s="3">
        <v>9711.173</v>
      </c>
      <c r="AC138" s="3">
        <v>9647.030999999999</v>
      </c>
      <c r="AD138" s="3">
        <v>9546.567</v>
      </c>
      <c r="AE138" s="3">
        <v>9404.705</v>
      </c>
      <c r="AF138" s="3">
        <v>9280.18</v>
      </c>
      <c r="AG138" s="3">
        <v>9206.036</v>
      </c>
      <c r="AH138" s="3">
        <v>9144.694</v>
      </c>
      <c r="AI138" s="3">
        <v>9086.903</v>
      </c>
      <c r="AJ138" s="3">
        <v>9036.143</v>
      </c>
      <c r="AK138" s="3">
        <v>8996.369</v>
      </c>
      <c r="AL138" s="3">
        <v>8973.94</v>
      </c>
      <c r="AM138" s="3">
        <v>8978.247</v>
      </c>
      <c r="AN138" s="3">
        <v>8996.844</v>
      </c>
      <c r="AO138" s="3">
        <v>9013.993</v>
      </c>
      <c r="AP138" s="3">
        <v>9023.036</v>
      </c>
      <c r="AQ138" s="3">
        <v>9015.121</v>
      </c>
      <c r="AR138" s="3">
        <v>8982.791</v>
      </c>
      <c r="AS138" s="3">
        <v>872.56926</v>
      </c>
      <c r="AT138" s="3">
        <v>1469.65335</v>
      </c>
      <c r="AU138" s="3">
        <v>1980.2624</v>
      </c>
      <c r="AV138" s="3">
        <v>2806.4559600000007</v>
      </c>
      <c r="AW138" s="3">
        <v>3654.57276</v>
      </c>
      <c r="AX138" s="3">
        <v>4613.71815</v>
      </c>
      <c r="AY138" s="3">
        <v>2885.8348400000004</v>
      </c>
      <c r="AZ138" s="3">
        <v>5562.0621</v>
      </c>
      <c r="BA138" s="3">
        <v>6136.4094</v>
      </c>
      <c r="BB138" s="3">
        <v>6682.117200000001</v>
      </c>
      <c r="BC138" s="3">
        <v>9536.157</v>
      </c>
      <c r="BD138" s="3">
        <v>6886.789259999999</v>
      </c>
      <c r="BE138" s="3">
        <v>7663.77535</v>
      </c>
      <c r="BF138" s="3">
        <v>7962.34</v>
      </c>
      <c r="BG138" s="3">
        <v>8259.72591</v>
      </c>
      <c r="BH138" s="3">
        <v>8933.7582</v>
      </c>
      <c r="BI138" s="3">
        <v>9099.927000000001</v>
      </c>
      <c r="BJ138" s="3">
        <v>9259.96538</v>
      </c>
      <c r="BK138" s="3">
        <v>9312.26195</v>
      </c>
      <c r="BL138" s="3">
        <v>8776.8315</v>
      </c>
      <c r="BM138" s="3">
        <v>8546.34264</v>
      </c>
      <c r="BN138" s="3">
        <v>7270.304249999999</v>
      </c>
      <c r="BO138" s="3">
        <v>7962.0319</v>
      </c>
      <c r="BP138" s="3">
        <v>7788.3648</v>
      </c>
      <c r="BQ138" s="3">
        <v>8277.173350000001</v>
      </c>
      <c r="BR138" s="3">
        <v>7380.491480000001</v>
      </c>
      <c r="BS138" s="3">
        <v>8199.976349999999</v>
      </c>
      <c r="BT138" s="3">
        <v>8496.44463</v>
      </c>
      <c r="BU138" s="3">
        <v>8276.1404</v>
      </c>
      <c r="BV138" s="3">
        <v>8630.5674</v>
      </c>
      <c r="BW138" s="3">
        <v>8561.61348</v>
      </c>
      <c r="BX138" s="3">
        <v>8504.56542</v>
      </c>
      <c r="BY138" s="3">
        <v>7905.6056100000005</v>
      </c>
      <c r="BZ138" s="3">
        <v>7771.08298</v>
      </c>
      <c r="CA138" s="3">
        <v>8276.65948</v>
      </c>
      <c r="CB138" s="3">
        <v>8435.5036</v>
      </c>
      <c r="CC138" s="3">
        <v>7900.857359999999</v>
      </c>
      <c r="CD138" s="3">
        <v>8187.12804</v>
      </c>
      <c r="CE138" s="3">
        <v>8112.5937</v>
      </c>
      <c r="CF138" s="3">
        <v>8210.96276</v>
      </c>
      <c r="CG138" s="3">
        <v>7843.155269999999</v>
      </c>
      <c r="CH138" s="3">
        <v>4311.73968</v>
      </c>
    </row>
    <row x14ac:dyDescent="0.25" r="139" customHeight="1" ht="17.25">
      <c r="A139" s="1" t="s">
        <v>199</v>
      </c>
      <c r="B139" s="1" t="s">
        <v>198</v>
      </c>
      <c r="C139" s="3">
        <v>110.565</v>
      </c>
      <c r="D139" s="3">
        <v>111.003</v>
      </c>
      <c r="E139" s="3">
        <v>109.903</v>
      </c>
      <c r="F139" s="3">
        <v>108.369</v>
      </c>
      <c r="G139" s="3">
        <v>106.857</v>
      </c>
      <c r="H139" s="3">
        <v>105.508</v>
      </c>
      <c r="I139" s="3">
        <v>104.78899999999999</v>
      </c>
      <c r="J139" s="3">
        <v>104.721</v>
      </c>
      <c r="K139" s="3">
        <v>104.821</v>
      </c>
      <c r="L139" s="3">
        <v>104.922</v>
      </c>
      <c r="M139" s="3">
        <v>104.96100000000001</v>
      </c>
      <c r="N139" s="3">
        <v>104.64999999999999</v>
      </c>
      <c r="O139" s="3">
        <v>102.905</v>
      </c>
      <c r="P139" s="3">
        <v>100.075</v>
      </c>
      <c r="Q139" s="3">
        <v>97.421</v>
      </c>
      <c r="R139" s="3">
        <v>95.044</v>
      </c>
      <c r="S139" s="3">
        <v>92.966</v>
      </c>
      <c r="T139" s="3">
        <v>91.339</v>
      </c>
      <c r="U139" s="3">
        <v>89.993</v>
      </c>
      <c r="V139" s="3">
        <v>88.538</v>
      </c>
      <c r="W139" s="3">
        <v>86.959</v>
      </c>
      <c r="X139" s="3">
        <v>85.51100000000001</v>
      </c>
      <c r="Y139" s="3">
        <v>84.485</v>
      </c>
      <c r="Z139" s="3">
        <v>84.018</v>
      </c>
      <c r="AA139" s="3">
        <v>83.94200000000001</v>
      </c>
      <c r="AB139" s="3">
        <v>83.464</v>
      </c>
      <c r="AC139" s="3">
        <v>82.05</v>
      </c>
      <c r="AD139" s="3">
        <v>80.175</v>
      </c>
      <c r="AE139" s="3">
        <v>78.672</v>
      </c>
      <c r="AF139" s="3">
        <v>78.174</v>
      </c>
      <c r="AG139" s="3">
        <v>78.816</v>
      </c>
      <c r="AH139" s="3">
        <v>79.492</v>
      </c>
      <c r="AI139" s="3">
        <v>79.442</v>
      </c>
      <c r="AJ139" s="3">
        <v>78.922</v>
      </c>
      <c r="AK139" s="3">
        <v>78.069</v>
      </c>
      <c r="AL139" s="3">
        <v>77.086</v>
      </c>
      <c r="AM139" s="3">
        <v>76.821</v>
      </c>
      <c r="AN139" s="3">
        <v>76.968</v>
      </c>
      <c r="AO139" s="3">
        <v>76.583</v>
      </c>
      <c r="AP139" s="3">
        <v>75.894</v>
      </c>
      <c r="AQ139" s="3">
        <v>74.93</v>
      </c>
      <c r="AR139" s="3">
        <v>73.61</v>
      </c>
      <c r="AS139" s="12">
        <v>0</v>
      </c>
      <c r="AT139" s="12">
        <v>0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0</v>
      </c>
      <c r="BB139" s="12">
        <v>0</v>
      </c>
      <c r="BC139" s="12">
        <v>0</v>
      </c>
      <c r="BD139" s="12">
        <v>0</v>
      </c>
      <c r="BE139" s="12">
        <v>0</v>
      </c>
      <c r="BF139" s="12">
        <v>0</v>
      </c>
      <c r="BG139" s="12">
        <v>0</v>
      </c>
      <c r="BH139" s="12">
        <v>0</v>
      </c>
      <c r="BI139" s="12">
        <v>0</v>
      </c>
      <c r="BJ139" s="12">
        <v>0</v>
      </c>
      <c r="BK139" s="12">
        <v>0</v>
      </c>
      <c r="BL139" s="12">
        <v>0</v>
      </c>
      <c r="BM139" s="12">
        <v>0</v>
      </c>
      <c r="BN139" s="12">
        <v>0</v>
      </c>
      <c r="BO139" s="12">
        <v>0</v>
      </c>
      <c r="BP139" s="12">
        <v>0</v>
      </c>
      <c r="BQ139" s="12">
        <v>0</v>
      </c>
      <c r="BR139" s="12">
        <v>0</v>
      </c>
      <c r="BS139" s="3">
        <v>80.40899999999999</v>
      </c>
      <c r="BT139" s="3">
        <v>78.5715</v>
      </c>
      <c r="BU139" s="3">
        <v>77.09855999999999</v>
      </c>
      <c r="BV139" s="3">
        <v>74.2653</v>
      </c>
      <c r="BW139" s="3">
        <v>74.87519999999999</v>
      </c>
      <c r="BX139" s="3">
        <v>77.10724</v>
      </c>
      <c r="BY139" s="3">
        <v>75.4699</v>
      </c>
      <c r="BZ139" s="3">
        <v>73.39746</v>
      </c>
      <c r="CA139" s="3">
        <v>71.04279000000001</v>
      </c>
      <c r="CB139" s="3">
        <v>67.83568</v>
      </c>
      <c r="CC139" s="3">
        <v>65.29785</v>
      </c>
      <c r="CD139" s="3">
        <v>63.88344</v>
      </c>
      <c r="CE139" s="3">
        <v>71.22219</v>
      </c>
      <c r="CF139" s="3">
        <v>60.71520000000001</v>
      </c>
      <c r="CG139" s="3">
        <v>50.203100000000006</v>
      </c>
      <c r="CH139" s="3">
        <v>55.9436</v>
      </c>
    </row>
    <row x14ac:dyDescent="0.25" r="140" customHeight="1" ht="17.25">
      <c r="A140" s="1" t="s">
        <v>197</v>
      </c>
      <c r="B140" s="1" t="s">
        <v>196</v>
      </c>
      <c r="C140" s="3">
        <v>552.336</v>
      </c>
      <c r="D140" s="3">
        <v>559.137</v>
      </c>
      <c r="E140" s="3">
        <v>568.723</v>
      </c>
      <c r="F140" s="3">
        <v>580.46</v>
      </c>
      <c r="G140" s="3">
        <v>594.041</v>
      </c>
      <c r="H140" s="3">
        <v>609.762</v>
      </c>
      <c r="I140" s="3">
        <v>627.8679999999999</v>
      </c>
      <c r="J140" s="3">
        <v>646.7850000000001</v>
      </c>
      <c r="K140" s="3">
        <v>663.679</v>
      </c>
      <c r="L140" s="3">
        <v>673.921</v>
      </c>
      <c r="M140" s="3">
        <v>675.5730000000001</v>
      </c>
      <c r="N140" s="3">
        <v>670.39</v>
      </c>
      <c r="O140" s="3">
        <v>659.067</v>
      </c>
      <c r="P140" s="3">
        <v>641.908</v>
      </c>
      <c r="Q140" s="3">
        <v>619.538</v>
      </c>
      <c r="R140" s="3">
        <v>594.024</v>
      </c>
      <c r="S140" s="3">
        <v>568.699</v>
      </c>
      <c r="T140" s="3">
        <v>546.703</v>
      </c>
      <c r="U140" s="3">
        <v>528.943</v>
      </c>
      <c r="V140" s="3">
        <v>516.33</v>
      </c>
      <c r="W140" s="3">
        <v>505.735</v>
      </c>
      <c r="X140" s="3">
        <v>495.949</v>
      </c>
      <c r="Y140" s="3">
        <v>489.721</v>
      </c>
      <c r="Z140" s="3">
        <v>485.89200000000005</v>
      </c>
      <c r="AA140" s="3">
        <v>482.634</v>
      </c>
      <c r="AB140" s="3">
        <v>481.304</v>
      </c>
      <c r="AC140" s="3">
        <v>484.03</v>
      </c>
      <c r="AD140" s="3">
        <v>493.087</v>
      </c>
      <c r="AE140" s="3">
        <v>512.407</v>
      </c>
      <c r="AF140" s="3">
        <v>543.475</v>
      </c>
      <c r="AG140" s="3">
        <v>579.65</v>
      </c>
      <c r="AH140" s="3">
        <v>611.354</v>
      </c>
      <c r="AI140" s="3">
        <v>637.9000000000001</v>
      </c>
      <c r="AJ140" s="3">
        <v>661.77</v>
      </c>
      <c r="AK140" s="3">
        <v>684.6429999999999</v>
      </c>
      <c r="AL140" s="3">
        <v>711.279</v>
      </c>
      <c r="AM140" s="3">
        <v>741.282</v>
      </c>
      <c r="AN140" s="3">
        <v>766.67</v>
      </c>
      <c r="AO140" s="3">
        <v>782.8199999999999</v>
      </c>
      <c r="AP140" s="3">
        <v>787.7369999999999</v>
      </c>
      <c r="AQ140" s="3">
        <v>778.039</v>
      </c>
      <c r="AR140" s="3">
        <v>759.979</v>
      </c>
      <c r="AS140" s="3">
        <v>281.69136000000003</v>
      </c>
      <c r="AT140" s="3">
        <v>296.34261</v>
      </c>
      <c r="AU140" s="3">
        <v>295.73596</v>
      </c>
      <c r="AV140" s="3">
        <v>301.8392</v>
      </c>
      <c r="AW140" s="3">
        <v>308.90132000000006</v>
      </c>
      <c r="AX140" s="3">
        <v>317.07624</v>
      </c>
      <c r="AY140" s="3">
        <v>339.04872</v>
      </c>
      <c r="AZ140" s="3">
        <v>388.071</v>
      </c>
      <c r="BA140" s="3">
        <v>517.66962</v>
      </c>
      <c r="BB140" s="3">
        <v>620.00732</v>
      </c>
      <c r="BC140" s="3">
        <v>547.2141300000001</v>
      </c>
      <c r="BD140" s="3">
        <v>569.8315</v>
      </c>
      <c r="BE140" s="3">
        <v>547.02561</v>
      </c>
      <c r="BF140" s="3">
        <v>539.20272</v>
      </c>
      <c r="BG140" s="3">
        <v>557.5842</v>
      </c>
      <c r="BH140" s="3">
        <v>558.38256</v>
      </c>
      <c r="BI140" s="3">
        <v>511.8291</v>
      </c>
      <c r="BJ140" s="3">
        <v>524.83488</v>
      </c>
      <c r="BK140" s="3">
        <v>502.49584999999996</v>
      </c>
      <c r="BL140" s="3">
        <v>500.8401</v>
      </c>
      <c r="BM140" s="3">
        <v>490.56295</v>
      </c>
      <c r="BN140" s="3">
        <v>486.03002</v>
      </c>
      <c r="BO140" s="3">
        <v>479.92658</v>
      </c>
      <c r="BP140" s="3">
        <v>476.17416000000003</v>
      </c>
      <c r="BQ140" s="3">
        <v>472.98132</v>
      </c>
      <c r="BR140" s="3">
        <v>476.49096</v>
      </c>
      <c r="BS140" s="3">
        <v>474.34939999999995</v>
      </c>
      <c r="BT140" s="3">
        <v>488.15612999999996</v>
      </c>
      <c r="BU140" s="3">
        <v>502.15886</v>
      </c>
      <c r="BV140" s="3">
        <v>532.6055</v>
      </c>
      <c r="BW140" s="3">
        <v>573.8534999999999</v>
      </c>
      <c r="BX140" s="3">
        <v>605.24046</v>
      </c>
      <c r="BY140" s="3">
        <v>631.5210000000001</v>
      </c>
      <c r="BZ140" s="3">
        <v>655.1523</v>
      </c>
      <c r="CA140" s="3">
        <v>677.7965699999999</v>
      </c>
      <c r="CB140" s="3">
        <v>704.16621</v>
      </c>
      <c r="CC140" s="3">
        <v>733.86918</v>
      </c>
      <c r="CD140" s="3">
        <v>759.0033</v>
      </c>
      <c r="CE140" s="3">
        <v>774.9917999999999</v>
      </c>
      <c r="CF140" s="3">
        <v>779.8596299999998</v>
      </c>
      <c r="CG140" s="3">
        <v>770.25861</v>
      </c>
      <c r="CH140" s="3">
        <v>752.3792100000001</v>
      </c>
    </row>
    <row x14ac:dyDescent="0.25" r="141" customHeight="1" ht="17.25">
      <c r="A141" s="1" t="s">
        <v>464</v>
      </c>
      <c r="B141" s="1" t="s">
        <v>465</v>
      </c>
      <c r="C141" s="3">
        <v>5.019</v>
      </c>
      <c r="D141" s="3">
        <v>5.462</v>
      </c>
      <c r="E141" s="3">
        <v>6.256</v>
      </c>
      <c r="F141" s="3">
        <v>7.362</v>
      </c>
      <c r="G141" s="3">
        <v>8.672</v>
      </c>
      <c r="H141" s="3">
        <v>10.021</v>
      </c>
      <c r="I141" s="3">
        <v>11.187999999999999</v>
      </c>
      <c r="J141" s="3">
        <v>11.965</v>
      </c>
      <c r="K141" s="3">
        <v>12.271</v>
      </c>
      <c r="L141" s="3">
        <v>12.243</v>
      </c>
      <c r="M141" s="3">
        <v>11.867999999999999</v>
      </c>
      <c r="N141" s="3">
        <v>11.376</v>
      </c>
      <c r="O141" s="3">
        <v>11.215</v>
      </c>
      <c r="P141" s="3">
        <v>11.358</v>
      </c>
      <c r="Q141" s="3">
        <v>11.648</v>
      </c>
      <c r="R141" s="3">
        <v>12.546</v>
      </c>
      <c r="S141" s="3">
        <v>15.223</v>
      </c>
      <c r="T141" s="3">
        <v>18.746</v>
      </c>
      <c r="U141" s="3">
        <v>21.212999999999997</v>
      </c>
      <c r="V141" s="3">
        <v>22.252</v>
      </c>
      <c r="W141" s="3">
        <v>21.262999999999998</v>
      </c>
      <c r="X141" s="3">
        <v>18.906</v>
      </c>
      <c r="Y141" s="3">
        <v>16.761</v>
      </c>
      <c r="Z141" s="3">
        <v>15.133</v>
      </c>
      <c r="AA141" s="3">
        <v>13.832</v>
      </c>
      <c r="AB141" s="3">
        <v>12.704</v>
      </c>
      <c r="AC141" s="3">
        <v>11.808</v>
      </c>
      <c r="AD141" s="3">
        <v>11.239</v>
      </c>
      <c r="AE141" s="3">
        <v>11.016000000000002</v>
      </c>
      <c r="AF141" s="3">
        <v>11.159</v>
      </c>
      <c r="AG141" s="3">
        <v>11.125</v>
      </c>
      <c r="AH141" s="3">
        <v>10.82</v>
      </c>
      <c r="AI141" s="3">
        <v>10.520999999999999</v>
      </c>
      <c r="AJ141" s="3">
        <v>10.001</v>
      </c>
      <c r="AK141" s="3">
        <v>9.204</v>
      </c>
      <c r="AL141" s="3">
        <v>8.384</v>
      </c>
      <c r="AM141" s="3">
        <v>7.774</v>
      </c>
      <c r="AN141" s="3">
        <v>7.260000000000001</v>
      </c>
      <c r="AO141" s="3">
        <v>6.805</v>
      </c>
      <c r="AP141" s="3">
        <v>6.459</v>
      </c>
      <c r="AQ141" s="3">
        <v>6.232</v>
      </c>
      <c r="AR141" s="3">
        <v>6.093999999999999</v>
      </c>
      <c r="AS141" s="11" t="s">
        <v>385</v>
      </c>
      <c r="AT141" s="4" t="s">
        <v>385</v>
      </c>
      <c r="AU141" s="4" t="s">
        <v>385</v>
      </c>
      <c r="AV141" s="4" t="s">
        <v>385</v>
      </c>
      <c r="AW141" s="4" t="s">
        <v>385</v>
      </c>
      <c r="AX141" s="4" t="s">
        <v>385</v>
      </c>
      <c r="AY141" s="4" t="s">
        <v>385</v>
      </c>
      <c r="AZ141" s="4" t="s">
        <v>385</v>
      </c>
      <c r="BA141" s="4" t="s">
        <v>385</v>
      </c>
      <c r="BB141" s="4" t="s">
        <v>385</v>
      </c>
      <c r="BC141" s="4" t="s">
        <v>385</v>
      </c>
      <c r="BD141" s="4" t="s">
        <v>385</v>
      </c>
      <c r="BE141" s="4" t="s">
        <v>385</v>
      </c>
      <c r="BF141" s="4" t="s">
        <v>385</v>
      </c>
      <c r="BG141" s="4" t="s">
        <v>385</v>
      </c>
      <c r="BH141" s="4" t="s">
        <v>385</v>
      </c>
      <c r="BI141" s="4" t="s">
        <v>385</v>
      </c>
      <c r="BJ141" s="4" t="s">
        <v>385</v>
      </c>
      <c r="BK141" s="4" t="s">
        <v>385</v>
      </c>
      <c r="BL141" s="4" t="s">
        <v>385</v>
      </c>
      <c r="BM141" s="4" t="s">
        <v>385</v>
      </c>
      <c r="BN141" s="4" t="s">
        <v>385</v>
      </c>
      <c r="BO141" s="4" t="s">
        <v>385</v>
      </c>
      <c r="BP141" s="4" t="s">
        <v>385</v>
      </c>
      <c r="BQ141" s="4" t="s">
        <v>385</v>
      </c>
      <c r="BR141" s="4" t="s">
        <v>385</v>
      </c>
      <c r="BS141" s="4" t="s">
        <v>385</v>
      </c>
      <c r="BT141" s="4" t="s">
        <v>385</v>
      </c>
      <c r="BU141" s="4" t="s">
        <v>385</v>
      </c>
      <c r="BV141" s="4" t="s">
        <v>385</v>
      </c>
      <c r="BW141" s="4" t="s">
        <v>385</v>
      </c>
      <c r="BX141" s="4" t="s">
        <v>385</v>
      </c>
      <c r="BY141" s="4" t="s">
        <v>385</v>
      </c>
      <c r="BZ141" s="4" t="s">
        <v>385</v>
      </c>
      <c r="CA141" s="4" t="s">
        <v>385</v>
      </c>
      <c r="CB141" s="4" t="s">
        <v>385</v>
      </c>
      <c r="CC141" s="4" t="s">
        <v>385</v>
      </c>
      <c r="CD141" s="4" t="s">
        <v>385</v>
      </c>
      <c r="CE141" s="4" t="s">
        <v>385</v>
      </c>
      <c r="CF141" s="4" t="s">
        <v>385</v>
      </c>
      <c r="CG141" s="4" t="s">
        <v>385</v>
      </c>
      <c r="CH141" s="4" t="s">
        <v>385</v>
      </c>
    </row>
    <row x14ac:dyDescent="0.25" r="142" customHeight="1" ht="17.25">
      <c r="A142" s="1" t="s">
        <v>203</v>
      </c>
      <c r="B142" s="1" t="s">
        <v>202</v>
      </c>
      <c r="C142" s="3">
        <v>4171.54</v>
      </c>
      <c r="D142" s="3">
        <v>4210.909</v>
      </c>
      <c r="E142" s="3">
        <v>4258.0869999999995</v>
      </c>
      <c r="F142" s="3">
        <v>4315.786</v>
      </c>
      <c r="G142" s="3">
        <v>4389.697</v>
      </c>
      <c r="H142" s="3">
        <v>4466.518</v>
      </c>
      <c r="I142" s="3">
        <v>4545.6939999999995</v>
      </c>
      <c r="J142" s="3">
        <v>4580.238</v>
      </c>
      <c r="K142" s="3">
        <v>4589.432</v>
      </c>
      <c r="L142" s="3">
        <v>4638.984</v>
      </c>
      <c r="M142" s="3">
        <v>4712.666</v>
      </c>
      <c r="N142" s="3">
        <v>4792.891</v>
      </c>
      <c r="O142" s="3">
        <v>4866.014</v>
      </c>
      <c r="P142" s="3">
        <v>4985.201</v>
      </c>
      <c r="Q142" s="3">
        <v>5215.214</v>
      </c>
      <c r="R142" s="3">
        <v>5436.355</v>
      </c>
      <c r="S142" s="3">
        <v>5593.06</v>
      </c>
      <c r="T142" s="3">
        <v>5754.58</v>
      </c>
      <c r="U142" s="3">
        <v>5918.348</v>
      </c>
      <c r="V142" s="3">
        <v>6090.699</v>
      </c>
      <c r="W142" s="3">
        <v>6272.717</v>
      </c>
      <c r="X142" s="3">
        <v>6460.332</v>
      </c>
      <c r="Y142" s="3">
        <v>6643.501</v>
      </c>
      <c r="Z142" s="3">
        <v>6824.451999999999</v>
      </c>
      <c r="AA142" s="3">
        <v>7003.224</v>
      </c>
      <c r="AB142" s="3">
        <v>7173.215</v>
      </c>
      <c r="AC142" s="3">
        <v>7338.037</v>
      </c>
      <c r="AD142" s="3">
        <v>7503.519</v>
      </c>
      <c r="AE142" s="3">
        <v>7686.358</v>
      </c>
      <c r="AF142" s="3">
        <v>7903.355</v>
      </c>
      <c r="AG142" s="3">
        <v>8152.181</v>
      </c>
      <c r="AH142" s="3">
        <v>8418.34</v>
      </c>
      <c r="AI142" s="3">
        <v>8690.081</v>
      </c>
      <c r="AJ142" s="3">
        <v>8946.968</v>
      </c>
      <c r="AK142" s="3">
        <v>9156.965</v>
      </c>
      <c r="AL142" s="3">
        <v>9328.673999999999</v>
      </c>
      <c r="AM142" s="3">
        <v>9498.502</v>
      </c>
      <c r="AN142" s="3">
        <v>9677.157</v>
      </c>
      <c r="AO142" s="3">
        <v>9861.146</v>
      </c>
      <c r="AP142" s="3">
        <v>10066.107</v>
      </c>
      <c r="AQ142" s="3">
        <v>10293.026</v>
      </c>
      <c r="AR142" s="3">
        <v>10520.703</v>
      </c>
      <c r="AS142" s="12">
        <v>0</v>
      </c>
      <c r="AT142" s="3">
        <v>1937.01814</v>
      </c>
      <c r="AU142" s="3">
        <v>2384.52872</v>
      </c>
      <c r="AV142" s="3">
        <v>2546.31374</v>
      </c>
      <c r="AW142" s="3">
        <v>2150.95153</v>
      </c>
      <c r="AX142" s="3">
        <v>2099.2634599999997</v>
      </c>
      <c r="AY142" s="3">
        <v>2045.5622999999998</v>
      </c>
      <c r="AZ142" s="3">
        <v>2381.7237600000003</v>
      </c>
      <c r="BA142" s="3">
        <v>2248.82168</v>
      </c>
      <c r="BB142" s="3">
        <v>2458.66152</v>
      </c>
      <c r="BC142" s="3">
        <v>2780.47294</v>
      </c>
      <c r="BD142" s="3">
        <v>3019.5213299999996</v>
      </c>
      <c r="BE142" s="3">
        <v>3114.2489600000004</v>
      </c>
      <c r="BF142" s="3">
        <v>3290.23266</v>
      </c>
      <c r="BG142" s="3">
        <v>4067.86692</v>
      </c>
      <c r="BH142" s="3">
        <v>4240.3569</v>
      </c>
      <c r="BI142" s="3">
        <v>4362.5868</v>
      </c>
      <c r="BJ142" s="3">
        <v>4603.664</v>
      </c>
      <c r="BK142" s="3">
        <v>4793.86188</v>
      </c>
      <c r="BL142" s="3">
        <v>5055.280169999999</v>
      </c>
      <c r="BM142" s="3">
        <v>5269.08228</v>
      </c>
      <c r="BN142" s="3">
        <v>5555.88552</v>
      </c>
      <c r="BO142" s="3">
        <v>5779.84587</v>
      </c>
      <c r="BP142" s="3">
        <v>6142.006799999999</v>
      </c>
      <c r="BQ142" s="3">
        <v>6302.9016</v>
      </c>
      <c r="BR142" s="3">
        <v>6455.8935</v>
      </c>
      <c r="BS142" s="3">
        <v>6604.233300000001</v>
      </c>
      <c r="BT142" s="3">
        <v>6753.167100000001</v>
      </c>
      <c r="BU142" s="3">
        <v>6917.7222</v>
      </c>
      <c r="BV142" s="3">
        <v>7113.019499999999</v>
      </c>
      <c r="BW142" s="3">
        <v>7336.9628999999995</v>
      </c>
      <c r="BX142" s="3">
        <v>7660.6894</v>
      </c>
      <c r="BY142" s="3">
        <v>7994.87452</v>
      </c>
      <c r="BZ142" s="3">
        <v>8320.680240000002</v>
      </c>
      <c r="CA142" s="3">
        <v>8607.5471</v>
      </c>
      <c r="CB142" s="3">
        <v>8768.953559999998</v>
      </c>
      <c r="CC142" s="3">
        <v>8928.59188</v>
      </c>
      <c r="CD142" s="3">
        <v>9096.527579999998</v>
      </c>
      <c r="CE142" s="3">
        <v>9170.865780000002</v>
      </c>
      <c r="CF142" s="3">
        <v>9361.479510000001</v>
      </c>
      <c r="CG142" s="3">
        <v>9366.65366</v>
      </c>
      <c r="CH142" s="3">
        <v>8311.35537</v>
      </c>
    </row>
    <row x14ac:dyDescent="0.25" r="143" customHeight="1" ht="17.25">
      <c r="A143" s="1" t="s">
        <v>187</v>
      </c>
      <c r="B143" s="1" t="s">
        <v>186</v>
      </c>
      <c r="C143" s="3">
        <v>546.626</v>
      </c>
      <c r="D143" s="3">
        <v>562.03</v>
      </c>
      <c r="E143" s="3">
        <v>577.775</v>
      </c>
      <c r="F143" s="3">
        <v>593.425</v>
      </c>
      <c r="G143" s="3">
        <v>609.345</v>
      </c>
      <c r="H143" s="3">
        <v>625.177</v>
      </c>
      <c r="I143" s="3">
        <v>640.084</v>
      </c>
      <c r="J143" s="3">
        <v>654.531</v>
      </c>
      <c r="K143" s="3">
        <v>669.4</v>
      </c>
      <c r="L143" s="3">
        <v>684.559</v>
      </c>
      <c r="M143" s="3">
        <v>700.835</v>
      </c>
      <c r="N143" s="3">
        <v>719.3050000000001</v>
      </c>
      <c r="O143" s="3">
        <v>741.934</v>
      </c>
      <c r="P143" s="3">
        <v>769.553</v>
      </c>
      <c r="Q143" s="3">
        <v>798.337</v>
      </c>
      <c r="R143" s="3">
        <v>825.363</v>
      </c>
      <c r="S143" s="3">
        <v>848.0419999999999</v>
      </c>
      <c r="T143" s="3">
        <v>866.5700000000002</v>
      </c>
      <c r="U143" s="3">
        <v>880.4949999999999</v>
      </c>
      <c r="V143" s="3">
        <v>891.315</v>
      </c>
      <c r="W143" s="3">
        <v>902.071</v>
      </c>
      <c r="X143" s="3">
        <v>913.629</v>
      </c>
      <c r="Y143" s="3">
        <v>927.011</v>
      </c>
      <c r="Z143" s="3">
        <v>941.048</v>
      </c>
      <c r="AA143" s="3">
        <v>956.047</v>
      </c>
      <c r="AB143" s="3">
        <v>973.0039999999999</v>
      </c>
      <c r="AC143" s="3">
        <v>992.63</v>
      </c>
      <c r="AD143" s="3">
        <v>1015.321</v>
      </c>
      <c r="AE143" s="3">
        <v>1050.194</v>
      </c>
      <c r="AF143" s="3">
        <v>1097.914</v>
      </c>
      <c r="AG143" s="3">
        <v>1150.1779999999999</v>
      </c>
      <c r="AH143" s="3">
        <v>1206.093</v>
      </c>
      <c r="AI143" s="3">
        <v>1262.653</v>
      </c>
      <c r="AJ143" s="3">
        <v>1293.7869999999998</v>
      </c>
      <c r="AK143" s="3">
        <v>1299.477</v>
      </c>
      <c r="AL143" s="3">
        <v>1303.095</v>
      </c>
      <c r="AM143" s="3">
        <v>1304.495</v>
      </c>
      <c r="AN143" s="3">
        <v>1304.512</v>
      </c>
      <c r="AO143" s="3">
        <v>1316.741</v>
      </c>
      <c r="AP143" s="3">
        <v>1340.869</v>
      </c>
      <c r="AQ143" s="3">
        <v>1364.693</v>
      </c>
      <c r="AR143" s="3">
        <v>1389.36</v>
      </c>
      <c r="AS143" s="12">
        <v>0</v>
      </c>
      <c r="AT143" s="3">
        <v>320.35709999999995</v>
      </c>
      <c r="AU143" s="3">
        <v>352.44275</v>
      </c>
      <c r="AV143" s="3">
        <v>391.6605</v>
      </c>
      <c r="AW143" s="3">
        <v>426.5415</v>
      </c>
      <c r="AX143" s="3">
        <v>462.63098</v>
      </c>
      <c r="AY143" s="3">
        <v>467.26131999999996</v>
      </c>
      <c r="AZ143" s="3">
        <v>503.98886999999996</v>
      </c>
      <c r="BA143" s="3">
        <v>528.826</v>
      </c>
      <c r="BB143" s="3">
        <v>540.80161</v>
      </c>
      <c r="BC143" s="3">
        <v>553.65965</v>
      </c>
      <c r="BD143" s="3">
        <v>575.4440000000001</v>
      </c>
      <c r="BE143" s="3">
        <v>600.96654</v>
      </c>
      <c r="BF143" s="3">
        <v>646.42452</v>
      </c>
      <c r="BG143" s="3">
        <v>654.6363399999999</v>
      </c>
      <c r="BH143" s="3">
        <v>660.2904000000001</v>
      </c>
      <c r="BI143" s="3">
        <v>669.95318</v>
      </c>
      <c r="BJ143" s="3">
        <v>675.9246000000002</v>
      </c>
      <c r="BK143" s="3">
        <v>677.98115</v>
      </c>
      <c r="BL143" s="3">
        <v>668.48625</v>
      </c>
      <c r="BM143" s="3">
        <v>703.6153800000001</v>
      </c>
      <c r="BN143" s="3">
        <v>867.94755</v>
      </c>
      <c r="BO143" s="3">
        <v>917.7408899999999</v>
      </c>
      <c r="BP143" s="3">
        <v>903.40608</v>
      </c>
      <c r="BQ143" s="3">
        <v>898.68418</v>
      </c>
      <c r="BR143" s="3">
        <v>885.43364</v>
      </c>
      <c r="BS143" s="3">
        <v>853.6618</v>
      </c>
      <c r="BT143" s="3">
        <v>934.09532</v>
      </c>
      <c r="BU143" s="3">
        <v>934.67266</v>
      </c>
      <c r="BV143" s="3">
        <v>889.31034</v>
      </c>
      <c r="BW143" s="3">
        <v>977.6512999999999</v>
      </c>
      <c r="BX143" s="3">
        <v>1037.23998</v>
      </c>
      <c r="BY143" s="3">
        <v>1199.52035</v>
      </c>
      <c r="BZ143" s="3">
        <v>1229.0976499999997</v>
      </c>
      <c r="CA143" s="3">
        <v>1208.5136100000002</v>
      </c>
      <c r="CB143" s="3">
        <v>1107.63075</v>
      </c>
      <c r="CC143" s="3">
        <v>1121.8656999999998</v>
      </c>
      <c r="CD143" s="3">
        <v>1147.97056</v>
      </c>
      <c r="CE143" s="3">
        <v>1171.89949</v>
      </c>
      <c r="CF143" s="3">
        <v>1206.7821</v>
      </c>
      <c r="CG143" s="3">
        <v>1119.04826</v>
      </c>
      <c r="CH143" s="3">
        <v>1097.5944</v>
      </c>
    </row>
    <row x14ac:dyDescent="0.25" r="144" customHeight="1" ht="17.25">
      <c r="A144" s="1" t="s">
        <v>466</v>
      </c>
      <c r="B144" s="1" t="s">
        <v>467</v>
      </c>
      <c r="C144" s="3">
        <v>2.016</v>
      </c>
      <c r="D144" s="3">
        <v>1.936</v>
      </c>
      <c r="E144" s="3">
        <v>1.915</v>
      </c>
      <c r="F144" s="3">
        <v>1.93</v>
      </c>
      <c r="G144" s="3">
        <v>1.986</v>
      </c>
      <c r="H144" s="3">
        <v>2.062</v>
      </c>
      <c r="I144" s="3">
        <v>2.116</v>
      </c>
      <c r="J144" s="3">
        <v>2.141</v>
      </c>
      <c r="K144" s="3">
        <v>2.134</v>
      </c>
      <c r="L144" s="3">
        <v>2.083</v>
      </c>
      <c r="M144" s="3">
        <v>1.973</v>
      </c>
      <c r="N144" s="3">
        <v>1.8039999999999998</v>
      </c>
      <c r="O144" s="3">
        <v>1.597</v>
      </c>
      <c r="P144" s="3">
        <v>1.3889999999999998</v>
      </c>
      <c r="Q144" s="3">
        <v>1.204</v>
      </c>
      <c r="R144" s="3">
        <v>1.049</v>
      </c>
      <c r="S144" s="3">
        <v>0.909</v>
      </c>
      <c r="T144" s="3">
        <v>0.786</v>
      </c>
      <c r="U144" s="3">
        <v>0.702</v>
      </c>
      <c r="V144" s="3">
        <v>0.655</v>
      </c>
      <c r="W144" s="3">
        <v>0.637</v>
      </c>
      <c r="X144" s="3">
        <v>0.625</v>
      </c>
      <c r="Y144" s="3">
        <v>0.608</v>
      </c>
      <c r="Z144" s="3">
        <v>0.59</v>
      </c>
      <c r="AA144" s="3">
        <v>0.569</v>
      </c>
      <c r="AB144" s="3">
        <v>0.552</v>
      </c>
      <c r="AC144" s="3">
        <v>0.544</v>
      </c>
      <c r="AD144" s="3">
        <v>0.551</v>
      </c>
      <c r="AE144" s="3">
        <v>0.57</v>
      </c>
      <c r="AF144" s="3">
        <v>0.59</v>
      </c>
      <c r="AG144" s="3">
        <v>0.61</v>
      </c>
      <c r="AH144" s="3">
        <v>0.601</v>
      </c>
      <c r="AI144" s="3">
        <v>0.575</v>
      </c>
      <c r="AJ144" s="3">
        <v>0.559</v>
      </c>
      <c r="AK144" s="3">
        <v>0.542</v>
      </c>
      <c r="AL144" s="3">
        <v>0.506</v>
      </c>
      <c r="AM144" s="3">
        <v>0.495</v>
      </c>
      <c r="AN144" s="3">
        <v>0.379</v>
      </c>
      <c r="AO144" s="3">
        <v>0.285</v>
      </c>
      <c r="AP144" s="3">
        <v>0.35700000000000004</v>
      </c>
      <c r="AQ144" s="3">
        <v>0.383</v>
      </c>
      <c r="AR144" s="3">
        <v>0.389</v>
      </c>
      <c r="AS144" s="11" t="s">
        <v>385</v>
      </c>
      <c r="AT144" s="4" t="s">
        <v>385</v>
      </c>
      <c r="AU144" s="4" t="s">
        <v>385</v>
      </c>
      <c r="AV144" s="4" t="s">
        <v>385</v>
      </c>
      <c r="AW144" s="4" t="s">
        <v>385</v>
      </c>
      <c r="AX144" s="4" t="s">
        <v>385</v>
      </c>
      <c r="AY144" s="4" t="s">
        <v>385</v>
      </c>
      <c r="AZ144" s="4" t="s">
        <v>385</v>
      </c>
      <c r="BA144" s="4" t="s">
        <v>385</v>
      </c>
      <c r="BB144" s="4" t="s">
        <v>385</v>
      </c>
      <c r="BC144" s="4" t="s">
        <v>385</v>
      </c>
      <c r="BD144" s="4" t="s">
        <v>385</v>
      </c>
      <c r="BE144" s="4" t="s">
        <v>385</v>
      </c>
      <c r="BF144" s="4" t="s">
        <v>385</v>
      </c>
      <c r="BG144" s="4" t="s">
        <v>385</v>
      </c>
      <c r="BH144" s="4" t="s">
        <v>385</v>
      </c>
      <c r="BI144" s="4" t="s">
        <v>385</v>
      </c>
      <c r="BJ144" s="4" t="s">
        <v>385</v>
      </c>
      <c r="BK144" s="4" t="s">
        <v>385</v>
      </c>
      <c r="BL144" s="4" t="s">
        <v>385</v>
      </c>
      <c r="BM144" s="4" t="s">
        <v>385</v>
      </c>
      <c r="BN144" s="4" t="s">
        <v>385</v>
      </c>
      <c r="BO144" s="4" t="s">
        <v>385</v>
      </c>
      <c r="BP144" s="4" t="s">
        <v>385</v>
      </c>
      <c r="BQ144" s="4" t="s">
        <v>385</v>
      </c>
      <c r="BR144" s="4" t="s">
        <v>385</v>
      </c>
      <c r="BS144" s="4" t="s">
        <v>385</v>
      </c>
      <c r="BT144" s="4" t="s">
        <v>385</v>
      </c>
      <c r="BU144" s="4" t="s">
        <v>385</v>
      </c>
      <c r="BV144" s="4" t="s">
        <v>385</v>
      </c>
      <c r="BW144" s="4" t="s">
        <v>385</v>
      </c>
      <c r="BX144" s="4" t="s">
        <v>385</v>
      </c>
      <c r="BY144" s="4" t="s">
        <v>385</v>
      </c>
      <c r="BZ144" s="4" t="s">
        <v>385</v>
      </c>
      <c r="CA144" s="4" t="s">
        <v>385</v>
      </c>
      <c r="CB144" s="4" t="s">
        <v>385</v>
      </c>
      <c r="CC144" s="4" t="s">
        <v>385</v>
      </c>
      <c r="CD144" s="4" t="s">
        <v>385</v>
      </c>
      <c r="CE144" s="4" t="s">
        <v>385</v>
      </c>
      <c r="CF144" s="4" t="s">
        <v>385</v>
      </c>
      <c r="CG144" s="4" t="s">
        <v>385</v>
      </c>
      <c r="CH144" s="4" t="s">
        <v>385</v>
      </c>
    </row>
    <row x14ac:dyDescent="0.25" r="145" customHeight="1" ht="17.25">
      <c r="A145" s="1" t="s">
        <v>468</v>
      </c>
      <c r="B145" s="1" t="s">
        <v>469</v>
      </c>
      <c r="C145" s="3">
        <v>56.2</v>
      </c>
      <c r="D145" s="3">
        <v>54.41199999999999</v>
      </c>
      <c r="E145" s="3">
        <v>54.076</v>
      </c>
      <c r="F145" s="3">
        <v>54.838</v>
      </c>
      <c r="G145" s="3">
        <v>56.294999999999995</v>
      </c>
      <c r="H145" s="3">
        <v>58.093</v>
      </c>
      <c r="I145" s="3">
        <v>59.93</v>
      </c>
      <c r="J145" s="3">
        <v>61.756</v>
      </c>
      <c r="K145" s="3">
        <v>63.656000000000006</v>
      </c>
      <c r="L145" s="3">
        <v>65.66900000000001</v>
      </c>
      <c r="M145" s="3">
        <v>67.761</v>
      </c>
      <c r="N145" s="3">
        <v>69.39</v>
      </c>
      <c r="O145" s="3">
        <v>70.478</v>
      </c>
      <c r="P145" s="3">
        <v>71.183</v>
      </c>
      <c r="Q145" s="3">
        <v>71.306</v>
      </c>
      <c r="R145" s="3">
        <v>70.97800000000001</v>
      </c>
      <c r="S145" s="3">
        <v>70.46799999999999</v>
      </c>
      <c r="T145" s="3">
        <v>69.852</v>
      </c>
      <c r="U145" s="3">
        <v>69.175</v>
      </c>
      <c r="V145" s="3">
        <v>68.364</v>
      </c>
      <c r="W145" s="3">
        <v>67.279</v>
      </c>
      <c r="X145" s="3">
        <v>65.972</v>
      </c>
      <c r="Y145" s="3">
        <v>64.429</v>
      </c>
      <c r="Z145" s="3">
        <v>61.699999999999996</v>
      </c>
      <c r="AA145" s="3">
        <v>57.627</v>
      </c>
      <c r="AB145" s="3">
        <v>53.14</v>
      </c>
      <c r="AC145" s="3">
        <v>50.794</v>
      </c>
      <c r="AD145" s="3">
        <v>50.189</v>
      </c>
      <c r="AE145" s="3">
        <v>49.19</v>
      </c>
      <c r="AF145" s="3">
        <v>48.35</v>
      </c>
      <c r="AG145" s="3">
        <v>47.333</v>
      </c>
      <c r="AH145" s="3">
        <v>46.047</v>
      </c>
      <c r="AI145" s="3">
        <v>44.629999999999995</v>
      </c>
      <c r="AJ145" s="3">
        <v>43.009</v>
      </c>
      <c r="AK145" s="3">
        <v>41.94</v>
      </c>
      <c r="AL145" s="3">
        <v>41.325</v>
      </c>
      <c r="AM145" s="3">
        <v>40.549</v>
      </c>
      <c r="AN145" s="3">
        <v>39.789</v>
      </c>
      <c r="AO145" s="3">
        <v>38.983999999999995</v>
      </c>
      <c r="AP145" s="3">
        <v>37.887</v>
      </c>
      <c r="AQ145" s="3">
        <v>36.659</v>
      </c>
      <c r="AR145" s="3">
        <v>35.722</v>
      </c>
      <c r="AS145" s="11" t="s">
        <v>385</v>
      </c>
      <c r="AT145" s="4" t="s">
        <v>385</v>
      </c>
      <c r="AU145" s="4" t="s">
        <v>385</v>
      </c>
      <c r="AV145" s="4" t="s">
        <v>385</v>
      </c>
      <c r="AW145" s="4" t="s">
        <v>385</v>
      </c>
      <c r="AX145" s="4" t="s">
        <v>385</v>
      </c>
      <c r="AY145" s="4" t="s">
        <v>385</v>
      </c>
      <c r="AZ145" s="4" t="s">
        <v>385</v>
      </c>
      <c r="BA145" s="4" t="s">
        <v>385</v>
      </c>
      <c r="BB145" s="4" t="s">
        <v>385</v>
      </c>
      <c r="BC145" s="4" t="s">
        <v>385</v>
      </c>
      <c r="BD145" s="4" t="s">
        <v>385</v>
      </c>
      <c r="BE145" s="4" t="s">
        <v>385</v>
      </c>
      <c r="BF145" s="4" t="s">
        <v>385</v>
      </c>
      <c r="BG145" s="4" t="s">
        <v>385</v>
      </c>
      <c r="BH145" s="4" t="s">
        <v>385</v>
      </c>
      <c r="BI145" s="4" t="s">
        <v>385</v>
      </c>
      <c r="BJ145" s="4" t="s">
        <v>385</v>
      </c>
      <c r="BK145" s="4" t="s">
        <v>385</v>
      </c>
      <c r="BL145" s="4" t="s">
        <v>385</v>
      </c>
      <c r="BM145" s="4" t="s">
        <v>385</v>
      </c>
      <c r="BN145" s="4" t="s">
        <v>385</v>
      </c>
      <c r="BO145" s="4" t="s">
        <v>385</v>
      </c>
      <c r="BP145" s="4" t="s">
        <v>385</v>
      </c>
      <c r="BQ145" s="4" t="s">
        <v>385</v>
      </c>
      <c r="BR145" s="4" t="s">
        <v>385</v>
      </c>
      <c r="BS145" s="4" t="s">
        <v>385</v>
      </c>
      <c r="BT145" s="4" t="s">
        <v>385</v>
      </c>
      <c r="BU145" s="4" t="s">
        <v>385</v>
      </c>
      <c r="BV145" s="4" t="s">
        <v>385</v>
      </c>
      <c r="BW145" s="4" t="s">
        <v>385</v>
      </c>
      <c r="BX145" s="4" t="s">
        <v>385</v>
      </c>
      <c r="BY145" s="4" t="s">
        <v>385</v>
      </c>
      <c r="BZ145" s="4" t="s">
        <v>385</v>
      </c>
      <c r="CA145" s="4" t="s">
        <v>385</v>
      </c>
      <c r="CB145" s="4" t="s">
        <v>385</v>
      </c>
      <c r="CC145" s="4" t="s">
        <v>385</v>
      </c>
      <c r="CD145" s="4" t="s">
        <v>385</v>
      </c>
      <c r="CE145" s="4" t="s">
        <v>385</v>
      </c>
      <c r="CF145" s="4" t="s">
        <v>385</v>
      </c>
      <c r="CG145" s="4" t="s">
        <v>385</v>
      </c>
      <c r="CH145" s="4" t="s">
        <v>385</v>
      </c>
    </row>
    <row x14ac:dyDescent="0.25" r="146" customHeight="1" ht="17.25">
      <c r="A146" s="1" t="s">
        <v>189</v>
      </c>
      <c r="B146" s="1" t="s">
        <v>188</v>
      </c>
      <c r="C146" s="3">
        <v>223.627</v>
      </c>
      <c r="D146" s="3">
        <v>227.881</v>
      </c>
      <c r="E146" s="3">
        <v>229.379</v>
      </c>
      <c r="F146" s="3">
        <v>227.315</v>
      </c>
      <c r="G146" s="3">
        <v>223.01600000000002</v>
      </c>
      <c r="H146" s="3">
        <v>217.961</v>
      </c>
      <c r="I146" s="3">
        <v>212.89000000000001</v>
      </c>
      <c r="J146" s="3">
        <v>208.611</v>
      </c>
      <c r="K146" s="3">
        <v>205.52</v>
      </c>
      <c r="L146" s="3">
        <v>204.502</v>
      </c>
      <c r="M146" s="3">
        <v>206.31099999999998</v>
      </c>
      <c r="N146" s="3">
        <v>210.021</v>
      </c>
      <c r="O146" s="3">
        <v>214.91899999999998</v>
      </c>
      <c r="P146" s="3">
        <v>219.51999999999998</v>
      </c>
      <c r="Q146" s="3">
        <v>222.09199999999998</v>
      </c>
      <c r="R146" s="3">
        <v>221.55400000000003</v>
      </c>
      <c r="S146" s="3">
        <v>219.00100000000003</v>
      </c>
      <c r="T146" s="3">
        <v>215.034</v>
      </c>
      <c r="U146" s="3">
        <v>208.982</v>
      </c>
      <c r="V146" s="3">
        <v>204.185</v>
      </c>
      <c r="W146" s="3">
        <v>201.785</v>
      </c>
      <c r="X146" s="3">
        <v>199.846</v>
      </c>
      <c r="Y146" s="3">
        <v>198.84199999999998</v>
      </c>
      <c r="Z146" s="3">
        <v>199.329</v>
      </c>
      <c r="AA146" s="3">
        <v>198.89</v>
      </c>
      <c r="AB146" s="3">
        <v>196.74599999999998</v>
      </c>
      <c r="AC146" s="3">
        <v>193.582</v>
      </c>
      <c r="AD146" s="3">
        <v>188.879</v>
      </c>
      <c r="AE146" s="3">
        <v>183.10500000000002</v>
      </c>
      <c r="AF146" s="3">
        <v>176.204</v>
      </c>
      <c r="AG146" s="3">
        <v>168.646</v>
      </c>
      <c r="AH146" s="3">
        <v>162.24</v>
      </c>
      <c r="AI146" s="3">
        <v>157.119</v>
      </c>
      <c r="AJ146" s="3">
        <v>151.942</v>
      </c>
      <c r="AK146" s="3">
        <v>147.206</v>
      </c>
      <c r="AL146" s="3">
        <v>143.075</v>
      </c>
      <c r="AM146" s="3">
        <v>139.139</v>
      </c>
      <c r="AN146" s="3">
        <v>136.047</v>
      </c>
      <c r="AO146" s="3">
        <v>134.219</v>
      </c>
      <c r="AP146" s="3">
        <v>133.102</v>
      </c>
      <c r="AQ146" s="3">
        <v>132.669</v>
      </c>
      <c r="AR146" s="3">
        <v>132.793</v>
      </c>
      <c r="AS146" s="3">
        <v>199.02803</v>
      </c>
      <c r="AT146" s="3">
        <v>198.25647</v>
      </c>
      <c r="AU146" s="3">
        <v>204.14731</v>
      </c>
      <c r="AV146" s="3">
        <v>200.0372</v>
      </c>
      <c r="AW146" s="3">
        <v>196.25408000000002</v>
      </c>
      <c r="AX146" s="3">
        <v>189.62607</v>
      </c>
      <c r="AY146" s="3">
        <v>187.34320000000002</v>
      </c>
      <c r="AZ146" s="3">
        <v>181.49157</v>
      </c>
      <c r="BA146" s="3">
        <v>180.85760000000002</v>
      </c>
      <c r="BB146" s="3">
        <v>179.96176</v>
      </c>
      <c r="BC146" s="3">
        <v>179.49057</v>
      </c>
      <c r="BD146" s="3">
        <v>182.71827</v>
      </c>
      <c r="BE146" s="3">
        <v>186.97952999999998</v>
      </c>
      <c r="BF146" s="3">
        <v>190.98239999999998</v>
      </c>
      <c r="BG146" s="3">
        <v>193.22003999999998</v>
      </c>
      <c r="BH146" s="3">
        <v>190.53644000000003</v>
      </c>
      <c r="BI146" s="3">
        <v>188.34086000000002</v>
      </c>
      <c r="BJ146" s="3">
        <v>187.07958</v>
      </c>
      <c r="BK146" s="3">
        <v>181.81434</v>
      </c>
      <c r="BL146" s="3">
        <v>175.5991</v>
      </c>
      <c r="BM146" s="3">
        <v>177.5708</v>
      </c>
      <c r="BN146" s="3">
        <v>177.86294</v>
      </c>
      <c r="BO146" s="3">
        <v>172.99254</v>
      </c>
      <c r="BP146" s="3">
        <v>197.33571</v>
      </c>
      <c r="BQ146" s="3">
        <v>196.90109999999999</v>
      </c>
      <c r="BR146" s="3">
        <v>194.77854</v>
      </c>
      <c r="BS146" s="3">
        <v>187.77454</v>
      </c>
      <c r="BT146" s="3">
        <v>185.10142</v>
      </c>
      <c r="BU146" s="3">
        <v>175.7808</v>
      </c>
      <c r="BV146" s="3">
        <v>167.3938</v>
      </c>
      <c r="BW146" s="3">
        <v>166.95953999999998</v>
      </c>
      <c r="BX146" s="3">
        <v>160.6176</v>
      </c>
      <c r="BY146" s="3">
        <v>155.54781</v>
      </c>
      <c r="BZ146" s="3">
        <v>150.42258</v>
      </c>
      <c r="CA146" s="3">
        <v>142.78982</v>
      </c>
      <c r="CB146" s="3">
        <v>140.21349999999998</v>
      </c>
      <c r="CC146" s="3">
        <v>136.35622</v>
      </c>
      <c r="CD146" s="3">
        <v>134.68653</v>
      </c>
      <c r="CE146" s="3">
        <v>132.87681</v>
      </c>
      <c r="CF146" s="3">
        <v>131.77098</v>
      </c>
      <c r="CG146" s="3">
        <v>127.36224</v>
      </c>
      <c r="CH146" s="3">
        <v>126.15335</v>
      </c>
    </row>
    <row x14ac:dyDescent="0.25" r="147" customHeight="1" ht="17.25">
      <c r="A147" s="1" t="s">
        <v>175</v>
      </c>
      <c r="B147" s="1" t="s">
        <v>174</v>
      </c>
      <c r="C147" s="3">
        <v>2423.602</v>
      </c>
      <c r="D147" s="3">
        <v>2533.185</v>
      </c>
      <c r="E147" s="3">
        <v>2643.228</v>
      </c>
      <c r="F147" s="3">
        <v>2750.482</v>
      </c>
      <c r="G147" s="3">
        <v>2850.549</v>
      </c>
      <c r="H147" s="3">
        <v>2941.87</v>
      </c>
      <c r="I147" s="3">
        <v>3025.245</v>
      </c>
      <c r="J147" s="3">
        <v>3136.749</v>
      </c>
      <c r="K147" s="3">
        <v>3276.968</v>
      </c>
      <c r="L147" s="3">
        <v>3411.738</v>
      </c>
      <c r="M147" s="3">
        <v>3526.837</v>
      </c>
      <c r="N147" s="3">
        <v>3620.548</v>
      </c>
      <c r="O147" s="3">
        <v>3722.626</v>
      </c>
      <c r="P147" s="3">
        <v>3773.405</v>
      </c>
      <c r="Q147" s="3">
        <v>3722.593</v>
      </c>
      <c r="R147" s="3">
        <v>3709.06</v>
      </c>
      <c r="S147" s="3">
        <v>3771.802</v>
      </c>
      <c r="T147" s="3">
        <v>3840.978</v>
      </c>
      <c r="U147" s="3">
        <v>3927.921</v>
      </c>
      <c r="V147" s="3">
        <v>4026.184</v>
      </c>
      <c r="W147" s="3">
        <v>4124.1849999999995</v>
      </c>
      <c r="X147" s="3">
        <v>4230.237</v>
      </c>
      <c r="Y147" s="3">
        <v>4347.804</v>
      </c>
      <c r="Z147" s="3">
        <v>4475.897</v>
      </c>
      <c r="AA147" s="3">
        <v>4615.255</v>
      </c>
      <c r="AB147" s="3">
        <v>4767.834</v>
      </c>
      <c r="AC147" s="3">
        <v>4926.028</v>
      </c>
      <c r="AD147" s="3">
        <v>5075.609</v>
      </c>
      <c r="AE147" s="3">
        <v>5216.653</v>
      </c>
      <c r="AF147" s="3">
        <v>5342.741</v>
      </c>
      <c r="AG147" s="3">
        <v>5442.027</v>
      </c>
      <c r="AH147" s="3">
        <v>5519.071</v>
      </c>
      <c r="AI147" s="3">
        <v>5581.273999999999</v>
      </c>
      <c r="AJ147" s="3">
        <v>5635.620000000001</v>
      </c>
      <c r="AK147" s="3">
        <v>5684.9</v>
      </c>
      <c r="AL147" s="3">
        <v>5725.8150000000005</v>
      </c>
      <c r="AM147" s="3">
        <v>5758.44</v>
      </c>
      <c r="AN147" s="3">
        <v>5792.607999999999</v>
      </c>
      <c r="AO147" s="3">
        <v>5837.456</v>
      </c>
      <c r="AP147" s="3">
        <v>5896.518</v>
      </c>
      <c r="AQ147" s="3">
        <v>5973.872</v>
      </c>
      <c r="AR147" s="3">
        <v>6068.208</v>
      </c>
      <c r="AS147" s="12">
        <v>0</v>
      </c>
      <c r="AT147" s="3">
        <v>2178.5391</v>
      </c>
      <c r="AU147" s="3">
        <v>2299.60836</v>
      </c>
      <c r="AV147" s="3">
        <v>2227.89042</v>
      </c>
      <c r="AW147" s="3">
        <v>2109.4062599999997</v>
      </c>
      <c r="AX147" s="3">
        <v>2559.4269</v>
      </c>
      <c r="AY147" s="3">
        <v>2631.96315</v>
      </c>
      <c r="AZ147" s="3">
        <v>2885.80908</v>
      </c>
      <c r="BA147" s="3">
        <v>2949.2712</v>
      </c>
      <c r="BB147" s="3">
        <v>3275.2684799999997</v>
      </c>
      <c r="BC147" s="3">
        <v>3421.0318899999997</v>
      </c>
      <c r="BD147" s="3">
        <v>3475.7260799999995</v>
      </c>
      <c r="BE147" s="3">
        <v>3648.17348</v>
      </c>
      <c r="BF147" s="3">
        <v>3622.4688</v>
      </c>
      <c r="BG147" s="3">
        <v>3499.2374199999995</v>
      </c>
      <c r="BH147" s="3">
        <v>3597.7882</v>
      </c>
      <c r="BI147" s="3">
        <v>3583.2119</v>
      </c>
      <c r="BJ147" s="3">
        <v>3802.56822</v>
      </c>
      <c r="BK147" s="3">
        <v>3888.6417899999997</v>
      </c>
      <c r="BL147" s="3">
        <v>3502.78008</v>
      </c>
      <c r="BM147" s="3">
        <v>3423.0735499999996</v>
      </c>
      <c r="BN147" s="3">
        <v>3934.1204100000004</v>
      </c>
      <c r="BO147" s="3">
        <v>3391.28712</v>
      </c>
      <c r="BP147" s="3">
        <v>4073.0662700000003</v>
      </c>
      <c r="BQ147" s="3">
        <v>4476.79735</v>
      </c>
      <c r="BR147" s="3">
        <v>4720.155659999999</v>
      </c>
      <c r="BS147" s="3">
        <v>4876.76772</v>
      </c>
      <c r="BT147" s="3">
        <v>4821.82855</v>
      </c>
      <c r="BU147" s="3">
        <v>5060.15341</v>
      </c>
      <c r="BV147" s="3">
        <v>5075.60395</v>
      </c>
      <c r="BW147" s="3">
        <v>5278.76619</v>
      </c>
      <c r="BX147" s="3">
        <v>5463.88029</v>
      </c>
      <c r="BY147" s="3">
        <v>5525.461259999999</v>
      </c>
      <c r="BZ147" s="3">
        <v>5410.1952</v>
      </c>
      <c r="CA147" s="3">
        <v>5514.352999999999</v>
      </c>
      <c r="CB147" s="3">
        <v>5153.2335</v>
      </c>
      <c r="CC147" s="3">
        <v>4952.2584</v>
      </c>
      <c r="CD147" s="3">
        <v>5155.421119999999</v>
      </c>
      <c r="CE147" s="3">
        <v>5370.45952</v>
      </c>
      <c r="CF147" s="3">
        <v>5365.8313800000005</v>
      </c>
      <c r="CG147" s="3">
        <v>5197.26864</v>
      </c>
      <c r="CH147" s="3">
        <v>5400.70512</v>
      </c>
    </row>
    <row x14ac:dyDescent="0.25" r="148" customHeight="1" ht="17.25">
      <c r="A148" s="1" t="s">
        <v>177</v>
      </c>
      <c r="B148" s="1" t="s">
        <v>176</v>
      </c>
      <c r="C148" s="3">
        <v>3782.0299999999997</v>
      </c>
      <c r="D148" s="3">
        <v>3866.584</v>
      </c>
      <c r="E148" s="3">
        <v>3961.4489999999996</v>
      </c>
      <c r="F148" s="3">
        <v>4065.01</v>
      </c>
      <c r="G148" s="3">
        <v>4174.951</v>
      </c>
      <c r="H148" s="3">
        <v>4283.934</v>
      </c>
      <c r="I148" s="3">
        <v>4385.567</v>
      </c>
      <c r="J148" s="3">
        <v>4475.36</v>
      </c>
      <c r="K148" s="3">
        <v>4552.178</v>
      </c>
      <c r="L148" s="3">
        <v>4613.202</v>
      </c>
      <c r="M148" s="3">
        <v>4669.341</v>
      </c>
      <c r="N148" s="3">
        <v>4737.826</v>
      </c>
      <c r="O148" s="3">
        <v>4824.022</v>
      </c>
      <c r="P148" s="3">
        <v>4926.324</v>
      </c>
      <c r="Q148" s="3">
        <v>5043.901</v>
      </c>
      <c r="R148" s="3">
        <v>5164.875</v>
      </c>
      <c r="S148" s="3">
        <v>5269.615</v>
      </c>
      <c r="T148" s="3">
        <v>5351.24</v>
      </c>
      <c r="U148" s="3">
        <v>5402.765</v>
      </c>
      <c r="V148" s="3">
        <v>5423.753</v>
      </c>
      <c r="W148" s="3">
        <v>5410.361</v>
      </c>
      <c r="X148" s="3">
        <v>5375.223</v>
      </c>
      <c r="Y148" s="3">
        <v>5342.854</v>
      </c>
      <c r="Z148" s="3">
        <v>5315.761</v>
      </c>
      <c r="AA148" s="3">
        <v>5291.682</v>
      </c>
      <c r="AB148" s="3">
        <v>5272.822</v>
      </c>
      <c r="AC148" s="3">
        <v>5255.47</v>
      </c>
      <c r="AD148" s="3">
        <v>5233.424</v>
      </c>
      <c r="AE148" s="3">
        <v>5200.987</v>
      </c>
      <c r="AF148" s="3">
        <v>5143.513</v>
      </c>
      <c r="AG148" s="3">
        <v>5067.496</v>
      </c>
      <c r="AH148" s="3">
        <v>5009.115</v>
      </c>
      <c r="AI148" s="3">
        <v>4983.599</v>
      </c>
      <c r="AJ148" s="3">
        <v>4996.241</v>
      </c>
      <c r="AK148" s="3">
        <v>5056.8</v>
      </c>
      <c r="AL148" s="3">
        <v>5140.317</v>
      </c>
      <c r="AM148" s="3">
        <v>5203.271</v>
      </c>
      <c r="AN148" s="3">
        <v>5236.281</v>
      </c>
      <c r="AO148" s="3">
        <v>5244.352</v>
      </c>
      <c r="AP148" s="3">
        <v>5220.977</v>
      </c>
      <c r="AQ148" s="3">
        <v>5180.2880000000005</v>
      </c>
      <c r="AR148" s="3">
        <v>5144.122</v>
      </c>
      <c r="AS148" s="3">
        <v>3555.1081999999997</v>
      </c>
      <c r="AT148" s="3">
        <v>3518.59144</v>
      </c>
      <c r="AU148" s="3">
        <v>3763.3765499999995</v>
      </c>
      <c r="AV148" s="3">
        <v>3821.1094</v>
      </c>
      <c r="AW148" s="3">
        <v>3966.20345</v>
      </c>
      <c r="AX148" s="3">
        <v>4069.7373</v>
      </c>
      <c r="AY148" s="3">
        <v>4210.144319999999</v>
      </c>
      <c r="AZ148" s="3">
        <v>4385.8528</v>
      </c>
      <c r="BA148" s="3">
        <v>4506.65622</v>
      </c>
      <c r="BB148" s="3">
        <v>4567.06998</v>
      </c>
      <c r="BC148" s="3">
        <v>4622.6475900000005</v>
      </c>
      <c r="BD148" s="3">
        <v>4690.44774</v>
      </c>
      <c r="BE148" s="3">
        <v>4775.78178</v>
      </c>
      <c r="BF148" s="3">
        <v>4827.797519999999</v>
      </c>
      <c r="BG148" s="3">
        <v>4892.58397</v>
      </c>
      <c r="BH148" s="3">
        <v>5061.5775</v>
      </c>
      <c r="BI148" s="3">
        <v>5164.222699999999</v>
      </c>
      <c r="BJ148" s="3">
        <v>5244.2152</v>
      </c>
      <c r="BK148" s="3">
        <v>5294.7097</v>
      </c>
      <c r="BL148" s="3">
        <v>5369.515469999999</v>
      </c>
      <c r="BM148" s="3">
        <v>5356.25739</v>
      </c>
      <c r="BN148" s="3">
        <v>5267.71854</v>
      </c>
      <c r="BO148" s="3">
        <v>5235.9969200000005</v>
      </c>
      <c r="BP148" s="3">
        <v>5262.60339</v>
      </c>
      <c r="BQ148" s="3">
        <v>5238.765179999999</v>
      </c>
      <c r="BR148" s="3">
        <v>5167.36556</v>
      </c>
      <c r="BS148" s="3">
        <v>5150.3606</v>
      </c>
      <c r="BT148" s="3">
        <v>5181.08976</v>
      </c>
      <c r="BU148" s="3">
        <v>5148.97713</v>
      </c>
      <c r="BV148" s="3">
        <v>5092.07787</v>
      </c>
      <c r="BW148" s="3">
        <v>5016.82104</v>
      </c>
      <c r="BX148" s="3">
        <v>4959.02385</v>
      </c>
      <c r="BY148" s="3">
        <v>4933.76301</v>
      </c>
      <c r="BZ148" s="3">
        <v>4946.27859</v>
      </c>
      <c r="CA148" s="3">
        <v>5006.232</v>
      </c>
      <c r="CB148" s="3">
        <v>5088.9138299999995</v>
      </c>
      <c r="CC148" s="3">
        <v>5151.238289999999</v>
      </c>
      <c r="CD148" s="3">
        <v>5131.55538</v>
      </c>
      <c r="CE148" s="3">
        <v>5191.90848</v>
      </c>
      <c r="CF148" s="3">
        <v>5168.7672299999995</v>
      </c>
      <c r="CG148" s="3">
        <v>5128.48512</v>
      </c>
      <c r="CH148" s="3">
        <v>5092.680780000001</v>
      </c>
    </row>
    <row x14ac:dyDescent="0.25" r="149" customHeight="1" ht="17.25">
      <c r="A149" s="1" t="s">
        <v>470</v>
      </c>
      <c r="B149" s="1" t="s">
        <v>471</v>
      </c>
      <c r="C149" s="3">
        <v>21.539</v>
      </c>
      <c r="D149" s="3">
        <v>22.567999999999998</v>
      </c>
      <c r="E149" s="3">
        <v>23.722</v>
      </c>
      <c r="F149" s="3">
        <v>24.988</v>
      </c>
      <c r="G149" s="3">
        <v>26.351</v>
      </c>
      <c r="H149" s="3">
        <v>27.798</v>
      </c>
      <c r="I149" s="3">
        <v>29.33</v>
      </c>
      <c r="J149" s="3">
        <v>30.966</v>
      </c>
      <c r="K149" s="3">
        <v>32.719</v>
      </c>
      <c r="L149" s="3">
        <v>34.585</v>
      </c>
      <c r="M149" s="3">
        <v>36.561</v>
      </c>
      <c r="N149" s="3">
        <v>38.639</v>
      </c>
      <c r="O149" s="3">
        <v>40.77</v>
      </c>
      <c r="P149" s="3">
        <v>42.926</v>
      </c>
      <c r="Q149" s="3">
        <v>45.108999999999995</v>
      </c>
      <c r="R149" s="3">
        <v>47.301</v>
      </c>
      <c r="S149" s="3">
        <v>49.469</v>
      </c>
      <c r="T149" s="3">
        <v>51.551</v>
      </c>
      <c r="U149" s="3">
        <v>53.443</v>
      </c>
      <c r="V149" s="3">
        <v>55.072</v>
      </c>
      <c r="W149" s="3">
        <v>56.413</v>
      </c>
      <c r="X149" s="3">
        <v>57.498</v>
      </c>
      <c r="Y149" s="3">
        <v>58.459</v>
      </c>
      <c r="Z149" s="3">
        <v>59.425</v>
      </c>
      <c r="AA149" s="3">
        <v>60.884</v>
      </c>
      <c r="AB149" s="3">
        <v>63.074</v>
      </c>
      <c r="AC149" s="3">
        <v>65.526</v>
      </c>
      <c r="AD149" s="3">
        <v>67.414</v>
      </c>
      <c r="AE149" s="3">
        <v>68.6</v>
      </c>
      <c r="AF149" s="3">
        <v>69.576</v>
      </c>
      <c r="AG149" s="3">
        <v>70.377</v>
      </c>
      <c r="AH149" s="3">
        <v>71.009</v>
      </c>
      <c r="AI149" s="3">
        <v>71.594</v>
      </c>
      <c r="AJ149" s="3">
        <v>72.991</v>
      </c>
      <c r="AK149" s="3">
        <v>75.913</v>
      </c>
      <c r="AL149" s="3">
        <v>80.271</v>
      </c>
      <c r="AM149" s="3">
        <v>85.744</v>
      </c>
      <c r="AN149" s="3">
        <v>91.826</v>
      </c>
      <c r="AO149" s="3">
        <v>97.65799999999999</v>
      </c>
      <c r="AP149" s="3">
        <v>102.816</v>
      </c>
      <c r="AQ149" s="3">
        <v>106.188</v>
      </c>
      <c r="AR149" s="3">
        <v>107.478</v>
      </c>
      <c r="AS149" s="11" t="s">
        <v>385</v>
      </c>
      <c r="AT149" s="4" t="s">
        <v>385</v>
      </c>
      <c r="AU149" s="4" t="s">
        <v>385</v>
      </c>
      <c r="AV149" s="4" t="s">
        <v>385</v>
      </c>
      <c r="AW149" s="4" t="s">
        <v>385</v>
      </c>
      <c r="AX149" s="4" t="s">
        <v>385</v>
      </c>
      <c r="AY149" s="4" t="s">
        <v>385</v>
      </c>
      <c r="AZ149" s="4" t="s">
        <v>385</v>
      </c>
      <c r="BA149" s="4" t="s">
        <v>385</v>
      </c>
      <c r="BB149" s="4" t="s">
        <v>385</v>
      </c>
      <c r="BC149" s="4" t="s">
        <v>385</v>
      </c>
      <c r="BD149" s="4" t="s">
        <v>385</v>
      </c>
      <c r="BE149" s="4" t="s">
        <v>385</v>
      </c>
      <c r="BF149" s="4" t="s">
        <v>385</v>
      </c>
      <c r="BG149" s="4" t="s">
        <v>385</v>
      </c>
      <c r="BH149" s="4" t="s">
        <v>385</v>
      </c>
      <c r="BI149" s="4" t="s">
        <v>385</v>
      </c>
      <c r="BJ149" s="4" t="s">
        <v>385</v>
      </c>
      <c r="BK149" s="4" t="s">
        <v>385</v>
      </c>
      <c r="BL149" s="4" t="s">
        <v>385</v>
      </c>
      <c r="BM149" s="4" t="s">
        <v>385</v>
      </c>
      <c r="BN149" s="4" t="s">
        <v>385</v>
      </c>
      <c r="BO149" s="4" t="s">
        <v>385</v>
      </c>
      <c r="BP149" s="4" t="s">
        <v>385</v>
      </c>
      <c r="BQ149" s="4" t="s">
        <v>385</v>
      </c>
      <c r="BR149" s="4" t="s">
        <v>385</v>
      </c>
      <c r="BS149" s="4" t="s">
        <v>385</v>
      </c>
      <c r="BT149" s="4" t="s">
        <v>385</v>
      </c>
      <c r="BU149" s="4" t="s">
        <v>385</v>
      </c>
      <c r="BV149" s="4" t="s">
        <v>385</v>
      </c>
      <c r="BW149" s="4" t="s">
        <v>385</v>
      </c>
      <c r="BX149" s="4" t="s">
        <v>385</v>
      </c>
      <c r="BY149" s="4" t="s">
        <v>385</v>
      </c>
      <c r="BZ149" s="4" t="s">
        <v>385</v>
      </c>
      <c r="CA149" s="4" t="s">
        <v>385</v>
      </c>
      <c r="CB149" s="4" t="s">
        <v>385</v>
      </c>
      <c r="CC149" s="4" t="s">
        <v>385</v>
      </c>
      <c r="CD149" s="4" t="s">
        <v>385</v>
      </c>
      <c r="CE149" s="4" t="s">
        <v>385</v>
      </c>
      <c r="CF149" s="4" t="s">
        <v>385</v>
      </c>
      <c r="CG149" s="4" t="s">
        <v>385</v>
      </c>
      <c r="CH149" s="4" t="s">
        <v>385</v>
      </c>
    </row>
    <row x14ac:dyDescent="0.25" r="150" customHeight="1" ht="17.25">
      <c r="A150" s="1" t="s">
        <v>207</v>
      </c>
      <c r="B150" s="1" t="s">
        <v>206</v>
      </c>
      <c r="C150" s="3">
        <v>357.85400000000004</v>
      </c>
      <c r="D150" s="3">
        <v>359.056</v>
      </c>
      <c r="E150" s="3">
        <v>359.23400000000004</v>
      </c>
      <c r="F150" s="3">
        <v>360.13200000000006</v>
      </c>
      <c r="G150" s="3">
        <v>363.323</v>
      </c>
      <c r="H150" s="3">
        <v>368.92499999999995</v>
      </c>
      <c r="I150" s="3">
        <v>376.745</v>
      </c>
      <c r="J150" s="3">
        <v>388.024</v>
      </c>
      <c r="K150" s="3">
        <v>402.332</v>
      </c>
      <c r="L150" s="3">
        <v>422.727</v>
      </c>
      <c r="M150" s="3">
        <v>448.028</v>
      </c>
      <c r="N150" s="3">
        <v>472.569</v>
      </c>
      <c r="O150" s="3">
        <v>495.092</v>
      </c>
      <c r="P150" s="3">
        <v>514.388</v>
      </c>
      <c r="Q150" s="3">
        <v>528.862</v>
      </c>
      <c r="R150" s="3">
        <v>534.473</v>
      </c>
      <c r="S150" s="3">
        <v>532.017</v>
      </c>
      <c r="T150" s="3">
        <v>527.705</v>
      </c>
      <c r="U150" s="3">
        <v>524.953</v>
      </c>
      <c r="V150" s="3">
        <v>524.751</v>
      </c>
      <c r="W150" s="3">
        <v>526.61</v>
      </c>
      <c r="X150" s="3">
        <v>529.443</v>
      </c>
      <c r="Y150" s="3">
        <v>531.222</v>
      </c>
      <c r="Z150" s="3">
        <v>529.736</v>
      </c>
      <c r="AA150" s="3">
        <v>525.987</v>
      </c>
      <c r="AB150" s="3">
        <v>523.226</v>
      </c>
      <c r="AC150" s="3">
        <v>523.577</v>
      </c>
      <c r="AD150" s="3">
        <v>527.906</v>
      </c>
      <c r="AE150" s="3">
        <v>536.478</v>
      </c>
      <c r="AF150" s="3">
        <v>548.571</v>
      </c>
      <c r="AG150" s="3">
        <v>562.929</v>
      </c>
      <c r="AH150" s="3">
        <v>578.858</v>
      </c>
      <c r="AI150" s="3">
        <v>595.597</v>
      </c>
      <c r="AJ150" s="3">
        <v>611.428</v>
      </c>
      <c r="AK150" s="3">
        <v>625.366</v>
      </c>
      <c r="AL150" s="3">
        <v>637.295</v>
      </c>
      <c r="AM150" s="3">
        <v>646.906</v>
      </c>
      <c r="AN150" s="3">
        <v>653.735</v>
      </c>
      <c r="AO150" s="3">
        <v>658.233</v>
      </c>
      <c r="AP150" s="3">
        <v>661.038</v>
      </c>
      <c r="AQ150" s="3">
        <v>663.216</v>
      </c>
      <c r="AR150" s="3">
        <v>665.149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3">
        <v>430.03779000000003</v>
      </c>
      <c r="BE150" s="3">
        <v>455.48464</v>
      </c>
      <c r="BF150" s="3">
        <v>473.23696000000007</v>
      </c>
      <c r="BG150" s="3">
        <v>523.5733799999999</v>
      </c>
      <c r="BH150" s="3">
        <v>491.71515999999997</v>
      </c>
      <c r="BI150" s="3">
        <v>420.29343000000006</v>
      </c>
      <c r="BJ150" s="3">
        <v>343.00825000000003</v>
      </c>
      <c r="BK150" s="3">
        <v>446.21004999999997</v>
      </c>
      <c r="BL150" s="3">
        <v>419.8008</v>
      </c>
      <c r="BM150" s="3">
        <v>405.4897</v>
      </c>
      <c r="BN150" s="3">
        <v>365.31566999999995</v>
      </c>
      <c r="BO150" s="3">
        <v>430.28982</v>
      </c>
      <c r="BP150" s="3">
        <v>487.35712</v>
      </c>
      <c r="BQ150" s="3">
        <v>494.4277799999999</v>
      </c>
      <c r="BR150" s="3">
        <v>497.06469999999996</v>
      </c>
      <c r="BS150" s="3">
        <v>460.74776</v>
      </c>
      <c r="BT150" s="3">
        <v>501.51069999999993</v>
      </c>
      <c r="BU150" s="3">
        <v>472.10063999999994</v>
      </c>
      <c r="BV150" s="3">
        <v>466.28535</v>
      </c>
      <c r="BW150" s="3">
        <v>495.37752</v>
      </c>
      <c r="BX150" s="3">
        <v>515.1836199999999</v>
      </c>
      <c r="BY150" s="3">
        <v>536.0373</v>
      </c>
      <c r="BZ150" s="3">
        <v>574.74232</v>
      </c>
      <c r="CA150" s="3">
        <v>606.60502</v>
      </c>
      <c r="CB150" s="3">
        <v>599.0572999999999</v>
      </c>
      <c r="CC150" s="3">
        <v>575.7463399999999</v>
      </c>
      <c r="CD150" s="3">
        <v>614.5109</v>
      </c>
      <c r="CE150" s="3">
        <v>631.9036799999999</v>
      </c>
      <c r="CF150" s="3">
        <v>647.81724</v>
      </c>
      <c r="CG150" s="3">
        <v>656.58384</v>
      </c>
      <c r="CH150" s="3">
        <v>658.49751</v>
      </c>
    </row>
    <row x14ac:dyDescent="0.25" r="151" customHeight="1" ht="17.25">
      <c r="A151" s="1" t="s">
        <v>472</v>
      </c>
      <c r="B151" s="1" t="s">
        <v>473</v>
      </c>
      <c r="C151" s="3">
        <v>39.349</v>
      </c>
      <c r="D151" s="3">
        <v>38.877</v>
      </c>
      <c r="E151" s="3">
        <v>38.514</v>
      </c>
      <c r="F151" s="3">
        <v>38.28</v>
      </c>
      <c r="G151" s="3">
        <v>38.094</v>
      </c>
      <c r="H151" s="3">
        <v>37.946</v>
      </c>
      <c r="I151" s="3">
        <v>38.041</v>
      </c>
      <c r="J151" s="3">
        <v>38.471000000000004</v>
      </c>
      <c r="K151" s="3">
        <v>39.168</v>
      </c>
      <c r="L151" s="3">
        <v>40.163</v>
      </c>
      <c r="M151" s="3">
        <v>41.288</v>
      </c>
      <c r="N151" s="3">
        <v>42.348</v>
      </c>
      <c r="O151" s="3">
        <v>43.257999999999996</v>
      </c>
      <c r="P151" s="3">
        <v>43.965999999999994</v>
      </c>
      <c r="Q151" s="3">
        <v>44.601</v>
      </c>
      <c r="R151" s="3">
        <v>44.977</v>
      </c>
      <c r="S151" s="3">
        <v>44.979</v>
      </c>
      <c r="T151" s="3">
        <v>44.94799999999999</v>
      </c>
      <c r="U151" s="3">
        <v>44.971</v>
      </c>
      <c r="V151" s="3">
        <v>44.962</v>
      </c>
      <c r="W151" s="3">
        <v>45.013999999999996</v>
      </c>
      <c r="X151" s="12">
        <v>45</v>
      </c>
      <c r="Y151" s="3">
        <v>44.754999999999995</v>
      </c>
      <c r="Z151" s="3">
        <v>44.369</v>
      </c>
      <c r="AA151" s="3">
        <v>43.905</v>
      </c>
      <c r="AB151" s="3">
        <v>43.538</v>
      </c>
      <c r="AC151" s="3">
        <v>43.283</v>
      </c>
      <c r="AD151" s="3">
        <v>43.06099999999999</v>
      </c>
      <c r="AE151" s="3">
        <v>42.93</v>
      </c>
      <c r="AF151" s="3">
        <v>42.898</v>
      </c>
      <c r="AG151" s="3">
        <v>43.18300000000001</v>
      </c>
      <c r="AH151" s="3">
        <v>43.795</v>
      </c>
      <c r="AI151" s="3">
        <v>44.514</v>
      </c>
      <c r="AJ151" s="3">
        <v>45.225</v>
      </c>
      <c r="AK151" s="3">
        <v>45.69199999999999</v>
      </c>
      <c r="AL151" s="3">
        <v>45.61</v>
      </c>
      <c r="AM151" s="3">
        <v>45.113</v>
      </c>
      <c r="AN151" s="3">
        <v>44.459</v>
      </c>
      <c r="AO151" s="3">
        <v>43.711</v>
      </c>
      <c r="AP151" s="3">
        <v>43.013</v>
      </c>
      <c r="AQ151" s="3">
        <v>42.441</v>
      </c>
      <c r="AR151" s="3">
        <v>41.968</v>
      </c>
      <c r="AS151" s="11" t="s">
        <v>385</v>
      </c>
      <c r="AT151" s="4" t="s">
        <v>385</v>
      </c>
      <c r="AU151" s="4" t="s">
        <v>385</v>
      </c>
      <c r="AV151" s="4" t="s">
        <v>385</v>
      </c>
      <c r="AW151" s="4" t="s">
        <v>385</v>
      </c>
      <c r="AX151" s="4" t="s">
        <v>385</v>
      </c>
      <c r="AY151" s="4" t="s">
        <v>385</v>
      </c>
      <c r="AZ151" s="4" t="s">
        <v>385</v>
      </c>
      <c r="BA151" s="4" t="s">
        <v>385</v>
      </c>
      <c r="BB151" s="4" t="s">
        <v>385</v>
      </c>
      <c r="BC151" s="4" t="s">
        <v>385</v>
      </c>
      <c r="BD151" s="4" t="s">
        <v>385</v>
      </c>
      <c r="BE151" s="4" t="s">
        <v>385</v>
      </c>
      <c r="BF151" s="4" t="s">
        <v>385</v>
      </c>
      <c r="BG151" s="4" t="s">
        <v>385</v>
      </c>
      <c r="BH151" s="4" t="s">
        <v>385</v>
      </c>
      <c r="BI151" s="4" t="s">
        <v>385</v>
      </c>
      <c r="BJ151" s="4" t="s">
        <v>385</v>
      </c>
      <c r="BK151" s="4" t="s">
        <v>385</v>
      </c>
      <c r="BL151" s="4" t="s">
        <v>385</v>
      </c>
      <c r="BM151" s="4" t="s">
        <v>385</v>
      </c>
      <c r="BN151" s="4" t="s">
        <v>385</v>
      </c>
      <c r="BO151" s="4" t="s">
        <v>385</v>
      </c>
      <c r="BP151" s="4" t="s">
        <v>385</v>
      </c>
      <c r="BQ151" s="4" t="s">
        <v>385</v>
      </c>
      <c r="BR151" s="4" t="s">
        <v>385</v>
      </c>
      <c r="BS151" s="4" t="s">
        <v>385</v>
      </c>
      <c r="BT151" s="4" t="s">
        <v>385</v>
      </c>
      <c r="BU151" s="4" t="s">
        <v>385</v>
      </c>
      <c r="BV151" s="4" t="s">
        <v>385</v>
      </c>
      <c r="BW151" s="4" t="s">
        <v>385</v>
      </c>
      <c r="BX151" s="4" t="s">
        <v>385</v>
      </c>
      <c r="BY151" s="4" t="s">
        <v>385</v>
      </c>
      <c r="BZ151" s="4" t="s">
        <v>385</v>
      </c>
      <c r="CA151" s="4" t="s">
        <v>385</v>
      </c>
      <c r="CB151" s="4" t="s">
        <v>385</v>
      </c>
      <c r="CC151" s="4" t="s">
        <v>385</v>
      </c>
      <c r="CD151" s="4" t="s">
        <v>385</v>
      </c>
      <c r="CE151" s="4" t="s">
        <v>385</v>
      </c>
      <c r="CF151" s="4" t="s">
        <v>385</v>
      </c>
      <c r="CG151" s="4" t="s">
        <v>385</v>
      </c>
      <c r="CH151" s="4" t="s">
        <v>385</v>
      </c>
    </row>
    <row x14ac:dyDescent="0.25" r="152" customHeight="1" ht="17.25">
      <c r="A152" s="1" t="s">
        <v>215</v>
      </c>
      <c r="B152" s="1" t="s">
        <v>214</v>
      </c>
      <c r="C152" s="3">
        <v>2484.17</v>
      </c>
      <c r="D152" s="3">
        <v>2577.679</v>
      </c>
      <c r="E152" s="3">
        <v>2670.813</v>
      </c>
      <c r="F152" s="3">
        <v>2758.374</v>
      </c>
      <c r="G152" s="3">
        <v>2841.142</v>
      </c>
      <c r="H152" s="3">
        <v>2919.783</v>
      </c>
      <c r="I152" s="3">
        <v>2992.018</v>
      </c>
      <c r="J152" s="3">
        <v>3063.3509999999997</v>
      </c>
      <c r="K152" s="3">
        <v>3137.177</v>
      </c>
      <c r="L152" s="3">
        <v>3212.1150000000002</v>
      </c>
      <c r="M152" s="3">
        <v>3294.2999999999997</v>
      </c>
      <c r="N152" s="3">
        <v>3387.4669999999996</v>
      </c>
      <c r="O152" s="3">
        <v>3489.2520000000004</v>
      </c>
      <c r="P152" s="3">
        <v>3602.0809999999997</v>
      </c>
      <c r="Q152" s="3">
        <v>3728.139</v>
      </c>
      <c r="R152" s="3">
        <v>3868.9139999999998</v>
      </c>
      <c r="S152" s="3">
        <v>4024.655</v>
      </c>
      <c r="T152" s="3">
        <v>4190.873</v>
      </c>
      <c r="U152" s="3">
        <v>4364.21</v>
      </c>
      <c r="V152" s="3">
        <v>4541.233</v>
      </c>
      <c r="W152" s="3">
        <v>4718.39</v>
      </c>
      <c r="X152" s="3">
        <v>4895.031</v>
      </c>
      <c r="Y152" s="3">
        <v>5074.524</v>
      </c>
      <c r="Z152" s="3">
        <v>5260.541</v>
      </c>
      <c r="AA152" s="3">
        <v>5455.073</v>
      </c>
      <c r="AB152" s="3">
        <v>5657.322</v>
      </c>
      <c r="AC152" s="3">
        <v>5865.038</v>
      </c>
      <c r="AD152" s="3">
        <v>6078.98</v>
      </c>
      <c r="AE152" s="3">
        <v>6300.1089999999995</v>
      </c>
      <c r="AF152" s="3">
        <v>6527.817</v>
      </c>
      <c r="AG152" s="3">
        <v>6762.591</v>
      </c>
      <c r="AH152" s="3">
        <v>7003.876</v>
      </c>
      <c r="AI152" s="3">
        <v>7248.022999999999</v>
      </c>
      <c r="AJ152" s="3">
        <v>7496.564</v>
      </c>
      <c r="AK152" s="3">
        <v>7751.97</v>
      </c>
      <c r="AL152" s="3">
        <v>8016.782999999999</v>
      </c>
      <c r="AM152" s="3">
        <v>8300.35</v>
      </c>
      <c r="AN152" s="3">
        <v>8606.512</v>
      </c>
      <c r="AO152" s="3">
        <v>8927.796</v>
      </c>
      <c r="AP152" s="3">
        <v>9259.787</v>
      </c>
      <c r="AQ152" s="3">
        <v>9601.146</v>
      </c>
      <c r="AR152" s="3">
        <v>9944.353</v>
      </c>
      <c r="AS152" s="12">
        <v>0</v>
      </c>
      <c r="AT152" s="3">
        <v>721.75012</v>
      </c>
      <c r="AU152" s="3">
        <v>747.8276400000001</v>
      </c>
      <c r="AV152" s="3">
        <v>772.34472</v>
      </c>
      <c r="AW152" s="3">
        <v>795.51976</v>
      </c>
      <c r="AX152" s="3">
        <v>817.5392400000001</v>
      </c>
      <c r="AY152" s="3">
        <v>837.7650400000001</v>
      </c>
      <c r="AZ152" s="3">
        <v>857.73828</v>
      </c>
      <c r="BA152" s="3">
        <v>847.0377900000001</v>
      </c>
      <c r="BB152" s="3">
        <v>1027.8768</v>
      </c>
      <c r="BC152" s="3">
        <v>1647.1499999999999</v>
      </c>
      <c r="BD152" s="3">
        <v>1287.2374599999998</v>
      </c>
      <c r="BE152" s="3">
        <v>1325.91576</v>
      </c>
      <c r="BF152" s="3">
        <v>1224.7075399999999</v>
      </c>
      <c r="BG152" s="3">
        <v>1193.00448</v>
      </c>
      <c r="BH152" s="3">
        <v>2050.52442</v>
      </c>
      <c r="BI152" s="3">
        <v>2133.0671500000003</v>
      </c>
      <c r="BJ152" s="3">
        <v>2011.6190399999998</v>
      </c>
      <c r="BK152" s="3">
        <v>2094.8208</v>
      </c>
      <c r="BL152" s="3">
        <v>2134.3795099999998</v>
      </c>
      <c r="BM152" s="3">
        <v>2359.195</v>
      </c>
      <c r="BN152" s="3">
        <v>2594.36643</v>
      </c>
      <c r="BO152" s="3">
        <v>2841.7334400000004</v>
      </c>
      <c r="BP152" s="3">
        <v>3051.1137799999997</v>
      </c>
      <c r="BQ152" s="3">
        <v>3327.5945300000003</v>
      </c>
      <c r="BR152" s="3">
        <v>3620.68608</v>
      </c>
      <c r="BS152" s="3">
        <v>4046.876219999999</v>
      </c>
      <c r="BT152" s="3">
        <v>4437.6554</v>
      </c>
      <c r="BU152" s="3">
        <v>4914.0850199999995</v>
      </c>
      <c r="BV152" s="3">
        <v>5613.92262</v>
      </c>
      <c r="BW152" s="3">
        <v>5477.698710000001</v>
      </c>
      <c r="BX152" s="3">
        <v>3712.0542800000003</v>
      </c>
      <c r="BY152" s="3">
        <v>6160.819549999999</v>
      </c>
      <c r="BZ152" s="3">
        <v>3223.52252</v>
      </c>
      <c r="CA152" s="3">
        <v>6744.2139</v>
      </c>
      <c r="CB152" s="3">
        <v>7535.776019999999</v>
      </c>
      <c r="CC152" s="3">
        <v>7553.3185</v>
      </c>
      <c r="CD152" s="3">
        <v>7917.991040000001</v>
      </c>
      <c r="CE152" s="3">
        <v>7767.18252</v>
      </c>
      <c r="CF152" s="3">
        <v>6481.8508999999995</v>
      </c>
      <c r="CG152" s="3">
        <v>9025.07724</v>
      </c>
      <c r="CH152" s="3">
        <v>9447.135349999999</v>
      </c>
    </row>
    <row x14ac:dyDescent="0.25" r="153" customHeight="1" ht="17.25">
      <c r="A153" s="1" t="s">
        <v>217</v>
      </c>
      <c r="B153" s="1" t="s">
        <v>216</v>
      </c>
      <c r="C153" s="3">
        <v>27172.094</v>
      </c>
      <c r="D153" s="3">
        <v>28021.046000000002</v>
      </c>
      <c r="E153" s="3">
        <v>28821.641</v>
      </c>
      <c r="F153" s="3">
        <v>29474.033</v>
      </c>
      <c r="G153" s="3">
        <v>30059.732</v>
      </c>
      <c r="H153" s="3">
        <v>30665.862</v>
      </c>
      <c r="I153" s="3">
        <v>31207.643</v>
      </c>
      <c r="J153" s="3">
        <v>31702.354</v>
      </c>
      <c r="K153" s="3">
        <v>32176.505</v>
      </c>
      <c r="L153" s="3">
        <v>32707.83</v>
      </c>
      <c r="M153" s="3">
        <v>33336.152</v>
      </c>
      <c r="N153" s="3">
        <v>34039.658</v>
      </c>
      <c r="O153" s="3">
        <v>34832.613</v>
      </c>
      <c r="P153" s="3">
        <v>35715.45</v>
      </c>
      <c r="Q153" s="3">
        <v>36656.468</v>
      </c>
      <c r="R153" s="3">
        <v>37638.445</v>
      </c>
      <c r="S153" s="3">
        <v>38650.601</v>
      </c>
      <c r="T153" s="3">
        <v>39657.437</v>
      </c>
      <c r="U153" s="3">
        <v>40642.21</v>
      </c>
      <c r="V153" s="3">
        <v>41680.548</v>
      </c>
      <c r="W153" s="3">
        <v>42846.121</v>
      </c>
      <c r="X153" s="3">
        <v>44133.091</v>
      </c>
      <c r="Y153" s="3">
        <v>45544.627</v>
      </c>
      <c r="Z153" s="3">
        <v>47061.02</v>
      </c>
      <c r="AA153" s="3">
        <v>48577.875</v>
      </c>
      <c r="AB153" s="3">
        <v>50048.231</v>
      </c>
      <c r="AC153" s="3">
        <v>51501.130999999994</v>
      </c>
      <c r="AD153" s="3">
        <v>52940.186</v>
      </c>
      <c r="AE153" s="3">
        <v>54402.753</v>
      </c>
      <c r="AF153" s="3">
        <v>55899.687999999995</v>
      </c>
      <c r="AG153" s="3">
        <v>57379.422</v>
      </c>
      <c r="AH153" s="3">
        <v>58829.265</v>
      </c>
      <c r="AI153" s="3">
        <v>60219.648</v>
      </c>
      <c r="AJ153" s="3">
        <v>61467.185</v>
      </c>
      <c r="AK153" s="3">
        <v>62574.948</v>
      </c>
      <c r="AL153" s="3">
        <v>63580.892</v>
      </c>
      <c r="AM153" s="3">
        <v>64519.81</v>
      </c>
      <c r="AN153" s="3">
        <v>65457.673</v>
      </c>
      <c r="AO153" s="3">
        <v>66433.573</v>
      </c>
      <c r="AP153" s="3">
        <v>67456.237</v>
      </c>
      <c r="AQ153" s="3">
        <v>68538.078</v>
      </c>
      <c r="AR153" s="3">
        <v>69661.597</v>
      </c>
      <c r="AS153" s="12">
        <v>0</v>
      </c>
      <c r="AT153" s="3">
        <v>6444.840580000001</v>
      </c>
      <c r="AU153" s="3">
        <v>6052.54461</v>
      </c>
      <c r="AV153" s="3">
        <v>5600.06627</v>
      </c>
      <c r="AW153" s="3">
        <v>4809.55712</v>
      </c>
      <c r="AX153" s="3">
        <v>8586.44136</v>
      </c>
      <c r="AY153" s="3">
        <v>12483.057200000001</v>
      </c>
      <c r="AZ153" s="3">
        <v>14900.10638</v>
      </c>
      <c r="BA153" s="3">
        <v>17375.312700000002</v>
      </c>
      <c r="BB153" s="3">
        <v>19951.7763</v>
      </c>
      <c r="BC153" s="3">
        <v>26668.9216</v>
      </c>
      <c r="BD153" s="3">
        <v>20423.7948</v>
      </c>
      <c r="BE153" s="3">
        <v>19854.589409999997</v>
      </c>
      <c r="BF153" s="3">
        <v>18572.034</v>
      </c>
      <c r="BG153" s="3">
        <v>20161.0574</v>
      </c>
      <c r="BH153" s="3">
        <v>15808.1469</v>
      </c>
      <c r="BI153" s="3">
        <v>16619.75843</v>
      </c>
      <c r="BJ153" s="3">
        <v>11500.656729999999</v>
      </c>
      <c r="BK153" s="3">
        <v>19914.6829</v>
      </c>
      <c r="BL153" s="3">
        <v>19173.05208</v>
      </c>
      <c r="BM153" s="3">
        <v>18852.29324</v>
      </c>
      <c r="BN153" s="3">
        <v>18094.56731</v>
      </c>
      <c r="BO153" s="3">
        <v>17306.95826</v>
      </c>
      <c r="BP153" s="3">
        <v>19765.628399999998</v>
      </c>
      <c r="BQ153" s="3">
        <v>21860.04375</v>
      </c>
      <c r="BR153" s="3">
        <v>24523.63319</v>
      </c>
      <c r="BS153" s="3">
        <v>26780.588119999997</v>
      </c>
      <c r="BT153" s="3">
        <v>28058.298580000002</v>
      </c>
      <c r="BU153" s="3">
        <v>35361.78945</v>
      </c>
      <c r="BV153" s="3">
        <v>42483.762879999995</v>
      </c>
      <c r="BW153" s="3">
        <v>35575.24164</v>
      </c>
      <c r="BX153" s="3">
        <v>33532.68105</v>
      </c>
      <c r="BY153" s="3">
        <v>30712.020480000003</v>
      </c>
      <c r="BZ153" s="3">
        <v>31348.264349999998</v>
      </c>
      <c r="CA153" s="3">
        <v>31913.22348</v>
      </c>
      <c r="CB153" s="3">
        <v>33697.87276</v>
      </c>
      <c r="CC153" s="3">
        <v>41292.6784</v>
      </c>
      <c r="CD153" s="3">
        <v>43856.64091</v>
      </c>
      <c r="CE153" s="3">
        <v>46503.5011</v>
      </c>
      <c r="CF153" s="3">
        <v>48568.490639999996</v>
      </c>
      <c r="CG153" s="3">
        <v>51403.5585</v>
      </c>
      <c r="CH153" s="3">
        <v>52246.19774999999</v>
      </c>
    </row>
    <row x14ac:dyDescent="0.25" r="154" customHeight="1" ht="17.25">
      <c r="A154" s="1" t="s">
        <v>213</v>
      </c>
      <c r="B154" s="1" t="s">
        <v>212</v>
      </c>
      <c r="C154" s="3">
        <v>1228.513</v>
      </c>
      <c r="D154" s="3">
        <v>1252.734</v>
      </c>
      <c r="E154" s="3">
        <v>1276.402</v>
      </c>
      <c r="F154" s="3">
        <v>1299.182</v>
      </c>
      <c r="G154" s="3">
        <v>1320.088</v>
      </c>
      <c r="H154" s="3">
        <v>1339.088</v>
      </c>
      <c r="I154" s="3">
        <v>1356.158</v>
      </c>
      <c r="J154" s="3">
        <v>1370.977</v>
      </c>
      <c r="K154" s="3">
        <v>1384.658</v>
      </c>
      <c r="L154" s="3">
        <v>1397.74</v>
      </c>
      <c r="M154" s="3">
        <v>1409.599</v>
      </c>
      <c r="N154" s="3">
        <v>1420.357</v>
      </c>
      <c r="O154" s="3">
        <v>1429.4</v>
      </c>
      <c r="P154" s="3">
        <v>1435.681</v>
      </c>
      <c r="Q154" s="3">
        <v>1438.741</v>
      </c>
      <c r="R154" s="3">
        <v>1438.444</v>
      </c>
      <c r="S154" s="3">
        <v>1435.187</v>
      </c>
      <c r="T154" s="3">
        <v>1428.779</v>
      </c>
      <c r="U154" s="3">
        <v>1418.173</v>
      </c>
      <c r="V154" s="3">
        <v>1406.002</v>
      </c>
      <c r="W154" s="3">
        <v>1394.2</v>
      </c>
      <c r="X154" s="3">
        <v>1381.792</v>
      </c>
      <c r="Y154" s="3">
        <v>1370.2340000000002</v>
      </c>
      <c r="Z154" s="3">
        <v>1360.516</v>
      </c>
      <c r="AA154" s="3">
        <v>1352.125</v>
      </c>
      <c r="AB154" s="3">
        <v>1344.761</v>
      </c>
      <c r="AC154" s="3">
        <v>1339.444</v>
      </c>
      <c r="AD154" s="3">
        <v>1337.227</v>
      </c>
      <c r="AE154" s="3">
        <v>1338.131</v>
      </c>
      <c r="AF154" s="3">
        <v>1342.299</v>
      </c>
      <c r="AG154" s="3">
        <v>1349.556</v>
      </c>
      <c r="AH154" s="3">
        <v>1358.54</v>
      </c>
      <c r="AI154" s="3">
        <v>1367.843</v>
      </c>
      <c r="AJ154" s="3">
        <v>1376.86</v>
      </c>
      <c r="AK154" s="3">
        <v>1385.016</v>
      </c>
      <c r="AL154" s="3">
        <v>1391.904</v>
      </c>
      <c r="AM154" s="3">
        <v>1397.218</v>
      </c>
      <c r="AN154" s="3">
        <v>1400.64</v>
      </c>
      <c r="AO154" s="3">
        <v>1402.016</v>
      </c>
      <c r="AP154" s="3">
        <v>1401.336</v>
      </c>
      <c r="AQ154" s="3">
        <v>1399.107</v>
      </c>
      <c r="AR154" s="3">
        <v>1395.609</v>
      </c>
      <c r="AS154" s="3">
        <v>417.69442</v>
      </c>
      <c r="AT154" s="3">
        <v>826.80444</v>
      </c>
      <c r="AU154" s="3">
        <v>1059.41366</v>
      </c>
      <c r="AV154" s="3">
        <v>1156.27198</v>
      </c>
      <c r="AW154" s="3">
        <v>1293.68624</v>
      </c>
      <c r="AX154" s="3">
        <v>1325.69712</v>
      </c>
      <c r="AY154" s="3">
        <v>1342.5964199999999</v>
      </c>
      <c r="AZ154" s="3">
        <v>1288.71838</v>
      </c>
      <c r="BA154" s="3">
        <v>1260.0387799999999</v>
      </c>
      <c r="BB154" s="3">
        <v>1313.8755999999998</v>
      </c>
      <c r="BC154" s="3">
        <v>1184.06316</v>
      </c>
      <c r="BD154" s="3">
        <v>1051.06418</v>
      </c>
      <c r="BE154" s="3">
        <v>1300.7540000000001</v>
      </c>
      <c r="BF154" s="3">
        <v>1306.46971</v>
      </c>
      <c r="BG154" s="3">
        <v>1323.64172</v>
      </c>
      <c r="BH154" s="3">
        <v>1337.7529200000001</v>
      </c>
      <c r="BI154" s="3">
        <v>1349.07578</v>
      </c>
      <c r="BJ154" s="3">
        <v>1357.34005</v>
      </c>
      <c r="BK154" s="3">
        <v>1304.71916</v>
      </c>
      <c r="BL154" s="3">
        <v>1391.9419799999998</v>
      </c>
      <c r="BM154" s="3">
        <v>1338.432</v>
      </c>
      <c r="BN154" s="3">
        <v>1340.3382399999998</v>
      </c>
      <c r="BO154" s="3">
        <v>1274.3176200000003</v>
      </c>
      <c r="BP154" s="3">
        <v>1278.88504</v>
      </c>
      <c r="BQ154" s="3">
        <v>1189.8700000000001</v>
      </c>
      <c r="BR154" s="3">
        <v>1183.38968</v>
      </c>
      <c r="BS154" s="3">
        <v>1312.65512</v>
      </c>
      <c r="BT154" s="3">
        <v>1310.4824600000002</v>
      </c>
      <c r="BU154" s="3">
        <v>1324.74969</v>
      </c>
      <c r="BV154" s="3">
        <v>1328.87601</v>
      </c>
      <c r="BW154" s="3">
        <v>1336.06044</v>
      </c>
      <c r="BX154" s="3">
        <v>1344.9546</v>
      </c>
      <c r="BY154" s="3">
        <v>1354.1645700000001</v>
      </c>
      <c r="BZ154" s="3">
        <v>1363.0913999999998</v>
      </c>
      <c r="CA154" s="3">
        <v>1371.1658400000001</v>
      </c>
      <c r="CB154" s="3">
        <v>1377.98496</v>
      </c>
      <c r="CC154" s="3">
        <v>1383.24582</v>
      </c>
      <c r="CD154" s="3">
        <v>1386.6336000000001</v>
      </c>
      <c r="CE154" s="3">
        <v>1387.99584</v>
      </c>
      <c r="CF154" s="3">
        <v>1387.32264</v>
      </c>
      <c r="CG154" s="3">
        <v>1301.16951</v>
      </c>
      <c r="CH154" s="3">
        <v>1200.22374</v>
      </c>
    </row>
    <row x14ac:dyDescent="0.25" r="155" customHeight="1" ht="17.25">
      <c r="A155" s="1" t="s">
        <v>219</v>
      </c>
      <c r="B155" s="1" t="s">
        <v>218</v>
      </c>
      <c r="C155" s="3">
        <v>1.017</v>
      </c>
      <c r="D155" s="3">
        <v>0.986</v>
      </c>
      <c r="E155" s="3">
        <v>0.944</v>
      </c>
      <c r="F155" s="3">
        <v>0.888</v>
      </c>
      <c r="G155" s="3">
        <v>0.834</v>
      </c>
      <c r="H155" s="3">
        <v>0.784</v>
      </c>
      <c r="I155" s="3">
        <v>0.74</v>
      </c>
      <c r="J155" s="3">
        <v>0.6950000000000001</v>
      </c>
      <c r="K155" s="3">
        <v>0.645</v>
      </c>
      <c r="L155" s="3">
        <v>0.596</v>
      </c>
      <c r="M155" s="3">
        <v>0.5489999999999999</v>
      </c>
      <c r="N155" s="3">
        <v>0.51</v>
      </c>
      <c r="O155" s="3">
        <v>0.483</v>
      </c>
      <c r="P155" s="3">
        <v>0.466</v>
      </c>
      <c r="Q155" s="3">
        <v>0.456</v>
      </c>
      <c r="R155" s="3">
        <v>0.451</v>
      </c>
      <c r="S155" s="3">
        <v>0.44899999999999995</v>
      </c>
      <c r="T155" s="3">
        <v>0.445</v>
      </c>
      <c r="U155" s="3">
        <v>0.425</v>
      </c>
      <c r="V155" s="3">
        <v>0.396</v>
      </c>
      <c r="W155" s="3">
        <v>0.375</v>
      </c>
      <c r="X155" s="3">
        <v>0.361</v>
      </c>
      <c r="Y155" s="3">
        <v>0.348</v>
      </c>
      <c r="Z155" s="3">
        <v>0.33299999999999996</v>
      </c>
      <c r="AA155" s="3">
        <v>0.32499999999999996</v>
      </c>
      <c r="AB155" s="3">
        <v>0.32899999999999996</v>
      </c>
      <c r="AC155" s="3">
        <v>0.33899999999999997</v>
      </c>
      <c r="AD155" s="3">
        <v>0.352</v>
      </c>
      <c r="AE155" s="3">
        <v>0.36</v>
      </c>
      <c r="AF155" s="3">
        <v>0.36</v>
      </c>
      <c r="AG155" s="3">
        <v>0.357</v>
      </c>
      <c r="AH155" s="3">
        <v>0.348</v>
      </c>
      <c r="AI155" s="3">
        <v>0.339</v>
      </c>
      <c r="AJ155" s="3">
        <v>0.335</v>
      </c>
      <c r="AK155" s="3">
        <v>0.331</v>
      </c>
      <c r="AL155" s="3">
        <v>0.325</v>
      </c>
      <c r="AM155" s="3">
        <v>0.313</v>
      </c>
      <c r="AN155" s="3">
        <v>0.296</v>
      </c>
      <c r="AO155" s="3">
        <v>0.29</v>
      </c>
      <c r="AP155" s="3">
        <v>0.296</v>
      </c>
      <c r="AQ155" s="3">
        <v>0.296</v>
      </c>
      <c r="AR155" s="3">
        <v>0.288</v>
      </c>
      <c r="AS155" s="3">
        <v>0.8644499999999999</v>
      </c>
      <c r="AT155" s="3">
        <v>0.97614</v>
      </c>
      <c r="AU155" s="3">
        <v>0.7552</v>
      </c>
      <c r="AV155" s="3">
        <v>0.5327999999999999</v>
      </c>
      <c r="AW155" s="3">
        <v>0.34193999999999997</v>
      </c>
      <c r="AX155" s="3">
        <v>0.32144</v>
      </c>
      <c r="AY155" s="3">
        <v>0.5254</v>
      </c>
      <c r="AZ155" s="3">
        <v>0.68805</v>
      </c>
      <c r="BA155" s="3">
        <v>0.6385500000000001</v>
      </c>
      <c r="BB155" s="3">
        <v>0.59004</v>
      </c>
      <c r="BC155" s="3">
        <v>0.5435099999999999</v>
      </c>
      <c r="BD155" s="3">
        <v>0.5049</v>
      </c>
      <c r="BE155" s="3">
        <v>0.47817</v>
      </c>
      <c r="BF155" s="3">
        <v>0.46134000000000003</v>
      </c>
      <c r="BG155" s="3">
        <v>0.45144</v>
      </c>
      <c r="BH155" s="3">
        <v>0.41492</v>
      </c>
      <c r="BI155" s="3">
        <v>0.44450999999999996</v>
      </c>
      <c r="BJ155" s="3">
        <v>0.44055</v>
      </c>
      <c r="BK155" s="3">
        <v>0.42075</v>
      </c>
      <c r="BL155" s="3">
        <v>0.39204</v>
      </c>
      <c r="BM155" s="3">
        <v>0.37124999999999997</v>
      </c>
      <c r="BN155" s="3">
        <v>0.35739</v>
      </c>
      <c r="BO155" s="3">
        <v>0.34452</v>
      </c>
      <c r="BP155" s="3">
        <v>0.32966999999999996</v>
      </c>
      <c r="BQ155" s="3">
        <v>0.31199999999999994</v>
      </c>
      <c r="BR155" s="3">
        <v>0.31912999999999997</v>
      </c>
      <c r="BS155" s="3">
        <v>0.33560999999999996</v>
      </c>
      <c r="BT155" s="3">
        <v>0.34847999999999996</v>
      </c>
      <c r="BU155" s="3">
        <v>0.3564</v>
      </c>
      <c r="BV155" s="3">
        <v>0.3564</v>
      </c>
      <c r="BW155" s="3">
        <v>0.35342999999999997</v>
      </c>
      <c r="BX155" s="3">
        <v>0.34452</v>
      </c>
      <c r="BY155" s="3">
        <v>0.33561</v>
      </c>
      <c r="BZ155" s="3">
        <v>0.33165</v>
      </c>
      <c r="CA155" s="3">
        <v>0.32769000000000004</v>
      </c>
      <c r="CB155" s="3">
        <v>0.32175</v>
      </c>
      <c r="CC155" s="3">
        <v>0.28796</v>
      </c>
      <c r="CD155" s="3">
        <v>0.29303999999999997</v>
      </c>
      <c r="CE155" s="3">
        <v>0.28709999999999997</v>
      </c>
      <c r="CF155" s="3">
        <v>0.29303999999999997</v>
      </c>
      <c r="CG155" s="3">
        <v>0.27824</v>
      </c>
      <c r="CH155" s="3">
        <v>0.25344</v>
      </c>
    </row>
    <row x14ac:dyDescent="0.25" r="156" customHeight="1" ht="17.25">
      <c r="A156" s="1" t="s">
        <v>474</v>
      </c>
      <c r="B156" s="1" t="s">
        <v>475</v>
      </c>
      <c r="C156" s="3">
        <v>1764.7579999999998</v>
      </c>
      <c r="D156" s="3">
        <v>1766.98</v>
      </c>
      <c r="E156" s="3">
        <v>1764.977</v>
      </c>
      <c r="F156" s="3">
        <v>1756.5140000000001</v>
      </c>
      <c r="G156" s="3">
        <v>1749.8410000000001</v>
      </c>
      <c r="H156" s="3">
        <v>1747.4389999999999</v>
      </c>
      <c r="I156" s="3">
        <v>1753.111</v>
      </c>
      <c r="J156" s="3">
        <v>1775.395</v>
      </c>
      <c r="K156" s="3">
        <v>1807.905</v>
      </c>
      <c r="L156" s="3">
        <v>1840.769</v>
      </c>
      <c r="M156" s="3">
        <v>1875.598</v>
      </c>
      <c r="N156" s="3">
        <v>1909.469</v>
      </c>
      <c r="O156" s="3">
        <v>1934.864</v>
      </c>
      <c r="P156" s="3">
        <v>1954.323</v>
      </c>
      <c r="Q156" s="3">
        <v>1968.905</v>
      </c>
      <c r="R156" s="3">
        <v>1969.036</v>
      </c>
      <c r="S156" s="3">
        <v>1955.993</v>
      </c>
      <c r="T156" s="3">
        <v>1946.261</v>
      </c>
      <c r="U156" s="3">
        <v>1947.924</v>
      </c>
      <c r="V156" s="3">
        <v>1957.68</v>
      </c>
      <c r="W156" s="3">
        <v>1977.085</v>
      </c>
      <c r="X156" s="3">
        <v>2000.821</v>
      </c>
      <c r="Y156" s="3">
        <v>2016.045</v>
      </c>
      <c r="Z156" s="3">
        <v>2019.2169999999999</v>
      </c>
      <c r="AA156" s="3">
        <v>2007.566</v>
      </c>
      <c r="AB156" s="3">
        <v>1978.6729999999998</v>
      </c>
      <c r="AC156" s="3">
        <v>1941.878</v>
      </c>
      <c r="AD156" s="3">
        <v>1906.4389999999999</v>
      </c>
      <c r="AE156" s="3">
        <v>1875.415</v>
      </c>
      <c r="AF156" s="3">
        <v>1855.828</v>
      </c>
      <c r="AG156" s="3">
        <v>1847.2939999999999</v>
      </c>
      <c r="AH156" s="3">
        <v>1841.894</v>
      </c>
      <c r="AI156" s="3">
        <v>1833.43</v>
      </c>
      <c r="AJ156" s="3">
        <v>1816.576</v>
      </c>
      <c r="AK156" s="3">
        <v>1796.134</v>
      </c>
      <c r="AL156" s="3">
        <v>1776.269</v>
      </c>
      <c r="AM156" s="3">
        <v>1758.763</v>
      </c>
      <c r="AN156" s="3">
        <v>1747.53</v>
      </c>
      <c r="AO156" s="3">
        <v>1739.4879999999998</v>
      </c>
      <c r="AP156" s="3">
        <v>1730.329</v>
      </c>
      <c r="AQ156" s="3">
        <v>1724.531</v>
      </c>
      <c r="AR156" s="3">
        <v>1731.385</v>
      </c>
      <c r="AS156" s="11" t="s">
        <v>385</v>
      </c>
      <c r="AT156" s="4" t="s">
        <v>385</v>
      </c>
      <c r="AU156" s="4" t="s">
        <v>385</v>
      </c>
      <c r="AV156" s="4" t="s">
        <v>385</v>
      </c>
      <c r="AW156" s="4" t="s">
        <v>385</v>
      </c>
      <c r="AX156" s="4" t="s">
        <v>385</v>
      </c>
      <c r="AY156" s="4" t="s">
        <v>385</v>
      </c>
      <c r="AZ156" s="4" t="s">
        <v>385</v>
      </c>
      <c r="BA156" s="4" t="s">
        <v>385</v>
      </c>
      <c r="BB156" s="4" t="s">
        <v>385</v>
      </c>
      <c r="BC156" s="4" t="s">
        <v>385</v>
      </c>
      <c r="BD156" s="4" t="s">
        <v>385</v>
      </c>
      <c r="BE156" s="4" t="s">
        <v>385</v>
      </c>
      <c r="BF156" s="4" t="s">
        <v>385</v>
      </c>
      <c r="BG156" s="4" t="s">
        <v>385</v>
      </c>
      <c r="BH156" s="4" t="s">
        <v>385</v>
      </c>
      <c r="BI156" s="4" t="s">
        <v>385</v>
      </c>
      <c r="BJ156" s="4" t="s">
        <v>385</v>
      </c>
      <c r="BK156" s="4" t="s">
        <v>385</v>
      </c>
      <c r="BL156" s="4" t="s">
        <v>385</v>
      </c>
      <c r="BM156" s="4" t="s">
        <v>385</v>
      </c>
      <c r="BN156" s="4" t="s">
        <v>385</v>
      </c>
      <c r="BO156" s="4" t="s">
        <v>385</v>
      </c>
      <c r="BP156" s="4" t="s">
        <v>385</v>
      </c>
      <c r="BQ156" s="4" t="s">
        <v>385</v>
      </c>
      <c r="BR156" s="4" t="s">
        <v>385</v>
      </c>
      <c r="BS156" s="4" t="s">
        <v>385</v>
      </c>
      <c r="BT156" s="4" t="s">
        <v>385</v>
      </c>
      <c r="BU156" s="4" t="s">
        <v>385</v>
      </c>
      <c r="BV156" s="4" t="s">
        <v>385</v>
      </c>
      <c r="BW156" s="4" t="s">
        <v>385</v>
      </c>
      <c r="BX156" s="4" t="s">
        <v>385</v>
      </c>
      <c r="BY156" s="4" t="s">
        <v>385</v>
      </c>
      <c r="BZ156" s="4" t="s">
        <v>385</v>
      </c>
      <c r="CA156" s="4" t="s">
        <v>385</v>
      </c>
      <c r="CB156" s="4" t="s">
        <v>385</v>
      </c>
      <c r="CC156" s="4" t="s">
        <v>385</v>
      </c>
      <c r="CD156" s="4" t="s">
        <v>385</v>
      </c>
      <c r="CE156" s="4" t="s">
        <v>385</v>
      </c>
      <c r="CF156" s="4" t="s">
        <v>385</v>
      </c>
      <c r="CG156" s="4" t="s">
        <v>385</v>
      </c>
      <c r="CH156" s="4" t="s">
        <v>385</v>
      </c>
    </row>
    <row x14ac:dyDescent="0.25" r="157" customHeight="1" ht="17.25">
      <c r="A157" s="1" t="s">
        <v>476</v>
      </c>
      <c r="B157" s="1" t="s">
        <v>477</v>
      </c>
      <c r="C157" s="3">
        <v>522.104</v>
      </c>
      <c r="D157" s="3">
        <v>514.739</v>
      </c>
      <c r="E157" s="3">
        <v>512.918</v>
      </c>
      <c r="F157" s="3">
        <v>511.702</v>
      </c>
      <c r="G157" s="3">
        <v>508.842</v>
      </c>
      <c r="H157" s="3">
        <v>508.075</v>
      </c>
      <c r="I157" s="3">
        <v>510.021</v>
      </c>
      <c r="J157" s="3">
        <v>515.005</v>
      </c>
      <c r="K157" s="3">
        <v>526.168</v>
      </c>
      <c r="L157" s="3">
        <v>542.442</v>
      </c>
      <c r="M157" s="3">
        <v>560.339</v>
      </c>
      <c r="N157" s="3">
        <v>578.0409999999999</v>
      </c>
      <c r="O157" s="3">
        <v>593.02</v>
      </c>
      <c r="P157" s="3">
        <v>602.979</v>
      </c>
      <c r="Q157" s="3">
        <v>607.074</v>
      </c>
      <c r="R157" s="3">
        <v>607.267</v>
      </c>
      <c r="S157" s="3">
        <v>606.392</v>
      </c>
      <c r="T157" s="3">
        <v>605.901</v>
      </c>
      <c r="U157" s="3">
        <v>604.8199999999999</v>
      </c>
      <c r="V157" s="3">
        <v>604.415</v>
      </c>
      <c r="W157" s="3">
        <v>603.411</v>
      </c>
      <c r="X157" s="3">
        <v>597.388</v>
      </c>
      <c r="Y157" s="3">
        <v>589.027</v>
      </c>
      <c r="Z157" s="3">
        <v>583.557</v>
      </c>
      <c r="AA157" s="3">
        <v>580.116</v>
      </c>
      <c r="AB157" s="3">
        <v>576.614</v>
      </c>
      <c r="AC157" s="3">
        <v>577.255</v>
      </c>
      <c r="AD157" s="3">
        <v>583.6759999999999</v>
      </c>
      <c r="AE157" s="3">
        <v>592.35</v>
      </c>
      <c r="AF157" s="3">
        <v>602.473</v>
      </c>
      <c r="AG157" s="3">
        <v>612.832</v>
      </c>
      <c r="AH157" s="3">
        <v>619.663</v>
      </c>
      <c r="AI157" s="3">
        <v>624.046</v>
      </c>
      <c r="AJ157" s="3">
        <v>625.185</v>
      </c>
      <c r="AK157" s="3">
        <v>620.563</v>
      </c>
      <c r="AL157" s="3">
        <v>614.039</v>
      </c>
      <c r="AM157" s="3">
        <v>608.931</v>
      </c>
      <c r="AN157" s="3">
        <v>603.115</v>
      </c>
      <c r="AO157" s="3">
        <v>594.486</v>
      </c>
      <c r="AP157" s="3">
        <v>584.973</v>
      </c>
      <c r="AQ157" s="3">
        <v>573.071</v>
      </c>
      <c r="AR157" s="3">
        <v>559.807</v>
      </c>
      <c r="AS157" s="11" t="s">
        <v>385</v>
      </c>
      <c r="AT157" s="4" t="s">
        <v>385</v>
      </c>
      <c r="AU157" s="4" t="s">
        <v>385</v>
      </c>
      <c r="AV157" s="4" t="s">
        <v>385</v>
      </c>
      <c r="AW157" s="4" t="s">
        <v>385</v>
      </c>
      <c r="AX157" s="4" t="s">
        <v>385</v>
      </c>
      <c r="AY157" s="4" t="s">
        <v>385</v>
      </c>
      <c r="AZ157" s="4" t="s">
        <v>385</v>
      </c>
      <c r="BA157" s="4" t="s">
        <v>385</v>
      </c>
      <c r="BB157" s="4" t="s">
        <v>385</v>
      </c>
      <c r="BC157" s="4" t="s">
        <v>385</v>
      </c>
      <c r="BD157" s="4" t="s">
        <v>385</v>
      </c>
      <c r="BE157" s="4" t="s">
        <v>385</v>
      </c>
      <c r="BF157" s="4" t="s">
        <v>385</v>
      </c>
      <c r="BG157" s="4" t="s">
        <v>385</v>
      </c>
      <c r="BH157" s="4" t="s">
        <v>385</v>
      </c>
      <c r="BI157" s="4" t="s">
        <v>385</v>
      </c>
      <c r="BJ157" s="4" t="s">
        <v>385</v>
      </c>
      <c r="BK157" s="4" t="s">
        <v>385</v>
      </c>
      <c r="BL157" s="4" t="s">
        <v>385</v>
      </c>
      <c r="BM157" s="4" t="s">
        <v>385</v>
      </c>
      <c r="BN157" s="4" t="s">
        <v>385</v>
      </c>
      <c r="BO157" s="4" t="s">
        <v>385</v>
      </c>
      <c r="BP157" s="4" t="s">
        <v>385</v>
      </c>
      <c r="BQ157" s="4" t="s">
        <v>385</v>
      </c>
      <c r="BR157" s="4" t="s">
        <v>385</v>
      </c>
      <c r="BS157" s="4" t="s">
        <v>385</v>
      </c>
      <c r="BT157" s="4" t="s">
        <v>385</v>
      </c>
      <c r="BU157" s="4" t="s">
        <v>385</v>
      </c>
      <c r="BV157" s="4" t="s">
        <v>385</v>
      </c>
      <c r="BW157" s="4" t="s">
        <v>385</v>
      </c>
      <c r="BX157" s="4" t="s">
        <v>385</v>
      </c>
      <c r="BY157" s="4" t="s">
        <v>385</v>
      </c>
      <c r="BZ157" s="4" t="s">
        <v>385</v>
      </c>
      <c r="CA157" s="4" t="s">
        <v>385</v>
      </c>
      <c r="CB157" s="4" t="s">
        <v>385</v>
      </c>
      <c r="CC157" s="4" t="s">
        <v>385</v>
      </c>
      <c r="CD157" s="4" t="s">
        <v>385</v>
      </c>
      <c r="CE157" s="4" t="s">
        <v>385</v>
      </c>
      <c r="CF157" s="4" t="s">
        <v>385</v>
      </c>
      <c r="CG157" s="4" t="s">
        <v>385</v>
      </c>
      <c r="CH157" s="4" t="s">
        <v>385</v>
      </c>
    </row>
    <row x14ac:dyDescent="0.25" r="158" customHeight="1" ht="17.25">
      <c r="A158" s="1" t="s">
        <v>211</v>
      </c>
      <c r="B158" s="1" t="s">
        <v>210</v>
      </c>
      <c r="C158" s="3">
        <v>5015.223</v>
      </c>
      <c r="D158" s="3">
        <v>5132.425</v>
      </c>
      <c r="E158" s="3">
        <v>5254.261</v>
      </c>
      <c r="F158" s="3">
        <v>5382.83</v>
      </c>
      <c r="G158" s="3">
        <v>5516.536</v>
      </c>
      <c r="H158" s="3">
        <v>5654.584999999999</v>
      </c>
      <c r="I158" s="3">
        <v>5792.546</v>
      </c>
      <c r="J158" s="3">
        <v>5927.279</v>
      </c>
      <c r="K158" s="3">
        <v>6058.539000000001</v>
      </c>
      <c r="L158" s="3">
        <v>6185.227000000001</v>
      </c>
      <c r="M158" s="3">
        <v>6315.043</v>
      </c>
      <c r="N158" s="3">
        <v>6451.114</v>
      </c>
      <c r="O158" s="3">
        <v>6591.581</v>
      </c>
      <c r="P158" s="3">
        <v>6739.946</v>
      </c>
      <c r="Q158" s="3">
        <v>6887.553</v>
      </c>
      <c r="R158" s="3">
        <v>7017.121</v>
      </c>
      <c r="S158" s="3">
        <v>7114.905</v>
      </c>
      <c r="T158" s="3">
        <v>7172.544</v>
      </c>
      <c r="U158" s="3">
        <v>7184.254</v>
      </c>
      <c r="V158" s="3">
        <v>7160.107</v>
      </c>
      <c r="W158" s="3">
        <v>7116.4349999999995</v>
      </c>
      <c r="X158" s="3">
        <v>7059.367</v>
      </c>
      <c r="Y158" s="3">
        <v>6997.134</v>
      </c>
      <c r="Z158" s="3">
        <v>6933.943</v>
      </c>
      <c r="AA158" s="3">
        <v>6864.143</v>
      </c>
      <c r="AB158" s="3">
        <v>6774.411</v>
      </c>
      <c r="AC158" s="3">
        <v>6661.654</v>
      </c>
      <c r="AD158" s="3">
        <v>6538.008</v>
      </c>
      <c r="AE158" s="3">
        <v>6403.707</v>
      </c>
      <c r="AF158" s="3">
        <v>6261.1759999999995</v>
      </c>
      <c r="AG158" s="3">
        <v>6129.19</v>
      </c>
      <c r="AH158" s="3">
        <v>6024.354</v>
      </c>
      <c r="AI158" s="3">
        <v>5951.291</v>
      </c>
      <c r="AJ158" s="3">
        <v>5904.715</v>
      </c>
      <c r="AK158" s="3">
        <v>5881.92</v>
      </c>
      <c r="AL158" s="3">
        <v>5878.187</v>
      </c>
      <c r="AM158" s="3">
        <v>5883.558</v>
      </c>
      <c r="AN158" s="3">
        <v>5886.116999999999</v>
      </c>
      <c r="AO158" s="3">
        <v>5879.803</v>
      </c>
      <c r="AP158" s="3">
        <v>5870.404</v>
      </c>
      <c r="AQ158" s="3">
        <v>5876.063</v>
      </c>
      <c r="AR158" s="3">
        <v>5903.459</v>
      </c>
      <c r="AS158" s="3">
        <v>1103.34906</v>
      </c>
      <c r="AT158" s="3">
        <v>1642.3760000000002</v>
      </c>
      <c r="AU158" s="3">
        <v>3100.01399</v>
      </c>
      <c r="AV158" s="3">
        <v>2852.8999</v>
      </c>
      <c r="AW158" s="3">
        <v>3199.5908799999997</v>
      </c>
      <c r="AX158" s="3">
        <v>3788.5719499999996</v>
      </c>
      <c r="AY158" s="3">
        <v>3881.0058200000003</v>
      </c>
      <c r="AZ158" s="3">
        <v>3674.91298</v>
      </c>
      <c r="BA158" s="3">
        <v>3998.6357400000006</v>
      </c>
      <c r="BB158" s="3">
        <v>4329.6589</v>
      </c>
      <c r="BC158" s="3">
        <v>4673.13182</v>
      </c>
      <c r="BD158" s="3">
        <v>4773.82436</v>
      </c>
      <c r="BE158" s="3">
        <v>4943.685750000001</v>
      </c>
      <c r="BF158" s="3">
        <v>5054.9595</v>
      </c>
      <c r="BG158" s="3">
        <v>5234.54028</v>
      </c>
      <c r="BH158" s="3">
        <v>5333.01196</v>
      </c>
      <c r="BI158" s="3">
        <v>5763.07305</v>
      </c>
      <c r="BJ158" s="3">
        <v>6168.387839999999</v>
      </c>
      <c r="BK158" s="3">
        <v>5819.24574</v>
      </c>
      <c r="BL158" s="3">
        <v>6658.89951</v>
      </c>
      <c r="BM158" s="3">
        <v>5977.805399999999</v>
      </c>
      <c r="BN158" s="3">
        <v>5929.86828</v>
      </c>
      <c r="BO158" s="3">
        <v>5947.5639</v>
      </c>
      <c r="BP158" s="3">
        <v>6309.88813</v>
      </c>
      <c r="BQ158" s="3">
        <v>5834.5215499999995</v>
      </c>
      <c r="BR158" s="3">
        <v>5893.73757</v>
      </c>
      <c r="BS158" s="3">
        <v>6195.338220000001</v>
      </c>
      <c r="BT158" s="3">
        <v>5818.82712</v>
      </c>
      <c r="BU158" s="3">
        <v>5571.22509</v>
      </c>
      <c r="BV158" s="3">
        <v>5885.505439999999</v>
      </c>
      <c r="BW158" s="3">
        <v>5761.4385999999995</v>
      </c>
      <c r="BX158" s="3">
        <v>5843.62338</v>
      </c>
      <c r="BY158" s="3">
        <v>5713.23936</v>
      </c>
      <c r="BZ158" s="3">
        <v>5727.57355</v>
      </c>
      <c r="CA158" s="3">
        <v>5823.1008</v>
      </c>
      <c r="CB158" s="3">
        <v>5525.495779999999</v>
      </c>
      <c r="CC158" s="3">
        <v>5471.70894</v>
      </c>
      <c r="CD158" s="3">
        <v>5591.811149999999</v>
      </c>
      <c r="CE158" s="3">
        <v>5644.610879999999</v>
      </c>
      <c r="CF158" s="3">
        <v>5635.58784</v>
      </c>
      <c r="CG158" s="3">
        <v>5405.97796</v>
      </c>
      <c r="CH158" s="3">
        <v>5608.28605</v>
      </c>
    </row>
    <row x14ac:dyDescent="0.25" r="159" customHeight="1" ht="17.25">
      <c r="A159" s="1" t="s">
        <v>209</v>
      </c>
      <c r="B159" s="1" t="s">
        <v>208</v>
      </c>
      <c r="C159" s="3">
        <v>1.629</v>
      </c>
      <c r="D159" s="3">
        <v>1.667</v>
      </c>
      <c r="E159" s="3">
        <v>1.672</v>
      </c>
      <c r="F159" s="3">
        <v>1.784</v>
      </c>
      <c r="G159" s="3">
        <v>2.009</v>
      </c>
      <c r="H159" s="3">
        <v>2.204</v>
      </c>
      <c r="I159" s="3">
        <v>2.401</v>
      </c>
      <c r="J159" s="3">
        <v>2.588</v>
      </c>
      <c r="K159" s="3">
        <v>2.782</v>
      </c>
      <c r="L159" s="3">
        <v>2.965</v>
      </c>
      <c r="M159" s="3">
        <v>3.104</v>
      </c>
      <c r="N159" s="3">
        <v>3.201</v>
      </c>
      <c r="O159" s="3">
        <v>3.213</v>
      </c>
      <c r="P159" s="3">
        <v>3.149</v>
      </c>
      <c r="Q159" s="3">
        <v>3.077</v>
      </c>
      <c r="R159" s="3">
        <v>3.021</v>
      </c>
      <c r="S159" s="3">
        <v>2.979</v>
      </c>
      <c r="T159" s="3">
        <v>2.944</v>
      </c>
      <c r="U159" s="3">
        <v>2.916</v>
      </c>
      <c r="V159" s="3">
        <v>2.894</v>
      </c>
      <c r="W159" s="3">
        <v>2.869</v>
      </c>
      <c r="X159" s="3">
        <v>2.843</v>
      </c>
      <c r="Y159" s="3">
        <v>2.82</v>
      </c>
      <c r="Z159" s="3">
        <v>2.785</v>
      </c>
      <c r="AA159" s="3">
        <v>2.7430000000000003</v>
      </c>
      <c r="AB159" s="3">
        <v>2.716</v>
      </c>
      <c r="AC159" s="3">
        <v>2.71</v>
      </c>
      <c r="AD159" s="3">
        <v>2.732</v>
      </c>
      <c r="AE159" s="3">
        <v>2.7829999999999995</v>
      </c>
      <c r="AF159" s="3">
        <v>2.87</v>
      </c>
      <c r="AG159" s="3">
        <v>3.007</v>
      </c>
      <c r="AH159" s="3">
        <v>3.1850000000000005</v>
      </c>
      <c r="AI159" s="3">
        <v>3.3369999999999997</v>
      </c>
      <c r="AJ159" s="3">
        <v>3.428</v>
      </c>
      <c r="AK159" s="3">
        <v>3.484</v>
      </c>
      <c r="AL159" s="3">
        <v>3.512</v>
      </c>
      <c r="AM159" s="3">
        <v>3.522</v>
      </c>
      <c r="AN159" s="3">
        <v>3.526</v>
      </c>
      <c r="AO159" s="3">
        <v>3.524</v>
      </c>
      <c r="AP159" s="3">
        <v>3.495</v>
      </c>
      <c r="AQ159" s="3">
        <v>3.4530000000000003</v>
      </c>
      <c r="AR159" s="3">
        <v>3.42</v>
      </c>
      <c r="AS159" s="12">
        <v>0</v>
      </c>
      <c r="AT159" s="12">
        <v>0</v>
      </c>
      <c r="AU159" s="12">
        <v>0</v>
      </c>
      <c r="AV159" s="12">
        <v>0</v>
      </c>
      <c r="AW159" s="3">
        <v>1.6272900000000001</v>
      </c>
      <c r="AX159" s="3">
        <v>1.7852400000000002</v>
      </c>
      <c r="AY159" s="3">
        <v>2.08887</v>
      </c>
      <c r="AZ159" s="3">
        <v>2.4068400000000003</v>
      </c>
      <c r="BA159" s="3">
        <v>2.6429</v>
      </c>
      <c r="BB159" s="3">
        <v>2.8463999999999996</v>
      </c>
      <c r="BC159" s="3">
        <v>2.8867200000000004</v>
      </c>
      <c r="BD159" s="3">
        <v>2.8809</v>
      </c>
      <c r="BE159" s="3">
        <v>2.76318</v>
      </c>
      <c r="BF159" s="3">
        <v>2.6451599999999997</v>
      </c>
      <c r="BG159" s="3">
        <v>2.49237</v>
      </c>
      <c r="BH159" s="3">
        <v>2.35638</v>
      </c>
      <c r="BI159" s="3">
        <v>2.32362</v>
      </c>
      <c r="BJ159" s="3">
        <v>2.29632</v>
      </c>
      <c r="BK159" s="3">
        <v>2.59524</v>
      </c>
      <c r="BL159" s="3">
        <v>2.7493</v>
      </c>
      <c r="BM159" s="3">
        <v>2.6681700000000004</v>
      </c>
      <c r="BN159" s="3">
        <v>2.81457</v>
      </c>
      <c r="BO159" s="3">
        <v>2.7918</v>
      </c>
      <c r="BP159" s="3">
        <v>2.70145</v>
      </c>
      <c r="BQ159" s="3">
        <v>2.5509900000000005</v>
      </c>
      <c r="BR159" s="3">
        <v>2.4444000000000004</v>
      </c>
      <c r="BS159" s="3">
        <v>2.6829</v>
      </c>
      <c r="BT159" s="3">
        <v>2.70468</v>
      </c>
      <c r="BU159" s="3">
        <v>2.7551699999999997</v>
      </c>
      <c r="BV159" s="3">
        <v>2.8413</v>
      </c>
      <c r="BW159" s="3">
        <v>2.9769300000000003</v>
      </c>
      <c r="BX159" s="3">
        <v>3.1531500000000006</v>
      </c>
      <c r="BY159" s="3">
        <v>3.3036299999999996</v>
      </c>
      <c r="BZ159" s="3">
        <v>3.39372</v>
      </c>
      <c r="CA159" s="3">
        <v>3.44916</v>
      </c>
      <c r="CB159" s="3">
        <v>3.47688</v>
      </c>
      <c r="CC159" s="3">
        <v>3.4867799999999995</v>
      </c>
      <c r="CD159" s="3">
        <v>3.4907399999999997</v>
      </c>
      <c r="CE159" s="3">
        <v>3.48876</v>
      </c>
      <c r="CF159" s="3">
        <v>3.4600500000000003</v>
      </c>
      <c r="CG159" s="3">
        <v>3.41847</v>
      </c>
      <c r="CH159" s="3">
        <v>3.3857999999999997</v>
      </c>
    </row>
    <row x14ac:dyDescent="0.25" r="160" customHeight="1" ht="17.25">
      <c r="A160" s="1" t="s">
        <v>478</v>
      </c>
      <c r="B160" s="1" t="s">
        <v>479</v>
      </c>
      <c r="C160" s="3">
        <v>513.354</v>
      </c>
      <c r="D160" s="3">
        <v>503.911</v>
      </c>
      <c r="E160" s="3">
        <v>499.495</v>
      </c>
      <c r="F160" s="3">
        <v>500.301</v>
      </c>
      <c r="G160" s="3">
        <v>502.52799999999996</v>
      </c>
      <c r="H160" s="3">
        <v>503.351</v>
      </c>
      <c r="I160" s="3">
        <v>505.644</v>
      </c>
      <c r="J160" s="3">
        <v>513.418</v>
      </c>
      <c r="K160" s="3">
        <v>523.745</v>
      </c>
      <c r="L160" s="3">
        <v>534.3420000000001</v>
      </c>
      <c r="M160" s="3">
        <v>553.523</v>
      </c>
      <c r="N160" s="3">
        <v>573.807</v>
      </c>
      <c r="O160" s="3">
        <v>584.78</v>
      </c>
      <c r="P160" s="3">
        <v>590.83</v>
      </c>
      <c r="Q160" s="3">
        <v>593.322</v>
      </c>
      <c r="R160" s="3">
        <v>592.824</v>
      </c>
      <c r="S160" s="3">
        <v>589.212</v>
      </c>
      <c r="T160" s="3">
        <v>584.377</v>
      </c>
      <c r="U160" s="3">
        <v>578.846</v>
      </c>
      <c r="V160" s="3">
        <v>572.441</v>
      </c>
      <c r="W160" s="3">
        <v>566.811</v>
      </c>
      <c r="X160" s="3">
        <v>563.305</v>
      </c>
      <c r="Y160" s="3">
        <v>562.604</v>
      </c>
      <c r="Z160" s="3">
        <v>564.8</v>
      </c>
      <c r="AA160" s="3">
        <v>567.787</v>
      </c>
      <c r="AB160" s="3">
        <v>569.679</v>
      </c>
      <c r="AC160" s="3">
        <v>574.78</v>
      </c>
      <c r="AD160" s="3">
        <v>586.723</v>
      </c>
      <c r="AE160" s="3">
        <v>601.283</v>
      </c>
      <c r="AF160" s="3">
        <v>614.988</v>
      </c>
      <c r="AG160" s="3">
        <v>626.763</v>
      </c>
      <c r="AH160" s="3">
        <v>632.546</v>
      </c>
      <c r="AI160" s="3">
        <v>630.443</v>
      </c>
      <c r="AJ160" s="3">
        <v>624.303</v>
      </c>
      <c r="AK160" s="3">
        <v>617.996</v>
      </c>
      <c r="AL160" s="3">
        <v>613.482</v>
      </c>
      <c r="AM160" s="3">
        <v>611.529</v>
      </c>
      <c r="AN160" s="3">
        <v>610.87</v>
      </c>
      <c r="AO160" s="3">
        <v>610.34</v>
      </c>
      <c r="AP160" s="3">
        <v>611.5799999999999</v>
      </c>
      <c r="AQ160" s="3">
        <v>615.262</v>
      </c>
      <c r="AR160" s="3">
        <v>620.467</v>
      </c>
      <c r="AS160" s="11" t="s">
        <v>385</v>
      </c>
      <c r="AT160" s="4" t="s">
        <v>385</v>
      </c>
      <c r="AU160" s="4" t="s">
        <v>385</v>
      </c>
      <c r="AV160" s="4" t="s">
        <v>385</v>
      </c>
      <c r="AW160" s="4" t="s">
        <v>385</v>
      </c>
      <c r="AX160" s="4" t="s">
        <v>385</v>
      </c>
      <c r="AY160" s="4" t="s">
        <v>385</v>
      </c>
      <c r="AZ160" s="4" t="s">
        <v>385</v>
      </c>
      <c r="BA160" s="4" t="s">
        <v>385</v>
      </c>
      <c r="BB160" s="4" t="s">
        <v>385</v>
      </c>
      <c r="BC160" s="4" t="s">
        <v>385</v>
      </c>
      <c r="BD160" s="4" t="s">
        <v>385</v>
      </c>
      <c r="BE160" s="4" t="s">
        <v>385</v>
      </c>
      <c r="BF160" s="4" t="s">
        <v>385</v>
      </c>
      <c r="BG160" s="4" t="s">
        <v>385</v>
      </c>
      <c r="BH160" s="4" t="s">
        <v>385</v>
      </c>
      <c r="BI160" s="4" t="s">
        <v>385</v>
      </c>
      <c r="BJ160" s="4" t="s">
        <v>385</v>
      </c>
      <c r="BK160" s="4" t="s">
        <v>385</v>
      </c>
      <c r="BL160" s="4" t="s">
        <v>385</v>
      </c>
      <c r="BM160" s="4" t="s">
        <v>385</v>
      </c>
      <c r="BN160" s="4" t="s">
        <v>385</v>
      </c>
      <c r="BO160" s="4" t="s">
        <v>385</v>
      </c>
      <c r="BP160" s="4" t="s">
        <v>385</v>
      </c>
      <c r="BQ160" s="4" t="s">
        <v>385</v>
      </c>
      <c r="BR160" s="4" t="s">
        <v>385</v>
      </c>
      <c r="BS160" s="4" t="s">
        <v>385</v>
      </c>
      <c r="BT160" s="4" t="s">
        <v>385</v>
      </c>
      <c r="BU160" s="4" t="s">
        <v>385</v>
      </c>
      <c r="BV160" s="4" t="s">
        <v>385</v>
      </c>
      <c r="BW160" s="4" t="s">
        <v>385</v>
      </c>
      <c r="BX160" s="4" t="s">
        <v>385</v>
      </c>
      <c r="BY160" s="4" t="s">
        <v>385</v>
      </c>
      <c r="BZ160" s="4" t="s">
        <v>385</v>
      </c>
      <c r="CA160" s="4" t="s">
        <v>385</v>
      </c>
      <c r="CB160" s="4" t="s">
        <v>385</v>
      </c>
      <c r="CC160" s="4" t="s">
        <v>385</v>
      </c>
      <c r="CD160" s="4" t="s">
        <v>385</v>
      </c>
      <c r="CE160" s="4" t="s">
        <v>385</v>
      </c>
      <c r="CF160" s="4" t="s">
        <v>385</v>
      </c>
      <c r="CG160" s="4" t="s">
        <v>385</v>
      </c>
      <c r="CH160" s="4" t="s">
        <v>385</v>
      </c>
    </row>
    <row x14ac:dyDescent="0.25" r="161" customHeight="1" ht="17.25">
      <c r="A161" s="1" t="s">
        <v>221</v>
      </c>
      <c r="B161" s="1" t="s">
        <v>220</v>
      </c>
      <c r="C161" s="3">
        <v>421.669</v>
      </c>
      <c r="D161" s="3">
        <v>450.813</v>
      </c>
      <c r="E161" s="3">
        <v>480.941</v>
      </c>
      <c r="F161" s="3">
        <v>511.297</v>
      </c>
      <c r="G161" s="3">
        <v>540.751</v>
      </c>
      <c r="H161" s="3">
        <v>565.422</v>
      </c>
      <c r="I161" s="3">
        <v>582.744</v>
      </c>
      <c r="J161" s="3">
        <v>594.461</v>
      </c>
      <c r="K161" s="3">
        <v>602.701</v>
      </c>
      <c r="L161" s="3">
        <v>609.279</v>
      </c>
      <c r="M161" s="3">
        <v>614.642</v>
      </c>
      <c r="N161" s="3">
        <v>618.747</v>
      </c>
      <c r="O161" s="3">
        <v>620.938</v>
      </c>
      <c r="P161" s="3">
        <v>619.1189999999999</v>
      </c>
      <c r="Q161" s="3">
        <v>615.646</v>
      </c>
      <c r="R161" s="3">
        <v>611.978</v>
      </c>
      <c r="S161" s="3">
        <v>606.527</v>
      </c>
      <c r="T161" s="3">
        <v>600.191</v>
      </c>
      <c r="U161" s="3">
        <v>593.649</v>
      </c>
      <c r="V161" s="3">
        <v>585.724</v>
      </c>
      <c r="W161" s="3">
        <v>577.082</v>
      </c>
      <c r="X161" s="3">
        <v>569.415</v>
      </c>
      <c r="Y161" s="3">
        <v>561.944</v>
      </c>
      <c r="Z161" s="3">
        <v>553.564</v>
      </c>
      <c r="AA161" s="3">
        <v>544.737</v>
      </c>
      <c r="AB161" s="3">
        <v>538.366</v>
      </c>
      <c r="AC161" s="3">
        <v>536.567</v>
      </c>
      <c r="AD161" s="3">
        <v>539.931</v>
      </c>
      <c r="AE161" s="3">
        <v>548.676</v>
      </c>
      <c r="AF161" s="3">
        <v>561.93</v>
      </c>
      <c r="AG161" s="3">
        <v>585.538</v>
      </c>
      <c r="AH161" s="3">
        <v>622.344</v>
      </c>
      <c r="AI161" s="3">
        <v>660.861</v>
      </c>
      <c r="AJ161" s="3">
        <v>695.99</v>
      </c>
      <c r="AK161" s="3">
        <v>732.5320000000002</v>
      </c>
      <c r="AL161" s="3">
        <v>770.25</v>
      </c>
      <c r="AM161" s="3">
        <v>804.0830000000001</v>
      </c>
      <c r="AN161" s="3">
        <v>837.1560000000001</v>
      </c>
      <c r="AO161" s="3">
        <v>866.649</v>
      </c>
      <c r="AP161" s="3">
        <v>887.2639999999999</v>
      </c>
      <c r="AQ161" s="3">
        <v>893.705</v>
      </c>
      <c r="AR161" s="3">
        <v>886.039</v>
      </c>
      <c r="AS161" s="3">
        <v>215.05119</v>
      </c>
      <c r="AT161" s="3">
        <v>243.43902</v>
      </c>
      <c r="AU161" s="3">
        <v>370.32457</v>
      </c>
      <c r="AV161" s="3">
        <v>393.69869000000006</v>
      </c>
      <c r="AW161" s="3">
        <v>427.19329</v>
      </c>
      <c r="AX161" s="3">
        <v>525.8424600000001</v>
      </c>
      <c r="AY161" s="3">
        <v>553.6068</v>
      </c>
      <c r="AZ161" s="3">
        <v>576.62717</v>
      </c>
      <c r="BA161" s="3">
        <v>578.59296</v>
      </c>
      <c r="BB161" s="3">
        <v>578.8150499999999</v>
      </c>
      <c r="BC161" s="3">
        <v>590.05632</v>
      </c>
      <c r="BD161" s="3">
        <v>581.62218</v>
      </c>
      <c r="BE161" s="3">
        <v>596.10048</v>
      </c>
      <c r="BF161" s="3">
        <v>588.1630499999999</v>
      </c>
      <c r="BG161" s="3">
        <v>591.0201599999999</v>
      </c>
      <c r="BH161" s="3">
        <v>587.49888</v>
      </c>
      <c r="BI161" s="3">
        <v>582.26592</v>
      </c>
      <c r="BJ161" s="3">
        <v>576.18336</v>
      </c>
      <c r="BK161" s="3">
        <v>569.90304</v>
      </c>
      <c r="BL161" s="3">
        <v>574.0095200000001</v>
      </c>
      <c r="BM161" s="3">
        <v>565.54036</v>
      </c>
      <c r="BN161" s="3">
        <v>558.0267</v>
      </c>
      <c r="BO161" s="3">
        <v>550.70512</v>
      </c>
      <c r="BP161" s="3">
        <v>542.49272</v>
      </c>
      <c r="BQ161" s="3">
        <v>539.28963</v>
      </c>
      <c r="BR161" s="3">
        <v>527.59868</v>
      </c>
      <c r="BS161" s="3">
        <v>531.20133</v>
      </c>
      <c r="BT161" s="3">
        <v>534.53169</v>
      </c>
      <c r="BU161" s="3">
        <v>543.18924</v>
      </c>
      <c r="BV161" s="3">
        <v>556.3107</v>
      </c>
      <c r="BW161" s="3">
        <v>579.68262</v>
      </c>
      <c r="BX161" s="3">
        <v>616.1205600000001</v>
      </c>
      <c r="BY161" s="3">
        <v>654.25239</v>
      </c>
      <c r="BZ161" s="3">
        <v>689.0301</v>
      </c>
      <c r="CA161" s="3">
        <v>725.2066800000001</v>
      </c>
      <c r="CB161" s="3">
        <v>762.5475</v>
      </c>
      <c r="CC161" s="3">
        <v>796.04217</v>
      </c>
      <c r="CD161" s="3">
        <v>828.78444</v>
      </c>
      <c r="CE161" s="3">
        <v>857.98251</v>
      </c>
      <c r="CF161" s="3">
        <v>878.3913599999998</v>
      </c>
      <c r="CG161" s="3">
        <v>884.76795</v>
      </c>
      <c r="CH161" s="3">
        <v>877.1786099999999</v>
      </c>
    </row>
    <row x14ac:dyDescent="0.25" r="162" customHeight="1" ht="17.25">
      <c r="A162" s="1" t="s">
        <v>223</v>
      </c>
      <c r="B162" s="1" t="s">
        <v>222</v>
      </c>
      <c r="C162" s="3">
        <v>27460.387</v>
      </c>
      <c r="D162" s="3">
        <v>28687.805999999997</v>
      </c>
      <c r="E162" s="3">
        <v>30066.951</v>
      </c>
      <c r="F162" s="3">
        <v>31512.629</v>
      </c>
      <c r="G162" s="3">
        <v>32948.709</v>
      </c>
      <c r="H162" s="3">
        <v>34366.993</v>
      </c>
      <c r="I162" s="3">
        <v>35763.581999999995</v>
      </c>
      <c r="J162" s="3">
        <v>37114.639</v>
      </c>
      <c r="K162" s="3">
        <v>38431.546</v>
      </c>
      <c r="L162" s="3">
        <v>39734.636</v>
      </c>
      <c r="M162" s="3">
        <v>41028.831</v>
      </c>
      <c r="N162" s="3">
        <v>42252.202</v>
      </c>
      <c r="O162" s="3">
        <v>43279.47</v>
      </c>
      <c r="P162" s="3">
        <v>44111.792</v>
      </c>
      <c r="Q162" s="3">
        <v>44833.177</v>
      </c>
      <c r="R162" s="3">
        <v>45477.359000000004</v>
      </c>
      <c r="S162" s="3">
        <v>46075.492</v>
      </c>
      <c r="T162" s="3">
        <v>46622.708</v>
      </c>
      <c r="U162" s="3">
        <v>47205.852</v>
      </c>
      <c r="V162" s="3">
        <v>47849.388999999996</v>
      </c>
      <c r="W162" s="3">
        <v>48542.773</v>
      </c>
      <c r="X162" s="3">
        <v>49295.51</v>
      </c>
      <c r="Y162" s="3">
        <v>50019.061</v>
      </c>
      <c r="Z162" s="3">
        <v>50661.216</v>
      </c>
      <c r="AA162" s="3">
        <v>51220.534</v>
      </c>
      <c r="AB162" s="3">
        <v>51696.434</v>
      </c>
      <c r="AC162" s="3">
        <v>52088.496</v>
      </c>
      <c r="AD162" s="3">
        <v>52532.949</v>
      </c>
      <c r="AE162" s="3">
        <v>53143.213</v>
      </c>
      <c r="AF162" s="3">
        <v>53915.483</v>
      </c>
      <c r="AG162" s="3">
        <v>54866.485</v>
      </c>
      <c r="AH162" s="3">
        <v>55934.25200000001</v>
      </c>
      <c r="AI162" s="3">
        <v>56904.600999999995</v>
      </c>
      <c r="AJ162" s="3">
        <v>57686.312000000005</v>
      </c>
      <c r="AK162" s="3">
        <v>58259.12699999999</v>
      </c>
      <c r="AL162" s="3">
        <v>58559.583</v>
      </c>
      <c r="AM162" s="3">
        <v>58649.502</v>
      </c>
      <c r="AN162" s="3">
        <v>58635.850000000006</v>
      </c>
      <c r="AO162" s="3">
        <v>58599.460999999996</v>
      </c>
      <c r="AP162" s="3">
        <v>58641.00199999999</v>
      </c>
      <c r="AQ162" s="3">
        <v>58866.002</v>
      </c>
      <c r="AR162" s="3">
        <v>59208.956999999995</v>
      </c>
      <c r="AS162" s="3">
        <v>1647.62322</v>
      </c>
      <c r="AT162" s="3">
        <v>3155.6586599999996</v>
      </c>
      <c r="AU162" s="3">
        <v>3608.03412</v>
      </c>
      <c r="AV162" s="3">
        <v>11029.42015</v>
      </c>
      <c r="AW162" s="3">
        <v>18121.789950000002</v>
      </c>
      <c r="AX162" s="3">
        <v>21307.53566</v>
      </c>
      <c r="AY162" s="3">
        <v>24676.871579999995</v>
      </c>
      <c r="AZ162" s="3">
        <v>26722.540080000002</v>
      </c>
      <c r="BA162" s="3">
        <v>29592.29042</v>
      </c>
      <c r="BB162" s="3">
        <v>31787.7088</v>
      </c>
      <c r="BC162" s="3">
        <v>32823.0648</v>
      </c>
      <c r="BD162" s="3">
        <v>33801.7616</v>
      </c>
      <c r="BE162" s="3">
        <v>34623.576</v>
      </c>
      <c r="BF162" s="3">
        <v>33966.07984</v>
      </c>
      <c r="BG162" s="3">
        <v>33624.882750000004</v>
      </c>
      <c r="BH162" s="3">
        <v>33198.47207</v>
      </c>
      <c r="BI162" s="3">
        <v>27184.540279999997</v>
      </c>
      <c r="BJ162" s="3">
        <v>28906.07896</v>
      </c>
      <c r="BK162" s="3">
        <v>31155.86232</v>
      </c>
      <c r="BL162" s="3">
        <v>33494.57229999999</v>
      </c>
      <c r="BM162" s="3">
        <v>35921.65202</v>
      </c>
      <c r="BN162" s="3">
        <v>38450.497800000005</v>
      </c>
      <c r="BO162" s="3">
        <v>41015.63002</v>
      </c>
      <c r="BP162" s="3">
        <v>40528.9728</v>
      </c>
      <c r="BQ162" s="3">
        <v>39952.016520000005</v>
      </c>
      <c r="BR162" s="3">
        <v>40323.21852</v>
      </c>
      <c r="BS162" s="3">
        <v>40108.14192</v>
      </c>
      <c r="BT162" s="3">
        <v>40450.37073</v>
      </c>
      <c r="BU162" s="3">
        <v>39857.409750000006</v>
      </c>
      <c r="BV162" s="3">
        <v>39897.45742</v>
      </c>
      <c r="BW162" s="3">
        <v>40601.1989</v>
      </c>
      <c r="BX162" s="3">
        <v>46425.42916000001</v>
      </c>
      <c r="BY162" s="3">
        <v>47799.864839999995</v>
      </c>
      <c r="BZ162" s="3">
        <v>48456.502080000006</v>
      </c>
      <c r="CA162" s="3">
        <v>49520.25794999999</v>
      </c>
      <c r="CB162" s="3">
        <v>50361.24138</v>
      </c>
      <c r="CC162" s="3">
        <v>50438.57172</v>
      </c>
      <c r="CD162" s="3">
        <v>50426.831000000006</v>
      </c>
      <c r="CE162" s="3">
        <v>52739.514899999995</v>
      </c>
      <c r="CF162" s="3">
        <v>54536.131859999994</v>
      </c>
      <c r="CG162" s="3">
        <v>53568.06182</v>
      </c>
      <c r="CH162" s="3">
        <v>55064.33001</v>
      </c>
    </row>
    <row x14ac:dyDescent="0.25" r="163" customHeight="1" ht="17.25">
      <c r="A163" s="1" t="s">
        <v>225</v>
      </c>
      <c r="B163" s="1" t="s">
        <v>224</v>
      </c>
      <c r="C163" s="3">
        <v>556.859</v>
      </c>
      <c r="D163" s="3">
        <v>562.401</v>
      </c>
      <c r="E163" s="3">
        <v>569.703</v>
      </c>
      <c r="F163" s="3">
        <v>578.694</v>
      </c>
      <c r="G163" s="3">
        <v>588.456</v>
      </c>
      <c r="H163" s="3">
        <v>597.613</v>
      </c>
      <c r="I163" s="3">
        <v>605.802</v>
      </c>
      <c r="J163" s="3">
        <v>612.873</v>
      </c>
      <c r="K163" s="3">
        <v>618.565</v>
      </c>
      <c r="L163" s="3">
        <v>623.568</v>
      </c>
      <c r="M163" s="3">
        <v>628.7470000000001</v>
      </c>
      <c r="N163" s="3">
        <v>632.896</v>
      </c>
      <c r="O163" s="3">
        <v>635.944</v>
      </c>
      <c r="P163" s="3">
        <v>639.027</v>
      </c>
      <c r="Q163" s="3">
        <v>641.966</v>
      </c>
      <c r="R163" s="3">
        <v>644.995</v>
      </c>
      <c r="S163" s="3">
        <v>649.501</v>
      </c>
      <c r="T163" s="3">
        <v>655.502</v>
      </c>
      <c r="U163" s="3">
        <v>661.94</v>
      </c>
      <c r="V163" s="3">
        <v>668.632</v>
      </c>
      <c r="W163" s="3">
        <v>675.1959999999999</v>
      </c>
      <c r="X163" s="3">
        <v>681.433</v>
      </c>
      <c r="Y163" s="3">
        <v>687.304</v>
      </c>
      <c r="Z163" s="3">
        <v>692.864</v>
      </c>
      <c r="AA163" s="3">
        <v>699.164</v>
      </c>
      <c r="AB163" s="3">
        <v>706.093</v>
      </c>
      <c r="AC163" s="3">
        <v>712.4559999999999</v>
      </c>
      <c r="AD163" s="3">
        <v>718.803</v>
      </c>
      <c r="AE163" s="3">
        <v>725.847</v>
      </c>
      <c r="AF163" s="3">
        <v>732.309</v>
      </c>
      <c r="AG163" s="3">
        <v>738.114</v>
      </c>
      <c r="AH163" s="3">
        <v>745.546</v>
      </c>
      <c r="AI163" s="3">
        <v>754.617</v>
      </c>
      <c r="AJ163" s="3">
        <v>763.0540000000001</v>
      </c>
      <c r="AK163" s="3">
        <v>770.385</v>
      </c>
      <c r="AL163" s="3">
        <v>777.077</v>
      </c>
      <c r="AM163" s="3">
        <v>781.568</v>
      </c>
      <c r="AN163" s="3">
        <v>783.05</v>
      </c>
      <c r="AO163" s="3">
        <v>782.482</v>
      </c>
      <c r="AP163" s="3">
        <v>779.61</v>
      </c>
      <c r="AQ163" s="3">
        <v>774.714</v>
      </c>
      <c r="AR163" s="3">
        <v>769.65</v>
      </c>
      <c r="AS163" s="3">
        <v>551.2904100000001</v>
      </c>
      <c r="AT163" s="3">
        <v>551.15298</v>
      </c>
      <c r="AU163" s="3">
        <v>472.85348999999997</v>
      </c>
      <c r="AV163" s="3">
        <v>468.74214</v>
      </c>
      <c r="AW163" s="3">
        <v>523.7258400000001</v>
      </c>
      <c r="AX163" s="3">
        <v>561.75622</v>
      </c>
      <c r="AY163" s="3">
        <v>557.33784</v>
      </c>
      <c r="AZ163" s="3">
        <v>551.5857000000001</v>
      </c>
      <c r="BA163" s="3">
        <v>569.0798000000001</v>
      </c>
      <c r="BB163" s="3">
        <v>542.50416</v>
      </c>
      <c r="BC163" s="3">
        <v>609.88459</v>
      </c>
      <c r="BD163" s="3">
        <v>550.61952</v>
      </c>
      <c r="BE163" s="3">
        <v>534.19296</v>
      </c>
      <c r="BF163" s="3">
        <v>587.90484</v>
      </c>
      <c r="BG163" s="3">
        <v>609.8677</v>
      </c>
      <c r="BH163" s="3">
        <v>638.54505</v>
      </c>
      <c r="BI163" s="3">
        <v>643.00599</v>
      </c>
      <c r="BJ163" s="3">
        <v>648.9469799999999</v>
      </c>
      <c r="BK163" s="3">
        <v>655.3206</v>
      </c>
      <c r="BL163" s="3">
        <v>661.9456799999999</v>
      </c>
      <c r="BM163" s="3">
        <v>668.4440399999999</v>
      </c>
      <c r="BN163" s="3">
        <v>674.61867</v>
      </c>
      <c r="BO163" s="3">
        <v>680.4309599999999</v>
      </c>
      <c r="BP163" s="3">
        <v>685.9353600000001</v>
      </c>
      <c r="BQ163" s="3">
        <v>692.17236</v>
      </c>
      <c r="BR163" s="3">
        <v>699.03207</v>
      </c>
      <c r="BS163" s="3">
        <v>698.2068799999998</v>
      </c>
      <c r="BT163" s="3">
        <v>697.23891</v>
      </c>
      <c r="BU163" s="3">
        <v>711.33006</v>
      </c>
      <c r="BV163" s="3">
        <v>724.98591</v>
      </c>
      <c r="BW163" s="3">
        <v>730.7328600000001</v>
      </c>
      <c r="BX163" s="3">
        <v>738.09054</v>
      </c>
      <c r="BY163" s="3">
        <v>739.5246599999999</v>
      </c>
      <c r="BZ163" s="3">
        <v>724.9013000000001</v>
      </c>
      <c r="CA163" s="3">
        <v>762.68115</v>
      </c>
      <c r="CB163" s="3">
        <v>769.30623</v>
      </c>
      <c r="CC163" s="3">
        <v>773.7523199999999</v>
      </c>
      <c r="CD163" s="3">
        <v>775.2194999999999</v>
      </c>
      <c r="CE163" s="3">
        <v>774.6571799999999</v>
      </c>
      <c r="CF163" s="3">
        <v>771.8139</v>
      </c>
      <c r="CG163" s="3">
        <v>766.96686</v>
      </c>
      <c r="CH163" s="3">
        <v>761.9535</v>
      </c>
    </row>
    <row x14ac:dyDescent="0.25" r="164" customHeight="1" ht="17.25">
      <c r="A164" s="1" t="s">
        <v>231</v>
      </c>
      <c r="B164" s="1" t="s">
        <v>230</v>
      </c>
      <c r="C164" s="3">
        <v>5572.792</v>
      </c>
      <c r="D164" s="3">
        <v>5644.814</v>
      </c>
      <c r="E164" s="3">
        <v>5716.454</v>
      </c>
      <c r="F164" s="3">
        <v>5790.966</v>
      </c>
      <c r="G164" s="3">
        <v>5867.927</v>
      </c>
      <c r="H164" s="3">
        <v>5946.367</v>
      </c>
      <c r="I164" s="3">
        <v>6025.601</v>
      </c>
      <c r="J164" s="3">
        <v>6101.773</v>
      </c>
      <c r="K164" s="3">
        <v>6172.951999999999</v>
      </c>
      <c r="L164" s="3">
        <v>6236.398</v>
      </c>
      <c r="M164" s="3">
        <v>6288.273</v>
      </c>
      <c r="N164" s="3">
        <v>6325.273</v>
      </c>
      <c r="O164" s="3">
        <v>6346.555</v>
      </c>
      <c r="P164" s="3">
        <v>6352.785</v>
      </c>
      <c r="Q164" s="3">
        <v>6347.268</v>
      </c>
      <c r="R164" s="3">
        <v>6332.362</v>
      </c>
      <c r="S164" s="3">
        <v>6307.495</v>
      </c>
      <c r="T164" s="3">
        <v>6277.07</v>
      </c>
      <c r="U164" s="3">
        <v>6243.605</v>
      </c>
      <c r="V164" s="3">
        <v>6207.968</v>
      </c>
      <c r="W164" s="3">
        <v>6174.264999999999</v>
      </c>
      <c r="X164" s="3">
        <v>6134.535</v>
      </c>
      <c r="Y164" s="3">
        <v>6087.506</v>
      </c>
      <c r="Z164" s="3">
        <v>6045.378</v>
      </c>
      <c r="AA164" s="12">
        <v>6019</v>
      </c>
      <c r="AB164" s="3">
        <v>6013.539</v>
      </c>
      <c r="AC164" s="3">
        <v>6033.221</v>
      </c>
      <c r="AD164" s="3">
        <v>6070.416</v>
      </c>
      <c r="AE164" s="3">
        <v>6105.0560000000005</v>
      </c>
      <c r="AF164" s="3">
        <v>6125.1</v>
      </c>
      <c r="AG164" s="3">
        <v>6121.817000000001</v>
      </c>
      <c r="AH164" s="3">
        <v>6097.981</v>
      </c>
      <c r="AI164" s="3">
        <v>6058.191</v>
      </c>
      <c r="AJ164" s="3">
        <v>6006.158</v>
      </c>
      <c r="AK164" s="3">
        <v>5944.814</v>
      </c>
      <c r="AL164" s="3">
        <v>5877.421</v>
      </c>
      <c r="AM164" s="3">
        <v>5812.041</v>
      </c>
      <c r="AN164" s="3">
        <v>5763.9349999999995</v>
      </c>
      <c r="AO164" s="3">
        <v>5755.021000000001</v>
      </c>
      <c r="AP164" s="3">
        <v>5775.048</v>
      </c>
      <c r="AQ164" s="3">
        <v>5802.831999999999</v>
      </c>
      <c r="AR164" s="3">
        <v>5834.338</v>
      </c>
      <c r="AS164" s="3">
        <v>3176.49144</v>
      </c>
      <c r="AT164" s="3">
        <v>3556.23282</v>
      </c>
      <c r="AU164" s="3">
        <v>3715.6951</v>
      </c>
      <c r="AV164" s="3">
        <v>3532.4892600000003</v>
      </c>
      <c r="AW164" s="3">
        <v>3755.4732799999997</v>
      </c>
      <c r="AX164" s="3">
        <v>3746.21121</v>
      </c>
      <c r="AY164" s="3">
        <v>3253.82454</v>
      </c>
      <c r="AZ164" s="3">
        <v>3722.08153</v>
      </c>
      <c r="BA164" s="3">
        <v>4321.066399999999</v>
      </c>
      <c r="BB164" s="3">
        <v>3866.56676</v>
      </c>
      <c r="BC164" s="3">
        <v>5219.26659</v>
      </c>
      <c r="BD164" s="3">
        <v>4933.71294</v>
      </c>
      <c r="BE164" s="3">
        <v>5394.57175</v>
      </c>
      <c r="BF164" s="3">
        <v>5526.92295</v>
      </c>
      <c r="BG164" s="3">
        <v>5776.01388</v>
      </c>
      <c r="BH164" s="3">
        <v>5952.420279999999</v>
      </c>
      <c r="BI164" s="3">
        <v>6244.42005</v>
      </c>
      <c r="BJ164" s="3">
        <v>6151.5286</v>
      </c>
      <c r="BK164" s="3">
        <v>5993.8607999999995</v>
      </c>
      <c r="BL164" s="3">
        <v>6021.7289599999995</v>
      </c>
      <c r="BM164" s="3">
        <v>5742.066449999999</v>
      </c>
      <c r="BN164" s="3">
        <v>5337.04545</v>
      </c>
      <c r="BO164" s="3">
        <v>5600.505520000001</v>
      </c>
      <c r="BP164" s="3">
        <v>5682.65532</v>
      </c>
      <c r="BQ164" s="3">
        <v>5718.05</v>
      </c>
      <c r="BR164" s="3">
        <v>5712.86205</v>
      </c>
      <c r="BS164" s="3">
        <v>5791.892159999999</v>
      </c>
      <c r="BT164" s="3">
        <v>5827.59936</v>
      </c>
      <c r="BU164" s="3">
        <v>5921.904320000001</v>
      </c>
      <c r="BV164" s="3">
        <v>5941.347</v>
      </c>
      <c r="BW164" s="3">
        <v>5815.72615</v>
      </c>
      <c r="BX164" s="3">
        <v>5549.16271</v>
      </c>
      <c r="BY164" s="3">
        <v>5755.2814499999995</v>
      </c>
      <c r="BZ164" s="3">
        <v>5705.8501</v>
      </c>
      <c r="CA164" s="3">
        <v>5588.12516</v>
      </c>
      <c r="CB164" s="3">
        <v>5348.45311</v>
      </c>
      <c r="CC164" s="3">
        <v>5230.8369</v>
      </c>
      <c r="CD164" s="3">
        <v>4841.7054</v>
      </c>
      <c r="CE164" s="3">
        <v>4661.567010000001</v>
      </c>
      <c r="CF164" s="3">
        <v>5428.54512</v>
      </c>
      <c r="CG164" s="3">
        <v>5048.463839999999</v>
      </c>
      <c r="CH164" s="3">
        <v>5075.87406</v>
      </c>
    </row>
    <row x14ac:dyDescent="0.25" r="165" customHeight="1" ht="17.25">
      <c r="A165" s="1" t="s">
        <v>233</v>
      </c>
      <c r="B165" s="1" t="s">
        <v>232</v>
      </c>
      <c r="C165" s="3">
        <v>15957.150000000001</v>
      </c>
      <c r="D165" s="3">
        <v>16224.419</v>
      </c>
      <c r="E165" s="3">
        <v>16468.754</v>
      </c>
      <c r="F165" s="3">
        <v>16713.802</v>
      </c>
      <c r="G165" s="3">
        <v>16953.889</v>
      </c>
      <c r="H165" s="3">
        <v>17184.901</v>
      </c>
      <c r="I165" s="3">
        <v>17402.085</v>
      </c>
      <c r="J165" s="3">
        <v>17631.004</v>
      </c>
      <c r="K165" s="3">
        <v>17895.429</v>
      </c>
      <c r="L165" s="3">
        <v>18170.628</v>
      </c>
      <c r="M165" s="3">
        <v>18469.373</v>
      </c>
      <c r="N165" s="3">
        <v>18795.978000000003</v>
      </c>
      <c r="O165" s="3">
        <v>19114.727</v>
      </c>
      <c r="P165" s="3">
        <v>19417.559</v>
      </c>
      <c r="Q165" s="3">
        <v>19704.691</v>
      </c>
      <c r="R165" s="3">
        <v>19972.63</v>
      </c>
      <c r="S165" s="3">
        <v>20238.228</v>
      </c>
      <c r="T165" s="3">
        <v>20491.621</v>
      </c>
      <c r="U165" s="3">
        <v>20702.393</v>
      </c>
      <c r="V165" s="3">
        <v>20872.071</v>
      </c>
      <c r="W165" s="3">
        <v>21046.206</v>
      </c>
      <c r="X165" s="3">
        <v>21283.545</v>
      </c>
      <c r="Y165" s="3">
        <v>21521.339</v>
      </c>
      <c r="Z165" s="3">
        <v>21727.129</v>
      </c>
      <c r="AA165" s="3">
        <v>21910.396</v>
      </c>
      <c r="AB165" s="3">
        <v>22002.071</v>
      </c>
      <c r="AC165" s="3">
        <v>22087.606</v>
      </c>
      <c r="AD165" s="3">
        <v>22299.879</v>
      </c>
      <c r="AE165" s="3">
        <v>22595.37</v>
      </c>
      <c r="AF165" s="3">
        <v>22865.46</v>
      </c>
      <c r="AG165" s="3">
        <v>23041.163</v>
      </c>
      <c r="AH165" s="3">
        <v>23126.815</v>
      </c>
      <c r="AI165" s="3">
        <v>23171.809</v>
      </c>
      <c r="AJ165" s="3">
        <v>23199.616</v>
      </c>
      <c r="AK165" s="3">
        <v>23187.328</v>
      </c>
      <c r="AL165" s="3">
        <v>23182.92</v>
      </c>
      <c r="AM165" s="3">
        <v>23240.75</v>
      </c>
      <c r="AN165" s="3">
        <v>23326.924</v>
      </c>
      <c r="AO165" s="3">
        <v>23420.227000000003</v>
      </c>
      <c r="AP165" s="3">
        <v>23534.826</v>
      </c>
      <c r="AQ165" s="3">
        <v>23677.748</v>
      </c>
      <c r="AR165" s="3">
        <v>23845.935999999998</v>
      </c>
      <c r="AS165" s="3">
        <v>8936.004</v>
      </c>
      <c r="AT165" s="3">
        <v>9896.89559</v>
      </c>
      <c r="AU165" s="3">
        <v>10869.37764</v>
      </c>
      <c r="AV165" s="3">
        <v>11532.523379999999</v>
      </c>
      <c r="AW165" s="3">
        <v>12037.26119</v>
      </c>
      <c r="AX165" s="3">
        <v>13060.524760000002</v>
      </c>
      <c r="AY165" s="3">
        <v>14617.7514</v>
      </c>
      <c r="AZ165" s="3">
        <v>15867.903600000001</v>
      </c>
      <c r="BA165" s="3">
        <v>17000.65755</v>
      </c>
      <c r="BB165" s="3">
        <v>17443.80288</v>
      </c>
      <c r="BC165" s="3">
        <v>17730.59808</v>
      </c>
      <c r="BD165" s="3">
        <v>18232.098660000003</v>
      </c>
      <c r="BE165" s="3">
        <v>17967.84338</v>
      </c>
      <c r="BF165" s="3">
        <v>17669.97869</v>
      </c>
      <c r="BG165" s="3">
        <v>16946.03426</v>
      </c>
      <c r="BH165" s="3">
        <v>16377.5566</v>
      </c>
      <c r="BI165" s="3">
        <v>17404.87608</v>
      </c>
      <c r="BJ165" s="3">
        <v>18647.37511</v>
      </c>
      <c r="BK165" s="3">
        <v>19046.20156</v>
      </c>
      <c r="BL165" s="3">
        <v>19202.30532</v>
      </c>
      <c r="BM165" s="3">
        <v>19362.50952</v>
      </c>
      <c r="BN165" s="3">
        <v>19580.861399999998</v>
      </c>
      <c r="BO165" s="3">
        <v>18293.13815</v>
      </c>
      <c r="BP165" s="3">
        <v>18685.33094</v>
      </c>
      <c r="BQ165" s="3">
        <v>19938.46036</v>
      </c>
      <c r="BR165" s="3">
        <v>20021.88461</v>
      </c>
      <c r="BS165" s="3">
        <v>20099.72146</v>
      </c>
      <c r="BT165" s="3">
        <v>20069.8911</v>
      </c>
      <c r="BU165" s="3">
        <v>20561.7867</v>
      </c>
      <c r="BV165" s="3">
        <v>21036.2232</v>
      </c>
      <c r="BW165" s="3">
        <v>21428.281590000002</v>
      </c>
      <c r="BX165" s="3">
        <v>21739.206099999996</v>
      </c>
      <c r="BY165" s="3">
        <v>22013.21855</v>
      </c>
      <c r="BZ165" s="3">
        <v>21343.646720000004</v>
      </c>
      <c r="CA165" s="3">
        <v>20404.84864</v>
      </c>
      <c r="CB165" s="3">
        <v>19705.481999999996</v>
      </c>
      <c r="CC165" s="3">
        <v>20916.675</v>
      </c>
      <c r="CD165" s="3">
        <v>19361.34692</v>
      </c>
      <c r="CE165" s="3">
        <v>18033.574790000002</v>
      </c>
      <c r="CF165" s="3">
        <v>16474.3782</v>
      </c>
      <c r="CG165" s="3">
        <v>15153.75872</v>
      </c>
      <c r="CH165" s="3">
        <v>11207.589919999999</v>
      </c>
    </row>
    <row x14ac:dyDescent="0.25" r="166" customHeight="1" ht="17.25">
      <c r="A166" s="1" t="s">
        <v>480</v>
      </c>
      <c r="B166" s="1" t="s">
        <v>481</v>
      </c>
      <c r="C166" s="3">
        <v>2.8820000000000006</v>
      </c>
      <c r="D166" s="3">
        <v>2.817</v>
      </c>
      <c r="E166" s="3">
        <v>2.825</v>
      </c>
      <c r="F166" s="3">
        <v>2.879</v>
      </c>
      <c r="G166" s="3">
        <v>2.975</v>
      </c>
      <c r="H166" s="3">
        <v>3.091</v>
      </c>
      <c r="I166" s="3">
        <v>3.149</v>
      </c>
      <c r="J166" s="3">
        <v>3.1399999999999997</v>
      </c>
      <c r="K166" s="3">
        <v>3.128</v>
      </c>
      <c r="L166" s="3">
        <v>3.129</v>
      </c>
      <c r="M166" s="3">
        <v>3.147</v>
      </c>
      <c r="N166" s="3">
        <v>3.184</v>
      </c>
      <c r="O166" s="3">
        <v>3.237</v>
      </c>
      <c r="P166" s="3">
        <v>3.309</v>
      </c>
      <c r="Q166" s="3">
        <v>3.41</v>
      </c>
      <c r="R166" s="3">
        <v>3.536</v>
      </c>
      <c r="S166" s="3">
        <v>3.651</v>
      </c>
      <c r="T166" s="3">
        <v>3.683</v>
      </c>
      <c r="U166" s="3">
        <v>3.595</v>
      </c>
      <c r="V166" s="3">
        <v>3.404</v>
      </c>
      <c r="W166" s="3">
        <v>3.159</v>
      </c>
      <c r="X166" s="3">
        <v>2.941</v>
      </c>
      <c r="Y166" s="3">
        <v>2.802</v>
      </c>
      <c r="Z166" s="3">
        <v>2.742</v>
      </c>
      <c r="AA166" s="3">
        <v>2.732</v>
      </c>
      <c r="AB166" s="3">
        <v>2.721</v>
      </c>
      <c r="AC166" s="3">
        <v>2.7</v>
      </c>
      <c r="AD166" s="3">
        <v>2.69</v>
      </c>
      <c r="AE166" s="3">
        <v>2.682</v>
      </c>
      <c r="AF166" s="3">
        <v>2.667</v>
      </c>
      <c r="AG166" s="3">
        <v>2.641</v>
      </c>
      <c r="AH166" s="3">
        <v>2.5999999999999996</v>
      </c>
      <c r="AI166" s="3">
        <v>2.558</v>
      </c>
      <c r="AJ166" s="3">
        <v>2.507</v>
      </c>
      <c r="AK166" s="3">
        <v>2.452</v>
      </c>
      <c r="AL166" s="3">
        <v>2.42</v>
      </c>
      <c r="AM166" s="3">
        <v>2.407</v>
      </c>
      <c r="AN166" s="3">
        <v>2.395</v>
      </c>
      <c r="AO166" s="3">
        <v>2.416</v>
      </c>
      <c r="AP166" s="3">
        <v>2.482</v>
      </c>
      <c r="AQ166" s="3">
        <v>2.552</v>
      </c>
      <c r="AR166" s="3">
        <v>2.613</v>
      </c>
      <c r="AS166" s="11" t="s">
        <v>385</v>
      </c>
      <c r="AT166" s="4" t="s">
        <v>385</v>
      </c>
      <c r="AU166" s="4" t="s">
        <v>385</v>
      </c>
      <c r="AV166" s="4" t="s">
        <v>385</v>
      </c>
      <c r="AW166" s="4" t="s">
        <v>385</v>
      </c>
      <c r="AX166" s="4" t="s">
        <v>385</v>
      </c>
      <c r="AY166" s="4" t="s">
        <v>385</v>
      </c>
      <c r="AZ166" s="4" t="s">
        <v>385</v>
      </c>
      <c r="BA166" s="4" t="s">
        <v>385</v>
      </c>
      <c r="BB166" s="4" t="s">
        <v>385</v>
      </c>
      <c r="BC166" s="4" t="s">
        <v>385</v>
      </c>
      <c r="BD166" s="4" t="s">
        <v>385</v>
      </c>
      <c r="BE166" s="4" t="s">
        <v>385</v>
      </c>
      <c r="BF166" s="4" t="s">
        <v>385</v>
      </c>
      <c r="BG166" s="4" t="s">
        <v>385</v>
      </c>
      <c r="BH166" s="4" t="s">
        <v>385</v>
      </c>
      <c r="BI166" s="4" t="s">
        <v>385</v>
      </c>
      <c r="BJ166" s="4" t="s">
        <v>385</v>
      </c>
      <c r="BK166" s="4" t="s">
        <v>385</v>
      </c>
      <c r="BL166" s="4" t="s">
        <v>385</v>
      </c>
      <c r="BM166" s="4" t="s">
        <v>385</v>
      </c>
      <c r="BN166" s="4" t="s">
        <v>385</v>
      </c>
      <c r="BO166" s="4" t="s">
        <v>385</v>
      </c>
      <c r="BP166" s="4" t="s">
        <v>385</v>
      </c>
      <c r="BQ166" s="4" t="s">
        <v>385</v>
      </c>
      <c r="BR166" s="4" t="s">
        <v>385</v>
      </c>
      <c r="BS166" s="4" t="s">
        <v>385</v>
      </c>
      <c r="BT166" s="4" t="s">
        <v>385</v>
      </c>
      <c r="BU166" s="4" t="s">
        <v>385</v>
      </c>
      <c r="BV166" s="4" t="s">
        <v>385</v>
      </c>
      <c r="BW166" s="4" t="s">
        <v>385</v>
      </c>
      <c r="BX166" s="4" t="s">
        <v>385</v>
      </c>
      <c r="BY166" s="4" t="s">
        <v>385</v>
      </c>
      <c r="BZ166" s="4" t="s">
        <v>385</v>
      </c>
      <c r="CA166" s="4" t="s">
        <v>385</v>
      </c>
      <c r="CB166" s="4" t="s">
        <v>385</v>
      </c>
      <c r="CC166" s="4" t="s">
        <v>385</v>
      </c>
      <c r="CD166" s="4" t="s">
        <v>385</v>
      </c>
      <c r="CE166" s="4" t="s">
        <v>385</v>
      </c>
      <c r="CF166" s="4" t="s">
        <v>385</v>
      </c>
      <c r="CG166" s="4" t="s">
        <v>385</v>
      </c>
      <c r="CH166" s="4" t="s">
        <v>385</v>
      </c>
    </row>
    <row x14ac:dyDescent="0.25" r="167" customHeight="1" ht="17.25">
      <c r="A167" s="1" t="s">
        <v>227</v>
      </c>
      <c r="B167" s="1" t="s">
        <v>226</v>
      </c>
      <c r="C167" s="3">
        <v>1030.619</v>
      </c>
      <c r="D167" s="3">
        <v>1043.574</v>
      </c>
      <c r="E167" s="3">
        <v>1061.475</v>
      </c>
      <c r="F167" s="3">
        <v>1081.198</v>
      </c>
      <c r="G167" s="3">
        <v>1103.186</v>
      </c>
      <c r="H167" s="3">
        <v>1126.886</v>
      </c>
      <c r="I167" s="3">
        <v>1152.162</v>
      </c>
      <c r="J167" s="3">
        <v>1178.704</v>
      </c>
      <c r="K167" s="3">
        <v>1205.364</v>
      </c>
      <c r="L167" s="3">
        <v>1231.697</v>
      </c>
      <c r="M167" s="3">
        <v>1257.84</v>
      </c>
      <c r="N167" s="3">
        <v>1286.487</v>
      </c>
      <c r="O167" s="3">
        <v>1319.302</v>
      </c>
      <c r="P167" s="3">
        <v>1354.749</v>
      </c>
      <c r="Q167" s="3">
        <v>1391.9809999999998</v>
      </c>
      <c r="R167" s="3">
        <v>1430.498</v>
      </c>
      <c r="S167" s="3">
        <v>1471.832</v>
      </c>
      <c r="T167" s="3">
        <v>1516.6480000000001</v>
      </c>
      <c r="U167" s="3">
        <v>1562.801</v>
      </c>
      <c r="V167" s="3">
        <v>1610.776</v>
      </c>
      <c r="W167" s="3">
        <v>1661.243</v>
      </c>
      <c r="X167" s="3">
        <v>1710.4099999999999</v>
      </c>
      <c r="Y167" s="3">
        <v>1758.173</v>
      </c>
      <c r="Z167" s="3">
        <v>1806.7869999999998</v>
      </c>
      <c r="AA167" s="3">
        <v>1854.332</v>
      </c>
      <c r="AB167" s="3">
        <v>1900.3600000000001</v>
      </c>
      <c r="AC167" s="3">
        <v>1945.0990000000002</v>
      </c>
      <c r="AD167" s="3">
        <v>1987.315</v>
      </c>
      <c r="AE167" s="3">
        <v>2027.5390000000002</v>
      </c>
      <c r="AF167" s="3">
        <v>2067.0099999999998</v>
      </c>
      <c r="AG167" s="3">
        <v>2106.556</v>
      </c>
      <c r="AH167" s="3">
        <v>2145.628</v>
      </c>
      <c r="AI167" s="3">
        <v>2183.136</v>
      </c>
      <c r="AJ167" s="3">
        <v>2218.648</v>
      </c>
      <c r="AK167" s="3">
        <v>2252.345</v>
      </c>
      <c r="AL167" s="3">
        <v>2283.0879999999997</v>
      </c>
      <c r="AM167" s="3">
        <v>2309.956</v>
      </c>
      <c r="AN167" s="3">
        <v>2334.088</v>
      </c>
      <c r="AO167" s="3">
        <v>2356.507</v>
      </c>
      <c r="AP167" s="3">
        <v>2377.123</v>
      </c>
      <c r="AQ167" s="3">
        <v>2395.937</v>
      </c>
      <c r="AR167" s="3">
        <v>2413.007</v>
      </c>
      <c r="AS167" s="3">
        <v>638.9837799999999</v>
      </c>
      <c r="AT167" s="3">
        <v>667.8873600000001</v>
      </c>
      <c r="AU167" s="3">
        <v>530.7375</v>
      </c>
      <c r="AV167" s="3">
        <v>627.09484</v>
      </c>
      <c r="AW167" s="3">
        <v>728.10276</v>
      </c>
      <c r="AX167" s="3">
        <v>743.74476</v>
      </c>
      <c r="AY167" s="3">
        <v>875.6431200000001</v>
      </c>
      <c r="AZ167" s="3">
        <v>872.24096</v>
      </c>
      <c r="BA167" s="3">
        <v>964.2912000000001</v>
      </c>
      <c r="BB167" s="3">
        <v>1009.9915399999999</v>
      </c>
      <c r="BC167" s="3">
        <v>1157.2128</v>
      </c>
      <c r="BD167" s="3">
        <v>1144.97343</v>
      </c>
      <c r="BE167" s="3">
        <v>1081.8276399999997</v>
      </c>
      <c r="BF167" s="3">
        <v>1273.46406</v>
      </c>
      <c r="BG167" s="3">
        <v>1183.1838499999997</v>
      </c>
      <c r="BH167" s="3">
        <v>1301.7531800000002</v>
      </c>
      <c r="BI167" s="3">
        <v>1177.4656000000002</v>
      </c>
      <c r="BJ167" s="3">
        <v>1334.6502400000002</v>
      </c>
      <c r="BK167" s="3">
        <v>1344.00886</v>
      </c>
      <c r="BL167" s="3">
        <v>1320.83632</v>
      </c>
      <c r="BM167" s="3">
        <v>1461.89384</v>
      </c>
      <c r="BN167" s="3">
        <v>1385.4321</v>
      </c>
      <c r="BO167" s="3">
        <v>1476.8653199999999</v>
      </c>
      <c r="BP167" s="3">
        <v>1608.0404299999998</v>
      </c>
      <c r="BQ167" s="3">
        <v>1650.3554800000002</v>
      </c>
      <c r="BR167" s="3">
        <v>1710.324</v>
      </c>
      <c r="BS167" s="3">
        <v>1750.5891000000001</v>
      </c>
      <c r="BT167" s="3">
        <v>1609.7251500000002</v>
      </c>
      <c r="BU167" s="3">
        <v>1622.0312000000004</v>
      </c>
      <c r="BV167" s="3">
        <v>1839.6389</v>
      </c>
      <c r="BW167" s="3">
        <v>1853.76928</v>
      </c>
      <c r="BX167" s="3">
        <v>1952.52148</v>
      </c>
      <c r="BY167" s="3">
        <v>1986.6537600000001</v>
      </c>
      <c r="BZ167" s="3">
        <v>2063.3426400000003</v>
      </c>
      <c r="CA167" s="3">
        <v>1891.9697999999999</v>
      </c>
      <c r="CB167" s="3">
        <v>1529.66896</v>
      </c>
      <c r="CC167" s="3">
        <v>1663.16832</v>
      </c>
      <c r="CD167" s="3">
        <v>1447.1345600000002</v>
      </c>
      <c r="CE167" s="3">
        <v>1225.38364</v>
      </c>
      <c r="CF167" s="3">
        <v>1236.1039600000001</v>
      </c>
      <c r="CG167" s="3">
        <v>1245.88724</v>
      </c>
      <c r="CH167" s="3">
        <v>1013.46294</v>
      </c>
    </row>
    <row x14ac:dyDescent="0.25" r="168" customHeight="1" ht="17.25">
      <c r="A168" s="1" t="s">
        <v>235</v>
      </c>
      <c r="B168" s="1" t="s">
        <v>234</v>
      </c>
      <c r="C168" s="3">
        <v>6477.692</v>
      </c>
      <c r="D168" s="3">
        <v>6533.284</v>
      </c>
      <c r="E168" s="3">
        <v>6605.648</v>
      </c>
      <c r="F168" s="3">
        <v>6723.127</v>
      </c>
      <c r="G168" s="3">
        <v>6794.284</v>
      </c>
      <c r="H168" s="3">
        <v>6795.7080000000005</v>
      </c>
      <c r="I168" s="3">
        <v>6747.15</v>
      </c>
      <c r="J168" s="3">
        <v>6617.592</v>
      </c>
      <c r="K168" s="3">
        <v>6336.626</v>
      </c>
      <c r="L168" s="3">
        <v>6019.63</v>
      </c>
      <c r="M168" s="3">
        <v>5773.469</v>
      </c>
      <c r="N168" s="3">
        <v>5578.43</v>
      </c>
      <c r="O168" s="3">
        <v>5432.526</v>
      </c>
      <c r="P168" s="3">
        <v>5303.353</v>
      </c>
      <c r="Q168" s="3">
        <v>5164.898</v>
      </c>
      <c r="R168" s="3">
        <v>4971.687</v>
      </c>
      <c r="S168" s="3">
        <v>4745.174</v>
      </c>
      <c r="T168" s="3">
        <v>4536.889</v>
      </c>
      <c r="U168" s="3">
        <v>4349.754</v>
      </c>
      <c r="V168" s="3">
        <v>4171.951</v>
      </c>
      <c r="W168" s="3">
        <v>4046.718</v>
      </c>
      <c r="X168" s="3">
        <v>3949.941</v>
      </c>
      <c r="Y168" s="3">
        <v>3838.031</v>
      </c>
      <c r="Z168" s="3">
        <v>3742.863</v>
      </c>
      <c r="AA168" s="3">
        <v>3677.6279999999997</v>
      </c>
      <c r="AB168" s="3">
        <v>3643.366</v>
      </c>
      <c r="AC168" s="3">
        <v>3645.593</v>
      </c>
      <c r="AD168" s="3">
        <v>3702.949</v>
      </c>
      <c r="AE168" s="3">
        <v>3823.857</v>
      </c>
      <c r="AF168" s="3">
        <v>3974.64</v>
      </c>
      <c r="AG168" s="3">
        <v>4094.613</v>
      </c>
      <c r="AH168" s="3">
        <v>4147.136</v>
      </c>
      <c r="AI168" s="3">
        <v>4139.269</v>
      </c>
      <c r="AJ168" s="3">
        <v>4062.731</v>
      </c>
      <c r="AK168" s="3">
        <v>3943.9990000000003</v>
      </c>
      <c r="AL168" s="3">
        <v>3840.462</v>
      </c>
      <c r="AM168" s="3">
        <v>3785.062</v>
      </c>
      <c r="AN168" s="3">
        <v>3789.1450000000004</v>
      </c>
      <c r="AO168" s="3">
        <v>3821.588</v>
      </c>
      <c r="AP168" s="3">
        <v>3839.831</v>
      </c>
      <c r="AQ168" s="3">
        <v>3843.1630000000005</v>
      </c>
      <c r="AR168" s="3">
        <v>3816.82</v>
      </c>
      <c r="AS168" s="3">
        <v>6024.25356</v>
      </c>
      <c r="AT168" s="3">
        <v>6075.95412</v>
      </c>
      <c r="AU168" s="3">
        <v>6143.252640000001</v>
      </c>
      <c r="AV168" s="3">
        <v>6386.97065</v>
      </c>
      <c r="AW168" s="3">
        <v>6454.569799999999</v>
      </c>
      <c r="AX168" s="3">
        <v>6455.9226</v>
      </c>
      <c r="AY168" s="3">
        <v>6409.7925</v>
      </c>
      <c r="AZ168" s="3">
        <v>6286.712399999999</v>
      </c>
      <c r="BA168" s="3">
        <v>6019.7946999999995</v>
      </c>
      <c r="BB168" s="3">
        <v>5718.6485</v>
      </c>
      <c r="BC168" s="3">
        <v>5600.26493</v>
      </c>
      <c r="BD168" s="3">
        <v>5243.7242</v>
      </c>
      <c r="BE168" s="3">
        <v>5160.8997</v>
      </c>
      <c r="BF168" s="3">
        <v>5038.18535</v>
      </c>
      <c r="BG168" s="3">
        <v>4855.00412</v>
      </c>
      <c r="BH168" s="3">
        <v>4872.2532599999995</v>
      </c>
      <c r="BI168" s="3">
        <v>4602.81878</v>
      </c>
      <c r="BJ168" s="3">
        <v>4355.41344</v>
      </c>
      <c r="BK168" s="3">
        <v>4175.76384</v>
      </c>
      <c r="BL168" s="3">
        <v>4005.07296</v>
      </c>
      <c r="BM168" s="3">
        <v>3884.84928</v>
      </c>
      <c r="BN168" s="3">
        <v>3752.44395</v>
      </c>
      <c r="BO168" s="3">
        <v>3646.12945</v>
      </c>
      <c r="BP168" s="3">
        <v>3480.86259</v>
      </c>
      <c r="BQ168" s="3">
        <v>3456.9703199999994</v>
      </c>
      <c r="BR168" s="3">
        <v>3424.7640399999996</v>
      </c>
      <c r="BS168" s="3">
        <v>3426.85742</v>
      </c>
      <c r="BT168" s="3">
        <v>3443.7425700000003</v>
      </c>
      <c r="BU168" s="3">
        <v>3556.18701</v>
      </c>
      <c r="BV168" s="3">
        <v>3736.1615999999995</v>
      </c>
      <c r="BW168" s="3">
        <v>3807.9900900000002</v>
      </c>
      <c r="BX168" s="3">
        <v>3898.3078400000004</v>
      </c>
      <c r="BY168" s="3">
        <v>3890.91286</v>
      </c>
      <c r="BZ168" s="3">
        <v>3778.3398300000003</v>
      </c>
      <c r="CA168" s="3">
        <v>3628.4790800000005</v>
      </c>
      <c r="CB168" s="3">
        <v>3610.03428</v>
      </c>
      <c r="CC168" s="3">
        <v>3520.10766</v>
      </c>
      <c r="CD168" s="3">
        <v>3486.0134000000007</v>
      </c>
      <c r="CE168" s="3">
        <v>3515.8609600000004</v>
      </c>
      <c r="CF168" s="3">
        <v>3532.6445200000003</v>
      </c>
      <c r="CG168" s="3">
        <v>3497.2783300000006</v>
      </c>
      <c r="CH168" s="3">
        <v>3473.3062000000004</v>
      </c>
    </row>
    <row x14ac:dyDescent="0.25" r="169" customHeight="1" ht="17.25">
      <c r="A169" s="1" t="s">
        <v>482</v>
      </c>
      <c r="B169" s="1" t="s">
        <v>483</v>
      </c>
      <c r="C169" s="3">
        <v>702.062</v>
      </c>
      <c r="D169" s="3">
        <v>707.921</v>
      </c>
      <c r="E169" s="3">
        <v>708.712</v>
      </c>
      <c r="F169" s="3">
        <v>703.9939999999999</v>
      </c>
      <c r="G169" s="3">
        <v>692.777</v>
      </c>
      <c r="H169" s="3">
        <v>675.481</v>
      </c>
      <c r="I169" s="3">
        <v>656.712</v>
      </c>
      <c r="J169" s="3">
        <v>640.728</v>
      </c>
      <c r="K169" s="3">
        <v>631.177</v>
      </c>
      <c r="L169" s="3">
        <v>627.972</v>
      </c>
      <c r="M169" s="3">
        <v>632.395</v>
      </c>
      <c r="N169" s="3">
        <v>641.532</v>
      </c>
      <c r="O169" s="3">
        <v>647.47</v>
      </c>
      <c r="P169" s="3">
        <v>649.144</v>
      </c>
      <c r="Q169" s="3">
        <v>646.925</v>
      </c>
      <c r="R169" s="3">
        <v>641.369</v>
      </c>
      <c r="S169" s="3">
        <v>634.111</v>
      </c>
      <c r="T169" s="3">
        <v>626.641</v>
      </c>
      <c r="U169" s="3">
        <v>619.264</v>
      </c>
      <c r="V169" s="3">
        <v>612.072</v>
      </c>
      <c r="W169" s="3">
        <v>604.114</v>
      </c>
      <c r="X169" s="3">
        <v>592.763</v>
      </c>
      <c r="Y169" s="3">
        <v>577.146</v>
      </c>
      <c r="Z169" s="3">
        <v>558.267</v>
      </c>
      <c r="AA169" s="3">
        <v>537.179</v>
      </c>
      <c r="AB169" s="3">
        <v>515.07</v>
      </c>
      <c r="AC169" s="3">
        <v>494.291</v>
      </c>
      <c r="AD169" s="3">
        <v>477.188</v>
      </c>
      <c r="AE169" s="3">
        <v>463.88200000000006</v>
      </c>
      <c r="AF169" s="3">
        <v>454.729</v>
      </c>
      <c r="AG169" s="3">
        <v>444.305</v>
      </c>
      <c r="AH169" s="3">
        <v>430.063</v>
      </c>
      <c r="AI169" s="3">
        <v>414.644</v>
      </c>
      <c r="AJ169" s="3">
        <v>396.708</v>
      </c>
      <c r="AK169" s="3">
        <v>375.04699999999997</v>
      </c>
      <c r="AL169" s="3">
        <v>352.049</v>
      </c>
      <c r="AM169" s="3">
        <v>329.372</v>
      </c>
      <c r="AN169" s="3">
        <v>305.52200000000005</v>
      </c>
      <c r="AO169" s="3">
        <v>283.156</v>
      </c>
      <c r="AP169" s="3">
        <v>267.016</v>
      </c>
      <c r="AQ169" s="3">
        <v>258.181</v>
      </c>
      <c r="AR169" s="3">
        <v>253.308</v>
      </c>
      <c r="AS169" s="11" t="s">
        <v>385</v>
      </c>
      <c r="AT169" s="4" t="s">
        <v>385</v>
      </c>
      <c r="AU169" s="4" t="s">
        <v>385</v>
      </c>
      <c r="AV169" s="4" t="s">
        <v>385</v>
      </c>
      <c r="AW169" s="4" t="s">
        <v>385</v>
      </c>
      <c r="AX169" s="4" t="s">
        <v>385</v>
      </c>
      <c r="AY169" s="4" t="s">
        <v>385</v>
      </c>
      <c r="AZ169" s="4" t="s">
        <v>385</v>
      </c>
      <c r="BA169" s="4" t="s">
        <v>385</v>
      </c>
      <c r="BB169" s="4" t="s">
        <v>385</v>
      </c>
      <c r="BC169" s="4" t="s">
        <v>385</v>
      </c>
      <c r="BD169" s="4" t="s">
        <v>385</v>
      </c>
      <c r="BE169" s="4" t="s">
        <v>385</v>
      </c>
      <c r="BF169" s="4" t="s">
        <v>385</v>
      </c>
      <c r="BG169" s="4" t="s">
        <v>385</v>
      </c>
      <c r="BH169" s="4" t="s">
        <v>385</v>
      </c>
      <c r="BI169" s="4" t="s">
        <v>385</v>
      </c>
      <c r="BJ169" s="4" t="s">
        <v>385</v>
      </c>
      <c r="BK169" s="4" t="s">
        <v>385</v>
      </c>
      <c r="BL169" s="4" t="s">
        <v>385</v>
      </c>
      <c r="BM169" s="4" t="s">
        <v>385</v>
      </c>
      <c r="BN169" s="4" t="s">
        <v>385</v>
      </c>
      <c r="BO169" s="4" t="s">
        <v>385</v>
      </c>
      <c r="BP169" s="4" t="s">
        <v>385</v>
      </c>
      <c r="BQ169" s="4" t="s">
        <v>385</v>
      </c>
      <c r="BR169" s="4" t="s">
        <v>385</v>
      </c>
      <c r="BS169" s="4" t="s">
        <v>385</v>
      </c>
      <c r="BT169" s="4" t="s">
        <v>385</v>
      </c>
      <c r="BU169" s="4" t="s">
        <v>385</v>
      </c>
      <c r="BV169" s="4" t="s">
        <v>385</v>
      </c>
      <c r="BW169" s="4" t="s">
        <v>385</v>
      </c>
      <c r="BX169" s="4" t="s">
        <v>385</v>
      </c>
      <c r="BY169" s="4" t="s">
        <v>385</v>
      </c>
      <c r="BZ169" s="4" t="s">
        <v>385</v>
      </c>
      <c r="CA169" s="4" t="s">
        <v>385</v>
      </c>
      <c r="CB169" s="4" t="s">
        <v>385</v>
      </c>
      <c r="CC169" s="4" t="s">
        <v>385</v>
      </c>
      <c r="CD169" s="4" t="s">
        <v>385</v>
      </c>
      <c r="CE169" s="4" t="s">
        <v>385</v>
      </c>
      <c r="CF169" s="4" t="s">
        <v>385</v>
      </c>
      <c r="CG169" s="4" t="s">
        <v>385</v>
      </c>
      <c r="CH169" s="4" t="s">
        <v>385</v>
      </c>
    </row>
    <row x14ac:dyDescent="0.25" r="170" customHeight="1" ht="17.25">
      <c r="A170" s="1" t="s">
        <v>77</v>
      </c>
      <c r="B170" s="1" t="s">
        <v>76</v>
      </c>
      <c r="C170" s="3">
        <v>3523.526</v>
      </c>
      <c r="D170" s="3">
        <v>3512.57</v>
      </c>
      <c r="E170" s="3">
        <v>3552.357</v>
      </c>
      <c r="F170" s="3">
        <v>3604.917</v>
      </c>
      <c r="G170" s="3">
        <v>3654.858</v>
      </c>
      <c r="H170" s="3">
        <v>3703.783</v>
      </c>
      <c r="I170" s="3">
        <v>3753.5649999999996</v>
      </c>
      <c r="J170" s="3">
        <v>3800.388</v>
      </c>
      <c r="K170" s="3">
        <v>3848.825</v>
      </c>
      <c r="L170" s="3">
        <v>3896.712</v>
      </c>
      <c r="M170" s="3">
        <v>3946.529</v>
      </c>
      <c r="N170" s="3">
        <v>4005.693</v>
      </c>
      <c r="O170" s="3">
        <v>4075.7239999999997</v>
      </c>
      <c r="P170" s="3">
        <v>4153.823</v>
      </c>
      <c r="Q170" s="3">
        <v>4235.069</v>
      </c>
      <c r="R170" s="3">
        <v>4277.003</v>
      </c>
      <c r="S170" s="3">
        <v>4263.365</v>
      </c>
      <c r="T170" s="3">
        <v>4219.156999999999</v>
      </c>
      <c r="U170" s="3">
        <v>4152.285</v>
      </c>
      <c r="V170" s="3">
        <v>4076.562</v>
      </c>
      <c r="W170" s="3">
        <v>3992.566</v>
      </c>
      <c r="X170" s="3">
        <v>3900.733</v>
      </c>
      <c r="Y170" s="3">
        <v>3801.997</v>
      </c>
      <c r="Z170" s="3">
        <v>3713.998</v>
      </c>
      <c r="AA170" s="3">
        <v>3645.4849999999997</v>
      </c>
      <c r="AB170" s="3">
        <v>3580.468</v>
      </c>
      <c r="AC170" s="3">
        <v>3511.58</v>
      </c>
      <c r="AD170" s="3">
        <v>3445.5060000000003</v>
      </c>
      <c r="AE170" s="3">
        <v>3395.737</v>
      </c>
      <c r="AF170" s="3">
        <v>3354.433</v>
      </c>
      <c r="AG170" s="3">
        <v>3298.182</v>
      </c>
      <c r="AH170" s="3">
        <v>3236.9179999999997</v>
      </c>
      <c r="AI170" s="3">
        <v>3195.052</v>
      </c>
      <c r="AJ170" s="3">
        <v>3170.16</v>
      </c>
      <c r="AK170" s="3">
        <v>3163.761</v>
      </c>
      <c r="AL170" s="3">
        <v>3197.014</v>
      </c>
      <c r="AM170" s="3">
        <v>3256.36</v>
      </c>
      <c r="AN170" s="3">
        <v>3309.422</v>
      </c>
      <c r="AO170" s="3">
        <v>3350.4360000000006</v>
      </c>
      <c r="AP170" s="3">
        <v>3378.424</v>
      </c>
      <c r="AQ170" s="3">
        <v>3393.5190000000002</v>
      </c>
      <c r="AR170" s="3">
        <v>3399.716</v>
      </c>
      <c r="AS170" s="3">
        <v>1761.763</v>
      </c>
      <c r="AT170" s="3">
        <v>1826.5364000000002</v>
      </c>
      <c r="AU170" s="3">
        <v>1811.70207</v>
      </c>
      <c r="AV170" s="3">
        <v>1874.55684</v>
      </c>
      <c r="AW170" s="3">
        <v>1790.88042</v>
      </c>
      <c r="AX170" s="3">
        <v>1888.92933</v>
      </c>
      <c r="AY170" s="3">
        <v>1989.38945</v>
      </c>
      <c r="AZ170" s="3">
        <v>2622.26772</v>
      </c>
      <c r="BA170" s="3">
        <v>3771.8484999999996</v>
      </c>
      <c r="BB170" s="3">
        <v>3857.7448799999997</v>
      </c>
      <c r="BC170" s="3">
        <v>3907.06371</v>
      </c>
      <c r="BD170" s="3">
        <v>3965.63607</v>
      </c>
      <c r="BE170" s="3">
        <v>4034.96676</v>
      </c>
      <c r="BF170" s="3">
        <v>4112.28477</v>
      </c>
      <c r="BG170" s="3">
        <v>3811.5621000000006</v>
      </c>
      <c r="BH170" s="3">
        <v>3507.1424599999996</v>
      </c>
      <c r="BI170" s="3">
        <v>3112.25645</v>
      </c>
      <c r="BJ170" s="3">
        <v>2700.2604799999995</v>
      </c>
      <c r="BK170" s="3">
        <v>2865.0766499999995</v>
      </c>
      <c r="BL170" s="3">
        <v>2975.8902599999997</v>
      </c>
      <c r="BM170" s="3">
        <v>3114.20148</v>
      </c>
      <c r="BN170" s="3">
        <v>3198.60106</v>
      </c>
      <c r="BO170" s="3">
        <v>3649.9171199999996</v>
      </c>
      <c r="BP170" s="3">
        <v>3268.31824</v>
      </c>
      <c r="BQ170" s="3">
        <v>3463.2107499999997</v>
      </c>
      <c r="BR170" s="3">
        <v>3365.6399199999996</v>
      </c>
      <c r="BS170" s="3">
        <v>3371.1168</v>
      </c>
      <c r="BT170" s="3">
        <v>3307.6857600000003</v>
      </c>
      <c r="BU170" s="3">
        <v>3293.86489</v>
      </c>
      <c r="BV170" s="3">
        <v>3287.34434</v>
      </c>
      <c r="BW170" s="3">
        <v>3232.21836</v>
      </c>
      <c r="BX170" s="3">
        <v>3172.17964</v>
      </c>
      <c r="BY170" s="3">
        <v>3131.15096</v>
      </c>
      <c r="BZ170" s="3">
        <v>3106.7567999999997</v>
      </c>
      <c r="CA170" s="3">
        <v>3100.48578</v>
      </c>
      <c r="CB170" s="3">
        <v>3101.10358</v>
      </c>
      <c r="CC170" s="3">
        <v>3158.6692</v>
      </c>
      <c r="CD170" s="3">
        <v>3243.23356</v>
      </c>
      <c r="CE170" s="3">
        <v>3216.4185600000005</v>
      </c>
      <c r="CF170" s="3">
        <v>3243.2870399999997</v>
      </c>
      <c r="CG170" s="3">
        <v>3359.58381</v>
      </c>
      <c r="CH170" s="3">
        <v>3229.7302</v>
      </c>
    </row>
    <row x14ac:dyDescent="0.25" r="171" customHeight="1" ht="17.25">
      <c r="A171" s="1" t="s">
        <v>237</v>
      </c>
      <c r="B171" s="1" t="s">
        <v>236</v>
      </c>
      <c r="C171" s="3">
        <v>1633.7369999999999</v>
      </c>
      <c r="D171" s="3">
        <v>1572.032</v>
      </c>
      <c r="E171" s="3">
        <v>1523.615</v>
      </c>
      <c r="F171" s="3">
        <v>1488.836</v>
      </c>
      <c r="G171" s="3">
        <v>1453.054</v>
      </c>
      <c r="H171" s="3">
        <v>1408.3020000000001</v>
      </c>
      <c r="I171" s="3">
        <v>1356.063</v>
      </c>
      <c r="J171" s="3">
        <v>1299.892</v>
      </c>
      <c r="K171" s="3">
        <v>1245.252</v>
      </c>
      <c r="L171" s="3">
        <v>1194.107</v>
      </c>
      <c r="M171" s="3">
        <v>1147.84</v>
      </c>
      <c r="N171" s="3">
        <v>1113.308</v>
      </c>
      <c r="O171" s="3">
        <v>1101.892</v>
      </c>
      <c r="P171" s="3">
        <v>1109.214</v>
      </c>
      <c r="Q171" s="3">
        <v>1111.065</v>
      </c>
      <c r="R171" s="3">
        <v>1104.7</v>
      </c>
      <c r="S171" s="3">
        <v>1095.997</v>
      </c>
      <c r="T171" s="3">
        <v>1088.825</v>
      </c>
      <c r="U171" s="3">
        <v>1086.191</v>
      </c>
      <c r="V171" s="3">
        <v>1092.967</v>
      </c>
      <c r="W171" s="3">
        <v>1099.6509999999998</v>
      </c>
      <c r="X171" s="3">
        <v>1106.385</v>
      </c>
      <c r="Y171" s="3">
        <v>1119.604</v>
      </c>
      <c r="Z171" s="3">
        <v>1127.627</v>
      </c>
      <c r="AA171" s="3">
        <v>1123.954</v>
      </c>
      <c r="AB171" s="3">
        <v>1109.335</v>
      </c>
      <c r="AC171" s="3">
        <v>1092.92</v>
      </c>
      <c r="AD171" s="3">
        <v>1074.486</v>
      </c>
      <c r="AE171" s="3">
        <v>1055.058</v>
      </c>
      <c r="AF171" s="3">
        <v>1036.659</v>
      </c>
      <c r="AG171" s="3">
        <v>1012.95</v>
      </c>
      <c r="AH171" s="3">
        <v>989.492</v>
      </c>
      <c r="AI171" s="3">
        <v>970.909</v>
      </c>
      <c r="AJ171" s="3">
        <v>944.447</v>
      </c>
      <c r="AK171" s="3">
        <v>913.282</v>
      </c>
      <c r="AL171" s="3">
        <v>886.168</v>
      </c>
      <c r="AM171" s="3">
        <v>864.617</v>
      </c>
      <c r="AN171" s="3">
        <v>853.819</v>
      </c>
      <c r="AO171" s="3">
        <v>856.039</v>
      </c>
      <c r="AP171" s="3">
        <v>866.682</v>
      </c>
      <c r="AQ171" s="3">
        <v>872.256</v>
      </c>
      <c r="AR171" s="3">
        <v>865.213</v>
      </c>
      <c r="AS171" s="12">
        <v>0</v>
      </c>
      <c r="AT171" s="3">
        <v>1163.30368</v>
      </c>
      <c r="AU171" s="3">
        <v>1157.9474</v>
      </c>
      <c r="AV171" s="3">
        <v>1131.51536</v>
      </c>
      <c r="AW171" s="3">
        <v>1147.9126600000002</v>
      </c>
      <c r="AX171" s="3">
        <v>1154.80764</v>
      </c>
      <c r="AY171" s="3">
        <v>962.8047300000001</v>
      </c>
      <c r="AZ171" s="3">
        <v>1013.9157600000001</v>
      </c>
      <c r="BA171" s="3">
        <v>1070.91672</v>
      </c>
      <c r="BB171" s="3">
        <v>1038.87309</v>
      </c>
      <c r="BC171" s="3">
        <v>1010.0991999999999</v>
      </c>
      <c r="BD171" s="3">
        <v>990.84412</v>
      </c>
      <c r="BE171" s="3">
        <v>1013.7406400000001</v>
      </c>
      <c r="BF171" s="3">
        <v>1009.38474</v>
      </c>
      <c r="BG171" s="3">
        <v>966.6265500000001</v>
      </c>
      <c r="BH171" s="3">
        <v>1038.418</v>
      </c>
      <c r="BI171" s="3">
        <v>953.5173900000001</v>
      </c>
      <c r="BJ171" s="3">
        <v>947.2777500000001</v>
      </c>
      <c r="BK171" s="3">
        <v>955.84808</v>
      </c>
      <c r="BL171" s="3">
        <v>929.0219500000001</v>
      </c>
      <c r="BM171" s="3">
        <v>901.7138199999998</v>
      </c>
      <c r="BN171" s="3">
        <v>907.2357</v>
      </c>
      <c r="BO171" s="3">
        <v>906.8792400000001</v>
      </c>
      <c r="BP171" s="3">
        <v>913.37787</v>
      </c>
      <c r="BQ171" s="3">
        <v>932.88182</v>
      </c>
      <c r="BR171" s="3">
        <v>987.3081500000001</v>
      </c>
      <c r="BS171" s="3">
        <v>1081.9908</v>
      </c>
      <c r="BT171" s="3">
        <v>1052.99628</v>
      </c>
      <c r="BU171" s="3">
        <v>1033.95684</v>
      </c>
      <c r="BV171" s="3">
        <v>1015.92582</v>
      </c>
      <c r="BW171" s="3">
        <v>972.432</v>
      </c>
      <c r="BX171" s="3">
        <v>959.80724</v>
      </c>
      <c r="BY171" s="3">
        <v>961.1999099999999</v>
      </c>
      <c r="BZ171" s="3">
        <v>935.00253</v>
      </c>
      <c r="CA171" s="3">
        <v>904.14918</v>
      </c>
      <c r="CB171" s="3">
        <v>283.57376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</row>
    <row x14ac:dyDescent="0.25" r="172" customHeight="1" ht="17.25">
      <c r="A172" s="1" t="s">
        <v>229</v>
      </c>
      <c r="B172" s="1" t="s">
        <v>228</v>
      </c>
      <c r="C172" s="3">
        <v>957.134</v>
      </c>
      <c r="D172" s="3">
        <v>991.148</v>
      </c>
      <c r="E172" s="3">
        <v>1028.415</v>
      </c>
      <c r="F172" s="3">
        <v>1067.1970000000001</v>
      </c>
      <c r="G172" s="3">
        <v>1106.492</v>
      </c>
      <c r="H172" s="3">
        <v>1144.1309999999999</v>
      </c>
      <c r="I172" s="3">
        <v>1178.157</v>
      </c>
      <c r="J172" s="3">
        <v>1208.851</v>
      </c>
      <c r="K172" s="3">
        <v>1237.552</v>
      </c>
      <c r="L172" s="3">
        <v>1263.249</v>
      </c>
      <c r="M172" s="3">
        <v>1285.8809999999999</v>
      </c>
      <c r="N172" s="3">
        <v>1306.3609999999999</v>
      </c>
      <c r="O172" s="3">
        <v>1324.398</v>
      </c>
      <c r="P172" s="3">
        <v>1339.32</v>
      </c>
      <c r="Q172" s="3">
        <v>1351.813</v>
      </c>
      <c r="R172" s="3">
        <v>1361.843</v>
      </c>
      <c r="S172" s="3">
        <v>1368.822</v>
      </c>
      <c r="T172" s="3">
        <v>1373.096</v>
      </c>
      <c r="U172" s="3">
        <v>1374.613</v>
      </c>
      <c r="V172" s="3">
        <v>1372.975</v>
      </c>
      <c r="W172" s="3">
        <v>1368.0859999999998</v>
      </c>
      <c r="X172" s="3">
        <v>1359.285</v>
      </c>
      <c r="Y172" s="3">
        <v>1346.307</v>
      </c>
      <c r="Z172" s="3">
        <v>1329.954</v>
      </c>
      <c r="AA172" s="3">
        <v>1312.68</v>
      </c>
      <c r="AB172" s="3">
        <v>1297.125</v>
      </c>
      <c r="AC172" s="3">
        <v>1284.64</v>
      </c>
      <c r="AD172" s="3">
        <v>1275.92</v>
      </c>
      <c r="AE172" s="3">
        <v>1270.336</v>
      </c>
      <c r="AF172" s="3">
        <v>1267.272</v>
      </c>
      <c r="AG172" s="3">
        <v>1266.656</v>
      </c>
      <c r="AH172" s="3">
        <v>1267.643</v>
      </c>
      <c r="AI172" s="3">
        <v>1269.262</v>
      </c>
      <c r="AJ172" s="3">
        <v>1273.753</v>
      </c>
      <c r="AK172" s="3">
        <v>1283.463</v>
      </c>
      <c r="AL172" s="3">
        <v>1298.101</v>
      </c>
      <c r="AM172" s="3">
        <v>1315.885</v>
      </c>
      <c r="AN172" s="3">
        <v>1334.308</v>
      </c>
      <c r="AO172" s="3">
        <v>1349.681</v>
      </c>
      <c r="AP172" s="3">
        <v>1358.8139999999999</v>
      </c>
      <c r="AQ172" s="3">
        <v>1362.7</v>
      </c>
      <c r="AR172" s="3">
        <v>1363.266</v>
      </c>
      <c r="AS172" s="3">
        <v>296.71154</v>
      </c>
      <c r="AT172" s="3">
        <v>416.28216</v>
      </c>
      <c r="AU172" s="3">
        <v>483.35504999999995</v>
      </c>
      <c r="AV172" s="3">
        <v>586.9583500000001</v>
      </c>
      <c r="AW172" s="3">
        <v>885.1936000000001</v>
      </c>
      <c r="AX172" s="3">
        <v>778.0090799999999</v>
      </c>
      <c r="AY172" s="3">
        <v>600.86007</v>
      </c>
      <c r="AZ172" s="3">
        <v>797.8416600000002</v>
      </c>
      <c r="BA172" s="3">
        <v>693.02912</v>
      </c>
      <c r="BB172" s="3">
        <v>833.7443400000001</v>
      </c>
      <c r="BC172" s="3">
        <v>964.4107499999999</v>
      </c>
      <c r="BD172" s="3">
        <v>1018.9615799999999</v>
      </c>
      <c r="BE172" s="3">
        <v>1112.4943199999998</v>
      </c>
      <c r="BF172" s="3">
        <v>1071.456</v>
      </c>
      <c r="BG172" s="3">
        <v>1108.48666</v>
      </c>
      <c r="BH172" s="3">
        <v>1116.71126</v>
      </c>
      <c r="BI172" s="3">
        <v>1136.1222599999999</v>
      </c>
      <c r="BJ172" s="3">
        <v>1139.66968</v>
      </c>
      <c r="BK172" s="3">
        <v>1154.67492</v>
      </c>
      <c r="BL172" s="3">
        <v>1167.02875</v>
      </c>
      <c r="BM172" s="3">
        <v>1162.8730999999998</v>
      </c>
      <c r="BN172" s="3">
        <v>1168.9851</v>
      </c>
      <c r="BO172" s="3">
        <v>1117.43481</v>
      </c>
      <c r="BP172" s="3">
        <v>1170.35952</v>
      </c>
      <c r="BQ172" s="3">
        <v>1273.2996</v>
      </c>
      <c r="BR172" s="3">
        <v>1271.1825</v>
      </c>
      <c r="BS172" s="3">
        <v>1271.7936000000002</v>
      </c>
      <c r="BT172" s="3">
        <v>1250.4016000000001</v>
      </c>
      <c r="BU172" s="3">
        <v>1194.11584</v>
      </c>
      <c r="BV172" s="3">
        <v>1153.21752</v>
      </c>
      <c r="BW172" s="3">
        <v>1177.99008</v>
      </c>
      <c r="BX172" s="3">
        <v>1191.58442</v>
      </c>
      <c r="BY172" s="3">
        <v>1180.41366</v>
      </c>
      <c r="BZ172" s="3">
        <v>1159.1152299999999</v>
      </c>
      <c r="CA172" s="3">
        <v>1232.12448</v>
      </c>
      <c r="CB172" s="3">
        <v>1246.17696</v>
      </c>
      <c r="CC172" s="3">
        <v>1236.9318999999998</v>
      </c>
      <c r="CD172" s="3">
        <v>1280.93568</v>
      </c>
      <c r="CE172" s="3">
        <v>1228.20971</v>
      </c>
      <c r="CF172" s="3">
        <v>1182.16818</v>
      </c>
      <c r="CG172" s="3">
        <v>1144.668</v>
      </c>
      <c r="CH172" s="3">
        <v>1076.9801400000001</v>
      </c>
    </row>
    <row x14ac:dyDescent="0.25" r="173" customHeight="1" ht="17.25">
      <c r="A173" s="1" t="s">
        <v>289</v>
      </c>
      <c r="B173" s="1" t="s">
        <v>288</v>
      </c>
      <c r="C173" s="3">
        <v>589.059</v>
      </c>
      <c r="D173" s="3">
        <v>604.672</v>
      </c>
      <c r="E173" s="3">
        <v>622.211</v>
      </c>
      <c r="F173" s="3">
        <v>643.874</v>
      </c>
      <c r="G173" s="3">
        <v>670.725</v>
      </c>
      <c r="H173" s="3">
        <v>692.278</v>
      </c>
      <c r="I173" s="3">
        <v>708.586</v>
      </c>
      <c r="J173" s="3">
        <v>742.449</v>
      </c>
      <c r="K173" s="3">
        <v>781.849</v>
      </c>
      <c r="L173" s="3">
        <v>812.658</v>
      </c>
      <c r="M173" s="3">
        <v>846.323</v>
      </c>
      <c r="N173" s="3">
        <v>883.133</v>
      </c>
      <c r="O173" s="3">
        <v>921.831</v>
      </c>
      <c r="P173" s="3">
        <v>960.516</v>
      </c>
      <c r="Q173" s="3">
        <v>997.063</v>
      </c>
      <c r="R173" s="3">
        <v>1030.089</v>
      </c>
      <c r="S173" s="3">
        <v>1058.744</v>
      </c>
      <c r="T173" s="3">
        <v>1082.758</v>
      </c>
      <c r="U173" s="3">
        <v>1100.0439999999999</v>
      </c>
      <c r="V173" s="3">
        <v>1113.037</v>
      </c>
      <c r="W173" s="3">
        <v>1126.763</v>
      </c>
      <c r="X173" s="3">
        <v>1139.36</v>
      </c>
      <c r="Y173" s="3">
        <v>1149.294</v>
      </c>
      <c r="Z173" s="3">
        <v>1156.638</v>
      </c>
      <c r="AA173" s="3">
        <v>1163.234</v>
      </c>
      <c r="AB173" s="3">
        <v>1171.947</v>
      </c>
      <c r="AC173" s="3">
        <v>1181.933</v>
      </c>
      <c r="AD173" s="3">
        <v>1191.213</v>
      </c>
      <c r="AE173" s="3">
        <v>1203.705</v>
      </c>
      <c r="AF173" s="3">
        <v>1220.8139999999999</v>
      </c>
      <c r="AG173" s="3">
        <v>1241.168</v>
      </c>
      <c r="AH173" s="3">
        <v>1264.75</v>
      </c>
      <c r="AI173" s="3">
        <v>1289.563</v>
      </c>
      <c r="AJ173" s="3">
        <v>1314.2620000000002</v>
      </c>
      <c r="AK173" s="3">
        <v>1338.034</v>
      </c>
      <c r="AL173" s="3">
        <v>1362.2959999999998</v>
      </c>
      <c r="AM173" s="3">
        <v>1385.208</v>
      </c>
      <c r="AN173" s="3">
        <v>1403.884</v>
      </c>
      <c r="AO173" s="3">
        <v>1417.672</v>
      </c>
      <c r="AP173" s="3">
        <v>1425.642</v>
      </c>
      <c r="AQ173" s="3">
        <v>1426.435</v>
      </c>
      <c r="AR173" s="3">
        <v>1423.723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3">
        <v>987.09237</v>
      </c>
      <c r="BH173" s="3">
        <v>937.38099</v>
      </c>
      <c r="BI173" s="3">
        <v>1005.8067999999998</v>
      </c>
      <c r="BJ173" s="3">
        <v>963.65462</v>
      </c>
      <c r="BK173" s="3">
        <v>1012.0404799999999</v>
      </c>
      <c r="BL173" s="3">
        <v>1012.8636700000001</v>
      </c>
      <c r="BM173" s="3">
        <v>1036.62196</v>
      </c>
      <c r="BN173" s="3">
        <v>1105.1791999999998</v>
      </c>
      <c r="BO173" s="3">
        <v>1103.32224</v>
      </c>
      <c r="BP173" s="3">
        <v>1145.07162</v>
      </c>
      <c r="BQ173" s="3">
        <v>1139.96932</v>
      </c>
      <c r="BR173" s="3">
        <v>1160.22753</v>
      </c>
      <c r="BS173" s="3">
        <v>1170.11367</v>
      </c>
      <c r="BT173" s="3">
        <v>1179.30087</v>
      </c>
      <c r="BU173" s="3">
        <v>1191.66795</v>
      </c>
      <c r="BV173" s="3">
        <v>1208.60586</v>
      </c>
      <c r="BW173" s="3">
        <v>1216.3446399999998</v>
      </c>
      <c r="BX173" s="3">
        <v>1239.455</v>
      </c>
      <c r="BY173" s="3">
        <v>1263.7717400000001</v>
      </c>
      <c r="BZ173" s="3">
        <v>1301.11938</v>
      </c>
      <c r="CA173" s="3">
        <v>1324.6536600000002</v>
      </c>
      <c r="CB173" s="3">
        <v>1348.67304</v>
      </c>
      <c r="CC173" s="3">
        <v>1371.35592</v>
      </c>
      <c r="CD173" s="3">
        <v>1389.84516</v>
      </c>
      <c r="CE173" s="3">
        <v>1403.49528</v>
      </c>
      <c r="CF173" s="3">
        <v>1411.3855800000001</v>
      </c>
      <c r="CG173" s="3">
        <v>1412.17065</v>
      </c>
      <c r="CH173" s="3">
        <v>1409.48577</v>
      </c>
    </row>
    <row x14ac:dyDescent="0.25" r="174" customHeight="1" ht="17.25">
      <c r="A174" s="1" t="s">
        <v>484</v>
      </c>
      <c r="B174" s="1" t="s">
        <v>485</v>
      </c>
      <c r="C174" s="3">
        <v>44.508</v>
      </c>
      <c r="D174" s="3">
        <v>45.356</v>
      </c>
      <c r="E174" s="3">
        <v>46.431</v>
      </c>
      <c r="F174" s="3">
        <v>47.591</v>
      </c>
      <c r="G174" s="3">
        <v>49.27</v>
      </c>
      <c r="H174" s="3">
        <v>51.415</v>
      </c>
      <c r="I174" s="3">
        <v>53.346000000000004</v>
      </c>
      <c r="J174" s="3">
        <v>55.024</v>
      </c>
      <c r="K174" s="3">
        <v>56.915</v>
      </c>
      <c r="L174" s="3">
        <v>58.33</v>
      </c>
      <c r="M174" s="3">
        <v>58.848</v>
      </c>
      <c r="N174" s="3">
        <v>59.021</v>
      </c>
      <c r="O174" s="3">
        <v>58.897999999999996</v>
      </c>
      <c r="P174" s="3">
        <v>58.182</v>
      </c>
      <c r="Q174" s="3">
        <v>57.084</v>
      </c>
      <c r="R174" s="3">
        <v>55.788</v>
      </c>
      <c r="S174" s="3">
        <v>54.359</v>
      </c>
      <c r="T174" s="3">
        <v>52.949</v>
      </c>
      <c r="U174" s="3">
        <v>51.337</v>
      </c>
      <c r="V174" s="3">
        <v>50.096999999999994</v>
      </c>
      <c r="W174" s="3">
        <v>49.666000000000004</v>
      </c>
      <c r="X174" s="3">
        <v>49.599</v>
      </c>
      <c r="Y174" s="3">
        <v>49.644</v>
      </c>
      <c r="Z174" s="3">
        <v>49.707</v>
      </c>
      <c r="AA174" s="3">
        <v>49.344</v>
      </c>
      <c r="AB174" s="3">
        <v>48.573</v>
      </c>
      <c r="AC174" s="3">
        <v>47.915</v>
      </c>
      <c r="AD174" s="3">
        <v>47.379</v>
      </c>
      <c r="AE174" s="3">
        <v>47.207</v>
      </c>
      <c r="AF174" s="3">
        <v>47.52199999999999</v>
      </c>
      <c r="AG174" s="3">
        <v>47.963</v>
      </c>
      <c r="AH174" s="3">
        <v>48.155</v>
      </c>
      <c r="AI174" s="3">
        <v>48.016</v>
      </c>
      <c r="AJ174" s="3">
        <v>47.423</v>
      </c>
      <c r="AK174" s="3">
        <v>46.529</v>
      </c>
      <c r="AL174" s="3">
        <v>45.575</v>
      </c>
      <c r="AM174" s="3">
        <v>44.516999999999996</v>
      </c>
      <c r="AN174" s="3">
        <v>43.547</v>
      </c>
      <c r="AO174" s="3">
        <v>42.701</v>
      </c>
      <c r="AP174" s="3">
        <v>41.765</v>
      </c>
      <c r="AQ174" s="3">
        <v>40.737</v>
      </c>
      <c r="AR174" s="3">
        <v>39.928</v>
      </c>
      <c r="AS174" s="11" t="s">
        <v>385</v>
      </c>
      <c r="AT174" s="4" t="s">
        <v>385</v>
      </c>
      <c r="AU174" s="4" t="s">
        <v>385</v>
      </c>
      <c r="AV174" s="4" t="s">
        <v>385</v>
      </c>
      <c r="AW174" s="4" t="s">
        <v>385</v>
      </c>
      <c r="AX174" s="4" t="s">
        <v>385</v>
      </c>
      <c r="AY174" s="4" t="s">
        <v>385</v>
      </c>
      <c r="AZ174" s="4" t="s">
        <v>385</v>
      </c>
      <c r="BA174" s="4" t="s">
        <v>385</v>
      </c>
      <c r="BB174" s="4" t="s">
        <v>385</v>
      </c>
      <c r="BC174" s="4" t="s">
        <v>385</v>
      </c>
      <c r="BD174" s="4" t="s">
        <v>385</v>
      </c>
      <c r="BE174" s="4" t="s">
        <v>385</v>
      </c>
      <c r="BF174" s="4" t="s">
        <v>385</v>
      </c>
      <c r="BG174" s="4" t="s">
        <v>385</v>
      </c>
      <c r="BH174" s="4" t="s">
        <v>385</v>
      </c>
      <c r="BI174" s="4" t="s">
        <v>385</v>
      </c>
      <c r="BJ174" s="4" t="s">
        <v>385</v>
      </c>
      <c r="BK174" s="4" t="s">
        <v>385</v>
      </c>
      <c r="BL174" s="4" t="s">
        <v>385</v>
      </c>
      <c r="BM174" s="4" t="s">
        <v>385</v>
      </c>
      <c r="BN174" s="4" t="s">
        <v>385</v>
      </c>
      <c r="BO174" s="4" t="s">
        <v>385</v>
      </c>
      <c r="BP174" s="4" t="s">
        <v>385</v>
      </c>
      <c r="BQ174" s="4" t="s">
        <v>385</v>
      </c>
      <c r="BR174" s="4" t="s">
        <v>385</v>
      </c>
      <c r="BS174" s="4" t="s">
        <v>385</v>
      </c>
      <c r="BT174" s="4" t="s">
        <v>385</v>
      </c>
      <c r="BU174" s="4" t="s">
        <v>385</v>
      </c>
      <c r="BV174" s="4" t="s">
        <v>385</v>
      </c>
      <c r="BW174" s="4" t="s">
        <v>385</v>
      </c>
      <c r="BX174" s="4" t="s">
        <v>385</v>
      </c>
      <c r="BY174" s="4" t="s">
        <v>385</v>
      </c>
      <c r="BZ174" s="4" t="s">
        <v>385</v>
      </c>
      <c r="CA174" s="4" t="s">
        <v>385</v>
      </c>
      <c r="CB174" s="4" t="s">
        <v>385</v>
      </c>
      <c r="CC174" s="4" t="s">
        <v>385</v>
      </c>
      <c r="CD174" s="4" t="s">
        <v>385</v>
      </c>
      <c r="CE174" s="4" t="s">
        <v>385</v>
      </c>
      <c r="CF174" s="4" t="s">
        <v>385</v>
      </c>
      <c r="CG174" s="4" t="s">
        <v>385</v>
      </c>
      <c r="CH174" s="4" t="s">
        <v>385</v>
      </c>
    </row>
    <row x14ac:dyDescent="0.25" r="175" customHeight="1" ht="17.25">
      <c r="A175" s="1" t="s">
        <v>239</v>
      </c>
      <c r="B175" s="1" t="s">
        <v>238</v>
      </c>
      <c r="C175" s="3">
        <v>67.856</v>
      </c>
      <c r="D175" s="3">
        <v>71.219</v>
      </c>
      <c r="E175" s="3">
        <v>74.657</v>
      </c>
      <c r="F175" s="3">
        <v>77.81</v>
      </c>
      <c r="G175" s="3">
        <v>80.179</v>
      </c>
      <c r="H175" s="3">
        <v>81.472</v>
      </c>
      <c r="I175" s="3">
        <v>83.153</v>
      </c>
      <c r="J175" s="3">
        <v>86.02300000000001</v>
      </c>
      <c r="K175" s="3">
        <v>89.191</v>
      </c>
      <c r="L175" s="3">
        <v>92.484</v>
      </c>
      <c r="M175" s="3">
        <v>95.756</v>
      </c>
      <c r="N175" s="3">
        <v>98.062</v>
      </c>
      <c r="O175" s="3">
        <v>99.278</v>
      </c>
      <c r="P175" s="3">
        <v>100.144</v>
      </c>
      <c r="Q175" s="3">
        <v>100.69899999999998</v>
      </c>
      <c r="R175" s="3">
        <v>100.791</v>
      </c>
      <c r="S175" s="3">
        <v>100.21900000000001</v>
      </c>
      <c r="T175" s="3">
        <v>100.685</v>
      </c>
      <c r="U175" s="3">
        <v>103.126</v>
      </c>
      <c r="V175" s="3">
        <v>106.27199999999999</v>
      </c>
      <c r="W175" s="3">
        <v>109.65199999999999</v>
      </c>
      <c r="X175" s="3">
        <v>113.051</v>
      </c>
      <c r="Y175" s="3">
        <v>116.712</v>
      </c>
      <c r="Z175" s="3">
        <v>119.524</v>
      </c>
      <c r="AA175" s="3">
        <v>122.952</v>
      </c>
      <c r="AB175" s="3">
        <v>127.974</v>
      </c>
      <c r="AC175" s="3">
        <v>132.448</v>
      </c>
      <c r="AD175" s="3">
        <v>142.328</v>
      </c>
      <c r="AE175" s="3">
        <v>157.632</v>
      </c>
      <c r="AF175" s="3">
        <v>169.82</v>
      </c>
      <c r="AG175" s="3">
        <v>181.693</v>
      </c>
      <c r="AH175" s="3">
        <v>197.85199999999998</v>
      </c>
      <c r="AI175" s="3">
        <v>214.30899999999997</v>
      </c>
      <c r="AJ175" s="3">
        <v>227.544</v>
      </c>
      <c r="AK175" s="3">
        <v>240.67499999999998</v>
      </c>
      <c r="AL175" s="3">
        <v>256.156</v>
      </c>
      <c r="AM175" s="3">
        <v>273.621</v>
      </c>
      <c r="AN175" s="3">
        <v>285.767</v>
      </c>
      <c r="AO175" s="3">
        <v>290.612</v>
      </c>
      <c r="AP175" s="3">
        <v>301.707</v>
      </c>
      <c r="AQ175" s="3">
        <v>303.288</v>
      </c>
      <c r="AR175" s="3">
        <v>290.462</v>
      </c>
      <c r="AS175" s="3">
        <v>2.7142399999999998</v>
      </c>
      <c r="AT175" s="3">
        <v>19.94132</v>
      </c>
      <c r="AU175" s="3">
        <v>32.84908</v>
      </c>
      <c r="AV175" s="3">
        <v>53.6889</v>
      </c>
      <c r="AW175" s="3">
        <v>58.53067</v>
      </c>
      <c r="AX175" s="3">
        <v>61.91871999999999</v>
      </c>
      <c r="AY175" s="3">
        <v>69.84852000000001</v>
      </c>
      <c r="AZ175" s="3">
        <v>73.11955</v>
      </c>
      <c r="BA175" s="3">
        <v>75.81235</v>
      </c>
      <c r="BB175" s="3">
        <v>73.06236</v>
      </c>
      <c r="BC175" s="3">
        <v>92.88332</v>
      </c>
      <c r="BD175" s="3">
        <v>96.10076</v>
      </c>
      <c r="BE175" s="3">
        <v>98.28522000000001</v>
      </c>
      <c r="BF175" s="3">
        <v>99.14256</v>
      </c>
      <c r="BG175" s="3">
        <v>96.67103999999998</v>
      </c>
      <c r="BH175" s="3">
        <v>96.75935999999999</v>
      </c>
      <c r="BI175" s="3">
        <v>98.21462000000001</v>
      </c>
      <c r="BJ175" s="3">
        <v>99.67815</v>
      </c>
      <c r="BK175" s="3">
        <v>102.09474</v>
      </c>
      <c r="BL175" s="3">
        <v>105.20927999999999</v>
      </c>
      <c r="BM175" s="3">
        <v>108.55547999999999</v>
      </c>
      <c r="BN175" s="3">
        <v>111.92049</v>
      </c>
      <c r="BO175" s="3">
        <v>115.54488</v>
      </c>
      <c r="BP175" s="3">
        <v>118.32876</v>
      </c>
      <c r="BQ175" s="3">
        <v>121.72247999999999</v>
      </c>
      <c r="BR175" s="3">
        <v>126.69426</v>
      </c>
      <c r="BS175" s="3">
        <v>131.12352</v>
      </c>
      <c r="BT175" s="3">
        <v>136.63488</v>
      </c>
      <c r="BU175" s="3">
        <v>152.90304</v>
      </c>
      <c r="BV175" s="3">
        <v>166.4236</v>
      </c>
      <c r="BW175" s="3">
        <v>179.87607</v>
      </c>
      <c r="BX175" s="3">
        <v>191.91643999999997</v>
      </c>
      <c r="BY175" s="3">
        <v>207.87972999999997</v>
      </c>
      <c r="BZ175" s="3">
        <v>222.99312</v>
      </c>
      <c r="CA175" s="3">
        <v>216.6075</v>
      </c>
      <c r="CB175" s="3">
        <v>248.47132</v>
      </c>
      <c r="CC175" s="3">
        <v>265.41236999999995</v>
      </c>
      <c r="CD175" s="3">
        <v>282.90933</v>
      </c>
      <c r="CE175" s="3">
        <v>287.70588000000004</v>
      </c>
      <c r="CF175" s="3">
        <v>298.68993</v>
      </c>
      <c r="CG175" s="3">
        <v>297.22224</v>
      </c>
      <c r="CH175" s="3">
        <v>287.55737999999997</v>
      </c>
    </row>
    <row x14ac:dyDescent="0.25" r="176" customHeight="1" ht="17.25">
      <c r="A176" s="1" t="s">
        <v>486</v>
      </c>
      <c r="B176" s="1" t="s">
        <v>487</v>
      </c>
      <c r="C176" s="3">
        <v>128.01</v>
      </c>
      <c r="D176" s="3">
        <v>128.166</v>
      </c>
      <c r="E176" s="3">
        <v>128.052</v>
      </c>
      <c r="F176" s="3">
        <v>128.389</v>
      </c>
      <c r="G176" s="3">
        <v>130.122</v>
      </c>
      <c r="H176" s="3">
        <v>132.365</v>
      </c>
      <c r="I176" s="3">
        <v>134.286</v>
      </c>
      <c r="J176" s="3">
        <v>136.634</v>
      </c>
      <c r="K176" s="3">
        <v>139.281</v>
      </c>
      <c r="L176" s="3">
        <v>141.55700000000002</v>
      </c>
      <c r="M176" s="3">
        <v>144.045</v>
      </c>
      <c r="N176" s="3">
        <v>146.965</v>
      </c>
      <c r="O176" s="3">
        <v>149.78</v>
      </c>
      <c r="P176" s="3">
        <v>151.364</v>
      </c>
      <c r="Q176" s="3">
        <v>151.265</v>
      </c>
      <c r="R176" s="3">
        <v>149.939</v>
      </c>
      <c r="S176" s="3">
        <v>147.825</v>
      </c>
      <c r="T176" s="3">
        <v>146.01</v>
      </c>
      <c r="U176" s="3">
        <v>145.24200000000002</v>
      </c>
      <c r="V176" s="3">
        <v>145.319</v>
      </c>
      <c r="W176" s="3">
        <v>147.624</v>
      </c>
      <c r="X176" s="3">
        <v>151.588</v>
      </c>
      <c r="Y176" s="3">
        <v>154.27</v>
      </c>
      <c r="Z176" s="3">
        <v>156.055</v>
      </c>
      <c r="AA176" s="3">
        <v>156.843</v>
      </c>
      <c r="AB176" s="3">
        <v>156.68</v>
      </c>
      <c r="AC176" s="3">
        <v>157.87099999999998</v>
      </c>
      <c r="AD176" s="3">
        <v>159.422</v>
      </c>
      <c r="AE176" s="3">
        <v>160.041</v>
      </c>
      <c r="AF176" s="3">
        <v>160.24099999999999</v>
      </c>
      <c r="AG176" s="3">
        <v>158.22</v>
      </c>
      <c r="AH176" s="3">
        <v>154.464</v>
      </c>
      <c r="AI176" s="3">
        <v>151.838</v>
      </c>
      <c r="AJ176" s="3">
        <v>150.821</v>
      </c>
      <c r="AK176" s="3">
        <v>150.659</v>
      </c>
      <c r="AL176" s="3">
        <v>151.039</v>
      </c>
      <c r="AM176" s="3">
        <v>151.184</v>
      </c>
      <c r="AN176" s="3">
        <v>150.52800000000002</v>
      </c>
      <c r="AO176" s="3">
        <v>149.369</v>
      </c>
      <c r="AP176" s="3">
        <v>147.89600000000002</v>
      </c>
      <c r="AQ176" s="3">
        <v>145.991</v>
      </c>
      <c r="AR176" s="3">
        <v>143.9</v>
      </c>
      <c r="AS176" s="11" t="s">
        <v>385</v>
      </c>
      <c r="AT176" s="4" t="s">
        <v>385</v>
      </c>
      <c r="AU176" s="4" t="s">
        <v>385</v>
      </c>
      <c r="AV176" s="4" t="s">
        <v>385</v>
      </c>
      <c r="AW176" s="4" t="s">
        <v>385</v>
      </c>
      <c r="AX176" s="4" t="s">
        <v>385</v>
      </c>
      <c r="AY176" s="4" t="s">
        <v>385</v>
      </c>
      <c r="AZ176" s="4" t="s">
        <v>385</v>
      </c>
      <c r="BA176" s="4" t="s">
        <v>385</v>
      </c>
      <c r="BB176" s="4" t="s">
        <v>385</v>
      </c>
      <c r="BC176" s="4" t="s">
        <v>385</v>
      </c>
      <c r="BD176" s="4" t="s">
        <v>385</v>
      </c>
      <c r="BE176" s="4" t="s">
        <v>385</v>
      </c>
      <c r="BF176" s="4" t="s">
        <v>385</v>
      </c>
      <c r="BG176" s="4" t="s">
        <v>385</v>
      </c>
      <c r="BH176" s="4" t="s">
        <v>385</v>
      </c>
      <c r="BI176" s="4" t="s">
        <v>385</v>
      </c>
      <c r="BJ176" s="4" t="s">
        <v>385</v>
      </c>
      <c r="BK176" s="4" t="s">
        <v>385</v>
      </c>
      <c r="BL176" s="4" t="s">
        <v>385</v>
      </c>
      <c r="BM176" s="4" t="s">
        <v>385</v>
      </c>
      <c r="BN176" s="4" t="s">
        <v>385</v>
      </c>
      <c r="BO176" s="4" t="s">
        <v>385</v>
      </c>
      <c r="BP176" s="4" t="s">
        <v>385</v>
      </c>
      <c r="BQ176" s="4" t="s">
        <v>385</v>
      </c>
      <c r="BR176" s="4" t="s">
        <v>385</v>
      </c>
      <c r="BS176" s="4" t="s">
        <v>385</v>
      </c>
      <c r="BT176" s="4" t="s">
        <v>385</v>
      </c>
      <c r="BU176" s="4" t="s">
        <v>385</v>
      </c>
      <c r="BV176" s="4" t="s">
        <v>385</v>
      </c>
      <c r="BW176" s="4" t="s">
        <v>385</v>
      </c>
      <c r="BX176" s="4" t="s">
        <v>385</v>
      </c>
      <c r="BY176" s="4" t="s">
        <v>385</v>
      </c>
      <c r="BZ176" s="4" t="s">
        <v>385</v>
      </c>
      <c r="CA176" s="4" t="s">
        <v>385</v>
      </c>
      <c r="CB176" s="4" t="s">
        <v>385</v>
      </c>
      <c r="CC176" s="4" t="s">
        <v>385</v>
      </c>
      <c r="CD176" s="4" t="s">
        <v>385</v>
      </c>
      <c r="CE176" s="4" t="s">
        <v>385</v>
      </c>
      <c r="CF176" s="4" t="s">
        <v>385</v>
      </c>
      <c r="CG176" s="4" t="s">
        <v>385</v>
      </c>
      <c r="CH176" s="4" t="s">
        <v>385</v>
      </c>
    </row>
    <row x14ac:dyDescent="0.25" r="177" customHeight="1" ht="17.25">
      <c r="A177" s="1" t="s">
        <v>247</v>
      </c>
      <c r="B177" s="1" t="s">
        <v>246</v>
      </c>
      <c r="C177" s="3">
        <v>3951.072</v>
      </c>
      <c r="D177" s="3">
        <v>3871.587</v>
      </c>
      <c r="E177" s="3">
        <v>3759.1140000000005</v>
      </c>
      <c r="F177" s="3">
        <v>3625.683</v>
      </c>
      <c r="G177" s="3">
        <v>3500.6770000000006</v>
      </c>
      <c r="H177" s="3">
        <v>3397.669</v>
      </c>
      <c r="I177" s="3">
        <v>3331.0460000000003</v>
      </c>
      <c r="J177" s="3">
        <v>3328.14</v>
      </c>
      <c r="K177" s="3">
        <v>3384.285</v>
      </c>
      <c r="L177" s="3">
        <v>3457.562</v>
      </c>
      <c r="M177" s="3">
        <v>3456.533</v>
      </c>
      <c r="N177" s="3">
        <v>3342.322</v>
      </c>
      <c r="O177" s="3">
        <v>3151.878</v>
      </c>
      <c r="P177" s="3">
        <v>2933.282</v>
      </c>
      <c r="Q177" s="3">
        <v>2709.139</v>
      </c>
      <c r="R177" s="3">
        <v>2536.607</v>
      </c>
      <c r="S177" s="3">
        <v>2440.605</v>
      </c>
      <c r="T177" s="3">
        <v>2369.674</v>
      </c>
      <c r="U177" s="3">
        <v>2315.523</v>
      </c>
      <c r="V177" s="3">
        <v>2279.467</v>
      </c>
      <c r="W177" s="3">
        <v>2256.634</v>
      </c>
      <c r="X177" s="3">
        <v>2237.951</v>
      </c>
      <c r="Y177" s="3">
        <v>2214.287</v>
      </c>
      <c r="Z177" s="3">
        <v>2182.276</v>
      </c>
      <c r="AA177" s="3">
        <v>2145.512</v>
      </c>
      <c r="AB177" s="3">
        <v>2115.887</v>
      </c>
      <c r="AC177" s="3">
        <v>2103.544</v>
      </c>
      <c r="AD177" s="3">
        <v>2104.987</v>
      </c>
      <c r="AE177" s="3">
        <v>2114.756</v>
      </c>
      <c r="AF177" s="3">
        <v>2131.3599999999997</v>
      </c>
      <c r="AG177" s="3">
        <v>2138.648</v>
      </c>
      <c r="AH177" s="3">
        <v>2126.0150000000003</v>
      </c>
      <c r="AI177" s="3">
        <v>2106.331</v>
      </c>
      <c r="AJ177" s="3">
        <v>2072.863</v>
      </c>
      <c r="AK177" s="3">
        <v>2034.214</v>
      </c>
      <c r="AL177" s="3">
        <v>2018.665</v>
      </c>
      <c r="AM177" s="3">
        <v>2027.36</v>
      </c>
      <c r="AN177" s="3">
        <v>2049.521</v>
      </c>
      <c r="AO177" s="3">
        <v>2078.294</v>
      </c>
      <c r="AP177" s="3">
        <v>2094.932</v>
      </c>
      <c r="AQ177" s="3">
        <v>2085.971</v>
      </c>
      <c r="AR177" s="3">
        <v>2058.365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3">
        <v>3097.8727800000006</v>
      </c>
      <c r="AZ177" s="3">
        <v>3161.7329999999997</v>
      </c>
      <c r="BA177" s="3">
        <v>3147.38505</v>
      </c>
      <c r="BB177" s="3">
        <v>3111.8058</v>
      </c>
      <c r="BC177" s="3">
        <v>3110.8797</v>
      </c>
      <c r="BD177" s="3">
        <v>3308.89878</v>
      </c>
      <c r="BE177" s="3">
        <v>3120.3592200000003</v>
      </c>
      <c r="BF177" s="3">
        <v>2903.94918</v>
      </c>
      <c r="BG177" s="3">
        <v>2682.04761</v>
      </c>
      <c r="BH177" s="3">
        <v>2511.24093</v>
      </c>
      <c r="BI177" s="3">
        <v>2416.19895</v>
      </c>
      <c r="BJ177" s="3">
        <v>2345.97726</v>
      </c>
      <c r="BK177" s="3">
        <v>2292.3677700000003</v>
      </c>
      <c r="BL177" s="3">
        <v>2256.67233</v>
      </c>
      <c r="BM177" s="3">
        <v>2234.06766</v>
      </c>
      <c r="BN177" s="3">
        <v>2215.57149</v>
      </c>
      <c r="BO177" s="3">
        <v>2192.1441299999997</v>
      </c>
      <c r="BP177" s="3">
        <v>2160.45324</v>
      </c>
      <c r="BQ177" s="3">
        <v>2124.05688</v>
      </c>
      <c r="BR177" s="3">
        <v>2073.56926</v>
      </c>
      <c r="BS177" s="3">
        <v>2082.5085599999998</v>
      </c>
      <c r="BT177" s="3">
        <v>2083.9371300000003</v>
      </c>
      <c r="BU177" s="3">
        <v>2093.60844</v>
      </c>
      <c r="BV177" s="3">
        <v>2110.0463999999997</v>
      </c>
      <c r="BW177" s="3">
        <v>2117.26152</v>
      </c>
      <c r="BX177" s="3">
        <v>2104.7548500000003</v>
      </c>
      <c r="BY177" s="3">
        <v>2085.26769</v>
      </c>
      <c r="BZ177" s="3">
        <v>2031.4057399999997</v>
      </c>
      <c r="CA177" s="3">
        <v>1993.52972</v>
      </c>
      <c r="CB177" s="3">
        <v>1978.2917</v>
      </c>
      <c r="CC177" s="3">
        <v>1702.9823999999999</v>
      </c>
      <c r="CD177" s="3">
        <v>1988.03537</v>
      </c>
      <c r="CE177" s="3">
        <v>1995.1622399999999</v>
      </c>
      <c r="CF177" s="3">
        <v>2011.1347199999998</v>
      </c>
      <c r="CG177" s="3">
        <v>2023.39187</v>
      </c>
      <c r="CH177" s="3">
        <v>1996.6140499999997</v>
      </c>
    </row>
    <row x14ac:dyDescent="0.25" r="178" customHeight="1" ht="17.25">
      <c r="A178" s="1" t="s">
        <v>249</v>
      </c>
      <c r="B178" s="1" t="s">
        <v>248</v>
      </c>
      <c r="C178" s="3">
        <v>21229.264</v>
      </c>
      <c r="D178" s="3">
        <v>21399.626</v>
      </c>
      <c r="E178" s="3">
        <v>21689.571</v>
      </c>
      <c r="F178" s="3">
        <v>22219.727</v>
      </c>
      <c r="G178" s="3">
        <v>22811.571</v>
      </c>
      <c r="H178" s="3">
        <v>23255.270000000004</v>
      </c>
      <c r="I178" s="3">
        <v>23712.373999999996</v>
      </c>
      <c r="J178" s="3">
        <v>24160.106</v>
      </c>
      <c r="K178" s="3">
        <v>24235.568</v>
      </c>
      <c r="L178" s="3">
        <v>23815.824</v>
      </c>
      <c r="M178" s="3">
        <v>23084.343</v>
      </c>
      <c r="N178" s="3">
        <v>22008.067000000003</v>
      </c>
      <c r="O178" s="3">
        <v>20491.965</v>
      </c>
      <c r="P178" s="3">
        <v>18895.585</v>
      </c>
      <c r="Q178" s="3">
        <v>17556.291</v>
      </c>
      <c r="R178" s="3">
        <v>16452.061</v>
      </c>
      <c r="S178" s="3">
        <v>15570.935</v>
      </c>
      <c r="T178" s="3">
        <v>14914.564</v>
      </c>
      <c r="U178" s="3">
        <v>14442.475</v>
      </c>
      <c r="V178" s="3">
        <v>14007.778</v>
      </c>
      <c r="W178" s="3">
        <v>13546.901000000002</v>
      </c>
      <c r="X178" s="3">
        <v>13170.085</v>
      </c>
      <c r="Y178" s="3">
        <v>12975.886</v>
      </c>
      <c r="Z178" s="3">
        <v>13137.474</v>
      </c>
      <c r="AA178" s="3">
        <v>13589.71</v>
      </c>
      <c r="AB178" s="3">
        <v>14000.525999999998</v>
      </c>
      <c r="AC178" s="3">
        <v>14320.583</v>
      </c>
      <c r="AD178" s="3">
        <v>14692.443</v>
      </c>
      <c r="AE178" s="3">
        <v>15134.485</v>
      </c>
      <c r="AF178" s="3">
        <v>15624.371</v>
      </c>
      <c r="AG178" s="3">
        <v>15994.784</v>
      </c>
      <c r="AH178" s="3">
        <v>16444.341</v>
      </c>
      <c r="AI178" s="3">
        <v>17082.329</v>
      </c>
      <c r="AJ178" s="3">
        <v>17605.277</v>
      </c>
      <c r="AK178" s="3">
        <v>18047.377</v>
      </c>
      <c r="AL178" s="3">
        <v>18566.349</v>
      </c>
      <c r="AM178" s="3">
        <v>18963.009</v>
      </c>
      <c r="AN178" s="3">
        <v>18868.302</v>
      </c>
      <c r="AO178" s="3">
        <v>18387.351</v>
      </c>
      <c r="AP178" s="3">
        <v>17685.765</v>
      </c>
      <c r="AQ178" s="3">
        <v>16766.505</v>
      </c>
      <c r="AR178" s="3">
        <v>15780.605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3">
        <v>17623.0899</v>
      </c>
      <c r="BF178" s="3">
        <v>16439.15895</v>
      </c>
      <c r="BG178" s="3">
        <v>16151.787720000002</v>
      </c>
      <c r="BH178" s="3">
        <v>15135.896120000001</v>
      </c>
      <c r="BI178" s="3">
        <v>14480.96955</v>
      </c>
      <c r="BJ178" s="3">
        <v>14019.69016</v>
      </c>
      <c r="BK178" s="3">
        <v>13720.35125</v>
      </c>
      <c r="BL178" s="3">
        <v>13447.46688</v>
      </c>
      <c r="BM178" s="3">
        <v>13005.02496</v>
      </c>
      <c r="BN178" s="3">
        <v>12643.281599999998</v>
      </c>
      <c r="BO178" s="3">
        <v>12586.60942</v>
      </c>
      <c r="BP178" s="3">
        <v>12743.34978</v>
      </c>
      <c r="BQ178" s="3">
        <v>13046.121599999999</v>
      </c>
      <c r="BR178" s="3">
        <v>13580.510219999998</v>
      </c>
      <c r="BS178" s="3">
        <v>13890.96551</v>
      </c>
      <c r="BT178" s="3">
        <v>14251.669709999998</v>
      </c>
      <c r="BU178" s="3">
        <v>14529.1056</v>
      </c>
      <c r="BV178" s="3">
        <v>14999.396159999998</v>
      </c>
      <c r="BW178" s="3">
        <v>15354.992639999999</v>
      </c>
      <c r="BX178" s="3">
        <v>15622.12395</v>
      </c>
      <c r="BY178" s="3">
        <v>16399.03584</v>
      </c>
      <c r="BZ178" s="3">
        <v>16901.065919999997</v>
      </c>
      <c r="CA178" s="3">
        <v>17325.48192</v>
      </c>
      <c r="CB178" s="3">
        <v>17823.69504</v>
      </c>
      <c r="CC178" s="3">
        <v>18204.488639999996</v>
      </c>
      <c r="CD178" s="3">
        <v>17924.886899999998</v>
      </c>
      <c r="CE178" s="3">
        <v>17467.98345</v>
      </c>
      <c r="CF178" s="3">
        <v>16978.3344</v>
      </c>
      <c r="CG178" s="3">
        <v>15928.17975</v>
      </c>
      <c r="CH178" s="3">
        <v>14991.57475</v>
      </c>
    </row>
    <row x14ac:dyDescent="0.25" r="179" customHeight="1" ht="17.25">
      <c r="A179" s="1" t="s">
        <v>251</v>
      </c>
      <c r="B179" s="1" t="s">
        <v>250</v>
      </c>
      <c r="C179" s="3">
        <v>2054.038</v>
      </c>
      <c r="D179" s="3">
        <v>2151.791</v>
      </c>
      <c r="E179" s="3">
        <v>2258.864</v>
      </c>
      <c r="F179" s="3">
        <v>2367.577</v>
      </c>
      <c r="G179" s="3">
        <v>2468.934</v>
      </c>
      <c r="H179" s="3">
        <v>2558.785</v>
      </c>
      <c r="I179" s="3">
        <v>2637.188</v>
      </c>
      <c r="J179" s="3">
        <v>2705.679</v>
      </c>
      <c r="K179" s="3">
        <v>2763.236</v>
      </c>
      <c r="L179" s="3">
        <v>2807.311</v>
      </c>
      <c r="M179" s="3">
        <v>2837.559</v>
      </c>
      <c r="N179" s="3">
        <v>2844.342</v>
      </c>
      <c r="O179" s="3">
        <v>2837.948</v>
      </c>
      <c r="P179" s="3">
        <v>2852.974</v>
      </c>
      <c r="Q179" s="3">
        <v>2419.624</v>
      </c>
      <c r="R179" s="3">
        <v>2029.86</v>
      </c>
      <c r="S179" s="3">
        <v>2316.499</v>
      </c>
      <c r="T179" s="3">
        <v>2577.589</v>
      </c>
      <c r="U179" s="3">
        <v>2618.28</v>
      </c>
      <c r="V179" s="3">
        <v>2644.885</v>
      </c>
      <c r="W179" s="3">
        <v>2685.647</v>
      </c>
      <c r="X179" s="3">
        <v>2731.727</v>
      </c>
      <c r="Y179" s="3">
        <v>2799.345</v>
      </c>
      <c r="Z179" s="3">
        <v>2881.87</v>
      </c>
      <c r="AA179" s="3">
        <v>2966.0159999999996</v>
      </c>
      <c r="AB179" s="3">
        <v>3048.244</v>
      </c>
      <c r="AC179" s="3">
        <v>3117.083</v>
      </c>
      <c r="AD179" s="3">
        <v>3173.749</v>
      </c>
      <c r="AE179" s="3">
        <v>3226.062</v>
      </c>
      <c r="AF179" s="3">
        <v>3269.0280000000002</v>
      </c>
      <c r="AG179" s="3">
        <v>3297.609</v>
      </c>
      <c r="AH179" s="3">
        <v>3312.228</v>
      </c>
      <c r="AI179" s="3">
        <v>3324.6760000000004</v>
      </c>
      <c r="AJ179" s="3">
        <v>3348.2929999999997</v>
      </c>
      <c r="AK179" s="3">
        <v>3382.108</v>
      </c>
      <c r="AL179" s="3">
        <v>3425.2219999999998</v>
      </c>
      <c r="AM179" s="3">
        <v>3477.813</v>
      </c>
      <c r="AN179" s="3">
        <v>3536.74</v>
      </c>
      <c r="AO179" s="3">
        <v>3598.515</v>
      </c>
      <c r="AP179" s="3">
        <v>3661.139</v>
      </c>
      <c r="AQ179" s="3">
        <v>3721.137</v>
      </c>
      <c r="AR179" s="3">
        <v>3777.264</v>
      </c>
      <c r="AS179" s="12">
        <v>0</v>
      </c>
      <c r="AT179" s="3">
        <v>1097.41341</v>
      </c>
      <c r="AU179" s="3">
        <v>1129.432</v>
      </c>
      <c r="AV179" s="3">
        <v>1160.11273</v>
      </c>
      <c r="AW179" s="3">
        <v>1629.4964400000001</v>
      </c>
      <c r="AX179" s="3">
        <v>2123.79155</v>
      </c>
      <c r="AY179" s="3">
        <v>2426.2129600000003</v>
      </c>
      <c r="AZ179" s="3">
        <v>2489.2246800000003</v>
      </c>
      <c r="BA179" s="3">
        <v>2514.5447599999998</v>
      </c>
      <c r="BB179" s="3">
        <v>2582.7261200000003</v>
      </c>
      <c r="BC179" s="3">
        <v>2610.5542800000003</v>
      </c>
      <c r="BD179" s="3">
        <v>2673.6814799999997</v>
      </c>
      <c r="BE179" s="3">
        <v>2667.6711199999995</v>
      </c>
      <c r="BF179" s="3">
        <v>2339.43868</v>
      </c>
      <c r="BG179" s="3">
        <v>774.27968</v>
      </c>
      <c r="BH179" s="3">
        <v>1806.5754</v>
      </c>
      <c r="BI179" s="3">
        <v>2154.34407</v>
      </c>
      <c r="BJ179" s="3">
        <v>2474.48544</v>
      </c>
      <c r="BK179" s="3">
        <v>2487.366</v>
      </c>
      <c r="BL179" s="3">
        <v>2486.1919000000003</v>
      </c>
      <c r="BM179" s="3">
        <v>2175.3740700000003</v>
      </c>
      <c r="BN179" s="3">
        <v>2021.47798</v>
      </c>
      <c r="BO179" s="3">
        <v>2267.46945</v>
      </c>
      <c r="BP179" s="3">
        <v>2536.0456</v>
      </c>
      <c r="BQ179" s="3">
        <v>2550.7737599999996</v>
      </c>
      <c r="BR179" s="3">
        <v>2773.9020400000004</v>
      </c>
      <c r="BS179" s="3">
        <v>3054.74134</v>
      </c>
      <c r="BT179" s="3">
        <v>2824.63661</v>
      </c>
      <c r="BU179" s="3">
        <v>3000.2376600000002</v>
      </c>
      <c r="BV179" s="3">
        <v>3236.33772</v>
      </c>
      <c r="BW179" s="3">
        <v>3264.63291</v>
      </c>
      <c r="BX179" s="3">
        <v>3279.10572</v>
      </c>
      <c r="BY179" s="3">
        <v>3291.4292400000004</v>
      </c>
      <c r="BZ179" s="3">
        <v>3314.8100699999995</v>
      </c>
      <c r="CA179" s="3">
        <v>3348.28692</v>
      </c>
      <c r="CB179" s="3">
        <v>3390.96978</v>
      </c>
      <c r="CC179" s="3">
        <v>3443.03487</v>
      </c>
      <c r="CD179" s="3">
        <v>3466.0051999999996</v>
      </c>
      <c r="CE179" s="3">
        <v>3490.55955</v>
      </c>
      <c r="CF179" s="3">
        <v>3587.91622</v>
      </c>
      <c r="CG179" s="3">
        <v>3311.8119300000003</v>
      </c>
      <c r="CH179" s="3">
        <v>3361.76496</v>
      </c>
    </row>
    <row x14ac:dyDescent="0.25" r="180" customHeight="1" ht="17.25">
      <c r="A180" s="1" t="s">
        <v>263</v>
      </c>
      <c r="B180" s="1" t="s">
        <v>262</v>
      </c>
      <c r="C180" s="3">
        <v>3690.403</v>
      </c>
      <c r="D180" s="3">
        <v>3827.214</v>
      </c>
      <c r="E180" s="3">
        <v>3974.348</v>
      </c>
      <c r="F180" s="3">
        <v>4120.492</v>
      </c>
      <c r="G180" s="3">
        <v>4265.262</v>
      </c>
      <c r="H180" s="3">
        <v>4414.132</v>
      </c>
      <c r="I180" s="3">
        <v>4565.151</v>
      </c>
      <c r="J180" s="3">
        <v>4715.969</v>
      </c>
      <c r="K180" s="3">
        <v>4862.996999999999</v>
      </c>
      <c r="L180" s="3">
        <v>5000.622</v>
      </c>
      <c r="M180" s="3">
        <v>5121.959999999999</v>
      </c>
      <c r="N180" s="3">
        <v>5216.934</v>
      </c>
      <c r="O180" s="3">
        <v>5275.1</v>
      </c>
      <c r="P180" s="3">
        <v>5306.813</v>
      </c>
      <c r="Q180" s="3">
        <v>5334.389</v>
      </c>
      <c r="R180" s="3">
        <v>5377.87</v>
      </c>
      <c r="S180" s="3">
        <v>5443.901</v>
      </c>
      <c r="T180" s="3">
        <v>5524.628000000001</v>
      </c>
      <c r="U180" s="3">
        <v>5602.545</v>
      </c>
      <c r="V180" s="3">
        <v>5661.928</v>
      </c>
      <c r="W180" s="3">
        <v>5705.036</v>
      </c>
      <c r="X180" s="3">
        <v>5733.397</v>
      </c>
      <c r="Y180" s="3">
        <v>5741.424999999999</v>
      </c>
      <c r="Z180" s="3">
        <v>5720.244000000001</v>
      </c>
      <c r="AA180" s="3">
        <v>5676.808</v>
      </c>
      <c r="AB180" s="3">
        <v>5627.2</v>
      </c>
      <c r="AC180" s="3">
        <v>5603.9</v>
      </c>
      <c r="AD180" s="3">
        <v>5639.454</v>
      </c>
      <c r="AE180" s="3">
        <v>5723.978999999999</v>
      </c>
      <c r="AF180" s="3">
        <v>5843.013</v>
      </c>
      <c r="AG180" s="3">
        <v>5996.764</v>
      </c>
      <c r="AH180" s="3">
        <v>6153.834</v>
      </c>
      <c r="AI180" s="3">
        <v>6272.668</v>
      </c>
      <c r="AJ180" s="3">
        <v>6355.647</v>
      </c>
      <c r="AK180" s="3">
        <v>6409.992</v>
      </c>
      <c r="AL180" s="3">
        <v>6427.876</v>
      </c>
      <c r="AM180" s="3">
        <v>6409.832</v>
      </c>
      <c r="AN180" s="3">
        <v>6384.269</v>
      </c>
      <c r="AO180" s="3">
        <v>6377.423</v>
      </c>
      <c r="AP180" s="3">
        <v>6392.1359999999995</v>
      </c>
      <c r="AQ180" s="3">
        <v>6390.59</v>
      </c>
      <c r="AR180" s="3">
        <v>6373.581999999999</v>
      </c>
      <c r="AS180" s="3">
        <v>1217.8329899999999</v>
      </c>
      <c r="AT180" s="3">
        <v>1875.33486</v>
      </c>
      <c r="AU180" s="3">
        <v>2225.63488</v>
      </c>
      <c r="AV180" s="3">
        <v>2966.75424</v>
      </c>
      <c r="AW180" s="3">
        <v>3753.43056</v>
      </c>
      <c r="AX180" s="3">
        <v>3928.57748</v>
      </c>
      <c r="AY180" s="3">
        <v>4108.6359</v>
      </c>
      <c r="AZ180" s="3">
        <v>4291.53179</v>
      </c>
      <c r="BA180" s="3">
        <v>4522.58721</v>
      </c>
      <c r="BB180" s="3">
        <v>4800.59712</v>
      </c>
      <c r="BC180" s="3">
        <v>4609.763999999999</v>
      </c>
      <c r="BD180" s="3">
        <v>4434.3939</v>
      </c>
      <c r="BE180" s="3">
        <v>4800.341</v>
      </c>
      <c r="BF180" s="3">
        <v>4935.336090000001</v>
      </c>
      <c r="BG180" s="3">
        <v>5014.3256599999995</v>
      </c>
      <c r="BH180" s="3">
        <v>5055.1978</v>
      </c>
      <c r="BI180" s="3">
        <v>4953.94991</v>
      </c>
      <c r="BJ180" s="3">
        <v>5027.411480000001</v>
      </c>
      <c r="BK180" s="3">
        <v>5154.3414</v>
      </c>
      <c r="BL180" s="3">
        <v>5208.97376</v>
      </c>
      <c r="BM180" s="3">
        <v>5362.73384</v>
      </c>
      <c r="BN180" s="3">
        <v>5389.39318</v>
      </c>
      <c r="BO180" s="3">
        <v>5626.596499999999</v>
      </c>
      <c r="BP180" s="3">
        <v>5377.02936</v>
      </c>
      <c r="BQ180" s="3">
        <v>5392.9676</v>
      </c>
      <c r="BR180" s="3">
        <v>5402.111999999999</v>
      </c>
      <c r="BS180" s="3">
        <v>5323.704999999999</v>
      </c>
      <c r="BT180" s="3">
        <v>5413.87584</v>
      </c>
      <c r="BU180" s="3">
        <v>5609.499419999999</v>
      </c>
      <c r="BV180" s="3">
        <v>5726.1527399999995</v>
      </c>
      <c r="BW180" s="3">
        <v>5876.82872</v>
      </c>
      <c r="BX180" s="3">
        <v>6030.75732</v>
      </c>
      <c r="BY180" s="3">
        <v>6209.94132</v>
      </c>
      <c r="BZ180" s="3">
        <v>6292.0905299999995</v>
      </c>
      <c r="CA180" s="3">
        <v>6281.79216</v>
      </c>
      <c r="CB180" s="3">
        <v>6299.31848</v>
      </c>
      <c r="CC180" s="3">
        <v>6281.63536</v>
      </c>
      <c r="CD180" s="3">
        <v>6192.74093</v>
      </c>
      <c r="CE180" s="3">
        <v>6249.87454</v>
      </c>
      <c r="CF180" s="3">
        <v>3323.91072</v>
      </c>
      <c r="CG180" s="3">
        <v>6071.0605</v>
      </c>
      <c r="CH180" s="3">
        <v>5991.167079999999</v>
      </c>
    </row>
    <row x14ac:dyDescent="0.25" r="181" customHeight="1" ht="17.25">
      <c r="A181" s="1" t="s">
        <v>291</v>
      </c>
      <c r="B181" s="1" t="s">
        <v>290</v>
      </c>
      <c r="C181" s="3">
        <v>6388.638</v>
      </c>
      <c r="D181" s="3">
        <v>6671.158</v>
      </c>
      <c r="E181" s="3">
        <v>6956.244</v>
      </c>
      <c r="F181" s="3">
        <v>7173.195000000001</v>
      </c>
      <c r="G181" s="3">
        <v>7314.603</v>
      </c>
      <c r="H181" s="3">
        <v>7432.238</v>
      </c>
      <c r="I181" s="3">
        <v>7564.601</v>
      </c>
      <c r="J181" s="3">
        <v>7682.009</v>
      </c>
      <c r="K181" s="3">
        <v>7710.351</v>
      </c>
      <c r="L181" s="3">
        <v>7751.925</v>
      </c>
      <c r="M181" s="3">
        <v>7842.475</v>
      </c>
      <c r="N181" s="3">
        <v>7923.7080000000005</v>
      </c>
      <c r="O181" s="3">
        <v>7992.711</v>
      </c>
      <c r="P181" s="3">
        <v>8042.421</v>
      </c>
      <c r="Q181" s="3">
        <v>8114.621</v>
      </c>
      <c r="R181" s="3">
        <v>8205.53</v>
      </c>
      <c r="S181" s="3">
        <v>8292.273</v>
      </c>
      <c r="T181" s="3">
        <v>8385.441</v>
      </c>
      <c r="U181" s="3">
        <v>8464.381</v>
      </c>
      <c r="V181" s="3">
        <v>8568.14</v>
      </c>
      <c r="W181" s="3">
        <v>8723.369</v>
      </c>
      <c r="X181" s="3">
        <v>8897.772</v>
      </c>
      <c r="Y181" s="3">
        <v>9080.663</v>
      </c>
      <c r="Z181" s="3">
        <v>9253.881</v>
      </c>
      <c r="AA181" s="3">
        <v>9397.069</v>
      </c>
      <c r="AB181" s="3">
        <v>9521.604</v>
      </c>
      <c r="AC181" s="3">
        <v>9681.151</v>
      </c>
      <c r="AD181" s="3">
        <v>9915.489000000001</v>
      </c>
      <c r="AE181" s="3">
        <v>10218.024</v>
      </c>
      <c r="AF181" s="3">
        <v>10576.851</v>
      </c>
      <c r="AG181" s="3">
        <v>10963.625</v>
      </c>
      <c r="AH181" s="3">
        <v>11311.428</v>
      </c>
      <c r="AI181" s="3">
        <v>11586.019</v>
      </c>
      <c r="AJ181" s="3">
        <v>11816.781</v>
      </c>
      <c r="AK181" s="3">
        <v>12053.636</v>
      </c>
      <c r="AL181" s="3">
        <v>12317.265</v>
      </c>
      <c r="AM181" s="3">
        <v>12612.539</v>
      </c>
      <c r="AN181" s="3">
        <v>12952.877999999999</v>
      </c>
      <c r="AO181" s="3">
        <v>13307.214</v>
      </c>
      <c r="AP181" s="3">
        <v>13635.502</v>
      </c>
      <c r="AQ181" s="3">
        <v>13922.223</v>
      </c>
      <c r="AR181" s="3">
        <v>14167.937</v>
      </c>
      <c r="AS181" s="3">
        <v>127.77276</v>
      </c>
      <c r="AT181" s="3">
        <v>200.13474</v>
      </c>
      <c r="AU181" s="3">
        <v>208.68731999999997</v>
      </c>
      <c r="AV181" s="3">
        <v>358.65975000000003</v>
      </c>
      <c r="AW181" s="3">
        <v>585.16824</v>
      </c>
      <c r="AX181" s="3">
        <v>891.86856</v>
      </c>
      <c r="AY181" s="3">
        <v>1664.21222</v>
      </c>
      <c r="AZ181" s="3">
        <v>3303.2638699999998</v>
      </c>
      <c r="BA181" s="3">
        <v>4163.58954</v>
      </c>
      <c r="BB181" s="3">
        <v>5813.94375</v>
      </c>
      <c r="BC181" s="3">
        <v>6038.70575</v>
      </c>
      <c r="BD181" s="3">
        <v>6180.4922400000005</v>
      </c>
      <c r="BE181" s="3">
        <v>5435.04348</v>
      </c>
      <c r="BF181" s="3">
        <v>5307.99786</v>
      </c>
      <c r="BG181" s="3">
        <v>4868.7726</v>
      </c>
      <c r="BH181" s="3">
        <v>5169.4839</v>
      </c>
      <c r="BI181" s="3">
        <v>5887.513829999999</v>
      </c>
      <c r="BJ181" s="3">
        <v>5869.8087000000005</v>
      </c>
      <c r="BK181" s="3">
        <v>5163.27241</v>
      </c>
      <c r="BL181" s="3">
        <v>5654.9724</v>
      </c>
      <c r="BM181" s="3">
        <v>4885.08664</v>
      </c>
      <c r="BN181" s="3">
        <v>5961.507240000001</v>
      </c>
      <c r="BO181" s="3">
        <v>5902.430950000001</v>
      </c>
      <c r="BP181" s="3">
        <v>6385.177889999999</v>
      </c>
      <c r="BQ181" s="3">
        <v>6202.06554</v>
      </c>
      <c r="BR181" s="3">
        <v>6855.55488</v>
      </c>
      <c r="BS181" s="3">
        <v>7454.48627</v>
      </c>
      <c r="BT181" s="3">
        <v>8229.855870000001</v>
      </c>
      <c r="BU181" s="3">
        <v>8991.86112</v>
      </c>
      <c r="BV181" s="3">
        <v>8673.01782</v>
      </c>
      <c r="BW181" s="3">
        <v>9867.2625</v>
      </c>
      <c r="BX181" s="3">
        <v>10406.51376</v>
      </c>
      <c r="BY181" s="3">
        <v>10659.137480000001</v>
      </c>
      <c r="BZ181" s="3">
        <v>10989.60633</v>
      </c>
      <c r="CA181" s="3">
        <v>11450.9542</v>
      </c>
      <c r="CB181" s="3">
        <v>10839.1932</v>
      </c>
      <c r="CC181" s="3">
        <v>12108.03744</v>
      </c>
      <c r="CD181" s="3">
        <v>12564.291659999999</v>
      </c>
      <c r="CE181" s="3">
        <v>11710.34832</v>
      </c>
      <c r="CF181" s="3">
        <v>12544.66184</v>
      </c>
      <c r="CG181" s="3">
        <v>12808.445160000001</v>
      </c>
      <c r="CH181" s="3">
        <v>11334.349600000001</v>
      </c>
    </row>
    <row x14ac:dyDescent="0.25" r="182" customHeight="1" ht="17.25">
      <c r="A182" s="1" t="s">
        <v>265</v>
      </c>
      <c r="B182" s="1" t="s">
        <v>264</v>
      </c>
      <c r="C182" s="3">
        <v>2194.529</v>
      </c>
      <c r="D182" s="3">
        <v>2252.681</v>
      </c>
      <c r="E182" s="3">
        <v>2308.1009999999997</v>
      </c>
      <c r="F182" s="3">
        <v>2362.142</v>
      </c>
      <c r="G182" s="3">
        <v>2415.548</v>
      </c>
      <c r="H182" s="3">
        <v>2468.37</v>
      </c>
      <c r="I182" s="3">
        <v>2519.506</v>
      </c>
      <c r="J182" s="3">
        <v>2569.127</v>
      </c>
      <c r="K182" s="3">
        <v>2615.765</v>
      </c>
      <c r="L182" s="3">
        <v>2660.156</v>
      </c>
      <c r="M182" s="3">
        <v>2706.923</v>
      </c>
      <c r="N182" s="3">
        <v>2755.057</v>
      </c>
      <c r="O182" s="3">
        <v>2802.335</v>
      </c>
      <c r="P182" s="3">
        <v>2851.896</v>
      </c>
      <c r="Q182" s="3">
        <v>2901.5780000000004</v>
      </c>
      <c r="R182" s="3">
        <v>2946.93</v>
      </c>
      <c r="S182" s="3">
        <v>2991.9030000000002</v>
      </c>
      <c r="T182" s="3">
        <v>3040.8990000000003</v>
      </c>
      <c r="U182" s="3">
        <v>3095.009</v>
      </c>
      <c r="V182" s="3">
        <v>3159.559</v>
      </c>
      <c r="W182" s="3">
        <v>3234.1549999999997</v>
      </c>
      <c r="X182" s="3">
        <v>3313.182</v>
      </c>
      <c r="Y182" s="3">
        <v>3396.334</v>
      </c>
      <c r="Z182" s="3">
        <v>3484.451</v>
      </c>
      <c r="AA182" s="3">
        <v>3574.022</v>
      </c>
      <c r="AB182" s="3">
        <v>3666.699</v>
      </c>
      <c r="AC182" s="3">
        <v>3771.468</v>
      </c>
      <c r="AD182" s="3">
        <v>3881.502</v>
      </c>
      <c r="AE182" s="3">
        <v>3988.532</v>
      </c>
      <c r="AF182" s="3">
        <v>4100.977</v>
      </c>
      <c r="AG182" s="3">
        <v>4216.459</v>
      </c>
      <c r="AH182" s="3">
        <v>4324.347</v>
      </c>
      <c r="AI182" s="3">
        <v>4431.167</v>
      </c>
      <c r="AJ182" s="3">
        <v>4540.375</v>
      </c>
      <c r="AK182" s="3">
        <v>4641.499</v>
      </c>
      <c r="AL182" s="3">
        <v>4727.254</v>
      </c>
      <c r="AM182" s="3">
        <v>4799.295</v>
      </c>
      <c r="AN182" s="3">
        <v>4863.411</v>
      </c>
      <c r="AO182" s="3">
        <v>4926.912</v>
      </c>
      <c r="AP182" s="3">
        <v>4991.306</v>
      </c>
      <c r="AQ182" s="3">
        <v>5061.923</v>
      </c>
      <c r="AR182" s="3">
        <v>5141.529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3">
        <v>2317.9455199999998</v>
      </c>
      <c r="AZ182" s="3">
        <v>2363.59684</v>
      </c>
      <c r="BA182" s="3">
        <v>2380.34615</v>
      </c>
      <c r="BB182" s="3">
        <v>2394.1404</v>
      </c>
      <c r="BC182" s="3">
        <v>2436.2307</v>
      </c>
      <c r="BD182" s="3">
        <v>2204.0456</v>
      </c>
      <c r="BE182" s="3">
        <v>2241.868</v>
      </c>
      <c r="BF182" s="3">
        <v>2281.5168000000003</v>
      </c>
      <c r="BG182" s="3">
        <v>2321.2624000000005</v>
      </c>
      <c r="BH182" s="3">
        <v>2681.7063</v>
      </c>
      <c r="BI182" s="3">
        <v>2423.4414300000003</v>
      </c>
      <c r="BJ182" s="3">
        <v>2463.1281900000004</v>
      </c>
      <c r="BK182" s="3">
        <v>2506.9572900000003</v>
      </c>
      <c r="BL182" s="3">
        <v>2843.6031000000003</v>
      </c>
      <c r="BM182" s="3">
        <v>2878.39795</v>
      </c>
      <c r="BN182" s="3">
        <v>2948.73198</v>
      </c>
      <c r="BO182" s="3">
        <v>2377.4338</v>
      </c>
      <c r="BP182" s="3">
        <v>2683.02727</v>
      </c>
      <c r="BQ182" s="3">
        <v>3395.3208999999997</v>
      </c>
      <c r="BR182" s="3">
        <v>3373.36308</v>
      </c>
      <c r="BS182" s="3">
        <v>3545.1799199999996</v>
      </c>
      <c r="BT182" s="3">
        <v>3726.24192</v>
      </c>
      <c r="BU182" s="3">
        <v>3908.76136</v>
      </c>
      <c r="BV182" s="3">
        <v>3977.94769</v>
      </c>
      <c r="BW182" s="3">
        <v>4089.96523</v>
      </c>
      <c r="BX182" s="3">
        <v>4194.61659</v>
      </c>
      <c r="BY182" s="3">
        <v>4298.23199</v>
      </c>
      <c r="BZ182" s="3">
        <v>4404.16375</v>
      </c>
      <c r="CA182" s="3">
        <v>4409.42405</v>
      </c>
      <c r="CB182" s="3">
        <v>4490.891299999999</v>
      </c>
      <c r="CC182" s="3">
        <v>4655.31615</v>
      </c>
      <c r="CD182" s="3">
        <v>4814.77689</v>
      </c>
      <c r="CE182" s="3">
        <v>4631.29728</v>
      </c>
      <c r="CF182" s="3">
        <v>4741.740699999999</v>
      </c>
      <c r="CG182" s="3">
        <v>4808.8268499999995</v>
      </c>
      <c r="CH182" s="3">
        <v>4473.130230000001</v>
      </c>
    </row>
    <row x14ac:dyDescent="0.25" r="183" customHeight="1" ht="17.25">
      <c r="A183" s="1" t="s">
        <v>273</v>
      </c>
      <c r="B183" s="1" t="s">
        <v>272</v>
      </c>
      <c r="C183" s="3">
        <v>392.506</v>
      </c>
      <c r="D183" s="3">
        <v>397.139</v>
      </c>
      <c r="E183" s="3">
        <v>400.75</v>
      </c>
      <c r="F183" s="3">
        <v>408.3829999999999</v>
      </c>
      <c r="G183" s="3">
        <v>418.36</v>
      </c>
      <c r="H183" s="3">
        <v>429.687</v>
      </c>
      <c r="I183" s="3">
        <v>440.28099999999995</v>
      </c>
      <c r="J183" s="3">
        <v>449.981</v>
      </c>
      <c r="K183" s="3">
        <v>456.88599999999997</v>
      </c>
      <c r="L183" s="3">
        <v>460.004</v>
      </c>
      <c r="M183" s="3">
        <v>468.622</v>
      </c>
      <c r="N183" s="3">
        <v>489.401</v>
      </c>
      <c r="O183" s="3">
        <v>511.111</v>
      </c>
      <c r="P183" s="3">
        <v>524.87</v>
      </c>
      <c r="Q183" s="3">
        <v>530.74</v>
      </c>
      <c r="R183" s="3">
        <v>534.262</v>
      </c>
      <c r="S183" s="3">
        <v>540.926</v>
      </c>
      <c r="T183" s="3">
        <v>543.98</v>
      </c>
      <c r="U183" s="3">
        <v>536.326</v>
      </c>
      <c r="V183" s="3">
        <v>515.58</v>
      </c>
      <c r="W183" s="3">
        <v>493.62</v>
      </c>
      <c r="X183" s="3">
        <v>486.333</v>
      </c>
      <c r="Y183" s="3">
        <v>483.968</v>
      </c>
      <c r="Z183" s="3">
        <v>473.714</v>
      </c>
      <c r="AA183" s="3">
        <v>454.019</v>
      </c>
      <c r="AB183" s="3">
        <v>435.495</v>
      </c>
      <c r="AC183" s="3">
        <v>433.094</v>
      </c>
      <c r="AD183" s="3">
        <v>440.06800000000004</v>
      </c>
      <c r="AE183" s="3">
        <v>444.12800000000004</v>
      </c>
      <c r="AF183" s="3">
        <v>441.418</v>
      </c>
      <c r="AG183" s="3">
        <v>437.326</v>
      </c>
      <c r="AH183" s="3">
        <v>443.496</v>
      </c>
      <c r="AI183" s="3">
        <v>454.95599999999996</v>
      </c>
      <c r="AJ183" s="3">
        <v>460.009</v>
      </c>
      <c r="AK183" s="3">
        <v>454.738</v>
      </c>
      <c r="AL183" s="3">
        <v>446.81499999999994</v>
      </c>
      <c r="AM183" s="3">
        <v>449.712</v>
      </c>
      <c r="AN183" s="3">
        <v>460.404</v>
      </c>
      <c r="AO183" s="3">
        <v>473.71000000000004</v>
      </c>
      <c r="AP183" s="3">
        <v>494.05</v>
      </c>
      <c r="AQ183" s="3">
        <v>502.538</v>
      </c>
      <c r="AR183" s="3">
        <v>492.00700000000006</v>
      </c>
      <c r="AS183" s="3">
        <v>333.63009999999997</v>
      </c>
      <c r="AT183" s="3">
        <v>329.62537</v>
      </c>
      <c r="AU183" s="3">
        <v>348.6525</v>
      </c>
      <c r="AV183" s="3">
        <v>338.9578899999999</v>
      </c>
      <c r="AW183" s="3">
        <v>389.07480000000004</v>
      </c>
      <c r="AX183" s="3">
        <v>399.60891000000004</v>
      </c>
      <c r="AY183" s="3">
        <v>435.87818999999996</v>
      </c>
      <c r="AZ183" s="3">
        <v>440.98138</v>
      </c>
      <c r="BA183" s="3">
        <v>452.31713999999994</v>
      </c>
      <c r="BB183" s="3">
        <v>455.40396000000004</v>
      </c>
      <c r="BC183" s="3">
        <v>463.93578</v>
      </c>
      <c r="BD183" s="3">
        <v>484.50699000000003</v>
      </c>
      <c r="BE183" s="3">
        <v>505.99989</v>
      </c>
      <c r="BF183" s="3">
        <v>514.3726</v>
      </c>
      <c r="BG183" s="3">
        <v>514.8178</v>
      </c>
      <c r="BH183" s="3">
        <v>523.5767599999999</v>
      </c>
      <c r="BI183" s="3">
        <v>530.10748</v>
      </c>
      <c r="BJ183" s="3">
        <v>533.1004</v>
      </c>
      <c r="BK183" s="3">
        <v>525.59948</v>
      </c>
      <c r="BL183" s="3">
        <v>510.42420000000004</v>
      </c>
      <c r="BM183" s="3">
        <v>488.6838</v>
      </c>
      <c r="BN183" s="3">
        <v>476.60634000000005</v>
      </c>
      <c r="BO183" s="3">
        <v>474.28864</v>
      </c>
      <c r="BP183" s="3">
        <v>468.97686</v>
      </c>
      <c r="BQ183" s="3">
        <v>449.47881</v>
      </c>
      <c r="BR183" s="3">
        <v>426.7851</v>
      </c>
      <c r="BS183" s="3">
        <v>424.43212</v>
      </c>
      <c r="BT183" s="3">
        <v>435.66732</v>
      </c>
      <c r="BU183" s="3">
        <v>439.68672000000004</v>
      </c>
      <c r="BV183" s="3">
        <v>437.00382</v>
      </c>
      <c r="BW183" s="3">
        <v>432.95274</v>
      </c>
      <c r="BX183" s="3">
        <v>439.06104</v>
      </c>
      <c r="BY183" s="3">
        <v>450.40644</v>
      </c>
      <c r="BZ183" s="3">
        <v>455.40891</v>
      </c>
      <c r="CA183" s="3">
        <v>450.19061999999997</v>
      </c>
      <c r="CB183" s="3">
        <v>442.34684999999996</v>
      </c>
      <c r="CC183" s="3">
        <v>445.21488</v>
      </c>
      <c r="CD183" s="3">
        <v>455.79996</v>
      </c>
      <c r="CE183" s="3">
        <v>464.23580000000004</v>
      </c>
      <c r="CF183" s="3">
        <v>484.169</v>
      </c>
      <c r="CG183" s="3">
        <v>492.48724</v>
      </c>
      <c r="CH183" s="3">
        <v>482.16686000000004</v>
      </c>
    </row>
    <row x14ac:dyDescent="0.25" r="184" customHeight="1" ht="17.25">
      <c r="A184" s="1" t="s">
        <v>488</v>
      </c>
      <c r="B184" s="1" t="s">
        <v>489</v>
      </c>
      <c r="C184" s="3">
        <v>1.2770000000000001</v>
      </c>
      <c r="D184" s="3">
        <v>1.281</v>
      </c>
      <c r="E184" s="3">
        <v>1.2970000000000002</v>
      </c>
      <c r="F184" s="3">
        <v>1.299</v>
      </c>
      <c r="G184" s="3">
        <v>1.291</v>
      </c>
      <c r="H184" s="3">
        <v>1.265</v>
      </c>
      <c r="I184" s="3">
        <v>1.216</v>
      </c>
      <c r="J184" s="3">
        <v>1.155</v>
      </c>
      <c r="K184" s="3">
        <v>1.104</v>
      </c>
      <c r="L184" s="3">
        <v>1.076</v>
      </c>
      <c r="M184" s="3">
        <v>1.065</v>
      </c>
      <c r="N184" s="3">
        <v>1.044</v>
      </c>
      <c r="O184" s="3">
        <v>1.013</v>
      </c>
      <c r="P184" s="3">
        <v>0.9840000000000001</v>
      </c>
      <c r="Q184" s="3">
        <v>0.928</v>
      </c>
      <c r="R184" s="3">
        <v>0.8820000000000001</v>
      </c>
      <c r="S184" s="3">
        <v>0.858</v>
      </c>
      <c r="T184" s="3">
        <v>0.8240000000000001</v>
      </c>
      <c r="U184" s="3">
        <v>0.793</v>
      </c>
      <c r="V184" s="3">
        <v>0.772</v>
      </c>
      <c r="W184" s="3">
        <v>0.743</v>
      </c>
      <c r="X184" s="3">
        <v>0.691</v>
      </c>
      <c r="Y184" s="3">
        <v>0.64</v>
      </c>
      <c r="Z184" s="3">
        <v>0.599</v>
      </c>
      <c r="AA184" s="3">
        <v>0.547</v>
      </c>
      <c r="AB184" s="3">
        <v>0.501</v>
      </c>
      <c r="AC184" s="3">
        <v>0.478</v>
      </c>
      <c r="AD184" s="3">
        <v>0.463</v>
      </c>
      <c r="AE184" s="3">
        <v>0.45799999999999996</v>
      </c>
      <c r="AF184" s="3">
        <v>0.46799999999999997</v>
      </c>
      <c r="AG184" s="3">
        <v>0.473</v>
      </c>
      <c r="AH184" s="3">
        <v>0.473</v>
      </c>
      <c r="AI184" s="3">
        <v>0.474</v>
      </c>
      <c r="AJ184" s="3">
        <v>0.47</v>
      </c>
      <c r="AK184" s="3">
        <v>0.48</v>
      </c>
      <c r="AL184" s="3">
        <v>0.503</v>
      </c>
      <c r="AM184" s="3">
        <v>0.513</v>
      </c>
      <c r="AN184" s="3">
        <v>0.513</v>
      </c>
      <c r="AO184" s="3">
        <v>0.51</v>
      </c>
      <c r="AP184" s="3">
        <v>0.492</v>
      </c>
      <c r="AQ184" s="3">
        <v>0.46299999999999997</v>
      </c>
      <c r="AR184" s="3">
        <v>0.441</v>
      </c>
      <c r="AS184" s="11" t="s">
        <v>385</v>
      </c>
      <c r="AT184" s="4" t="s">
        <v>385</v>
      </c>
      <c r="AU184" s="4" t="s">
        <v>385</v>
      </c>
      <c r="AV184" s="4" t="s">
        <v>385</v>
      </c>
      <c r="AW184" s="4" t="s">
        <v>385</v>
      </c>
      <c r="AX184" s="4" t="s">
        <v>385</v>
      </c>
      <c r="AY184" s="4" t="s">
        <v>385</v>
      </c>
      <c r="AZ184" s="4" t="s">
        <v>385</v>
      </c>
      <c r="BA184" s="4" t="s">
        <v>385</v>
      </c>
      <c r="BB184" s="4" t="s">
        <v>385</v>
      </c>
      <c r="BC184" s="4" t="s">
        <v>385</v>
      </c>
      <c r="BD184" s="4" t="s">
        <v>385</v>
      </c>
      <c r="BE184" s="4" t="s">
        <v>385</v>
      </c>
      <c r="BF184" s="4" t="s">
        <v>385</v>
      </c>
      <c r="BG184" s="4" t="s">
        <v>385</v>
      </c>
      <c r="BH184" s="4" t="s">
        <v>385</v>
      </c>
      <c r="BI184" s="4" t="s">
        <v>385</v>
      </c>
      <c r="BJ184" s="4" t="s">
        <v>385</v>
      </c>
      <c r="BK184" s="4" t="s">
        <v>385</v>
      </c>
      <c r="BL184" s="4" t="s">
        <v>385</v>
      </c>
      <c r="BM184" s="4" t="s">
        <v>385</v>
      </c>
      <c r="BN184" s="4" t="s">
        <v>385</v>
      </c>
      <c r="BO184" s="4" t="s">
        <v>385</v>
      </c>
      <c r="BP184" s="4" t="s">
        <v>385</v>
      </c>
      <c r="BQ184" s="4" t="s">
        <v>385</v>
      </c>
      <c r="BR184" s="4" t="s">
        <v>385</v>
      </c>
      <c r="BS184" s="4" t="s">
        <v>385</v>
      </c>
      <c r="BT184" s="4" t="s">
        <v>385</v>
      </c>
      <c r="BU184" s="4" t="s">
        <v>385</v>
      </c>
      <c r="BV184" s="4" t="s">
        <v>385</v>
      </c>
      <c r="BW184" s="4" t="s">
        <v>385</v>
      </c>
      <c r="BX184" s="4" t="s">
        <v>385</v>
      </c>
      <c r="BY184" s="4" t="s">
        <v>385</v>
      </c>
      <c r="BZ184" s="4" t="s">
        <v>385</v>
      </c>
      <c r="CA184" s="4" t="s">
        <v>385</v>
      </c>
      <c r="CB184" s="4" t="s">
        <v>385</v>
      </c>
      <c r="CC184" s="4" t="s">
        <v>385</v>
      </c>
      <c r="CD184" s="4" t="s">
        <v>385</v>
      </c>
      <c r="CE184" s="4" t="s">
        <v>385</v>
      </c>
      <c r="CF184" s="4" t="s">
        <v>385</v>
      </c>
      <c r="CG184" s="4" t="s">
        <v>385</v>
      </c>
      <c r="CH184" s="4" t="s">
        <v>385</v>
      </c>
    </row>
    <row x14ac:dyDescent="0.25" r="185" customHeight="1" ht="17.25">
      <c r="A185" s="1" t="s">
        <v>279</v>
      </c>
      <c r="B185" s="1" t="s">
        <v>278</v>
      </c>
      <c r="C185" s="3">
        <v>85.353</v>
      </c>
      <c r="D185" s="3">
        <v>87.926</v>
      </c>
      <c r="E185" s="3">
        <v>90.532</v>
      </c>
      <c r="F185" s="3">
        <v>93.185</v>
      </c>
      <c r="G185" s="3">
        <v>95.911</v>
      </c>
      <c r="H185" s="3">
        <v>98.719</v>
      </c>
      <c r="I185" s="3">
        <v>101.53</v>
      </c>
      <c r="J185" s="3">
        <v>104.232</v>
      </c>
      <c r="K185" s="3">
        <v>106.821</v>
      </c>
      <c r="L185" s="3">
        <v>109.39699999999999</v>
      </c>
      <c r="M185" s="3">
        <v>111.994</v>
      </c>
      <c r="N185" s="3">
        <v>114.578</v>
      </c>
      <c r="O185" s="3">
        <v>117.18</v>
      </c>
      <c r="P185" s="3">
        <v>119.871</v>
      </c>
      <c r="Q185" s="3">
        <v>122.721</v>
      </c>
      <c r="R185" s="3">
        <v>125.771</v>
      </c>
      <c r="S185" s="3">
        <v>128.887</v>
      </c>
      <c r="T185" s="3">
        <v>131.865</v>
      </c>
      <c r="U185" s="3">
        <v>134.684</v>
      </c>
      <c r="V185" s="3">
        <v>137.237</v>
      </c>
      <c r="W185" s="3">
        <v>139.738</v>
      </c>
      <c r="X185" s="3">
        <v>142.378</v>
      </c>
      <c r="Y185" s="3">
        <v>145.017</v>
      </c>
      <c r="Z185" s="3">
        <v>147.598</v>
      </c>
      <c r="AA185" s="3">
        <v>149.984</v>
      </c>
      <c r="AB185" s="3">
        <v>152.274</v>
      </c>
      <c r="AC185" s="3">
        <v>154.777</v>
      </c>
      <c r="AD185" s="3">
        <v>157.533</v>
      </c>
      <c r="AE185" s="3">
        <v>160.428</v>
      </c>
      <c r="AF185" s="3">
        <v>163.548</v>
      </c>
      <c r="AG185" s="3">
        <v>167.072</v>
      </c>
      <c r="AH185" s="3">
        <v>170.887</v>
      </c>
      <c r="AI185" s="3">
        <v>174.91700000000003</v>
      </c>
      <c r="AJ185" s="3">
        <v>179.251</v>
      </c>
      <c r="AK185" s="3">
        <v>183.76600000000002</v>
      </c>
      <c r="AL185" s="3">
        <v>188.058</v>
      </c>
      <c r="AM185" s="3">
        <v>191.80100000000002</v>
      </c>
      <c r="AN185" s="3">
        <v>194.909</v>
      </c>
      <c r="AO185" s="3">
        <v>197.346</v>
      </c>
      <c r="AP185" s="3">
        <v>199.229</v>
      </c>
      <c r="AQ185" s="3">
        <v>200.875</v>
      </c>
      <c r="AR185" s="3">
        <v>202.549</v>
      </c>
      <c r="AS185" s="3">
        <v>55.47945</v>
      </c>
      <c r="AT185" s="3">
        <v>37.80818</v>
      </c>
      <c r="AU185" s="3">
        <v>32.591519999999996</v>
      </c>
      <c r="AV185" s="3">
        <v>36.342150000000004</v>
      </c>
      <c r="AW185" s="3">
        <v>58.50571</v>
      </c>
      <c r="AX185" s="3">
        <v>49.3595</v>
      </c>
      <c r="AY185" s="3">
        <v>47.7191</v>
      </c>
      <c r="AZ185" s="3">
        <v>68.79312</v>
      </c>
      <c r="BA185" s="3">
        <v>84.38859000000001</v>
      </c>
      <c r="BB185" s="3">
        <v>89.70553999999998</v>
      </c>
      <c r="BC185" s="3">
        <v>97.43478</v>
      </c>
      <c r="BD185" s="3">
        <v>95.09974</v>
      </c>
      <c r="BE185" s="3">
        <v>87.885</v>
      </c>
      <c r="BF185" s="3">
        <v>79.11486000000001</v>
      </c>
      <c r="BG185" s="3">
        <v>93.26796</v>
      </c>
      <c r="BH185" s="3">
        <v>96.84367</v>
      </c>
      <c r="BI185" s="3">
        <v>123.73151999999999</v>
      </c>
      <c r="BJ185" s="3">
        <v>96.26145000000001</v>
      </c>
      <c r="BK185" s="3">
        <v>99.66615999999999</v>
      </c>
      <c r="BL185" s="3">
        <v>135.86463</v>
      </c>
      <c r="BM185" s="3">
        <v>138.34062</v>
      </c>
      <c r="BN185" s="3">
        <v>133.83531999999997</v>
      </c>
      <c r="BO185" s="3">
        <v>126.16479</v>
      </c>
      <c r="BP185" s="3">
        <v>137.26614</v>
      </c>
      <c r="BQ185" s="3">
        <v>148.48416</v>
      </c>
      <c r="BR185" s="3">
        <v>146.18304</v>
      </c>
      <c r="BS185" s="3">
        <v>153.22922999999997</v>
      </c>
      <c r="BT185" s="3">
        <v>154.38233999999997</v>
      </c>
      <c r="BU185" s="3">
        <v>147.59376</v>
      </c>
      <c r="BV185" s="3">
        <v>150.46416000000002</v>
      </c>
      <c r="BW185" s="3">
        <v>152.03552000000002</v>
      </c>
      <c r="BX185" s="3">
        <v>160.63378</v>
      </c>
      <c r="BY185" s="3">
        <v>148.67945000000003</v>
      </c>
      <c r="BZ185" s="3">
        <v>146.98582</v>
      </c>
      <c r="CA185" s="3">
        <v>148.85046000000003</v>
      </c>
      <c r="CB185" s="3">
        <v>148.56582</v>
      </c>
      <c r="CC185" s="3">
        <v>153.44080000000002</v>
      </c>
      <c r="CD185" s="3">
        <v>152.02902</v>
      </c>
      <c r="CE185" s="3">
        <v>163.79718</v>
      </c>
      <c r="CF185" s="3">
        <v>153.40633000000003</v>
      </c>
      <c r="CG185" s="3">
        <v>164.7175</v>
      </c>
      <c r="CH185" s="3">
        <v>168.11567</v>
      </c>
    </row>
    <row x14ac:dyDescent="0.25" r="186" customHeight="1" ht="17.25">
      <c r="A186" s="1" t="s">
        <v>271</v>
      </c>
      <c r="B186" s="1" t="s">
        <v>270</v>
      </c>
      <c r="C186" s="3">
        <v>1158.586</v>
      </c>
      <c r="D186" s="3">
        <v>1182.937</v>
      </c>
      <c r="E186" s="3">
        <v>1208.656</v>
      </c>
      <c r="F186" s="3">
        <v>1236.267</v>
      </c>
      <c r="G186" s="3">
        <v>1265.875</v>
      </c>
      <c r="H186" s="3">
        <v>1297.265</v>
      </c>
      <c r="I186" s="3">
        <v>1332.721</v>
      </c>
      <c r="J186" s="3">
        <v>1372.377</v>
      </c>
      <c r="K186" s="3">
        <v>1412.479</v>
      </c>
      <c r="L186" s="3">
        <v>1449.018</v>
      </c>
      <c r="M186" s="3">
        <v>1506.584</v>
      </c>
      <c r="N186" s="3">
        <v>1524.495</v>
      </c>
      <c r="O186" s="3">
        <v>1497.788</v>
      </c>
      <c r="P186" s="3">
        <v>1497.341</v>
      </c>
      <c r="Q186" s="3">
        <v>1507.199</v>
      </c>
      <c r="R186" s="3">
        <v>1513.319</v>
      </c>
      <c r="S186" s="3">
        <v>1524.201</v>
      </c>
      <c r="T186" s="3">
        <v>1546.881</v>
      </c>
      <c r="U186" s="3">
        <v>1563.971</v>
      </c>
      <c r="V186" s="3">
        <v>1574.844</v>
      </c>
      <c r="W186" s="3">
        <v>1615.039</v>
      </c>
      <c r="X186" s="3">
        <v>1710.7250000000001</v>
      </c>
      <c r="Y186" s="3">
        <v>1808.39</v>
      </c>
      <c r="Z186" s="3">
        <v>1877.24</v>
      </c>
      <c r="AA186" s="3">
        <v>1928.908</v>
      </c>
      <c r="AB186" s="3">
        <v>1963.2930000000001</v>
      </c>
      <c r="AC186" s="3">
        <v>1987.37</v>
      </c>
      <c r="AD186" s="3">
        <v>2010.09</v>
      </c>
      <c r="AE186" s="3">
        <v>2039.712</v>
      </c>
      <c r="AF186" s="3">
        <v>2078.102</v>
      </c>
      <c r="AG186" s="3">
        <v>2119.617</v>
      </c>
      <c r="AH186" s="3">
        <v>2157.243</v>
      </c>
      <c r="AI186" s="3">
        <v>2191.688</v>
      </c>
      <c r="AJ186" s="3">
        <v>2220.637</v>
      </c>
      <c r="AK186" s="3">
        <v>2242.199</v>
      </c>
      <c r="AL186" s="3">
        <v>2257.749</v>
      </c>
      <c r="AM186" s="3">
        <v>2271.663</v>
      </c>
      <c r="AN186" s="3">
        <v>2286.414</v>
      </c>
      <c r="AO186" s="3">
        <v>2303.73</v>
      </c>
      <c r="AP186" s="3">
        <v>2325.354</v>
      </c>
      <c r="AQ186" s="3">
        <v>2350.51</v>
      </c>
      <c r="AR186" s="3">
        <v>2376.141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3">
        <v>1149.6361200000001</v>
      </c>
      <c r="BM186" s="3">
        <v>1195.12886</v>
      </c>
      <c r="BN186" s="3">
        <v>1077.75675</v>
      </c>
      <c r="BO186" s="3">
        <v>1374.3764</v>
      </c>
      <c r="BP186" s="3">
        <v>1670.7436</v>
      </c>
      <c r="BQ186" s="3">
        <v>1658.86088</v>
      </c>
      <c r="BR186" s="3">
        <v>1668.79905</v>
      </c>
      <c r="BS186" s="3">
        <v>1649.5170999999998</v>
      </c>
      <c r="BT186" s="3">
        <v>1648.2738</v>
      </c>
      <c r="BU186" s="3">
        <v>1856.1379200000001</v>
      </c>
      <c r="BV186" s="3">
        <v>1994.9779199999998</v>
      </c>
      <c r="BW186" s="3">
        <v>2056.02849</v>
      </c>
      <c r="BX186" s="3">
        <v>2092.52571</v>
      </c>
      <c r="BY186" s="3">
        <v>2147.85424</v>
      </c>
      <c r="BZ186" s="3">
        <v>2198.4306300000003</v>
      </c>
      <c r="CA186" s="3">
        <v>2017.9791</v>
      </c>
      <c r="CB186" s="3">
        <v>2031.9741</v>
      </c>
      <c r="CC186" s="3">
        <v>2089.92996</v>
      </c>
      <c r="CD186" s="3">
        <v>2057.7726000000002</v>
      </c>
      <c r="CE186" s="3">
        <v>2027.2824</v>
      </c>
      <c r="CF186" s="3">
        <v>1999.8044399999999</v>
      </c>
      <c r="CG186" s="3">
        <v>1692.3672000000001</v>
      </c>
      <c r="CH186" s="3">
        <v>1758.34434</v>
      </c>
    </row>
    <row x14ac:dyDescent="0.25" r="187" customHeight="1" ht="17.25">
      <c r="A187" s="1" t="s">
        <v>91</v>
      </c>
      <c r="B187" s="1" t="s">
        <v>90</v>
      </c>
      <c r="C187" s="3">
        <v>1504.775</v>
      </c>
      <c r="D187" s="3">
        <v>1512.94</v>
      </c>
      <c r="E187" s="3">
        <v>1524.047</v>
      </c>
      <c r="F187" s="3">
        <v>1543.676</v>
      </c>
      <c r="G187" s="3">
        <v>1560.163</v>
      </c>
      <c r="H187" s="3">
        <v>1570.695</v>
      </c>
      <c r="I187" s="3">
        <v>1575.123</v>
      </c>
      <c r="J187" s="3">
        <v>1580.814</v>
      </c>
      <c r="K187" s="3">
        <v>1596.054</v>
      </c>
      <c r="L187" s="3">
        <v>1616.647</v>
      </c>
      <c r="M187" s="3">
        <v>1637.8390000000002</v>
      </c>
      <c r="N187" s="3">
        <v>1658.394</v>
      </c>
      <c r="O187" s="3">
        <v>1673.637</v>
      </c>
      <c r="P187" s="3">
        <v>1672.039</v>
      </c>
      <c r="Q187" s="3">
        <v>1655.864</v>
      </c>
      <c r="R187" s="3">
        <v>1635.7060000000001</v>
      </c>
      <c r="S187" s="3">
        <v>1612.286</v>
      </c>
      <c r="T187" s="3">
        <v>1587.248</v>
      </c>
      <c r="U187" s="3">
        <v>1560.3579999999997</v>
      </c>
      <c r="V187" s="3">
        <v>1532.516</v>
      </c>
      <c r="W187" s="3">
        <v>1504.804</v>
      </c>
      <c r="X187" s="3">
        <v>1474.62</v>
      </c>
      <c r="Y187" s="3">
        <v>1438.552</v>
      </c>
      <c r="Z187" s="3">
        <v>1394.3</v>
      </c>
      <c r="AA187" s="3">
        <v>1343.999</v>
      </c>
      <c r="AB187" s="3">
        <v>1291.608</v>
      </c>
      <c r="AC187" s="3">
        <v>1241.937</v>
      </c>
      <c r="AD187" s="3">
        <v>1205.419</v>
      </c>
      <c r="AE187" s="3">
        <v>1183.513</v>
      </c>
      <c r="AF187" s="3">
        <v>1169.462</v>
      </c>
      <c r="AG187" s="3">
        <v>1162.29</v>
      </c>
      <c r="AH187" s="3">
        <v>1160.277</v>
      </c>
      <c r="AI187" s="3">
        <v>1156.881</v>
      </c>
      <c r="AJ187" s="3">
        <v>1151.633</v>
      </c>
      <c r="AK187" s="3">
        <v>1147.732</v>
      </c>
      <c r="AL187" s="3">
        <v>1142.249</v>
      </c>
      <c r="AM187" s="3">
        <v>1130.056</v>
      </c>
      <c r="AN187" s="3">
        <v>1110.264</v>
      </c>
      <c r="AO187" s="3">
        <v>1085.623</v>
      </c>
      <c r="AP187" s="3">
        <v>1058.7</v>
      </c>
      <c r="AQ187" s="3">
        <v>1034.038</v>
      </c>
      <c r="AR187" s="3">
        <v>1015.6790000000001</v>
      </c>
      <c r="AS187" s="3">
        <v>842.6740000000001</v>
      </c>
      <c r="AT187" s="3">
        <v>711.0817999999999</v>
      </c>
      <c r="AU187" s="3">
        <v>701.0616200000001</v>
      </c>
      <c r="AV187" s="3">
        <v>740.96448</v>
      </c>
      <c r="AW187" s="3">
        <v>343.23586</v>
      </c>
      <c r="AX187" s="3">
        <v>785.3475</v>
      </c>
      <c r="AY187" s="3">
        <v>803.31273</v>
      </c>
      <c r="AZ187" s="3">
        <v>869.4477000000002</v>
      </c>
      <c r="BA187" s="3">
        <v>893.7902400000002</v>
      </c>
      <c r="BB187" s="3">
        <v>1002.3211399999999</v>
      </c>
      <c r="BC187" s="3">
        <v>1228.3792500000002</v>
      </c>
      <c r="BD187" s="3">
        <v>1111.12398</v>
      </c>
      <c r="BE187" s="3">
        <v>1037.65494</v>
      </c>
      <c r="BF187" s="3">
        <v>1320.91081</v>
      </c>
      <c r="BG187" s="3">
        <v>1357.80848</v>
      </c>
      <c r="BH187" s="3">
        <v>1619.34894</v>
      </c>
      <c r="BI187" s="3">
        <v>1580.04028</v>
      </c>
      <c r="BJ187" s="3">
        <v>1507.8856</v>
      </c>
      <c r="BK187" s="3">
        <v>1544.7544199999998</v>
      </c>
      <c r="BL187" s="3">
        <v>1517.19084</v>
      </c>
      <c r="BM187" s="3">
        <v>1489.7559600000002</v>
      </c>
      <c r="BN187" s="3">
        <v>1356.6504</v>
      </c>
      <c r="BO187" s="3">
        <v>1323.46784</v>
      </c>
      <c r="BP187" s="3">
        <v>1268.813</v>
      </c>
      <c r="BQ187" s="3">
        <v>1263.35906</v>
      </c>
      <c r="BR187" s="3">
        <v>1084.9507199999998</v>
      </c>
      <c r="BS187" s="3">
        <v>1155.00141</v>
      </c>
      <c r="BT187" s="3">
        <v>1193.36481</v>
      </c>
      <c r="BU187" s="3">
        <v>1171.67787</v>
      </c>
      <c r="BV187" s="3">
        <v>1157.76738</v>
      </c>
      <c r="BW187" s="3">
        <v>1115.7984</v>
      </c>
      <c r="BX187" s="3">
        <v>1102.26315</v>
      </c>
      <c r="BY187" s="3">
        <v>1041.1929</v>
      </c>
      <c r="BZ187" s="3">
        <v>1036.4697</v>
      </c>
      <c r="CA187" s="3">
        <v>975.5722</v>
      </c>
      <c r="CB187" s="3">
        <v>1130.82651</v>
      </c>
      <c r="CC187" s="3">
        <v>983.14872</v>
      </c>
      <c r="CD187" s="3">
        <v>921.5191199999998</v>
      </c>
      <c r="CE187" s="3">
        <v>879.35463</v>
      </c>
      <c r="CF187" s="3">
        <v>825.7860000000001</v>
      </c>
      <c r="CG187" s="3">
        <v>816.89002</v>
      </c>
      <c r="CH187" s="3">
        <v>792.2296200000001</v>
      </c>
    </row>
    <row x14ac:dyDescent="0.25" r="188" customHeight="1" ht="17.25">
      <c r="A188" s="1" t="s">
        <v>490</v>
      </c>
      <c r="B188" s="1" t="s">
        <v>491</v>
      </c>
      <c r="C188" s="3">
        <v>2.617</v>
      </c>
      <c r="D188" s="3">
        <v>2.534</v>
      </c>
      <c r="E188" s="3">
        <v>2.452</v>
      </c>
      <c r="F188" s="3">
        <v>2.394</v>
      </c>
      <c r="G188" s="3">
        <v>2.335</v>
      </c>
      <c r="H188" s="3">
        <v>2.325</v>
      </c>
      <c r="I188" s="3">
        <v>2.3230000000000004</v>
      </c>
      <c r="J188" s="3">
        <v>2.284</v>
      </c>
      <c r="K188" s="3">
        <v>2.27</v>
      </c>
      <c r="L188" s="3">
        <v>2.269</v>
      </c>
      <c r="M188" s="3">
        <v>2.313</v>
      </c>
      <c r="N188" s="3">
        <v>2.378</v>
      </c>
      <c r="O188" s="3">
        <v>2.415</v>
      </c>
      <c r="P188" s="3">
        <v>2.474</v>
      </c>
      <c r="Q188" s="3">
        <v>2.505</v>
      </c>
      <c r="R188" s="3">
        <v>2.526</v>
      </c>
      <c r="S188" s="3">
        <v>2.607</v>
      </c>
      <c r="T188" s="3">
        <v>2.7010000000000005</v>
      </c>
      <c r="U188" s="3">
        <v>2.801</v>
      </c>
      <c r="V188" s="3">
        <v>2.877</v>
      </c>
      <c r="W188" s="3">
        <v>2.917</v>
      </c>
      <c r="X188" s="3">
        <v>2.9730000000000003</v>
      </c>
      <c r="Y188" s="3">
        <v>3.0489999999999995</v>
      </c>
      <c r="Z188" s="3">
        <v>3.115</v>
      </c>
      <c r="AA188" s="3">
        <v>3.1470000000000002</v>
      </c>
      <c r="AB188" s="3">
        <v>3.269</v>
      </c>
      <c r="AC188" s="3">
        <v>3.554</v>
      </c>
      <c r="AD188" s="3">
        <v>3.574</v>
      </c>
      <c r="AE188" s="3">
        <v>3.309</v>
      </c>
      <c r="AF188" s="3">
        <v>3.206</v>
      </c>
      <c r="AG188" s="3">
        <v>3.259</v>
      </c>
      <c r="AH188" s="3">
        <v>3.357</v>
      </c>
      <c r="AI188" s="3">
        <v>3.402</v>
      </c>
      <c r="AJ188" s="3">
        <v>3.365</v>
      </c>
      <c r="AK188" s="3">
        <v>3.315</v>
      </c>
      <c r="AL188" s="3">
        <v>3.214</v>
      </c>
      <c r="AM188" s="3">
        <v>3.072</v>
      </c>
      <c r="AN188" s="3">
        <v>2.937</v>
      </c>
      <c r="AO188" s="3">
        <v>2.76</v>
      </c>
      <c r="AP188" s="3">
        <v>2.551</v>
      </c>
      <c r="AQ188" s="3">
        <v>2.357</v>
      </c>
      <c r="AR188" s="3">
        <v>2.185</v>
      </c>
      <c r="AS188" s="11" t="s">
        <v>385</v>
      </c>
      <c r="AT188" s="4" t="s">
        <v>385</v>
      </c>
      <c r="AU188" s="4" t="s">
        <v>385</v>
      </c>
      <c r="AV188" s="4" t="s">
        <v>385</v>
      </c>
      <c r="AW188" s="4" t="s">
        <v>385</v>
      </c>
      <c r="AX188" s="4" t="s">
        <v>385</v>
      </c>
      <c r="AY188" s="4" t="s">
        <v>385</v>
      </c>
      <c r="AZ188" s="4" t="s">
        <v>385</v>
      </c>
      <c r="BA188" s="4" t="s">
        <v>385</v>
      </c>
      <c r="BB188" s="4" t="s">
        <v>385</v>
      </c>
      <c r="BC188" s="4" t="s">
        <v>385</v>
      </c>
      <c r="BD188" s="4" t="s">
        <v>385</v>
      </c>
      <c r="BE188" s="4" t="s">
        <v>385</v>
      </c>
      <c r="BF188" s="4" t="s">
        <v>385</v>
      </c>
      <c r="BG188" s="4" t="s">
        <v>385</v>
      </c>
      <c r="BH188" s="4" t="s">
        <v>385</v>
      </c>
      <c r="BI188" s="4" t="s">
        <v>385</v>
      </c>
      <c r="BJ188" s="4" t="s">
        <v>385</v>
      </c>
      <c r="BK188" s="4" t="s">
        <v>385</v>
      </c>
      <c r="BL188" s="4" t="s">
        <v>385</v>
      </c>
      <c r="BM188" s="4" t="s">
        <v>385</v>
      </c>
      <c r="BN188" s="4" t="s">
        <v>385</v>
      </c>
      <c r="BO188" s="4" t="s">
        <v>385</v>
      </c>
      <c r="BP188" s="4" t="s">
        <v>385</v>
      </c>
      <c r="BQ188" s="4" t="s">
        <v>385</v>
      </c>
      <c r="BR188" s="4" t="s">
        <v>385</v>
      </c>
      <c r="BS188" s="4" t="s">
        <v>385</v>
      </c>
      <c r="BT188" s="4" t="s">
        <v>385</v>
      </c>
      <c r="BU188" s="4" t="s">
        <v>385</v>
      </c>
      <c r="BV188" s="4" t="s">
        <v>385</v>
      </c>
      <c r="BW188" s="4" t="s">
        <v>385</v>
      </c>
      <c r="BX188" s="4" t="s">
        <v>385</v>
      </c>
      <c r="BY188" s="4" t="s">
        <v>385</v>
      </c>
      <c r="BZ188" s="4" t="s">
        <v>385</v>
      </c>
      <c r="CA188" s="4" t="s">
        <v>385</v>
      </c>
      <c r="CB188" s="4" t="s">
        <v>385</v>
      </c>
      <c r="CC188" s="4" t="s">
        <v>385</v>
      </c>
      <c r="CD188" s="4" t="s">
        <v>385</v>
      </c>
      <c r="CE188" s="4" t="s">
        <v>385</v>
      </c>
      <c r="CF188" s="4" t="s">
        <v>385</v>
      </c>
      <c r="CG188" s="4" t="s">
        <v>385</v>
      </c>
      <c r="CH188" s="4" t="s">
        <v>385</v>
      </c>
    </row>
    <row x14ac:dyDescent="0.25" r="189" customHeight="1" ht="17.25">
      <c r="A189" s="1" t="s">
        <v>281</v>
      </c>
      <c r="B189" s="1" t="s">
        <v>280</v>
      </c>
      <c r="C189" s="3">
        <v>2154.907</v>
      </c>
      <c r="D189" s="3">
        <v>2194.462</v>
      </c>
      <c r="E189" s="3">
        <v>2224.162</v>
      </c>
      <c r="F189" s="3">
        <v>2315.049</v>
      </c>
      <c r="G189" s="3">
        <v>2417.457</v>
      </c>
      <c r="H189" s="3">
        <v>2533.171</v>
      </c>
      <c r="I189" s="3">
        <v>2654.507</v>
      </c>
      <c r="J189" s="3">
        <v>2763.883</v>
      </c>
      <c r="K189" s="3">
        <v>2777.846</v>
      </c>
      <c r="L189" s="3">
        <v>2742.93</v>
      </c>
      <c r="M189" s="3">
        <v>2740.433</v>
      </c>
      <c r="N189" s="3">
        <v>2579.444</v>
      </c>
      <c r="O189" s="3">
        <v>2351.634</v>
      </c>
      <c r="P189" s="3">
        <v>2390.273</v>
      </c>
      <c r="Q189" s="3">
        <v>2557.585</v>
      </c>
      <c r="R189" s="3">
        <v>2720.094</v>
      </c>
      <c r="S189" s="3">
        <v>2911.08</v>
      </c>
      <c r="T189" s="3">
        <v>3086.831</v>
      </c>
      <c r="U189" s="3">
        <v>3239.222</v>
      </c>
      <c r="V189" s="3">
        <v>3369.4939999999997</v>
      </c>
      <c r="W189" s="3">
        <v>3502.427</v>
      </c>
      <c r="X189" s="3">
        <v>3639.393</v>
      </c>
      <c r="Y189" s="3">
        <v>3770.006</v>
      </c>
      <c r="Z189" s="3">
        <v>3899.723</v>
      </c>
      <c r="AA189" s="3">
        <v>4031.678</v>
      </c>
      <c r="AB189" s="3">
        <v>4157.722</v>
      </c>
      <c r="AC189" s="3">
        <v>4269.155</v>
      </c>
      <c r="AD189" s="3">
        <v>4384.146000000001</v>
      </c>
      <c r="AE189" s="3">
        <v>4495.815</v>
      </c>
      <c r="AF189" s="3">
        <v>4592.468</v>
      </c>
      <c r="AG189" s="3">
        <v>4690.365</v>
      </c>
      <c r="AH189" s="3">
        <v>4744.325</v>
      </c>
      <c r="AI189" s="3">
        <v>4818.211</v>
      </c>
      <c r="AJ189" s="3">
        <v>4971.305</v>
      </c>
      <c r="AK189" s="3">
        <v>5143.589</v>
      </c>
      <c r="AL189" s="3">
        <v>5316.643</v>
      </c>
      <c r="AM189" s="3">
        <v>5513.491</v>
      </c>
      <c r="AN189" s="3">
        <v>5714.165000000001</v>
      </c>
      <c r="AO189" s="3">
        <v>5894.208</v>
      </c>
      <c r="AP189" s="3">
        <v>6076.422</v>
      </c>
      <c r="AQ189" s="3">
        <v>6246.394</v>
      </c>
      <c r="AR189" s="3">
        <v>6400.262</v>
      </c>
      <c r="AS189" s="3">
        <v>129.29442</v>
      </c>
      <c r="AT189" s="3">
        <v>65.83386</v>
      </c>
      <c r="AU189" s="3">
        <v>177.93295999999998</v>
      </c>
      <c r="AV189" s="3">
        <v>162.05343000000002</v>
      </c>
      <c r="AW189" s="3">
        <v>410.96769</v>
      </c>
      <c r="AX189" s="3">
        <v>759.9513</v>
      </c>
      <c r="AY189" s="3">
        <v>743.26196</v>
      </c>
      <c r="AZ189" s="3">
        <v>912.0813899999999</v>
      </c>
      <c r="BA189" s="3">
        <v>1083.35994</v>
      </c>
      <c r="BB189" s="3">
        <v>850.3082999999999</v>
      </c>
      <c r="BC189" s="3">
        <v>849.53423</v>
      </c>
      <c r="BD189" s="3">
        <v>799.6276399999999</v>
      </c>
      <c r="BE189" s="3">
        <v>870.1045799999999</v>
      </c>
      <c r="BF189" s="3">
        <v>1003.91466</v>
      </c>
      <c r="BG189" s="3">
        <v>1227.6408</v>
      </c>
      <c r="BH189" s="3">
        <v>1251.24324</v>
      </c>
      <c r="BI189" s="3">
        <v>1251.7644</v>
      </c>
      <c r="BJ189" s="3">
        <v>1142.1274700000001</v>
      </c>
      <c r="BK189" s="3">
        <v>1749.1798800000001</v>
      </c>
      <c r="BL189" s="3">
        <v>2392.3407399999996</v>
      </c>
      <c r="BM189" s="3">
        <v>2416.67463</v>
      </c>
      <c r="BN189" s="3">
        <v>2547.5751</v>
      </c>
      <c r="BO189" s="3">
        <v>2262.0036</v>
      </c>
      <c r="BP189" s="3">
        <v>2534.81995</v>
      </c>
      <c r="BQ189" s="3">
        <v>2015.839</v>
      </c>
      <c r="BR189" s="3">
        <v>2078.861</v>
      </c>
      <c r="BS189" s="3">
        <v>1707.662</v>
      </c>
      <c r="BT189" s="3">
        <v>1665.9754800000003</v>
      </c>
      <c r="BU189" s="3">
        <v>1618.4933999999998</v>
      </c>
      <c r="BV189" s="3">
        <v>1331.8157199999998</v>
      </c>
      <c r="BW189" s="3">
        <v>1923.0496499999997</v>
      </c>
      <c r="BX189" s="3">
        <v>1850.28675</v>
      </c>
      <c r="BY189" s="3">
        <v>1782.73807</v>
      </c>
      <c r="BZ189" s="3">
        <v>1839.3828500000002</v>
      </c>
      <c r="CA189" s="3">
        <v>1903.1279299999999</v>
      </c>
      <c r="CB189" s="3">
        <v>1967.15791</v>
      </c>
      <c r="CC189" s="3">
        <v>2039.9916699999999</v>
      </c>
      <c r="CD189" s="3">
        <v>2114.24105</v>
      </c>
      <c r="CE189" s="3">
        <v>2180.8569599999996</v>
      </c>
      <c r="CF189" s="3">
        <v>2248.27614</v>
      </c>
      <c r="CG189" s="3">
        <v>2311.1657800000003</v>
      </c>
      <c r="CH189" s="3">
        <v>2368.09694</v>
      </c>
    </row>
    <row x14ac:dyDescent="0.25" r="190" customHeight="1" ht="17.25">
      <c r="A190" s="1" t="s">
        <v>492</v>
      </c>
      <c r="B190" s="1" t="s">
        <v>493</v>
      </c>
      <c r="C190" s="3">
        <v>0.983</v>
      </c>
      <c r="D190" s="3">
        <v>0.884</v>
      </c>
      <c r="E190" s="3">
        <v>0.7969999999999999</v>
      </c>
      <c r="F190" s="3">
        <v>0.808</v>
      </c>
      <c r="G190" s="3">
        <v>0.847</v>
      </c>
      <c r="H190" s="3">
        <v>0.883</v>
      </c>
      <c r="I190" s="3">
        <v>0.928</v>
      </c>
      <c r="J190" s="3">
        <v>0.94</v>
      </c>
      <c r="K190" s="3">
        <v>0.885</v>
      </c>
      <c r="L190" s="3">
        <v>0.7809999999999999</v>
      </c>
      <c r="M190" s="3">
        <v>0.7269999999999999</v>
      </c>
      <c r="N190" s="3">
        <v>0.774</v>
      </c>
      <c r="O190" s="3">
        <v>0.841</v>
      </c>
      <c r="P190" s="3">
        <v>0.905</v>
      </c>
      <c r="Q190" s="3">
        <v>0.9550000000000001</v>
      </c>
      <c r="R190" s="3">
        <v>0.969</v>
      </c>
      <c r="S190" s="3">
        <v>0.9410000000000001</v>
      </c>
      <c r="T190" s="3">
        <v>0.887</v>
      </c>
      <c r="U190" s="3">
        <v>0.777</v>
      </c>
      <c r="V190" s="3">
        <v>0.694</v>
      </c>
      <c r="W190" s="3">
        <v>0.698</v>
      </c>
      <c r="X190" s="3">
        <v>0.707</v>
      </c>
      <c r="Y190" s="3">
        <v>0.7050000000000001</v>
      </c>
      <c r="Z190" s="3">
        <v>0.702</v>
      </c>
      <c r="AA190" s="3">
        <v>0.67</v>
      </c>
      <c r="AB190" s="3">
        <v>0.595</v>
      </c>
      <c r="AC190" s="3">
        <v>0.559</v>
      </c>
      <c r="AD190" s="3">
        <v>0.579</v>
      </c>
      <c r="AE190" s="3">
        <v>0.606</v>
      </c>
      <c r="AF190" s="3">
        <v>0.635</v>
      </c>
      <c r="AG190" s="3">
        <v>0.666</v>
      </c>
      <c r="AH190" s="3">
        <v>0.686</v>
      </c>
      <c r="AI190" s="3">
        <v>0.67</v>
      </c>
      <c r="AJ190" s="3">
        <v>0.628</v>
      </c>
      <c r="AK190" s="3">
        <v>0.598</v>
      </c>
      <c r="AL190" s="3">
        <v>0.595</v>
      </c>
      <c r="AM190" s="3">
        <v>0.6</v>
      </c>
      <c r="AN190" s="3">
        <v>0.601</v>
      </c>
      <c r="AO190" s="3">
        <v>0.584</v>
      </c>
      <c r="AP190" s="3">
        <v>0.563</v>
      </c>
      <c r="AQ190" s="3">
        <v>0.549</v>
      </c>
      <c r="AR190" s="3">
        <v>0.531</v>
      </c>
      <c r="AS190" s="11" t="s">
        <v>385</v>
      </c>
      <c r="AT190" s="4" t="s">
        <v>385</v>
      </c>
      <c r="AU190" s="4" t="s">
        <v>385</v>
      </c>
      <c r="AV190" s="4" t="s">
        <v>385</v>
      </c>
      <c r="AW190" s="4" t="s">
        <v>385</v>
      </c>
      <c r="AX190" s="4" t="s">
        <v>385</v>
      </c>
      <c r="AY190" s="4" t="s">
        <v>385</v>
      </c>
      <c r="AZ190" s="4" t="s">
        <v>385</v>
      </c>
      <c r="BA190" s="4" t="s">
        <v>385</v>
      </c>
      <c r="BB190" s="4" t="s">
        <v>385</v>
      </c>
      <c r="BC190" s="4" t="s">
        <v>385</v>
      </c>
      <c r="BD190" s="4" t="s">
        <v>385</v>
      </c>
      <c r="BE190" s="4" t="s">
        <v>385</v>
      </c>
      <c r="BF190" s="4" t="s">
        <v>385</v>
      </c>
      <c r="BG190" s="4" t="s">
        <v>385</v>
      </c>
      <c r="BH190" s="4" t="s">
        <v>385</v>
      </c>
      <c r="BI190" s="4" t="s">
        <v>385</v>
      </c>
      <c r="BJ190" s="4" t="s">
        <v>385</v>
      </c>
      <c r="BK190" s="4" t="s">
        <v>385</v>
      </c>
      <c r="BL190" s="4" t="s">
        <v>385</v>
      </c>
      <c r="BM190" s="4" t="s">
        <v>385</v>
      </c>
      <c r="BN190" s="4" t="s">
        <v>385</v>
      </c>
      <c r="BO190" s="4" t="s">
        <v>385</v>
      </c>
      <c r="BP190" s="4" t="s">
        <v>385</v>
      </c>
      <c r="BQ190" s="4" t="s">
        <v>385</v>
      </c>
      <c r="BR190" s="4" t="s">
        <v>385</v>
      </c>
      <c r="BS190" s="4" t="s">
        <v>385</v>
      </c>
      <c r="BT190" s="4" t="s">
        <v>385</v>
      </c>
      <c r="BU190" s="4" t="s">
        <v>385</v>
      </c>
      <c r="BV190" s="4" t="s">
        <v>385</v>
      </c>
      <c r="BW190" s="4" t="s">
        <v>385</v>
      </c>
      <c r="BX190" s="4" t="s">
        <v>385</v>
      </c>
      <c r="BY190" s="4" t="s">
        <v>385</v>
      </c>
      <c r="BZ190" s="4" t="s">
        <v>385</v>
      </c>
      <c r="CA190" s="4" t="s">
        <v>385</v>
      </c>
      <c r="CB190" s="4" t="s">
        <v>385</v>
      </c>
      <c r="CC190" s="4" t="s">
        <v>385</v>
      </c>
      <c r="CD190" s="4" t="s">
        <v>385</v>
      </c>
      <c r="CE190" s="4" t="s">
        <v>385</v>
      </c>
      <c r="CF190" s="4" t="s">
        <v>385</v>
      </c>
      <c r="CG190" s="4" t="s">
        <v>385</v>
      </c>
      <c r="CH190" s="4" t="s">
        <v>385</v>
      </c>
    </row>
    <row x14ac:dyDescent="0.25" r="191" customHeight="1" ht="17.25">
      <c r="A191" s="1" t="s">
        <v>267</v>
      </c>
      <c r="B191" s="1" t="s">
        <v>266</v>
      </c>
      <c r="C191" s="3">
        <v>1119.896</v>
      </c>
      <c r="D191" s="3">
        <v>1100.075</v>
      </c>
      <c r="E191" s="3">
        <v>1076.18</v>
      </c>
      <c r="F191" s="3">
        <v>1058.823</v>
      </c>
      <c r="G191" s="3">
        <v>1049.016</v>
      </c>
      <c r="H191" s="3">
        <v>1041.423</v>
      </c>
      <c r="I191" s="3">
        <v>1034.514</v>
      </c>
      <c r="J191" s="3">
        <v>1029.814</v>
      </c>
      <c r="K191" s="3">
        <v>1022.461</v>
      </c>
      <c r="L191" s="3">
        <v>1006.8390000000002</v>
      </c>
      <c r="M191" s="3">
        <v>986.503</v>
      </c>
      <c r="N191" s="3">
        <v>971.4379999999999</v>
      </c>
      <c r="O191" s="3">
        <v>950.173</v>
      </c>
      <c r="P191" s="3">
        <v>923.647</v>
      </c>
      <c r="Q191" s="3">
        <v>904.1770000000001</v>
      </c>
      <c r="R191" s="3">
        <v>891.881</v>
      </c>
      <c r="S191" s="3">
        <v>881.9849999999999</v>
      </c>
      <c r="T191" s="3">
        <v>872.597</v>
      </c>
      <c r="U191" s="3">
        <v>842.741</v>
      </c>
      <c r="V191" s="3">
        <v>797.198</v>
      </c>
      <c r="W191" s="3">
        <v>762.837</v>
      </c>
      <c r="X191" s="3">
        <v>744.159</v>
      </c>
      <c r="Y191" s="3">
        <v>738.1990000000001</v>
      </c>
      <c r="Z191" s="3">
        <v>753.21</v>
      </c>
      <c r="AA191" s="3">
        <v>773.977</v>
      </c>
      <c r="AB191" s="3">
        <v>771.73</v>
      </c>
      <c r="AC191" s="3">
        <v>747.936</v>
      </c>
      <c r="AD191" s="3">
        <v>714.521</v>
      </c>
      <c r="AE191" s="3">
        <v>686.247</v>
      </c>
      <c r="AF191" s="3">
        <v>671.009</v>
      </c>
      <c r="AG191" s="3">
        <v>670.604</v>
      </c>
      <c r="AH191" s="3">
        <v>679.624</v>
      </c>
      <c r="AI191" s="3">
        <v>692.818</v>
      </c>
      <c r="AJ191" s="3">
        <v>702.629</v>
      </c>
      <c r="AK191" s="3">
        <v>708.4010000000001</v>
      </c>
      <c r="AL191" s="3">
        <v>711.3430000000001</v>
      </c>
      <c r="AM191" s="3">
        <v>710.566</v>
      </c>
      <c r="AN191" s="3">
        <v>707.683</v>
      </c>
      <c r="AO191" s="3">
        <v>703.997</v>
      </c>
      <c r="AP191" s="3">
        <v>700.287</v>
      </c>
      <c r="AQ191" s="3">
        <v>695.566</v>
      </c>
      <c r="AR191" s="3">
        <v>690.397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3">
        <v>921.66781</v>
      </c>
      <c r="BF191" s="3">
        <v>895.93759</v>
      </c>
      <c r="BG191" s="3">
        <v>877.0516900000001</v>
      </c>
      <c r="BH191" s="3">
        <v>865.12457</v>
      </c>
      <c r="BI191" s="3">
        <v>855.5254499999999</v>
      </c>
      <c r="BJ191" s="3">
        <v>837.6931199999999</v>
      </c>
      <c r="BK191" s="3">
        <v>750.03949</v>
      </c>
      <c r="BL191" s="3">
        <v>653.70236</v>
      </c>
      <c r="BM191" s="3">
        <v>648.41145</v>
      </c>
      <c r="BN191" s="3">
        <v>654.85992</v>
      </c>
      <c r="BO191" s="3">
        <v>671.7610900000001</v>
      </c>
      <c r="BP191" s="3">
        <v>708.0174</v>
      </c>
      <c r="BQ191" s="3">
        <v>750.7576899999999</v>
      </c>
      <c r="BR191" s="3">
        <v>756.2954</v>
      </c>
      <c r="BS191" s="3">
        <v>740.45664</v>
      </c>
      <c r="BT191" s="3">
        <v>700.2305799999999</v>
      </c>
      <c r="BU191" s="3">
        <v>679.3845299999999</v>
      </c>
      <c r="BV191" s="3">
        <v>657.58882</v>
      </c>
      <c r="BW191" s="3">
        <v>663.89796</v>
      </c>
      <c r="BX191" s="3">
        <v>672.82776</v>
      </c>
      <c r="BY191" s="3">
        <v>678.96164</v>
      </c>
      <c r="BZ191" s="3">
        <v>681.55013</v>
      </c>
      <c r="CA191" s="3">
        <v>694.23298</v>
      </c>
      <c r="CB191" s="3">
        <v>697.1161400000001</v>
      </c>
      <c r="CC191" s="3">
        <v>696.35468</v>
      </c>
      <c r="CD191" s="3">
        <v>686.45251</v>
      </c>
      <c r="CE191" s="3">
        <v>689.91706</v>
      </c>
      <c r="CF191" s="3">
        <v>686.28126</v>
      </c>
      <c r="CG191" s="3">
        <v>681.65468</v>
      </c>
      <c r="CH191" s="3">
        <v>676.58906</v>
      </c>
    </row>
    <row x14ac:dyDescent="0.25" r="192" customHeight="1" ht="17.25">
      <c r="A192" s="1" t="s">
        <v>285</v>
      </c>
      <c r="B192" s="1" t="s">
        <v>284</v>
      </c>
      <c r="C192" s="3">
        <v>1553.492</v>
      </c>
      <c r="D192" s="3">
        <v>1583.116</v>
      </c>
      <c r="E192" s="3">
        <v>1613.164</v>
      </c>
      <c r="F192" s="3">
        <v>1651.45</v>
      </c>
      <c r="G192" s="3">
        <v>1703.774</v>
      </c>
      <c r="H192" s="3">
        <v>1771.357</v>
      </c>
      <c r="I192" s="3">
        <v>1851.952</v>
      </c>
      <c r="J192" s="3">
        <v>1924.25</v>
      </c>
      <c r="K192" s="3">
        <v>1830.283</v>
      </c>
      <c r="L192" s="3">
        <v>1725.462</v>
      </c>
      <c r="M192" s="3">
        <v>1783.0790000000002</v>
      </c>
      <c r="N192" s="3">
        <v>1871.867</v>
      </c>
      <c r="O192" s="3">
        <v>1976.594</v>
      </c>
      <c r="P192" s="3">
        <v>2076.714</v>
      </c>
      <c r="Q192" s="3">
        <v>2156.2120000000004</v>
      </c>
      <c r="R192" s="3">
        <v>2216.272</v>
      </c>
      <c r="S192" s="3">
        <v>2270.421</v>
      </c>
      <c r="T192" s="3">
        <v>2329.417</v>
      </c>
      <c r="U192" s="3">
        <v>2330.96</v>
      </c>
      <c r="V192" s="3">
        <v>2345.967</v>
      </c>
      <c r="W192" s="3">
        <v>2439.126</v>
      </c>
      <c r="X192" s="3">
        <v>2541.746</v>
      </c>
      <c r="Y192" s="3">
        <v>2654.812</v>
      </c>
      <c r="Z192" s="3">
        <v>2769.313</v>
      </c>
      <c r="AA192" s="3">
        <v>2859.853</v>
      </c>
      <c r="AB192" s="3">
        <v>2923.225</v>
      </c>
      <c r="AC192" s="3">
        <v>2971.763</v>
      </c>
      <c r="AD192" s="3">
        <v>3014.404</v>
      </c>
      <c r="AE192" s="3">
        <v>3071.51</v>
      </c>
      <c r="AF192" s="3">
        <v>3151.0019999999995</v>
      </c>
      <c r="AG192" s="3">
        <v>3261.6020000000003</v>
      </c>
      <c r="AH192" s="3">
        <v>3406.705</v>
      </c>
      <c r="AI192" s="3">
        <v>3566.1399999999994</v>
      </c>
      <c r="AJ192" s="3">
        <v>3716.8</v>
      </c>
      <c r="AK192" s="3">
        <v>3816.1470000000004</v>
      </c>
      <c r="AL192" s="3">
        <v>3853.967</v>
      </c>
      <c r="AM192" s="3">
        <v>3817.485</v>
      </c>
      <c r="AN192" s="3">
        <v>3680.532</v>
      </c>
      <c r="AO192" s="3">
        <v>3482.137</v>
      </c>
      <c r="AP192" s="3">
        <v>3275.282</v>
      </c>
      <c r="AQ192" s="3">
        <v>3102.518</v>
      </c>
      <c r="AR192" s="3">
        <v>2971.676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3">
        <v>2555.02875</v>
      </c>
      <c r="BY192" s="3">
        <v>2317.9909999999995</v>
      </c>
      <c r="BZ192" s="3">
        <v>2155.744</v>
      </c>
      <c r="CA192" s="3">
        <v>2098.8808500000005</v>
      </c>
      <c r="CB192" s="3">
        <v>2119.6818500000004</v>
      </c>
      <c r="CC192" s="3">
        <v>1985.0922</v>
      </c>
      <c r="CD192" s="3">
        <v>1913.8766400000002</v>
      </c>
      <c r="CE192" s="3">
        <v>1810.71124</v>
      </c>
      <c r="CF192" s="3">
        <v>1703.1466400000002</v>
      </c>
      <c r="CG192" s="3">
        <v>1613.30936</v>
      </c>
      <c r="CH192" s="3">
        <v>1545.27152</v>
      </c>
    </row>
    <row x14ac:dyDescent="0.25" r="193" customHeight="1" ht="17.25">
      <c r="A193" s="1" t="s">
        <v>261</v>
      </c>
      <c r="B193" s="1" t="s">
        <v>260</v>
      </c>
      <c r="C193" s="3">
        <v>33.587</v>
      </c>
      <c r="D193" s="3">
        <v>34.638</v>
      </c>
      <c r="E193" s="3">
        <v>35.546</v>
      </c>
      <c r="F193" s="3">
        <v>36.266</v>
      </c>
      <c r="G193" s="3">
        <v>36.807</v>
      </c>
      <c r="H193" s="3">
        <v>37.301</v>
      </c>
      <c r="I193" s="3">
        <v>37.870999999999995</v>
      </c>
      <c r="J193" s="3">
        <v>38.621</v>
      </c>
      <c r="K193" s="3">
        <v>39.562</v>
      </c>
      <c r="L193" s="3">
        <v>40.607</v>
      </c>
      <c r="M193" s="3">
        <v>41.724</v>
      </c>
      <c r="N193" s="3">
        <v>42.64</v>
      </c>
      <c r="O193" s="3">
        <v>43.25</v>
      </c>
      <c r="P193" s="3">
        <v>43.732</v>
      </c>
      <c r="Q193" s="3">
        <v>44.086</v>
      </c>
      <c r="R193" s="3">
        <v>44.319</v>
      </c>
      <c r="S193" s="3">
        <v>44.424</v>
      </c>
      <c r="T193" s="3">
        <v>44.412</v>
      </c>
      <c r="U193" s="3">
        <v>44.332</v>
      </c>
      <c r="V193" s="3">
        <v>44.22200000000001</v>
      </c>
      <c r="W193" s="3">
        <v>44.101</v>
      </c>
      <c r="X193" s="3">
        <v>45.135</v>
      </c>
      <c r="Y193" s="3">
        <v>47.487</v>
      </c>
      <c r="Z193" s="3">
        <v>49.917</v>
      </c>
      <c r="AA193" s="3">
        <v>52.18</v>
      </c>
      <c r="AB193" s="3">
        <v>54.223</v>
      </c>
      <c r="AC193" s="3">
        <v>55.65599999999999</v>
      </c>
      <c r="AD193" s="3">
        <v>56.663999999999994</v>
      </c>
      <c r="AE193" s="3">
        <v>57.709</v>
      </c>
      <c r="AF193" s="3">
        <v>58.614000000000004</v>
      </c>
      <c r="AG193" s="3">
        <v>59.14</v>
      </c>
      <c r="AH193" s="3">
        <v>59.281</v>
      </c>
      <c r="AI193" s="3">
        <v>59.803</v>
      </c>
      <c r="AJ193" s="3">
        <v>60.788</v>
      </c>
      <c r="AK193" s="3">
        <v>61.718</v>
      </c>
      <c r="AL193" s="3">
        <v>62.655</v>
      </c>
      <c r="AM193" s="3">
        <v>63.427</v>
      </c>
      <c r="AN193" s="3">
        <v>63.236</v>
      </c>
      <c r="AO193" s="3">
        <v>62.236000000000004</v>
      </c>
      <c r="AP193" s="3">
        <v>61.267</v>
      </c>
      <c r="AQ193" s="3">
        <v>60.787</v>
      </c>
      <c r="AR193" s="3">
        <v>60.757</v>
      </c>
      <c r="AS193" s="12">
        <v>0</v>
      </c>
      <c r="AT193" s="3">
        <v>32.906099999999995</v>
      </c>
      <c r="AU193" s="3">
        <v>31.9914</v>
      </c>
      <c r="AV193" s="3">
        <v>31.18876</v>
      </c>
      <c r="AW193" s="3">
        <v>30.18174</v>
      </c>
      <c r="AX193" s="3">
        <v>27.97575</v>
      </c>
      <c r="AY193" s="3">
        <v>37.49229</v>
      </c>
      <c r="AZ193" s="3">
        <v>33.98648</v>
      </c>
      <c r="BA193" s="3">
        <v>34.81456</v>
      </c>
      <c r="BB193" s="3">
        <v>38.170579999999994</v>
      </c>
      <c r="BC193" s="3">
        <v>41.30676</v>
      </c>
      <c r="BD193" s="3">
        <v>42.2136</v>
      </c>
      <c r="BE193" s="3">
        <v>35.8975</v>
      </c>
      <c r="BF193" s="3">
        <v>33.67364</v>
      </c>
      <c r="BG193" s="3">
        <v>37.913959999999996</v>
      </c>
      <c r="BH193" s="3">
        <v>42.10305</v>
      </c>
      <c r="BI193" s="3">
        <v>37.7604</v>
      </c>
      <c r="BJ193" s="3">
        <v>31.088399999999996</v>
      </c>
      <c r="BK193" s="3">
        <v>35.4656</v>
      </c>
      <c r="BL193" s="3">
        <v>35.81982000000001</v>
      </c>
      <c r="BM193" s="3">
        <v>35.721810000000005</v>
      </c>
      <c r="BN193" s="3">
        <v>41.5242</v>
      </c>
      <c r="BO193" s="3">
        <v>45.58752</v>
      </c>
      <c r="BP193" s="3">
        <v>49.41783</v>
      </c>
      <c r="BQ193" s="3">
        <v>51.6582</v>
      </c>
      <c r="BR193" s="3">
        <v>53.13854</v>
      </c>
      <c r="BS193" s="3">
        <v>54.54287999999999</v>
      </c>
      <c r="BT193" s="3">
        <v>55.530719999999995</v>
      </c>
      <c r="BU193" s="3">
        <v>57.131910000000005</v>
      </c>
      <c r="BV193" s="3">
        <v>58.027860000000004</v>
      </c>
      <c r="BW193" s="3">
        <v>58.5486</v>
      </c>
      <c r="BX193" s="3">
        <v>58.68819</v>
      </c>
      <c r="BY193" s="3">
        <v>59.204969999999996</v>
      </c>
      <c r="BZ193" s="3">
        <v>58.96435999999999</v>
      </c>
      <c r="CA193" s="3">
        <v>58.6321</v>
      </c>
      <c r="CB193" s="3">
        <v>60.775349999999996</v>
      </c>
      <c r="CC193" s="3">
        <v>58.35284</v>
      </c>
      <c r="CD193" s="3">
        <v>59.44183999999999</v>
      </c>
      <c r="CE193" s="3">
        <v>59.74656</v>
      </c>
      <c r="CF193" s="3">
        <v>58.20365</v>
      </c>
      <c r="CG193" s="3">
        <v>57.139779999999995</v>
      </c>
      <c r="CH193" s="3">
        <v>56.50401</v>
      </c>
    </row>
    <row x14ac:dyDescent="0.25" r="194" customHeight="1" ht="17.25">
      <c r="A194" s="1" t="s">
        <v>494</v>
      </c>
      <c r="B194" s="1" t="s">
        <v>495</v>
      </c>
      <c r="C194" s="3">
        <v>99.134</v>
      </c>
      <c r="D194" s="3">
        <v>98.75999999999999</v>
      </c>
      <c r="E194" s="3">
        <v>99.584</v>
      </c>
      <c r="F194" s="3">
        <v>101.507</v>
      </c>
      <c r="G194" s="3">
        <v>104.699</v>
      </c>
      <c r="H194" s="3">
        <v>107.819</v>
      </c>
      <c r="I194" s="3">
        <v>110.05399999999999</v>
      </c>
      <c r="J194" s="3">
        <v>111.88900000000001</v>
      </c>
      <c r="K194" s="3">
        <v>113.68199999999999</v>
      </c>
      <c r="L194" s="3">
        <v>115.374</v>
      </c>
      <c r="M194" s="3">
        <v>116.251</v>
      </c>
      <c r="N194" s="3">
        <v>116.502</v>
      </c>
      <c r="O194" s="3">
        <v>116.494</v>
      </c>
      <c r="P194" s="3">
        <v>115.96199999999999</v>
      </c>
      <c r="Q194" s="3">
        <v>115.441</v>
      </c>
      <c r="R194" s="3">
        <v>114.483</v>
      </c>
      <c r="S194" s="3">
        <v>112.685</v>
      </c>
      <c r="T194" s="3">
        <v>111.12</v>
      </c>
      <c r="U194" s="3">
        <v>110.129</v>
      </c>
      <c r="V194" s="3">
        <v>109.834</v>
      </c>
      <c r="W194" s="3">
        <v>110.008</v>
      </c>
      <c r="X194" s="3">
        <v>110.424</v>
      </c>
      <c r="Y194" s="3">
        <v>110.95299999999999</v>
      </c>
      <c r="Z194" s="3">
        <v>111.218</v>
      </c>
      <c r="AA194" s="3">
        <v>111.382</v>
      </c>
      <c r="AB194" s="3">
        <v>111.623</v>
      </c>
      <c r="AC194" s="3">
        <v>111.706</v>
      </c>
      <c r="AD194" s="3">
        <v>111.585</v>
      </c>
      <c r="AE194" s="3">
        <v>111.27600000000001</v>
      </c>
      <c r="AF194" s="3">
        <v>110.744</v>
      </c>
      <c r="AG194" s="3">
        <v>110.071</v>
      </c>
      <c r="AH194" s="3">
        <v>109.443</v>
      </c>
      <c r="AI194" s="3">
        <v>108.901</v>
      </c>
      <c r="AJ194" s="3">
        <v>108.467</v>
      </c>
      <c r="AK194" s="3">
        <v>108.145</v>
      </c>
      <c r="AL194" s="3">
        <v>107.935</v>
      </c>
      <c r="AM194" s="3">
        <v>107.828</v>
      </c>
      <c r="AN194" s="3">
        <v>107.82</v>
      </c>
      <c r="AO194" s="3">
        <v>107.892</v>
      </c>
      <c r="AP194" s="3">
        <v>108.056</v>
      </c>
      <c r="AQ194" s="3">
        <v>108.299</v>
      </c>
      <c r="AR194" s="3">
        <v>108.588</v>
      </c>
      <c r="AS194" s="11" t="s">
        <v>385</v>
      </c>
      <c r="AT194" s="4" t="s">
        <v>385</v>
      </c>
      <c r="AU194" s="4" t="s">
        <v>385</v>
      </c>
      <c r="AV194" s="4" t="s">
        <v>385</v>
      </c>
      <c r="AW194" s="4" t="s">
        <v>385</v>
      </c>
      <c r="AX194" s="4" t="s">
        <v>385</v>
      </c>
      <c r="AY194" s="4" t="s">
        <v>385</v>
      </c>
      <c r="AZ194" s="4" t="s">
        <v>385</v>
      </c>
      <c r="BA194" s="4" t="s">
        <v>385</v>
      </c>
      <c r="BB194" s="4" t="s">
        <v>385</v>
      </c>
      <c r="BC194" s="4" t="s">
        <v>385</v>
      </c>
      <c r="BD194" s="4" t="s">
        <v>385</v>
      </c>
      <c r="BE194" s="4" t="s">
        <v>385</v>
      </c>
      <c r="BF194" s="4" t="s">
        <v>385</v>
      </c>
      <c r="BG194" s="4" t="s">
        <v>385</v>
      </c>
      <c r="BH194" s="4" t="s">
        <v>385</v>
      </c>
      <c r="BI194" s="4" t="s">
        <v>385</v>
      </c>
      <c r="BJ194" s="4" t="s">
        <v>385</v>
      </c>
      <c r="BK194" s="4" t="s">
        <v>385</v>
      </c>
      <c r="BL194" s="4" t="s">
        <v>385</v>
      </c>
      <c r="BM194" s="4" t="s">
        <v>385</v>
      </c>
      <c r="BN194" s="4" t="s">
        <v>385</v>
      </c>
      <c r="BO194" s="4" t="s">
        <v>385</v>
      </c>
      <c r="BP194" s="4" t="s">
        <v>385</v>
      </c>
      <c r="BQ194" s="4" t="s">
        <v>385</v>
      </c>
      <c r="BR194" s="4" t="s">
        <v>385</v>
      </c>
      <c r="BS194" s="4" t="s">
        <v>385</v>
      </c>
      <c r="BT194" s="4" t="s">
        <v>385</v>
      </c>
      <c r="BU194" s="4" t="s">
        <v>385</v>
      </c>
      <c r="BV194" s="4" t="s">
        <v>385</v>
      </c>
      <c r="BW194" s="4" t="s">
        <v>385</v>
      </c>
      <c r="BX194" s="4" t="s">
        <v>385</v>
      </c>
      <c r="BY194" s="4" t="s">
        <v>385</v>
      </c>
      <c r="BZ194" s="4" t="s">
        <v>385</v>
      </c>
      <c r="CA194" s="4" t="s">
        <v>385</v>
      </c>
      <c r="CB194" s="4" t="s">
        <v>385</v>
      </c>
      <c r="CC194" s="4" t="s">
        <v>385</v>
      </c>
      <c r="CD194" s="4" t="s">
        <v>385</v>
      </c>
      <c r="CE194" s="4" t="s">
        <v>385</v>
      </c>
      <c r="CF194" s="4" t="s">
        <v>385</v>
      </c>
      <c r="CG194" s="4" t="s">
        <v>385</v>
      </c>
      <c r="CH194" s="4" t="s">
        <v>385</v>
      </c>
    </row>
    <row x14ac:dyDescent="0.25" r="195" customHeight="1" ht="17.25">
      <c r="A195" s="1" t="s">
        <v>275</v>
      </c>
      <c r="B195" s="1" t="s">
        <v>274</v>
      </c>
      <c r="C195" s="3">
        <v>964.619</v>
      </c>
      <c r="D195" s="3">
        <v>955.632</v>
      </c>
      <c r="E195" s="3">
        <v>943.572</v>
      </c>
      <c r="F195" s="3">
        <v>930.192</v>
      </c>
      <c r="G195" s="3">
        <v>914.5899999999999</v>
      </c>
      <c r="H195" s="3">
        <v>901.6880000000001</v>
      </c>
      <c r="I195" s="3">
        <v>891.442</v>
      </c>
      <c r="J195" s="3">
        <v>877.005</v>
      </c>
      <c r="K195" s="3">
        <v>859.5229999999999</v>
      </c>
      <c r="L195" s="3">
        <v>839.017</v>
      </c>
      <c r="M195" s="3">
        <v>814.749</v>
      </c>
      <c r="N195" s="3">
        <v>795.886</v>
      </c>
      <c r="O195" s="3">
        <v>782.43</v>
      </c>
      <c r="P195" s="3">
        <v>766.97</v>
      </c>
      <c r="Q195" s="3">
        <v>746.571</v>
      </c>
      <c r="R195" s="3">
        <v>717.197</v>
      </c>
      <c r="S195" s="3">
        <v>682.247</v>
      </c>
      <c r="T195" s="3">
        <v>649.35</v>
      </c>
      <c r="U195" s="3">
        <v>618.815</v>
      </c>
      <c r="V195" s="3">
        <v>593.021</v>
      </c>
      <c r="W195" s="3">
        <v>575.131</v>
      </c>
      <c r="X195" s="3">
        <v>558.675</v>
      </c>
      <c r="Y195" s="3">
        <v>542.5419999999999</v>
      </c>
      <c r="Z195" s="3">
        <v>530.433</v>
      </c>
      <c r="AA195" s="3">
        <v>523.482</v>
      </c>
      <c r="AB195" s="3">
        <v>521.452</v>
      </c>
      <c r="AC195" s="3">
        <v>524.225</v>
      </c>
      <c r="AD195" s="3">
        <v>530.738</v>
      </c>
      <c r="AE195" s="3">
        <v>540.3489999999999</v>
      </c>
      <c r="AF195" s="3">
        <v>553.3340000000001</v>
      </c>
      <c r="AG195" s="3">
        <v>565.097</v>
      </c>
      <c r="AH195" s="3">
        <v>574.428</v>
      </c>
      <c r="AI195" s="3">
        <v>581.353</v>
      </c>
      <c r="AJ195" s="3">
        <v>582.463</v>
      </c>
      <c r="AK195" s="3">
        <v>577.964</v>
      </c>
      <c r="AL195" s="3">
        <v>573.6189999999999</v>
      </c>
      <c r="AM195" s="3">
        <v>571.014</v>
      </c>
      <c r="AN195" s="3">
        <v>572.746</v>
      </c>
      <c r="AO195" s="3">
        <v>579.738</v>
      </c>
      <c r="AP195" s="3">
        <v>585.97</v>
      </c>
      <c r="AQ195" s="3">
        <v>586.401</v>
      </c>
      <c r="AR195" s="3">
        <v>578.707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3">
        <v>731.63958</v>
      </c>
      <c r="BH195" s="3">
        <v>659.82124</v>
      </c>
      <c r="BI195" s="3">
        <v>654.9571199999999</v>
      </c>
      <c r="BJ195" s="3">
        <v>616.8824999999999</v>
      </c>
      <c r="BK195" s="3">
        <v>575.4979500000001</v>
      </c>
      <c r="BL195" s="3">
        <v>569.3001599999999</v>
      </c>
      <c r="BM195" s="3">
        <v>540.6231399999999</v>
      </c>
      <c r="BN195" s="3">
        <v>519.5677499999999</v>
      </c>
      <c r="BO195" s="3">
        <v>531.6911599999999</v>
      </c>
      <c r="BP195" s="3">
        <v>519.82434</v>
      </c>
      <c r="BQ195" s="3">
        <v>513.01236</v>
      </c>
      <c r="BR195" s="3">
        <v>511.02296</v>
      </c>
      <c r="BS195" s="3">
        <v>513.7405</v>
      </c>
      <c r="BT195" s="3">
        <v>520.12324</v>
      </c>
      <c r="BU195" s="3">
        <v>529.54202</v>
      </c>
      <c r="BV195" s="3">
        <v>536.7339800000001</v>
      </c>
      <c r="BW195" s="3">
        <v>553.7950599999999</v>
      </c>
      <c r="BX195" s="3">
        <v>557.19516</v>
      </c>
      <c r="BY195" s="3">
        <v>523.2176999999999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</row>
    <row x14ac:dyDescent="0.25" r="196" customHeight="1" ht="17.25">
      <c r="A196" s="1" t="s">
        <v>277</v>
      </c>
      <c r="B196" s="1" t="s">
        <v>276</v>
      </c>
      <c r="C196" s="3">
        <v>303.758</v>
      </c>
      <c r="D196" s="3">
        <v>303.66</v>
      </c>
      <c r="E196" s="3">
        <v>300.823</v>
      </c>
      <c r="F196" s="3">
        <v>295.89</v>
      </c>
      <c r="G196" s="3">
        <v>289.036</v>
      </c>
      <c r="H196" s="3">
        <v>280.864</v>
      </c>
      <c r="I196" s="3">
        <v>272.28999999999996</v>
      </c>
      <c r="J196" s="3">
        <v>264.983</v>
      </c>
      <c r="K196" s="3">
        <v>259.358</v>
      </c>
      <c r="L196" s="3">
        <v>253.66899999999998</v>
      </c>
      <c r="M196" s="3">
        <v>247.365</v>
      </c>
      <c r="N196" s="3">
        <v>240.485</v>
      </c>
      <c r="O196" s="3">
        <v>231.95</v>
      </c>
      <c r="P196" s="3">
        <v>222.477</v>
      </c>
      <c r="Q196" s="3">
        <v>214.358</v>
      </c>
      <c r="R196" s="3">
        <v>207.795</v>
      </c>
      <c r="S196" s="3">
        <v>202.12099999999998</v>
      </c>
      <c r="T196" s="3">
        <v>197.207</v>
      </c>
      <c r="U196" s="3">
        <v>192.69899999999998</v>
      </c>
      <c r="V196" s="3">
        <v>188.389</v>
      </c>
      <c r="W196" s="3">
        <v>185.007</v>
      </c>
      <c r="X196" s="3">
        <v>182.15499999999997</v>
      </c>
      <c r="Y196" s="3">
        <v>179.823</v>
      </c>
      <c r="Z196" s="3">
        <v>179.211</v>
      </c>
      <c r="AA196" s="3">
        <v>180.303</v>
      </c>
      <c r="AB196" s="3">
        <v>181.94</v>
      </c>
      <c r="AC196" s="3">
        <v>184.531</v>
      </c>
      <c r="AD196" s="3">
        <v>189.014</v>
      </c>
      <c r="AE196" s="3">
        <v>195.932</v>
      </c>
      <c r="AF196" s="3">
        <v>204.068</v>
      </c>
      <c r="AG196" s="3">
        <v>212.08</v>
      </c>
      <c r="AH196" s="3">
        <v>219.118</v>
      </c>
      <c r="AI196" s="3">
        <v>223.678</v>
      </c>
      <c r="AJ196" s="3">
        <v>224.529</v>
      </c>
      <c r="AK196" s="3">
        <v>222.75</v>
      </c>
      <c r="AL196" s="3">
        <v>220.296</v>
      </c>
      <c r="AM196" s="3">
        <v>217.323</v>
      </c>
      <c r="AN196" s="3">
        <v>214.142</v>
      </c>
      <c r="AO196" s="3">
        <v>211.25400000000002</v>
      </c>
      <c r="AP196" s="3">
        <v>208.445</v>
      </c>
      <c r="AQ196" s="3">
        <v>205.00100000000003</v>
      </c>
      <c r="AR196" s="3">
        <v>201.592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3">
        <v>215.7135</v>
      </c>
      <c r="BF196" s="3">
        <v>220.25223</v>
      </c>
      <c r="BG196" s="3">
        <v>212.21442</v>
      </c>
      <c r="BH196" s="3">
        <v>205.71704999999997</v>
      </c>
      <c r="BI196" s="3">
        <v>198.07858</v>
      </c>
      <c r="BJ196" s="3">
        <v>191.29079</v>
      </c>
      <c r="BK196" s="3">
        <v>188.84501999999998</v>
      </c>
      <c r="BL196" s="3">
        <v>180.85344</v>
      </c>
      <c r="BM196" s="3">
        <v>181.30686</v>
      </c>
      <c r="BN196" s="3">
        <v>178.51189999999997</v>
      </c>
      <c r="BO196" s="3">
        <v>174.42831</v>
      </c>
      <c r="BP196" s="3">
        <v>173.83467000000002</v>
      </c>
      <c r="BQ196" s="3">
        <v>173.09088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</row>
    <row x14ac:dyDescent="0.25" r="197" customHeight="1" ht="17.25">
      <c r="A197" s="1" t="s">
        <v>293</v>
      </c>
      <c r="B197" s="1" t="s">
        <v>292</v>
      </c>
      <c r="C197" s="3">
        <v>973.672</v>
      </c>
      <c r="D197" s="3">
        <v>961.514</v>
      </c>
      <c r="E197" s="3">
        <v>953.546</v>
      </c>
      <c r="F197" s="3">
        <v>949.359</v>
      </c>
      <c r="G197" s="3">
        <v>947.452</v>
      </c>
      <c r="H197" s="3">
        <v>948.952</v>
      </c>
      <c r="I197" s="3">
        <v>960.211</v>
      </c>
      <c r="J197" s="3">
        <v>981.9689999999999</v>
      </c>
      <c r="K197" s="3">
        <v>1015.222</v>
      </c>
      <c r="L197" s="3">
        <v>1057.232</v>
      </c>
      <c r="M197" s="3">
        <v>1102.769</v>
      </c>
      <c r="N197" s="3">
        <v>1146.51</v>
      </c>
      <c r="O197" s="3">
        <v>1182.336</v>
      </c>
      <c r="P197" s="3">
        <v>1202.46</v>
      </c>
      <c r="Q197" s="3">
        <v>1200.818</v>
      </c>
      <c r="R197" s="3">
        <v>1173.989</v>
      </c>
      <c r="S197" s="3">
        <v>1125.138</v>
      </c>
      <c r="T197" s="3">
        <v>1066.2310000000002</v>
      </c>
      <c r="U197" s="3">
        <v>1007.865</v>
      </c>
      <c r="V197" s="3">
        <v>958.7929999999999</v>
      </c>
      <c r="W197" s="3">
        <v>926.051</v>
      </c>
      <c r="X197" s="3">
        <v>912.544</v>
      </c>
      <c r="Y197" s="3">
        <v>916.396</v>
      </c>
      <c r="Z197" s="3">
        <v>933.43</v>
      </c>
      <c r="AA197" s="3">
        <v>957.173</v>
      </c>
      <c r="AB197" s="3">
        <v>982.355</v>
      </c>
      <c r="AC197" s="3">
        <v>1009.777</v>
      </c>
      <c r="AD197" s="3">
        <v>1037.897</v>
      </c>
      <c r="AE197" s="12">
        <v>1062</v>
      </c>
      <c r="AF197" s="3">
        <v>1084.904</v>
      </c>
      <c r="AG197" s="3">
        <v>1110.797</v>
      </c>
      <c r="AH197" s="3">
        <v>1132.367</v>
      </c>
      <c r="AI197" s="3">
        <v>1146.532</v>
      </c>
      <c r="AJ197" s="3">
        <v>1158.787</v>
      </c>
      <c r="AK197" s="3">
        <v>1169.074</v>
      </c>
      <c r="AL197" s="3">
        <v>1175.542</v>
      </c>
      <c r="AM197" s="3">
        <v>1183.545</v>
      </c>
      <c r="AN197" s="3">
        <v>1193.147</v>
      </c>
      <c r="AO197" s="3">
        <v>1198.841</v>
      </c>
      <c r="AP197" s="3">
        <v>1200.925</v>
      </c>
      <c r="AQ197" s="3">
        <v>1197.758</v>
      </c>
      <c r="AR197" s="3">
        <v>1190.951</v>
      </c>
      <c r="AS197" s="3">
        <v>29.21016</v>
      </c>
      <c r="AT197" s="3">
        <v>38.46056</v>
      </c>
      <c r="AU197" s="3">
        <v>57.21276</v>
      </c>
      <c r="AV197" s="3">
        <v>94.9359</v>
      </c>
      <c r="AW197" s="3">
        <v>151.59232</v>
      </c>
      <c r="AX197" s="3">
        <v>151.83232</v>
      </c>
      <c r="AY197" s="3">
        <v>134.42954</v>
      </c>
      <c r="AZ197" s="3">
        <v>137.47566</v>
      </c>
      <c r="BA197" s="3">
        <v>142.13108</v>
      </c>
      <c r="BB197" s="3">
        <v>137.44016</v>
      </c>
      <c r="BC197" s="3">
        <v>143.35997</v>
      </c>
      <c r="BD197" s="3">
        <v>137.5812</v>
      </c>
      <c r="BE197" s="3">
        <v>153.70368000000002</v>
      </c>
      <c r="BF197" s="3">
        <v>156.31980000000001</v>
      </c>
      <c r="BG197" s="3">
        <v>156.10634000000002</v>
      </c>
      <c r="BH197" s="3">
        <v>164.35846</v>
      </c>
      <c r="BI197" s="3">
        <v>157.51932</v>
      </c>
      <c r="BJ197" s="3">
        <v>159.93465000000003</v>
      </c>
      <c r="BK197" s="3">
        <v>161.2584</v>
      </c>
      <c r="BL197" s="3">
        <v>153.40687999999997</v>
      </c>
      <c r="BM197" s="3">
        <v>148.16816</v>
      </c>
      <c r="BN197" s="3">
        <v>146.00704</v>
      </c>
      <c r="BO197" s="3">
        <v>146.62336</v>
      </c>
      <c r="BP197" s="3">
        <v>158.6831</v>
      </c>
      <c r="BQ197" s="3">
        <v>172.29113999999998</v>
      </c>
      <c r="BR197" s="3">
        <v>196.471</v>
      </c>
      <c r="BS197" s="3">
        <v>212.05317</v>
      </c>
      <c r="BT197" s="3">
        <v>238.71631</v>
      </c>
      <c r="BU197" s="3">
        <v>244.26000000000002</v>
      </c>
      <c r="BV197" s="3">
        <v>227.82984</v>
      </c>
      <c r="BW197" s="3">
        <v>255.48331000000002</v>
      </c>
      <c r="BX197" s="3">
        <v>260.44441</v>
      </c>
      <c r="BY197" s="3">
        <v>275.16767999999996</v>
      </c>
      <c r="BZ197" s="3">
        <v>312.87249</v>
      </c>
      <c r="CA197" s="3">
        <v>303.95924</v>
      </c>
      <c r="CB197" s="3">
        <v>282.13007999999996</v>
      </c>
      <c r="CC197" s="3">
        <v>307.72170000000006</v>
      </c>
      <c r="CD197" s="3">
        <v>298.28675</v>
      </c>
      <c r="CE197" s="3">
        <v>311.69865999999996</v>
      </c>
      <c r="CF197" s="3">
        <v>300.23125</v>
      </c>
      <c r="CG197" s="3">
        <v>311.41708</v>
      </c>
      <c r="CH197" s="3">
        <v>285.82824</v>
      </c>
    </row>
    <row x14ac:dyDescent="0.25" r="198" customHeight="1" ht="17.25">
      <c r="A198" s="1" t="s">
        <v>99</v>
      </c>
      <c r="B198" s="1" t="s">
        <v>98</v>
      </c>
      <c r="C198" s="3">
        <v>243.57999999999998</v>
      </c>
      <c r="D198" s="3">
        <v>250.29700000000003</v>
      </c>
      <c r="E198" s="3">
        <v>256.897</v>
      </c>
      <c r="F198" s="3">
        <v>264.058</v>
      </c>
      <c r="G198" s="3">
        <v>271.329</v>
      </c>
      <c r="H198" s="3">
        <v>279.658</v>
      </c>
      <c r="I198" s="3">
        <v>287.729</v>
      </c>
      <c r="J198" s="3">
        <v>294.823</v>
      </c>
      <c r="K198" s="3">
        <v>302.122</v>
      </c>
      <c r="L198" s="3">
        <v>308.501</v>
      </c>
      <c r="M198" s="3">
        <v>313.749</v>
      </c>
      <c r="N198" s="3">
        <v>319.322</v>
      </c>
      <c r="O198" s="3">
        <v>325.108</v>
      </c>
      <c r="P198" s="3">
        <v>329.867</v>
      </c>
      <c r="Q198" s="3">
        <v>329.517</v>
      </c>
      <c r="R198" s="3">
        <v>325.229</v>
      </c>
      <c r="S198" s="3">
        <v>320.41200000000003</v>
      </c>
      <c r="T198" s="3">
        <v>313.672</v>
      </c>
      <c r="U198" s="3">
        <v>305.955</v>
      </c>
      <c r="V198" s="3">
        <v>299.614</v>
      </c>
      <c r="W198" s="3">
        <v>296.865</v>
      </c>
      <c r="X198" s="3">
        <v>296.746</v>
      </c>
      <c r="Y198" s="3">
        <v>296.94</v>
      </c>
      <c r="Z198" s="3">
        <v>297.579</v>
      </c>
      <c r="AA198" s="3">
        <v>298.455</v>
      </c>
      <c r="AB198" s="3">
        <v>299.322</v>
      </c>
      <c r="AC198" s="3">
        <v>300.534</v>
      </c>
      <c r="AD198" s="3">
        <v>302.532</v>
      </c>
      <c r="AE198" s="3">
        <v>304.524</v>
      </c>
      <c r="AF198" s="3">
        <v>305.645</v>
      </c>
      <c r="AG198" s="3">
        <v>305.829</v>
      </c>
      <c r="AH198" s="3">
        <v>305.603</v>
      </c>
      <c r="AI198" s="3">
        <v>305.37199999999996</v>
      </c>
      <c r="AJ198" s="3">
        <v>304.474</v>
      </c>
      <c r="AK198" s="3">
        <v>302.657</v>
      </c>
      <c r="AL198" s="3">
        <v>300.546</v>
      </c>
      <c r="AM198" s="3">
        <v>298.24199999999996</v>
      </c>
      <c r="AN198" s="3">
        <v>295.062</v>
      </c>
      <c r="AO198" s="3">
        <v>291.014</v>
      </c>
      <c r="AP198" s="3">
        <v>286.664</v>
      </c>
      <c r="AQ198" s="3">
        <v>283.076</v>
      </c>
      <c r="AR198" s="3">
        <v>280.135</v>
      </c>
      <c r="AS198" s="12">
        <v>0</v>
      </c>
      <c r="AT198" s="3">
        <v>147.67523</v>
      </c>
      <c r="AU198" s="3">
        <v>169.55202</v>
      </c>
      <c r="AV198" s="3">
        <v>190.12176</v>
      </c>
      <c r="AW198" s="3">
        <v>198.07017</v>
      </c>
      <c r="AX198" s="3">
        <v>220.92982000000003</v>
      </c>
      <c r="AY198" s="3">
        <v>261.83339</v>
      </c>
      <c r="AZ198" s="3">
        <v>277.13361999999995</v>
      </c>
      <c r="BA198" s="3">
        <v>287.0159</v>
      </c>
      <c r="BB198" s="3">
        <v>296.16096</v>
      </c>
      <c r="BC198" s="3">
        <v>301.19904</v>
      </c>
      <c r="BD198" s="3">
        <v>226.71862</v>
      </c>
      <c r="BE198" s="3">
        <v>315.35476</v>
      </c>
      <c r="BF198" s="3">
        <v>323.26966</v>
      </c>
      <c r="BG198" s="3">
        <v>326.22183</v>
      </c>
      <c r="BH198" s="3">
        <v>321.97670999999997</v>
      </c>
      <c r="BI198" s="3">
        <v>272.35020000000003</v>
      </c>
      <c r="BJ198" s="3">
        <v>266.6212</v>
      </c>
      <c r="BK198" s="3">
        <v>263.12129999999996</v>
      </c>
      <c r="BL198" s="3">
        <v>260.66418</v>
      </c>
      <c r="BM198" s="3">
        <v>261.2412</v>
      </c>
      <c r="BN198" s="3">
        <v>264.10393999999997</v>
      </c>
      <c r="BO198" s="3">
        <v>267.246</v>
      </c>
      <c r="BP198" s="3">
        <v>270.79689</v>
      </c>
      <c r="BQ198" s="3">
        <v>274.5786</v>
      </c>
      <c r="BR198" s="3">
        <v>278.36946</v>
      </c>
      <c r="BS198" s="3">
        <v>282.50196</v>
      </c>
      <c r="BT198" s="3">
        <v>287.4054</v>
      </c>
      <c r="BU198" s="3">
        <v>292.34304</v>
      </c>
      <c r="BV198" s="3">
        <v>296.47565</v>
      </c>
      <c r="BW198" s="3">
        <v>299.71242</v>
      </c>
      <c r="BX198" s="3">
        <v>299.49094</v>
      </c>
      <c r="BY198" s="3">
        <v>302.31827999999996</v>
      </c>
      <c r="BZ198" s="3">
        <v>301.42926</v>
      </c>
      <c r="CA198" s="3">
        <v>299.63043</v>
      </c>
      <c r="CB198" s="3">
        <v>294.53508</v>
      </c>
      <c r="CC198" s="3">
        <v>289.29473999999993</v>
      </c>
      <c r="CD198" s="3">
        <v>289.16076</v>
      </c>
      <c r="CE198" s="3">
        <v>285.19372</v>
      </c>
      <c r="CF198" s="3">
        <v>280.93072</v>
      </c>
      <c r="CG198" s="3">
        <v>274.58372</v>
      </c>
      <c r="CH198" s="3">
        <v>271.73095</v>
      </c>
    </row>
    <row x14ac:dyDescent="0.25" r="199" customHeight="1" ht="17.25">
      <c r="A199" s="1" t="s">
        <v>496</v>
      </c>
      <c r="B199" s="1" t="s">
        <v>497</v>
      </c>
      <c r="C199" s="3">
        <v>3.1</v>
      </c>
      <c r="D199" s="3">
        <v>3.2039999999999997</v>
      </c>
      <c r="E199" s="3">
        <v>3.33</v>
      </c>
      <c r="F199" s="3">
        <v>3.5069999999999997</v>
      </c>
      <c r="G199" s="3">
        <v>3.7299999999999995</v>
      </c>
      <c r="H199" s="12">
        <v>4</v>
      </c>
      <c r="I199" s="3">
        <v>4.318</v>
      </c>
      <c r="J199" s="3">
        <v>4.683</v>
      </c>
      <c r="K199" s="3">
        <v>5.097</v>
      </c>
      <c r="L199" s="3">
        <v>5.5729999999999995</v>
      </c>
      <c r="M199" s="3">
        <v>6.118</v>
      </c>
      <c r="N199" s="3">
        <v>6.735</v>
      </c>
      <c r="O199" s="3">
        <v>7.225</v>
      </c>
      <c r="P199" s="3">
        <v>7.296</v>
      </c>
      <c r="Q199" s="3">
        <v>7.046</v>
      </c>
      <c r="R199" s="3">
        <v>6.681</v>
      </c>
      <c r="S199" s="3">
        <v>6.248</v>
      </c>
      <c r="T199" s="3">
        <v>5.849</v>
      </c>
      <c r="U199" s="3">
        <v>5.579</v>
      </c>
      <c r="V199" s="3">
        <v>5.43</v>
      </c>
      <c r="W199" s="3">
        <v>5.3759999999999994</v>
      </c>
      <c r="X199" s="3">
        <v>5.356</v>
      </c>
      <c r="Y199" s="3">
        <v>5.271</v>
      </c>
      <c r="Z199" s="3">
        <v>5.154</v>
      </c>
      <c r="AA199" s="3">
        <v>5.057</v>
      </c>
      <c r="AB199" s="3">
        <v>4.964</v>
      </c>
      <c r="AC199" s="3">
        <v>4.897</v>
      </c>
      <c r="AD199" s="3">
        <v>4.885</v>
      </c>
      <c r="AE199" s="3">
        <v>4.903</v>
      </c>
      <c r="AF199" s="3">
        <v>4.898</v>
      </c>
      <c r="AG199" s="3">
        <v>4.802</v>
      </c>
      <c r="AH199" s="3">
        <v>4.706</v>
      </c>
      <c r="AI199" s="3">
        <v>4.413</v>
      </c>
      <c r="AJ199" s="3">
        <v>3.8009999999999997</v>
      </c>
      <c r="AK199" s="3">
        <v>3.209</v>
      </c>
      <c r="AL199" s="3">
        <v>2.779</v>
      </c>
      <c r="AM199" s="3">
        <v>2.412</v>
      </c>
      <c r="AN199" s="3">
        <v>2.046</v>
      </c>
      <c r="AO199" s="3">
        <v>1.945</v>
      </c>
      <c r="AP199" s="3">
        <v>2.1079999999999997</v>
      </c>
      <c r="AQ199" s="3">
        <v>2.31</v>
      </c>
      <c r="AR199" s="3">
        <v>2.549</v>
      </c>
      <c r="AS199" s="11" t="s">
        <v>385</v>
      </c>
      <c r="AT199" s="4" t="s">
        <v>385</v>
      </c>
      <c r="AU199" s="4" t="s">
        <v>385</v>
      </c>
      <c r="AV199" s="4" t="s">
        <v>385</v>
      </c>
      <c r="AW199" s="4" t="s">
        <v>385</v>
      </c>
      <c r="AX199" s="4" t="s">
        <v>385</v>
      </c>
      <c r="AY199" s="4" t="s">
        <v>385</v>
      </c>
      <c r="AZ199" s="4" t="s">
        <v>385</v>
      </c>
      <c r="BA199" s="4" t="s">
        <v>385</v>
      </c>
      <c r="BB199" s="4" t="s">
        <v>385</v>
      </c>
      <c r="BC199" s="4" t="s">
        <v>385</v>
      </c>
      <c r="BD199" s="4" t="s">
        <v>385</v>
      </c>
      <c r="BE199" s="4" t="s">
        <v>385</v>
      </c>
      <c r="BF199" s="4" t="s">
        <v>385</v>
      </c>
      <c r="BG199" s="4" t="s">
        <v>385</v>
      </c>
      <c r="BH199" s="4" t="s">
        <v>385</v>
      </c>
      <c r="BI199" s="4" t="s">
        <v>385</v>
      </c>
      <c r="BJ199" s="4" t="s">
        <v>385</v>
      </c>
      <c r="BK199" s="4" t="s">
        <v>385</v>
      </c>
      <c r="BL199" s="4" t="s">
        <v>385</v>
      </c>
      <c r="BM199" s="4" t="s">
        <v>385</v>
      </c>
      <c r="BN199" s="4" t="s">
        <v>385</v>
      </c>
      <c r="BO199" s="4" t="s">
        <v>385</v>
      </c>
      <c r="BP199" s="4" t="s">
        <v>385</v>
      </c>
      <c r="BQ199" s="4" t="s">
        <v>385</v>
      </c>
      <c r="BR199" s="4" t="s">
        <v>385</v>
      </c>
      <c r="BS199" s="4" t="s">
        <v>385</v>
      </c>
      <c r="BT199" s="4" t="s">
        <v>385</v>
      </c>
      <c r="BU199" s="4" t="s">
        <v>385</v>
      </c>
      <c r="BV199" s="4" t="s">
        <v>385</v>
      </c>
      <c r="BW199" s="4" t="s">
        <v>385</v>
      </c>
      <c r="BX199" s="4" t="s">
        <v>385</v>
      </c>
      <c r="BY199" s="4" t="s">
        <v>385</v>
      </c>
      <c r="BZ199" s="4" t="s">
        <v>385</v>
      </c>
      <c r="CA199" s="4" t="s">
        <v>385</v>
      </c>
      <c r="CB199" s="4" t="s">
        <v>385</v>
      </c>
      <c r="CC199" s="4" t="s">
        <v>385</v>
      </c>
      <c r="CD199" s="4" t="s">
        <v>385</v>
      </c>
      <c r="CE199" s="4" t="s">
        <v>385</v>
      </c>
      <c r="CF199" s="4" t="s">
        <v>385</v>
      </c>
      <c r="CG199" s="4" t="s">
        <v>385</v>
      </c>
      <c r="CH199" s="4" t="s">
        <v>385</v>
      </c>
    </row>
    <row x14ac:dyDescent="0.25" r="200" customHeight="1" ht="17.25">
      <c r="A200" s="1" t="s">
        <v>269</v>
      </c>
      <c r="B200" s="1" t="s">
        <v>268</v>
      </c>
      <c r="C200" s="3">
        <v>16.967</v>
      </c>
      <c r="D200" s="3">
        <v>17.012</v>
      </c>
      <c r="E200" s="3">
        <v>17.024</v>
      </c>
      <c r="F200" s="3">
        <v>16.756</v>
      </c>
      <c r="G200" s="3">
        <v>16.514</v>
      </c>
      <c r="H200" s="3">
        <v>16.278</v>
      </c>
      <c r="I200" s="3">
        <v>16.008</v>
      </c>
      <c r="J200" s="3">
        <v>16.032</v>
      </c>
      <c r="K200" s="3">
        <v>16.113</v>
      </c>
      <c r="L200" s="3">
        <v>15.986</v>
      </c>
      <c r="M200" s="3">
        <v>15.807999999999998</v>
      </c>
      <c r="N200" s="3">
        <v>15.687</v>
      </c>
      <c r="O200" s="3">
        <v>15.584</v>
      </c>
      <c r="P200" s="3">
        <v>15.49</v>
      </c>
      <c r="Q200" s="3">
        <v>15.583</v>
      </c>
      <c r="R200" s="3">
        <v>15.676000000000002</v>
      </c>
      <c r="S200" s="3">
        <v>15.525</v>
      </c>
      <c r="T200" s="3">
        <v>15.73</v>
      </c>
      <c r="U200" s="3">
        <v>15.85</v>
      </c>
      <c r="V200" s="3">
        <v>15.373999999999999</v>
      </c>
      <c r="W200" s="3">
        <v>14.942</v>
      </c>
      <c r="X200" s="3">
        <v>14.506</v>
      </c>
      <c r="Y200" s="3">
        <v>14.251999999999999</v>
      </c>
      <c r="Z200" s="3">
        <v>14.326</v>
      </c>
      <c r="AA200" s="3">
        <v>14.419</v>
      </c>
      <c r="AB200" s="3">
        <v>14.579</v>
      </c>
      <c r="AC200" s="3">
        <v>14.821</v>
      </c>
      <c r="AD200" s="3">
        <v>15.094</v>
      </c>
      <c r="AE200" s="3">
        <v>15.452000000000002</v>
      </c>
      <c r="AF200" s="3">
        <v>15.892</v>
      </c>
      <c r="AG200" s="3">
        <v>16.137</v>
      </c>
      <c r="AH200" s="3">
        <v>16.333</v>
      </c>
      <c r="AI200" s="3">
        <v>16.656</v>
      </c>
      <c r="AJ200" s="3">
        <v>16.764000000000003</v>
      </c>
      <c r="AK200" s="3">
        <v>16.665</v>
      </c>
      <c r="AL200" s="3">
        <v>16.679</v>
      </c>
      <c r="AM200" s="3">
        <v>16.797</v>
      </c>
      <c r="AN200" s="3">
        <v>16.846</v>
      </c>
      <c r="AO200" s="3">
        <v>16.95</v>
      </c>
      <c r="AP200" s="3">
        <v>17.102</v>
      </c>
      <c r="AQ200" s="3">
        <v>17.15</v>
      </c>
      <c r="AR200" s="3">
        <v>17.023</v>
      </c>
      <c r="AS200" s="12">
        <v>0</v>
      </c>
      <c r="AT200" s="3">
        <v>11.398040000000002</v>
      </c>
      <c r="AU200" s="3">
        <v>14.12992</v>
      </c>
      <c r="AV200" s="3">
        <v>16.42088</v>
      </c>
      <c r="AW200" s="3">
        <v>15.688299999999998</v>
      </c>
      <c r="AX200" s="3">
        <v>14.97576</v>
      </c>
      <c r="AY200" s="3">
        <v>15.047519999999999</v>
      </c>
      <c r="AZ200" s="3">
        <v>15.070079999999999</v>
      </c>
      <c r="BA200" s="3">
        <v>15.14622</v>
      </c>
      <c r="BB200" s="3">
        <v>15.02684</v>
      </c>
      <c r="BC200" s="3">
        <v>15.491839999999998</v>
      </c>
      <c r="BD200" s="3">
        <v>15.53013</v>
      </c>
      <c r="BE200" s="3">
        <v>15.42816</v>
      </c>
      <c r="BF200" s="3">
        <v>15.3351</v>
      </c>
      <c r="BG200" s="3">
        <v>15.42717</v>
      </c>
      <c r="BH200" s="3">
        <v>15.519240000000002</v>
      </c>
      <c r="BI200" s="3">
        <v>15.36975</v>
      </c>
      <c r="BJ200" s="3">
        <v>15.572700000000001</v>
      </c>
      <c r="BK200" s="3">
        <v>15.6915</v>
      </c>
      <c r="BL200" s="3">
        <v>15.220259999999998</v>
      </c>
      <c r="BM200" s="3">
        <v>14.79258</v>
      </c>
      <c r="BN200" s="3">
        <v>14.36094</v>
      </c>
      <c r="BO200" s="3">
        <v>14.10948</v>
      </c>
      <c r="BP200" s="3">
        <v>14.18274</v>
      </c>
      <c r="BQ200" s="3">
        <v>14.27481</v>
      </c>
      <c r="BR200" s="3">
        <v>14.43321</v>
      </c>
      <c r="BS200" s="3">
        <v>14.672789999999999</v>
      </c>
      <c r="BT200" s="3">
        <v>14.94306</v>
      </c>
      <c r="BU200" s="3">
        <v>15.297480000000002</v>
      </c>
      <c r="BV200" s="3">
        <v>15.256319999999999</v>
      </c>
      <c r="BW200" s="3">
        <v>15.97563</v>
      </c>
      <c r="BX200" s="3">
        <v>16.16967</v>
      </c>
      <c r="BY200" s="3">
        <v>16.48944</v>
      </c>
      <c r="BZ200" s="3">
        <v>16.596360000000004</v>
      </c>
      <c r="CA200" s="3">
        <v>16.331699999999998</v>
      </c>
      <c r="CB200" s="3">
        <v>16.51221</v>
      </c>
      <c r="CC200" s="3">
        <v>16.62903</v>
      </c>
      <c r="CD200" s="3">
        <v>16.67754</v>
      </c>
      <c r="CE200" s="3">
        <v>16.441499999999998</v>
      </c>
      <c r="CF200" s="3">
        <v>16.75996</v>
      </c>
      <c r="CG200" s="3">
        <v>16.978499999999997</v>
      </c>
      <c r="CH200" s="3">
        <v>16.85277</v>
      </c>
    </row>
    <row x14ac:dyDescent="0.25" r="201" customHeight="1" ht="17.25">
      <c r="A201" s="1" t="s">
        <v>295</v>
      </c>
      <c r="B201" s="1" t="s">
        <v>294</v>
      </c>
      <c r="C201" s="3">
        <v>3453.56</v>
      </c>
      <c r="D201" s="3">
        <v>3550.6130000000003</v>
      </c>
      <c r="E201" s="3">
        <v>3633.55</v>
      </c>
      <c r="F201" s="3">
        <v>3715.497</v>
      </c>
      <c r="G201" s="3">
        <v>3804.4759999999997</v>
      </c>
      <c r="H201" s="3">
        <v>3896.221</v>
      </c>
      <c r="I201" s="3">
        <v>3992.532</v>
      </c>
      <c r="J201" s="3">
        <v>4088.928</v>
      </c>
      <c r="K201" s="3">
        <v>4173.597</v>
      </c>
      <c r="L201" s="3">
        <v>4238.008</v>
      </c>
      <c r="M201" s="3">
        <v>4281.326</v>
      </c>
      <c r="N201" s="3">
        <v>4303.591</v>
      </c>
      <c r="O201" s="3">
        <v>4313.197</v>
      </c>
      <c r="P201" s="3">
        <v>4330.714</v>
      </c>
      <c r="Q201" s="3">
        <v>4368.522</v>
      </c>
      <c r="R201" s="3">
        <v>4422.563</v>
      </c>
      <c r="S201" s="3">
        <v>4488.746</v>
      </c>
      <c r="T201" s="3">
        <v>4559.871</v>
      </c>
      <c r="U201" s="3">
        <v>4624.653</v>
      </c>
      <c r="V201" s="3">
        <v>4681.658</v>
      </c>
      <c r="W201" s="3">
        <v>4737.067</v>
      </c>
      <c r="X201" s="3">
        <v>4807.75</v>
      </c>
      <c r="Y201" s="3">
        <v>4900.13</v>
      </c>
      <c r="Z201" s="3">
        <v>5005.244</v>
      </c>
      <c r="AA201" s="3">
        <v>5121.923</v>
      </c>
      <c r="AB201" s="3">
        <v>5251.481</v>
      </c>
      <c r="AC201" s="3">
        <v>5420.365</v>
      </c>
      <c r="AD201" s="3">
        <v>5658.666</v>
      </c>
      <c r="AE201" s="3">
        <v>5888.898999999999</v>
      </c>
      <c r="AF201" s="3">
        <v>6061.215</v>
      </c>
      <c r="AG201" s="3">
        <v>6196.489</v>
      </c>
      <c r="AH201" s="3">
        <v>6269.317000000001</v>
      </c>
      <c r="AI201" s="3">
        <v>6200.745</v>
      </c>
      <c r="AJ201" s="3">
        <v>5891.623</v>
      </c>
      <c r="AK201" s="3">
        <v>5420.265</v>
      </c>
      <c r="AL201" s="3">
        <v>4927.749</v>
      </c>
      <c r="AM201" s="3">
        <v>4474.508</v>
      </c>
      <c r="AN201" s="3">
        <v>4075.68</v>
      </c>
      <c r="AO201" s="3">
        <v>3775.947</v>
      </c>
      <c r="AP201" s="3">
        <v>3649.918</v>
      </c>
      <c r="AQ201" s="3">
        <v>3671.942</v>
      </c>
      <c r="AR201" s="3">
        <v>3784.8940000000002</v>
      </c>
      <c r="AS201" s="3">
        <v>1208.7459999999999</v>
      </c>
      <c r="AT201" s="3">
        <v>1278.2206800000001</v>
      </c>
      <c r="AU201" s="3">
        <v>1344.4135</v>
      </c>
      <c r="AV201" s="3">
        <v>1671.97365</v>
      </c>
      <c r="AW201" s="3">
        <v>1864.1932399999998</v>
      </c>
      <c r="AX201" s="3">
        <v>2064.99713</v>
      </c>
      <c r="AY201" s="3">
        <v>3912.68136</v>
      </c>
      <c r="AZ201" s="3">
        <v>2903.13888</v>
      </c>
      <c r="BA201" s="3">
        <v>3631.0293899999997</v>
      </c>
      <c r="BB201" s="3">
        <v>4153.24784</v>
      </c>
      <c r="BC201" s="3">
        <v>3938.8199200000004</v>
      </c>
      <c r="BD201" s="3">
        <v>4088.41145</v>
      </c>
      <c r="BE201" s="3">
        <v>3968.1412400000004</v>
      </c>
      <c r="BF201" s="3">
        <v>3940.94974</v>
      </c>
      <c r="BG201" s="3">
        <v>3975.35502</v>
      </c>
      <c r="BH201" s="3">
        <v>4024.5323300000005</v>
      </c>
      <c r="BI201" s="3">
        <v>4084.7588600000004</v>
      </c>
      <c r="BJ201" s="3">
        <v>4149.48261</v>
      </c>
      <c r="BK201" s="3">
        <v>4208.434230000001</v>
      </c>
      <c r="BL201" s="3">
        <v>4260.30878</v>
      </c>
      <c r="BM201" s="3">
        <v>4310.7309700000005</v>
      </c>
      <c r="BN201" s="3">
        <v>4375.0525</v>
      </c>
      <c r="BO201" s="3">
        <v>4410.117</v>
      </c>
      <c r="BP201" s="3">
        <v>4504.719599999999</v>
      </c>
      <c r="BQ201" s="3">
        <v>4609.7307</v>
      </c>
      <c r="BR201" s="3">
        <v>4726.3329</v>
      </c>
      <c r="BS201" s="3">
        <v>4932.53215</v>
      </c>
      <c r="BT201" s="3">
        <v>5262.559380000001</v>
      </c>
      <c r="BU201" s="3">
        <v>5476.6760699999995</v>
      </c>
      <c r="BV201" s="3">
        <v>5758.15425</v>
      </c>
      <c r="BW201" s="3">
        <v>6010.594329999999</v>
      </c>
      <c r="BX201" s="3">
        <v>5642.385300000001</v>
      </c>
      <c r="BY201" s="3">
        <v>5084.6109</v>
      </c>
      <c r="BZ201" s="3">
        <v>4948.96332</v>
      </c>
      <c r="CA201" s="3">
        <v>4390.414650000001</v>
      </c>
      <c r="CB201" s="3">
        <v>3252.31434</v>
      </c>
      <c r="CC201" s="3">
        <v>3221.64576</v>
      </c>
      <c r="CD201" s="3">
        <v>3179.0304</v>
      </c>
      <c r="CE201" s="3">
        <v>2982.9981300000004</v>
      </c>
      <c r="CF201" s="3">
        <v>3065.93112</v>
      </c>
      <c r="CG201" s="3">
        <v>2717.23708</v>
      </c>
      <c r="CH201" s="3">
        <v>2876.51944</v>
      </c>
    </row>
    <row x14ac:dyDescent="0.25" r="202" customHeight="1" ht="17.25">
      <c r="A202" s="1" t="s">
        <v>498</v>
      </c>
      <c r="B202" s="1" t="s">
        <v>499</v>
      </c>
      <c r="C202" s="3">
        <v>2.005</v>
      </c>
      <c r="D202" s="3">
        <v>2.045</v>
      </c>
      <c r="E202" s="3">
        <v>2.109</v>
      </c>
      <c r="F202" s="3">
        <v>2.177</v>
      </c>
      <c r="G202" s="3">
        <v>2.252</v>
      </c>
      <c r="H202" s="3">
        <v>2.33</v>
      </c>
      <c r="I202" s="3">
        <v>2.391</v>
      </c>
      <c r="J202" s="3">
        <v>2.444</v>
      </c>
      <c r="K202" s="3">
        <v>2.496</v>
      </c>
      <c r="L202" s="3">
        <v>2.537</v>
      </c>
      <c r="M202" s="3">
        <v>2.63</v>
      </c>
      <c r="N202" s="3">
        <v>2.819</v>
      </c>
      <c r="O202" s="3">
        <v>3.0360000000000005</v>
      </c>
      <c r="P202" s="3">
        <v>3.232</v>
      </c>
      <c r="Q202" s="3">
        <v>3.399</v>
      </c>
      <c r="R202" s="3">
        <v>3.512</v>
      </c>
      <c r="S202" s="3">
        <v>3.577</v>
      </c>
      <c r="T202" s="3">
        <v>3.6350000000000002</v>
      </c>
      <c r="U202" s="3">
        <v>3.705</v>
      </c>
      <c r="V202" s="3">
        <v>3.7880000000000003</v>
      </c>
      <c r="W202" s="3">
        <v>3.91</v>
      </c>
      <c r="X202" s="3">
        <v>4.095</v>
      </c>
      <c r="Y202" s="3">
        <v>4.285</v>
      </c>
      <c r="Z202" s="3">
        <v>4.418</v>
      </c>
      <c r="AA202" s="3">
        <v>4.481</v>
      </c>
      <c r="AB202" s="3">
        <v>4.470000000000001</v>
      </c>
      <c r="AC202" s="3">
        <v>4.403</v>
      </c>
      <c r="AD202" s="3">
        <v>4.352</v>
      </c>
      <c r="AE202" s="3">
        <v>4.362</v>
      </c>
      <c r="AF202" s="3">
        <v>4.415</v>
      </c>
      <c r="AG202" s="3">
        <v>4.481</v>
      </c>
      <c r="AH202" s="3">
        <v>4.454</v>
      </c>
      <c r="AI202" s="3">
        <v>4.37</v>
      </c>
      <c r="AJ202" s="3">
        <v>4.309</v>
      </c>
      <c r="AK202" s="3">
        <v>4.254</v>
      </c>
      <c r="AL202" s="3">
        <v>4.253</v>
      </c>
      <c r="AM202" s="3">
        <v>4.41</v>
      </c>
      <c r="AN202" s="3">
        <v>4.654</v>
      </c>
      <c r="AO202" s="3">
        <v>4.867</v>
      </c>
      <c r="AP202" s="3">
        <v>5.074</v>
      </c>
      <c r="AQ202" s="3">
        <v>5.26</v>
      </c>
      <c r="AR202" s="3">
        <v>5.394</v>
      </c>
      <c r="AS202" s="11" t="s">
        <v>385</v>
      </c>
      <c r="AT202" s="4" t="s">
        <v>385</v>
      </c>
      <c r="AU202" s="4" t="s">
        <v>385</v>
      </c>
      <c r="AV202" s="4" t="s">
        <v>385</v>
      </c>
      <c r="AW202" s="4" t="s">
        <v>385</v>
      </c>
      <c r="AX202" s="4" t="s">
        <v>385</v>
      </c>
      <c r="AY202" s="4" t="s">
        <v>385</v>
      </c>
      <c r="AZ202" s="4" t="s">
        <v>385</v>
      </c>
      <c r="BA202" s="4" t="s">
        <v>385</v>
      </c>
      <c r="BB202" s="4" t="s">
        <v>385</v>
      </c>
      <c r="BC202" s="4" t="s">
        <v>385</v>
      </c>
      <c r="BD202" s="4" t="s">
        <v>385</v>
      </c>
      <c r="BE202" s="4" t="s">
        <v>385</v>
      </c>
      <c r="BF202" s="4" t="s">
        <v>385</v>
      </c>
      <c r="BG202" s="4" t="s">
        <v>385</v>
      </c>
      <c r="BH202" s="4" t="s">
        <v>385</v>
      </c>
      <c r="BI202" s="4" t="s">
        <v>385</v>
      </c>
      <c r="BJ202" s="4" t="s">
        <v>385</v>
      </c>
      <c r="BK202" s="4" t="s">
        <v>385</v>
      </c>
      <c r="BL202" s="4" t="s">
        <v>385</v>
      </c>
      <c r="BM202" s="4" t="s">
        <v>385</v>
      </c>
      <c r="BN202" s="4" t="s">
        <v>385</v>
      </c>
      <c r="BO202" s="4" t="s">
        <v>385</v>
      </c>
      <c r="BP202" s="4" t="s">
        <v>385</v>
      </c>
      <c r="BQ202" s="4" t="s">
        <v>385</v>
      </c>
      <c r="BR202" s="4" t="s">
        <v>385</v>
      </c>
      <c r="BS202" s="4" t="s">
        <v>385</v>
      </c>
      <c r="BT202" s="4" t="s">
        <v>385</v>
      </c>
      <c r="BU202" s="4" t="s">
        <v>385</v>
      </c>
      <c r="BV202" s="4" t="s">
        <v>385</v>
      </c>
      <c r="BW202" s="4" t="s">
        <v>385</v>
      </c>
      <c r="BX202" s="4" t="s">
        <v>385</v>
      </c>
      <c r="BY202" s="4" t="s">
        <v>385</v>
      </c>
      <c r="BZ202" s="4" t="s">
        <v>385</v>
      </c>
      <c r="CA202" s="4" t="s">
        <v>385</v>
      </c>
      <c r="CB202" s="4" t="s">
        <v>385</v>
      </c>
      <c r="CC202" s="4" t="s">
        <v>385</v>
      </c>
      <c r="CD202" s="4" t="s">
        <v>385</v>
      </c>
      <c r="CE202" s="4" t="s">
        <v>385</v>
      </c>
      <c r="CF202" s="4" t="s">
        <v>385</v>
      </c>
      <c r="CG202" s="4" t="s">
        <v>385</v>
      </c>
      <c r="CH202" s="4" t="s">
        <v>385</v>
      </c>
    </row>
    <row x14ac:dyDescent="0.25" r="203" customHeight="1" ht="17.25">
      <c r="A203" s="1" t="s">
        <v>53</v>
      </c>
      <c r="B203" s="1" t="s">
        <v>52</v>
      </c>
      <c r="C203" s="3">
        <v>1681.134</v>
      </c>
      <c r="D203" s="3">
        <v>1689.931</v>
      </c>
      <c r="E203" s="3">
        <v>1715.624</v>
      </c>
      <c r="F203" s="3">
        <v>1770.3919999999998</v>
      </c>
      <c r="G203" s="3">
        <v>1830.345</v>
      </c>
      <c r="H203" s="3">
        <v>1882.584</v>
      </c>
      <c r="I203" s="3">
        <v>1950.074</v>
      </c>
      <c r="J203" s="3">
        <v>2042.292</v>
      </c>
      <c r="K203" s="3">
        <v>2132.758</v>
      </c>
      <c r="L203" s="3">
        <v>2216.495</v>
      </c>
      <c r="M203" s="3">
        <v>2310.012</v>
      </c>
      <c r="N203" s="3">
        <v>2419.125</v>
      </c>
      <c r="O203" s="3">
        <v>2537.685</v>
      </c>
      <c r="P203" s="3">
        <v>2648.017</v>
      </c>
      <c r="Q203" s="3">
        <v>2741.781</v>
      </c>
      <c r="R203" s="3">
        <v>2839.111</v>
      </c>
      <c r="S203" s="3">
        <v>2954.716</v>
      </c>
      <c r="T203" s="3">
        <v>3067.139</v>
      </c>
      <c r="U203" s="3">
        <v>3168.135</v>
      </c>
      <c r="V203" s="3">
        <v>3280.312</v>
      </c>
      <c r="W203" s="3">
        <v>3402.665</v>
      </c>
      <c r="X203" s="3">
        <v>3515.262</v>
      </c>
      <c r="Y203" s="3">
        <v>3619.919</v>
      </c>
      <c r="Z203" s="3">
        <v>3730.8320000000003</v>
      </c>
      <c r="AA203" s="3">
        <v>3859.972</v>
      </c>
      <c r="AB203" s="3">
        <v>4005.071</v>
      </c>
      <c r="AC203" s="3">
        <v>4154.634</v>
      </c>
      <c r="AD203" s="3">
        <v>4310.314</v>
      </c>
      <c r="AE203" s="3">
        <v>4473.755</v>
      </c>
      <c r="AF203" s="3">
        <v>4633.854</v>
      </c>
      <c r="AG203" s="3">
        <v>4786.464</v>
      </c>
      <c r="AH203" s="3">
        <v>4940.0470000000005</v>
      </c>
      <c r="AI203" s="3">
        <v>5096.384</v>
      </c>
      <c r="AJ203" s="3">
        <v>5256.541</v>
      </c>
      <c r="AK203" s="3">
        <v>5419.217000000001</v>
      </c>
      <c r="AL203" s="3">
        <v>5572.894</v>
      </c>
      <c r="AM203" s="3">
        <v>5714.965</v>
      </c>
      <c r="AN203" s="3">
        <v>5849.872</v>
      </c>
      <c r="AO203" s="3">
        <v>5985.375</v>
      </c>
      <c r="AP203" s="3">
        <v>6127.4169999999995</v>
      </c>
      <c r="AQ203" s="3">
        <v>6275.904</v>
      </c>
      <c r="AR203" s="3">
        <v>6435.365</v>
      </c>
      <c r="AS203" s="12">
        <v>0</v>
      </c>
      <c r="AT203" s="12">
        <v>0</v>
      </c>
      <c r="AU203" s="12">
        <v>0</v>
      </c>
      <c r="AV203" s="12">
        <v>0</v>
      </c>
      <c r="AW203" s="3">
        <v>146.4276</v>
      </c>
      <c r="AX203" s="3">
        <v>282.3876</v>
      </c>
      <c r="AY203" s="3">
        <v>468.01776</v>
      </c>
      <c r="AZ203" s="3">
        <v>653.53344</v>
      </c>
      <c r="BA203" s="3">
        <v>810.44804</v>
      </c>
      <c r="BB203" s="3">
        <v>1307.7320499999998</v>
      </c>
      <c r="BC203" s="3">
        <v>1362.90708</v>
      </c>
      <c r="BD203" s="3">
        <v>967.6500000000001</v>
      </c>
      <c r="BE203" s="3">
        <v>862.8129</v>
      </c>
      <c r="BF203" s="3">
        <v>900.32578</v>
      </c>
      <c r="BG203" s="3">
        <v>1178.9658299999999</v>
      </c>
      <c r="BH203" s="3">
        <v>1220.81773</v>
      </c>
      <c r="BI203" s="3">
        <v>1152.33924</v>
      </c>
      <c r="BJ203" s="3">
        <v>1380.2125500000002</v>
      </c>
      <c r="BK203" s="3">
        <v>1425.6607500000002</v>
      </c>
      <c r="BL203" s="3">
        <v>1476.1404</v>
      </c>
      <c r="BM203" s="3">
        <v>1667.30585</v>
      </c>
      <c r="BN203" s="3">
        <v>1827.9362400000002</v>
      </c>
      <c r="BO203" s="3">
        <v>1665.16274</v>
      </c>
      <c r="BP203" s="3">
        <v>1492.3328000000001</v>
      </c>
      <c r="BQ203" s="3">
        <v>1582.58852</v>
      </c>
      <c r="BR203" s="3">
        <v>1642.07911</v>
      </c>
      <c r="BS203" s="3">
        <v>2326.59504</v>
      </c>
      <c r="BT203" s="3">
        <v>1896.53816</v>
      </c>
      <c r="BU203" s="3">
        <v>1342.1265</v>
      </c>
      <c r="BV203" s="3">
        <v>2131.5728400000003</v>
      </c>
      <c r="BW203" s="3">
        <v>2776.1491199999996</v>
      </c>
      <c r="BX203" s="3">
        <v>2568.8244400000003</v>
      </c>
      <c r="BY203" s="3">
        <v>3159.75808</v>
      </c>
      <c r="BZ203" s="3">
        <v>3153.9246</v>
      </c>
      <c r="CA203" s="3">
        <v>3143.14586</v>
      </c>
      <c r="CB203" s="3">
        <v>3901.0258</v>
      </c>
      <c r="CC203" s="3">
        <v>3371.82935</v>
      </c>
      <c r="CD203" s="3">
        <v>3451.42448</v>
      </c>
      <c r="CE203" s="3">
        <v>1556.1975</v>
      </c>
      <c r="CF203" s="3">
        <v>3124.98267</v>
      </c>
      <c r="CG203" s="3">
        <v>3765.5424000000003</v>
      </c>
      <c r="CH203" s="3">
        <v>4311.69455</v>
      </c>
    </row>
    <row x14ac:dyDescent="0.25" r="204" customHeight="1" ht="17.25">
      <c r="A204" s="1" t="s">
        <v>303</v>
      </c>
      <c r="B204" s="1" t="s">
        <v>302</v>
      </c>
      <c r="C204" s="3">
        <v>1059.0990000000002</v>
      </c>
      <c r="D204" s="3">
        <v>1087.295</v>
      </c>
      <c r="E204" s="3">
        <v>1117.624</v>
      </c>
      <c r="F204" s="3">
        <v>1149.075</v>
      </c>
      <c r="G204" s="3">
        <v>1180.867</v>
      </c>
      <c r="H204" s="3">
        <v>1211.744</v>
      </c>
      <c r="I204" s="3">
        <v>1241.564</v>
      </c>
      <c r="J204" s="3">
        <v>1272.223</v>
      </c>
      <c r="K204" s="3">
        <v>1303.572</v>
      </c>
      <c r="L204" s="3">
        <v>1334.547</v>
      </c>
      <c r="M204" s="3">
        <v>1365.68</v>
      </c>
      <c r="N204" s="3">
        <v>1397.056</v>
      </c>
      <c r="O204" s="3">
        <v>1427.7800000000002</v>
      </c>
      <c r="P204" s="3">
        <v>1407.458</v>
      </c>
      <c r="Q204" s="3">
        <v>1401.733</v>
      </c>
      <c r="R204" s="3">
        <v>1455.161</v>
      </c>
      <c r="S204" s="3">
        <v>1499.743</v>
      </c>
      <c r="T204" s="3">
        <v>1535.503</v>
      </c>
      <c r="U204" s="3">
        <v>1567.6170000000002</v>
      </c>
      <c r="V204" s="3">
        <v>1604.1530000000002</v>
      </c>
      <c r="W204" s="3">
        <v>1644.623</v>
      </c>
      <c r="X204" s="3">
        <v>1688.465</v>
      </c>
      <c r="Y204" s="3">
        <v>1735.343</v>
      </c>
      <c r="Z204" s="3">
        <v>1782.824</v>
      </c>
      <c r="AA204" s="3">
        <v>1827.284</v>
      </c>
      <c r="AB204" s="3">
        <v>1870.029</v>
      </c>
      <c r="AC204" s="3">
        <v>1915.845</v>
      </c>
      <c r="AD204" s="3">
        <v>1966.395</v>
      </c>
      <c r="AE204" s="3">
        <v>2020.36</v>
      </c>
      <c r="AF204" s="3">
        <v>2077.836</v>
      </c>
      <c r="AG204" s="3">
        <v>2138.007</v>
      </c>
      <c r="AH204" s="3">
        <v>2194.7</v>
      </c>
      <c r="AI204" s="3">
        <v>2241.2560000000003</v>
      </c>
      <c r="AJ204" s="3">
        <v>2279.734</v>
      </c>
      <c r="AK204" s="3">
        <v>2313.468</v>
      </c>
      <c r="AL204" s="3">
        <v>2342.097</v>
      </c>
      <c r="AM204" s="3">
        <v>2370.863</v>
      </c>
      <c r="AN204" s="3">
        <v>2403.799</v>
      </c>
      <c r="AO204" s="3">
        <v>2438.639</v>
      </c>
      <c r="AP204" s="3">
        <v>2473.626</v>
      </c>
      <c r="AQ204" s="3">
        <v>2508.22</v>
      </c>
      <c r="AR204" s="3">
        <v>2540.864</v>
      </c>
      <c r="AS204" s="12">
        <v>0</v>
      </c>
      <c r="AT204" s="3">
        <v>478.4098</v>
      </c>
      <c r="AU204" s="3">
        <v>536.45952</v>
      </c>
      <c r="AV204" s="3">
        <v>586.0282500000001</v>
      </c>
      <c r="AW204" s="3">
        <v>649.47685</v>
      </c>
      <c r="AX204" s="3">
        <v>654.34176</v>
      </c>
      <c r="AY204" s="3">
        <v>658.0289200000001</v>
      </c>
      <c r="AZ204" s="3">
        <v>1208.61185</v>
      </c>
      <c r="BA204" s="3">
        <v>1186.25052</v>
      </c>
      <c r="BB204" s="3">
        <v>1254.47418</v>
      </c>
      <c r="BC204" s="3">
        <v>1352.0232</v>
      </c>
      <c r="BD204" s="3">
        <v>1341.17376</v>
      </c>
      <c r="BE204" s="3">
        <v>1313.5576000000003</v>
      </c>
      <c r="BF204" s="3">
        <v>1252.6376200000002</v>
      </c>
      <c r="BG204" s="3">
        <v>1205.49038</v>
      </c>
      <c r="BH204" s="3">
        <v>1207.78363</v>
      </c>
      <c r="BI204" s="3">
        <v>1184.79697</v>
      </c>
      <c r="BJ204" s="3">
        <v>1166.98228</v>
      </c>
      <c r="BK204" s="3">
        <v>1097.3319000000001</v>
      </c>
      <c r="BL204" s="3">
        <v>1299.3639300000002</v>
      </c>
      <c r="BM204" s="3">
        <v>1381.48332</v>
      </c>
      <c r="BN204" s="3">
        <v>1401.4259499999998</v>
      </c>
      <c r="BO204" s="3">
        <v>1405.6278300000001</v>
      </c>
      <c r="BP204" s="3">
        <v>1408.4309600000001</v>
      </c>
      <c r="BQ204" s="3">
        <v>1662.8284400000002</v>
      </c>
      <c r="BR204" s="3">
        <v>1795.22784</v>
      </c>
      <c r="BS204" s="3">
        <v>1839.2112</v>
      </c>
      <c r="BT204" s="3">
        <v>1789.41945</v>
      </c>
      <c r="BU204" s="3">
        <v>1858.7312</v>
      </c>
      <c r="BV204" s="3">
        <v>1890.8307599999998</v>
      </c>
      <c r="BW204" s="3">
        <v>2073.86679</v>
      </c>
      <c r="BX204" s="3">
        <v>2128.859</v>
      </c>
      <c r="BY204" s="3">
        <v>2174.01832</v>
      </c>
      <c r="BZ204" s="3">
        <v>2211.3419799999997</v>
      </c>
      <c r="CA204" s="3">
        <v>1897.0437599999998</v>
      </c>
      <c r="CB204" s="3">
        <v>2178.1502100000002</v>
      </c>
      <c r="CC204" s="3">
        <v>2204.90259</v>
      </c>
      <c r="CD204" s="3">
        <v>2139.38111</v>
      </c>
      <c r="CE204" s="3">
        <v>2365.47983</v>
      </c>
      <c r="CF204" s="3">
        <v>2424.15348</v>
      </c>
      <c r="CG204" s="3">
        <v>2407.8911999999996</v>
      </c>
      <c r="CH204" s="3">
        <v>2490.04672</v>
      </c>
    </row>
    <row x14ac:dyDescent="0.25" r="205" customHeight="1" ht="17.25">
      <c r="A205" s="1" t="s">
        <v>299</v>
      </c>
      <c r="B205" s="1" t="s">
        <v>298</v>
      </c>
      <c r="C205" s="3">
        <v>11592.41</v>
      </c>
      <c r="D205" s="3">
        <v>11546.112</v>
      </c>
      <c r="E205" s="3">
        <v>11505.396</v>
      </c>
      <c r="F205" s="3">
        <v>11445.719000000001</v>
      </c>
      <c r="G205" s="3">
        <v>11356.053</v>
      </c>
      <c r="H205" s="3">
        <v>11218.069</v>
      </c>
      <c r="I205" s="3">
        <v>11050.333</v>
      </c>
      <c r="J205" s="3">
        <v>10895.65</v>
      </c>
      <c r="K205" s="3">
        <v>10766.984</v>
      </c>
      <c r="L205" s="3">
        <v>10678.344</v>
      </c>
      <c r="M205" s="3">
        <v>10617.594000000001</v>
      </c>
      <c r="N205" s="3">
        <v>10541.225</v>
      </c>
      <c r="O205" s="3">
        <v>10410.315</v>
      </c>
      <c r="P205" s="3">
        <v>10250.31</v>
      </c>
      <c r="Q205" s="3">
        <v>10118.417</v>
      </c>
      <c r="R205" s="3">
        <v>10021.166</v>
      </c>
      <c r="S205" s="3">
        <v>9942.538</v>
      </c>
      <c r="T205" s="3">
        <v>9880.977</v>
      </c>
      <c r="U205" s="3">
        <v>9799.99</v>
      </c>
      <c r="V205" s="3">
        <v>9614.491</v>
      </c>
      <c r="W205" s="3">
        <v>9318.087</v>
      </c>
      <c r="X205" s="3">
        <v>9016.583</v>
      </c>
      <c r="Y205" s="3">
        <v>8779.884</v>
      </c>
      <c r="Z205" s="3">
        <v>8597.676</v>
      </c>
      <c r="AA205" s="3">
        <v>8478.216</v>
      </c>
      <c r="AB205" s="3">
        <v>8392.233</v>
      </c>
      <c r="AC205" s="3">
        <v>8305.001</v>
      </c>
      <c r="AD205" s="3">
        <v>8234.422999999999</v>
      </c>
      <c r="AE205" s="3">
        <v>8193.675</v>
      </c>
      <c r="AF205" s="3">
        <v>8171.295</v>
      </c>
      <c r="AG205" s="3">
        <v>8153.551</v>
      </c>
      <c r="AH205" s="3">
        <v>8143.478</v>
      </c>
      <c r="AI205" s="3">
        <v>8128.625999999999</v>
      </c>
      <c r="AJ205" s="3">
        <v>8084.534</v>
      </c>
      <c r="AK205" s="3">
        <v>8001.659</v>
      </c>
      <c r="AL205" s="3">
        <v>7883.198</v>
      </c>
      <c r="AM205" s="3">
        <v>7722.602999999999</v>
      </c>
      <c r="AN205" s="3">
        <v>7526.102</v>
      </c>
      <c r="AO205" s="3">
        <v>7318.575</v>
      </c>
      <c r="AP205" s="3">
        <v>7113.496</v>
      </c>
      <c r="AQ205" s="3">
        <v>6925.205</v>
      </c>
      <c r="AR205" s="3">
        <v>6758.0560000000005</v>
      </c>
      <c r="AS205" s="3">
        <v>7882.8388</v>
      </c>
      <c r="AT205" s="3">
        <v>8197.73952</v>
      </c>
      <c r="AU205" s="3">
        <v>8398.93908</v>
      </c>
      <c r="AV205" s="3">
        <v>8584.289250000002</v>
      </c>
      <c r="AW205" s="3">
        <v>8630.60028</v>
      </c>
      <c r="AX205" s="3">
        <v>8974.4552</v>
      </c>
      <c r="AY205" s="3">
        <v>9171.77639</v>
      </c>
      <c r="AZ205" s="3">
        <v>10132.9545</v>
      </c>
      <c r="BA205" s="3">
        <v>9797.955440000002</v>
      </c>
      <c r="BB205" s="3">
        <v>10464.777119999999</v>
      </c>
      <c r="BC205" s="3">
        <v>10511.41806</v>
      </c>
      <c r="BD205" s="3">
        <v>10435.812750000001</v>
      </c>
      <c r="BE205" s="3">
        <v>10306.21185</v>
      </c>
      <c r="BF205" s="3">
        <v>10147.8069</v>
      </c>
      <c r="BG205" s="3">
        <v>10017.232829999999</v>
      </c>
      <c r="BH205" s="3">
        <v>9820.74268</v>
      </c>
      <c r="BI205" s="3">
        <v>9743.687240000001</v>
      </c>
      <c r="BJ205" s="3">
        <v>9782.167230000001</v>
      </c>
      <c r="BK205" s="3">
        <v>9701.990099999999</v>
      </c>
      <c r="BL205" s="3">
        <v>9422.20118</v>
      </c>
      <c r="BM205" s="3">
        <v>9224.90613</v>
      </c>
      <c r="BN205" s="3">
        <v>8926.41717</v>
      </c>
      <c r="BO205" s="3">
        <v>8692.08516</v>
      </c>
      <c r="BP205" s="3">
        <v>8511.69924</v>
      </c>
      <c r="BQ205" s="3">
        <v>8393.43384</v>
      </c>
      <c r="BR205" s="3">
        <v>8308.31067</v>
      </c>
      <c r="BS205" s="3">
        <v>8221.95099</v>
      </c>
      <c r="BT205" s="3">
        <v>8152.078769999999</v>
      </c>
      <c r="BU205" s="3">
        <v>8111.738249999999</v>
      </c>
      <c r="BV205" s="3">
        <v>8089.58205</v>
      </c>
      <c r="BW205" s="3">
        <v>8072.015490000001</v>
      </c>
      <c r="BX205" s="3">
        <v>8062.04322</v>
      </c>
      <c r="BY205" s="3">
        <v>8047.339739999999</v>
      </c>
      <c r="BZ205" s="3">
        <v>8003.68866</v>
      </c>
      <c r="CA205" s="3">
        <v>7921.6424099999995</v>
      </c>
      <c r="CB205" s="3">
        <v>7804.36602</v>
      </c>
      <c r="CC205" s="3">
        <v>7645.376969999999</v>
      </c>
      <c r="CD205" s="3">
        <v>7450.84098</v>
      </c>
      <c r="CE205" s="3">
        <v>7245.38925</v>
      </c>
      <c r="CF205" s="3">
        <v>7042.36104</v>
      </c>
      <c r="CG205" s="3">
        <v>6855.95295</v>
      </c>
      <c r="CH205" s="3">
        <v>6690.47544</v>
      </c>
    </row>
    <row x14ac:dyDescent="0.25" r="206" customHeight="1" ht="17.25">
      <c r="A206" s="1" t="s">
        <v>297</v>
      </c>
      <c r="B206" s="1" t="s">
        <v>296</v>
      </c>
      <c r="C206" s="3">
        <v>1334.605</v>
      </c>
      <c r="D206" s="3">
        <v>1379.462</v>
      </c>
      <c r="E206" s="3">
        <v>1425.453</v>
      </c>
      <c r="F206" s="3">
        <v>1473.194</v>
      </c>
      <c r="G206" s="3">
        <v>1523.838</v>
      </c>
      <c r="H206" s="3">
        <v>1578.3029999999999</v>
      </c>
      <c r="I206" s="3">
        <v>1647.229</v>
      </c>
      <c r="J206" s="3">
        <v>1734.193</v>
      </c>
      <c r="K206" s="3">
        <v>1824.049</v>
      </c>
      <c r="L206" s="3">
        <v>1904.86</v>
      </c>
      <c r="M206" s="3">
        <v>1968.264</v>
      </c>
      <c r="N206" s="3">
        <v>2008.547</v>
      </c>
      <c r="O206" s="3">
        <v>2028.062</v>
      </c>
      <c r="P206" s="3">
        <v>2031.8429999999998</v>
      </c>
      <c r="Q206" s="3">
        <v>2024.3519999999999</v>
      </c>
      <c r="R206" s="3">
        <v>2008.699</v>
      </c>
      <c r="S206" s="3">
        <v>1984.573</v>
      </c>
      <c r="T206" s="3">
        <v>1937.808</v>
      </c>
      <c r="U206" s="3">
        <v>1883.214</v>
      </c>
      <c r="V206" s="3">
        <v>1834.726</v>
      </c>
      <c r="W206" s="3">
        <v>1807.911</v>
      </c>
      <c r="X206" s="3">
        <v>1814.308</v>
      </c>
      <c r="Y206" s="3">
        <v>1828.451</v>
      </c>
      <c r="Z206" s="3">
        <v>1836.7669999999998</v>
      </c>
      <c r="AA206" s="3">
        <v>1844.924</v>
      </c>
      <c r="AB206" s="3">
        <v>1854.429</v>
      </c>
      <c r="AC206" s="3">
        <v>1863.663</v>
      </c>
      <c r="AD206" s="3">
        <v>1883.95</v>
      </c>
      <c r="AE206" s="3">
        <v>1921.976</v>
      </c>
      <c r="AF206" s="3">
        <v>1979.004</v>
      </c>
      <c r="AG206" s="3">
        <v>2051.501</v>
      </c>
      <c r="AH206" s="3">
        <v>2133.661</v>
      </c>
      <c r="AI206" s="3">
        <v>2216.049</v>
      </c>
      <c r="AJ206" s="3">
        <v>2294.379</v>
      </c>
      <c r="AK206" s="3">
        <v>2366.828</v>
      </c>
      <c r="AL206" s="3">
        <v>2430.641</v>
      </c>
      <c r="AM206" s="3">
        <v>2480.487</v>
      </c>
      <c r="AN206" s="3">
        <v>2511.565</v>
      </c>
      <c r="AO206" s="3">
        <v>2530.01</v>
      </c>
      <c r="AP206" s="3">
        <v>2540.925</v>
      </c>
      <c r="AQ206" s="3">
        <v>2541.907</v>
      </c>
      <c r="AR206" s="3">
        <v>2538.046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3">
        <v>1784.69456</v>
      </c>
      <c r="BF206" s="3">
        <v>1401.9716699999997</v>
      </c>
      <c r="BG206" s="3">
        <v>1943.37792</v>
      </c>
      <c r="BH206" s="3">
        <v>1928.35104</v>
      </c>
      <c r="BI206" s="3">
        <v>1964.72727</v>
      </c>
      <c r="BJ206" s="3">
        <v>1918.42992</v>
      </c>
      <c r="BK206" s="3">
        <v>1845.54972</v>
      </c>
      <c r="BL206" s="3">
        <v>1798.03148</v>
      </c>
      <c r="BM206" s="3">
        <v>1771.75278</v>
      </c>
      <c r="BN206" s="3">
        <v>1741.73568</v>
      </c>
      <c r="BO206" s="3">
        <v>1773.59747</v>
      </c>
      <c r="BP206" s="3">
        <v>1800.0316599999999</v>
      </c>
      <c r="BQ206" s="3">
        <v>1752.6778</v>
      </c>
      <c r="BR206" s="3">
        <v>1798.79613</v>
      </c>
      <c r="BS206" s="3">
        <v>1733.20659</v>
      </c>
      <c r="BT206" s="3">
        <v>1563.6785</v>
      </c>
      <c r="BU206" s="3">
        <v>1710.5586400000002</v>
      </c>
      <c r="BV206" s="3">
        <v>1622.7832799999999</v>
      </c>
      <c r="BW206" s="3">
        <v>2010.47098</v>
      </c>
      <c r="BX206" s="3">
        <v>2069.65117</v>
      </c>
      <c r="BY206" s="3">
        <v>2149.56753</v>
      </c>
      <c r="BZ206" s="3">
        <v>2248.49142</v>
      </c>
      <c r="CA206" s="3">
        <v>2319.49144</v>
      </c>
      <c r="CB206" s="3">
        <v>2382.0281800000002</v>
      </c>
      <c r="CC206" s="3">
        <v>2430.87726</v>
      </c>
      <c r="CD206" s="3">
        <v>2461.3337</v>
      </c>
      <c r="CE206" s="3">
        <v>2504.7099000000003</v>
      </c>
      <c r="CF206" s="3">
        <v>2490.1065000000003</v>
      </c>
      <c r="CG206" s="3">
        <v>2491.0688600000003</v>
      </c>
      <c r="CH206" s="3">
        <v>2487.2850799999997</v>
      </c>
    </row>
    <row x14ac:dyDescent="0.25" r="207" customHeight="1" ht="17.25">
      <c r="A207" s="1" t="s">
        <v>500</v>
      </c>
      <c r="B207" s="1" t="s">
        <v>501</v>
      </c>
      <c r="C207" s="3">
        <v>0.469</v>
      </c>
      <c r="D207" s="3">
        <v>0.464</v>
      </c>
      <c r="E207" s="3">
        <v>0.461</v>
      </c>
      <c r="F207" s="3">
        <v>0.46</v>
      </c>
      <c r="G207" s="3">
        <v>0.462</v>
      </c>
      <c r="H207" s="3">
        <v>0.468</v>
      </c>
      <c r="I207" s="3">
        <v>0.478</v>
      </c>
      <c r="J207" s="3">
        <v>0.487</v>
      </c>
      <c r="K207" s="3">
        <v>0.493</v>
      </c>
      <c r="L207" s="3">
        <v>0.498</v>
      </c>
      <c r="M207" s="3">
        <v>0.503</v>
      </c>
      <c r="N207" s="3">
        <v>0.504</v>
      </c>
      <c r="O207" s="3">
        <v>0.486</v>
      </c>
      <c r="P207" s="3">
        <v>0.461</v>
      </c>
      <c r="Q207" s="3">
        <v>0.446</v>
      </c>
      <c r="R207" s="3">
        <v>0.437</v>
      </c>
      <c r="S207" s="3">
        <v>0.434</v>
      </c>
      <c r="T207" s="3">
        <v>0.42900000000000005</v>
      </c>
      <c r="U207" s="3">
        <v>0.42200000000000004</v>
      </c>
      <c r="V207" s="3">
        <v>0.42200000000000004</v>
      </c>
      <c r="W207" s="3">
        <v>0.42900000000000005</v>
      </c>
      <c r="X207" s="3">
        <v>0.438</v>
      </c>
      <c r="Y207" s="3">
        <v>0.422</v>
      </c>
      <c r="Z207" s="3">
        <v>0.379</v>
      </c>
      <c r="AA207" s="3">
        <v>0.334</v>
      </c>
      <c r="AB207" s="3">
        <v>0.299</v>
      </c>
      <c r="AC207" s="3">
        <v>0.279</v>
      </c>
      <c r="AD207" s="3">
        <v>0.27</v>
      </c>
      <c r="AE207" s="3">
        <v>0.269</v>
      </c>
      <c r="AF207" s="3">
        <v>0.274</v>
      </c>
      <c r="AG207" s="3">
        <v>0.284</v>
      </c>
      <c r="AH207" s="3">
        <v>0.289</v>
      </c>
      <c r="AI207" s="3">
        <v>0.288</v>
      </c>
      <c r="AJ207" s="3">
        <v>0.289</v>
      </c>
      <c r="AK207" s="3">
        <v>0.287</v>
      </c>
      <c r="AL207" s="3">
        <v>0.279</v>
      </c>
      <c r="AM207" s="3">
        <v>0.27</v>
      </c>
      <c r="AN207" s="3">
        <v>0.276</v>
      </c>
      <c r="AO207" s="3">
        <v>0.298</v>
      </c>
      <c r="AP207" s="3">
        <v>0.319</v>
      </c>
      <c r="AQ207" s="3">
        <v>0.333</v>
      </c>
      <c r="AR207" s="3">
        <v>0.338</v>
      </c>
      <c r="AS207" s="11" t="s">
        <v>385</v>
      </c>
      <c r="AT207" s="4" t="s">
        <v>385</v>
      </c>
      <c r="AU207" s="4" t="s">
        <v>385</v>
      </c>
      <c r="AV207" s="4" t="s">
        <v>385</v>
      </c>
      <c r="AW207" s="4" t="s">
        <v>385</v>
      </c>
      <c r="AX207" s="4" t="s">
        <v>385</v>
      </c>
      <c r="AY207" s="4" t="s">
        <v>385</v>
      </c>
      <c r="AZ207" s="4" t="s">
        <v>385</v>
      </c>
      <c r="BA207" s="4" t="s">
        <v>385</v>
      </c>
      <c r="BB207" s="4" t="s">
        <v>385</v>
      </c>
      <c r="BC207" s="4" t="s">
        <v>385</v>
      </c>
      <c r="BD207" s="4" t="s">
        <v>385</v>
      </c>
      <c r="BE207" s="4" t="s">
        <v>385</v>
      </c>
      <c r="BF207" s="4" t="s">
        <v>385</v>
      </c>
      <c r="BG207" s="4" t="s">
        <v>385</v>
      </c>
      <c r="BH207" s="4" t="s">
        <v>385</v>
      </c>
      <c r="BI207" s="4" t="s">
        <v>385</v>
      </c>
      <c r="BJ207" s="4" t="s">
        <v>385</v>
      </c>
      <c r="BK207" s="4" t="s">
        <v>385</v>
      </c>
      <c r="BL207" s="4" t="s">
        <v>385</v>
      </c>
      <c r="BM207" s="4" t="s">
        <v>385</v>
      </c>
      <c r="BN207" s="4" t="s">
        <v>385</v>
      </c>
      <c r="BO207" s="4" t="s">
        <v>385</v>
      </c>
      <c r="BP207" s="4" t="s">
        <v>385</v>
      </c>
      <c r="BQ207" s="4" t="s">
        <v>385</v>
      </c>
      <c r="BR207" s="4" t="s">
        <v>385</v>
      </c>
      <c r="BS207" s="4" t="s">
        <v>385</v>
      </c>
      <c r="BT207" s="4" t="s">
        <v>385</v>
      </c>
      <c r="BU207" s="4" t="s">
        <v>385</v>
      </c>
      <c r="BV207" s="4" t="s">
        <v>385</v>
      </c>
      <c r="BW207" s="4" t="s">
        <v>385</v>
      </c>
      <c r="BX207" s="4" t="s">
        <v>385</v>
      </c>
      <c r="BY207" s="4" t="s">
        <v>385</v>
      </c>
      <c r="BZ207" s="4" t="s">
        <v>385</v>
      </c>
      <c r="CA207" s="4" t="s">
        <v>385</v>
      </c>
      <c r="CB207" s="4" t="s">
        <v>385</v>
      </c>
      <c r="CC207" s="4" t="s">
        <v>385</v>
      </c>
      <c r="CD207" s="4" t="s">
        <v>385</v>
      </c>
      <c r="CE207" s="4" t="s">
        <v>385</v>
      </c>
      <c r="CF207" s="4" t="s">
        <v>385</v>
      </c>
      <c r="CG207" s="4" t="s">
        <v>385</v>
      </c>
      <c r="CH207" s="4" t="s">
        <v>385</v>
      </c>
    </row>
    <row x14ac:dyDescent="0.25" r="208" customHeight="1" ht="17.25">
      <c r="A208" s="1" t="s">
        <v>311</v>
      </c>
      <c r="B208" s="1" t="s">
        <v>310</v>
      </c>
      <c r="C208" s="3">
        <v>866.322</v>
      </c>
      <c r="D208" s="3">
        <v>884.598</v>
      </c>
      <c r="E208" s="3">
        <v>906.001</v>
      </c>
      <c r="F208" s="3">
        <v>932.185</v>
      </c>
      <c r="G208" s="3">
        <v>963.688</v>
      </c>
      <c r="H208" s="3">
        <v>1000.57</v>
      </c>
      <c r="I208" s="3">
        <v>1042.6970000000001</v>
      </c>
      <c r="J208" s="3">
        <v>1086.6239999999998</v>
      </c>
      <c r="K208" s="3">
        <v>1125.424</v>
      </c>
      <c r="L208" s="3">
        <v>1160.3</v>
      </c>
      <c r="M208" s="3">
        <v>1187.146</v>
      </c>
      <c r="N208" s="3">
        <v>1200.284</v>
      </c>
      <c r="O208" s="3">
        <v>1206.48</v>
      </c>
      <c r="P208" s="3">
        <v>1209.911</v>
      </c>
      <c r="Q208" s="3">
        <v>1204.4859999999999</v>
      </c>
      <c r="R208" s="3">
        <v>1190.814</v>
      </c>
      <c r="S208" s="3">
        <v>1172.765</v>
      </c>
      <c r="T208" s="3">
        <v>1148.267</v>
      </c>
      <c r="U208" s="3">
        <v>1119.941</v>
      </c>
      <c r="V208" s="3">
        <v>1091.548</v>
      </c>
      <c r="W208" s="3">
        <v>1066.017</v>
      </c>
      <c r="X208" s="3">
        <v>1043.515</v>
      </c>
      <c r="Y208" s="3">
        <v>1023.693</v>
      </c>
      <c r="Z208" s="3">
        <v>1008.523</v>
      </c>
      <c r="AA208" s="3">
        <v>1000.575</v>
      </c>
      <c r="AB208" s="3">
        <v>1000.895</v>
      </c>
      <c r="AC208" s="3">
        <v>1010.872</v>
      </c>
      <c r="AD208" s="3">
        <v>1031.13</v>
      </c>
      <c r="AE208" s="3">
        <v>1060.173</v>
      </c>
      <c r="AF208" s="3">
        <v>1097.106</v>
      </c>
      <c r="AG208" s="3">
        <v>1141.655</v>
      </c>
      <c r="AH208" s="3">
        <v>1192.249</v>
      </c>
      <c r="AI208" s="3">
        <v>1246.977</v>
      </c>
      <c r="AJ208" s="3">
        <v>1301.616</v>
      </c>
      <c r="AK208" s="3">
        <v>1350.852</v>
      </c>
      <c r="AL208" s="3">
        <v>1390.03</v>
      </c>
      <c r="AM208" s="3">
        <v>1416.025</v>
      </c>
      <c r="AN208" s="3">
        <v>1427.875</v>
      </c>
      <c r="AO208" s="3">
        <v>1426.759</v>
      </c>
      <c r="AP208" s="3">
        <v>1415.342</v>
      </c>
      <c r="AQ208" s="3">
        <v>1397.15</v>
      </c>
      <c r="AR208" s="3">
        <v>1375.483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3">
        <v>1170.2856</v>
      </c>
      <c r="BF208" s="3">
        <v>1137.31634</v>
      </c>
      <c r="BG208" s="3">
        <v>1168.3514199999997</v>
      </c>
      <c r="BH208" s="3">
        <v>1107.45702</v>
      </c>
      <c r="BI208" s="3">
        <v>1090.67145</v>
      </c>
      <c r="BJ208" s="3">
        <v>1113.81899</v>
      </c>
      <c r="BK208" s="3">
        <v>1097.54218</v>
      </c>
      <c r="BL208" s="3">
        <v>1080.6325199999999</v>
      </c>
      <c r="BM208" s="3">
        <v>1055.35683</v>
      </c>
      <c r="BN208" s="3">
        <v>1033.07985</v>
      </c>
      <c r="BO208" s="3">
        <v>1013.45607</v>
      </c>
      <c r="BP208" s="3">
        <v>998.43777</v>
      </c>
      <c r="BQ208" s="3">
        <v>990.56925</v>
      </c>
      <c r="BR208" s="3">
        <v>990.88605</v>
      </c>
      <c r="BS208" s="3">
        <v>1000.7632799999999</v>
      </c>
      <c r="BT208" s="3">
        <v>1020.8187000000001</v>
      </c>
      <c r="BU208" s="3">
        <v>1049.57127</v>
      </c>
      <c r="BV208" s="3">
        <v>1086.13494</v>
      </c>
      <c r="BW208" s="3">
        <v>1130.23845</v>
      </c>
      <c r="BX208" s="3">
        <v>1168.40402</v>
      </c>
      <c r="BY208" s="3">
        <v>1234.5072300000002</v>
      </c>
      <c r="BZ208" s="3">
        <v>1275.58368</v>
      </c>
      <c r="CA208" s="3">
        <v>1337.34348</v>
      </c>
      <c r="CB208" s="3">
        <v>1376.1297</v>
      </c>
      <c r="CC208" s="3">
        <v>1387.7045</v>
      </c>
      <c r="CD208" s="3">
        <v>1399.3174999999999</v>
      </c>
      <c r="CE208" s="3">
        <v>1398.22382</v>
      </c>
      <c r="CF208" s="3">
        <v>1387.0351600000001</v>
      </c>
      <c r="CG208" s="3">
        <v>1369.207</v>
      </c>
      <c r="CH208" s="3">
        <v>1347.97334</v>
      </c>
    </row>
    <row x14ac:dyDescent="0.25" r="209" customHeight="1" ht="17.25">
      <c r="A209" s="1" t="s">
        <v>301</v>
      </c>
      <c r="B209" s="1" t="s">
        <v>300</v>
      </c>
      <c r="C209" s="3">
        <v>166.269</v>
      </c>
      <c r="D209" s="3">
        <v>171.635</v>
      </c>
      <c r="E209" s="3">
        <v>184.189</v>
      </c>
      <c r="F209" s="3">
        <v>197.527</v>
      </c>
      <c r="G209" s="3">
        <v>210.378</v>
      </c>
      <c r="H209" s="3">
        <v>222.57600000000002</v>
      </c>
      <c r="I209" s="3">
        <v>233.916</v>
      </c>
      <c r="J209" s="3">
        <v>244.89799999999997</v>
      </c>
      <c r="K209" s="3">
        <v>255.906</v>
      </c>
      <c r="L209" s="3">
        <v>265.705</v>
      </c>
      <c r="M209" s="3">
        <v>272.016</v>
      </c>
      <c r="N209" s="3">
        <v>273.586</v>
      </c>
      <c r="O209" s="3">
        <v>273.066</v>
      </c>
      <c r="P209" s="3">
        <v>273.281</v>
      </c>
      <c r="Q209" s="3">
        <v>274.729</v>
      </c>
      <c r="R209" s="3">
        <v>277.42</v>
      </c>
      <c r="S209" s="3">
        <v>280.173</v>
      </c>
      <c r="T209" s="3">
        <v>282.297</v>
      </c>
      <c r="U209" s="3">
        <v>283.996</v>
      </c>
      <c r="V209" s="3">
        <v>284.947</v>
      </c>
      <c r="W209" s="3">
        <v>286.585</v>
      </c>
      <c r="X209" s="3">
        <v>290.984</v>
      </c>
      <c r="Y209" s="3">
        <v>297.262</v>
      </c>
      <c r="Z209" s="3">
        <v>303.771</v>
      </c>
      <c r="AA209" s="3">
        <v>310.74</v>
      </c>
      <c r="AB209" s="3">
        <v>317.991</v>
      </c>
      <c r="AC209" s="3">
        <v>323.512</v>
      </c>
      <c r="AD209" s="3">
        <v>325.945</v>
      </c>
      <c r="AE209" s="3">
        <v>324.674</v>
      </c>
      <c r="AF209" s="3">
        <v>319.721</v>
      </c>
      <c r="AG209" s="3">
        <v>315.022</v>
      </c>
      <c r="AH209" s="3">
        <v>313.682</v>
      </c>
      <c r="AI209" s="3">
        <v>313.723</v>
      </c>
      <c r="AJ209" s="3">
        <v>313.214</v>
      </c>
      <c r="AK209" s="3">
        <v>311.832</v>
      </c>
      <c r="AL209" s="3">
        <v>311.455</v>
      </c>
      <c r="AM209" s="3">
        <v>312.307</v>
      </c>
      <c r="AN209" s="3">
        <v>313.134</v>
      </c>
      <c r="AO209" s="3">
        <v>314.407</v>
      </c>
      <c r="AP209" s="3">
        <v>315.051</v>
      </c>
      <c r="AQ209" s="3">
        <v>314.688</v>
      </c>
      <c r="AR209" s="3">
        <v>314.621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3">
        <v>222.94650000000001</v>
      </c>
      <c r="BP209" s="3">
        <v>218.71512</v>
      </c>
      <c r="BQ209" s="3">
        <v>223.7328</v>
      </c>
      <c r="BR209" s="3">
        <v>222.59369999999998</v>
      </c>
      <c r="BS209" s="3">
        <v>239.39888</v>
      </c>
      <c r="BT209" s="3">
        <v>241.1993</v>
      </c>
      <c r="BU209" s="3">
        <v>275.9729</v>
      </c>
      <c r="BV209" s="3">
        <v>236.59354</v>
      </c>
      <c r="BW209" s="3">
        <v>248.86738</v>
      </c>
      <c r="BX209" s="3">
        <v>247.80878</v>
      </c>
      <c r="BY209" s="3">
        <v>269.80178</v>
      </c>
      <c r="BZ209" s="3">
        <v>269.36404</v>
      </c>
      <c r="CA209" s="3">
        <v>246.34728</v>
      </c>
      <c r="CB209" s="3">
        <v>246.04945</v>
      </c>
      <c r="CC209" s="3">
        <v>268.58402</v>
      </c>
      <c r="CD209" s="3">
        <v>297.4773</v>
      </c>
      <c r="CE209" s="3">
        <v>298.68665</v>
      </c>
      <c r="CF209" s="3">
        <v>299.29845</v>
      </c>
      <c r="CG209" s="3">
        <v>276.92544</v>
      </c>
      <c r="CH209" s="3">
        <v>276.86647999999997</v>
      </c>
    </row>
    <row x14ac:dyDescent="0.25" r="210" customHeight="1" ht="17.25">
      <c r="A210" s="1" t="s">
        <v>305</v>
      </c>
      <c r="B210" s="1" t="s">
        <v>304</v>
      </c>
      <c r="C210" s="3">
        <v>28.776</v>
      </c>
      <c r="D210" s="3">
        <v>28.623</v>
      </c>
      <c r="E210" s="3">
        <v>28.491</v>
      </c>
      <c r="F210" s="3">
        <v>28.439</v>
      </c>
      <c r="G210" s="3">
        <v>28.5</v>
      </c>
      <c r="H210" s="3">
        <v>28.65</v>
      </c>
      <c r="I210" s="3">
        <v>28.794</v>
      </c>
      <c r="J210" s="3">
        <v>28.858999999999998</v>
      </c>
      <c r="K210" s="3">
        <v>28.784</v>
      </c>
      <c r="L210" s="3">
        <v>28.53</v>
      </c>
      <c r="M210" s="3">
        <v>28.183</v>
      </c>
      <c r="N210" s="3">
        <v>27.874</v>
      </c>
      <c r="O210" s="3">
        <v>27.657</v>
      </c>
      <c r="P210" s="3">
        <v>27.584</v>
      </c>
      <c r="Q210" s="3">
        <v>27.712</v>
      </c>
      <c r="R210" s="3">
        <v>27.985</v>
      </c>
      <c r="S210" s="3">
        <v>28.217</v>
      </c>
      <c r="T210" s="3">
        <v>28.326</v>
      </c>
      <c r="U210" s="3">
        <v>28.336000000000002</v>
      </c>
      <c r="V210" s="3">
        <v>28.246</v>
      </c>
      <c r="W210" s="3">
        <v>28.134</v>
      </c>
      <c r="X210" s="3">
        <v>28.123</v>
      </c>
      <c r="Y210" s="3">
        <v>28.248</v>
      </c>
      <c r="Z210" s="3">
        <v>28.492</v>
      </c>
      <c r="AA210" s="3">
        <v>28.778</v>
      </c>
      <c r="AB210" s="3">
        <v>28.983999999999998</v>
      </c>
      <c r="AC210" s="3">
        <v>29.131</v>
      </c>
      <c r="AD210" s="3">
        <v>29.073</v>
      </c>
      <c r="AE210" s="3">
        <v>28.729</v>
      </c>
      <c r="AF210" s="3">
        <v>28.336</v>
      </c>
      <c r="AG210" s="3">
        <v>28.229</v>
      </c>
      <c r="AH210" s="3">
        <v>28.325</v>
      </c>
      <c r="AI210" s="3">
        <v>28.144</v>
      </c>
      <c r="AJ210" s="3">
        <v>27.79</v>
      </c>
      <c r="AK210" s="3">
        <v>27.543</v>
      </c>
      <c r="AL210" s="3">
        <v>27.139000000000003</v>
      </c>
      <c r="AM210" s="3">
        <v>26.634</v>
      </c>
      <c r="AN210" s="3">
        <v>26.19</v>
      </c>
      <c r="AO210" s="3">
        <v>25.678</v>
      </c>
      <c r="AP210" s="3">
        <v>25.135</v>
      </c>
      <c r="AQ210" s="3">
        <v>24.67</v>
      </c>
      <c r="AR210" s="3">
        <v>24.363</v>
      </c>
      <c r="AS210" s="3">
        <v>28.48824</v>
      </c>
      <c r="AT210" s="3">
        <v>24.61578</v>
      </c>
      <c r="AU210" s="3">
        <v>27.92118</v>
      </c>
      <c r="AV210" s="3">
        <v>23.60437</v>
      </c>
      <c r="AW210" s="3">
        <v>22.23</v>
      </c>
      <c r="AX210" s="3">
        <v>28.3635</v>
      </c>
      <c r="AY210" s="3">
        <v>28.21812</v>
      </c>
      <c r="AZ210" s="3">
        <v>26.83887</v>
      </c>
      <c r="BA210" s="3">
        <v>27.3448</v>
      </c>
      <c r="BB210" s="3">
        <v>27.6741</v>
      </c>
      <c r="BC210" s="3">
        <v>27.90117</v>
      </c>
      <c r="BD210" s="3">
        <v>27.59526</v>
      </c>
      <c r="BE210" s="3">
        <v>26.55072</v>
      </c>
      <c r="BF210" s="3">
        <v>26.75648</v>
      </c>
      <c r="BG210" s="3">
        <v>27.43488</v>
      </c>
      <c r="BH210" s="3">
        <v>27.70515</v>
      </c>
      <c r="BI210" s="3">
        <v>27.934829999999998</v>
      </c>
      <c r="BJ210" s="3">
        <v>28.042740000000002</v>
      </c>
      <c r="BK210" s="3">
        <v>28.05264</v>
      </c>
      <c r="BL210" s="3">
        <v>27.96354</v>
      </c>
      <c r="BM210" s="3">
        <v>27.85266</v>
      </c>
      <c r="BN210" s="3">
        <v>25.59193</v>
      </c>
      <c r="BO210" s="3">
        <v>26.8356</v>
      </c>
      <c r="BP210" s="3">
        <v>28.20708</v>
      </c>
      <c r="BQ210" s="3">
        <v>28.490219999999997</v>
      </c>
      <c r="BR210" s="3">
        <v>28.694159999999997</v>
      </c>
      <c r="BS210" s="3">
        <v>28.83969</v>
      </c>
      <c r="BT210" s="3">
        <v>28.78227</v>
      </c>
      <c r="BU210" s="3">
        <v>28.44171</v>
      </c>
      <c r="BV210" s="3">
        <v>28.052639999999997</v>
      </c>
      <c r="BW210" s="3">
        <v>27.94671</v>
      </c>
      <c r="BX210" s="3">
        <v>28.04175</v>
      </c>
      <c r="BY210" s="3">
        <v>26.7368</v>
      </c>
      <c r="BZ210" s="3">
        <v>27.5121</v>
      </c>
      <c r="CA210" s="3">
        <v>27.26757</v>
      </c>
      <c r="CB210" s="3">
        <v>24.696490000000004</v>
      </c>
      <c r="CC210" s="3">
        <v>24.23694</v>
      </c>
      <c r="CD210" s="3">
        <v>25.9281</v>
      </c>
      <c r="CE210" s="3">
        <v>25.42122</v>
      </c>
      <c r="CF210" s="3">
        <v>24.883650000000003</v>
      </c>
      <c r="CG210" s="3">
        <v>24.4233</v>
      </c>
      <c r="CH210" s="3">
        <v>24.11937</v>
      </c>
    </row>
    <row x14ac:dyDescent="0.25" r="211" customHeight="1" ht="17.25">
      <c r="A211" s="1" t="s">
        <v>502</v>
      </c>
      <c r="B211" s="1" t="s">
        <v>503</v>
      </c>
      <c r="C211" s="3">
        <v>290.878</v>
      </c>
      <c r="D211" s="3">
        <v>300.12</v>
      </c>
      <c r="E211" s="3">
        <v>309.138</v>
      </c>
      <c r="F211" s="3">
        <v>316.259</v>
      </c>
      <c r="G211" s="3">
        <v>320.078</v>
      </c>
      <c r="H211" s="3">
        <v>321.728</v>
      </c>
      <c r="I211" s="3">
        <v>321.218</v>
      </c>
      <c r="J211" s="3">
        <v>317.021</v>
      </c>
      <c r="K211" s="3">
        <v>309.558</v>
      </c>
      <c r="L211" s="3">
        <v>299.659</v>
      </c>
      <c r="M211" s="3">
        <v>287.271</v>
      </c>
      <c r="N211" s="3">
        <v>273.195</v>
      </c>
      <c r="O211" s="3">
        <v>259.597</v>
      </c>
      <c r="P211" s="3">
        <v>247.184</v>
      </c>
      <c r="Q211" s="3">
        <v>236.151</v>
      </c>
      <c r="R211" s="3">
        <v>226.522</v>
      </c>
      <c r="S211" s="3">
        <v>217.913</v>
      </c>
      <c r="T211" s="3">
        <v>210.115</v>
      </c>
      <c r="U211" s="3">
        <v>203.63</v>
      </c>
      <c r="V211" s="3">
        <v>199.078</v>
      </c>
      <c r="W211" s="3">
        <v>196.478</v>
      </c>
      <c r="X211" s="3">
        <v>195.42399999999998</v>
      </c>
      <c r="Y211" s="3">
        <v>195.306</v>
      </c>
      <c r="Z211" s="3">
        <v>195.736</v>
      </c>
      <c r="AA211" s="3">
        <v>196.147</v>
      </c>
      <c r="AB211" s="3">
        <v>196.461</v>
      </c>
      <c r="AC211" s="3">
        <v>197.198</v>
      </c>
      <c r="AD211" s="3">
        <v>198.628</v>
      </c>
      <c r="AE211" s="3">
        <v>200.42100000000002</v>
      </c>
      <c r="AF211" s="3">
        <v>201.979</v>
      </c>
      <c r="AG211" s="3">
        <v>203.295</v>
      </c>
      <c r="AH211" s="3">
        <v>204.33800000000002</v>
      </c>
      <c r="AI211" s="3">
        <v>204.668</v>
      </c>
      <c r="AJ211" s="3">
        <v>204.184</v>
      </c>
      <c r="AK211" s="3">
        <v>203.274</v>
      </c>
      <c r="AL211" s="3">
        <v>201.851</v>
      </c>
      <c r="AM211" s="3">
        <v>199.579</v>
      </c>
      <c r="AN211" s="3">
        <v>196.659</v>
      </c>
      <c r="AO211" s="3">
        <v>194.682</v>
      </c>
      <c r="AP211" s="3">
        <v>192.04000000000002</v>
      </c>
      <c r="AQ211" s="3">
        <v>188.074</v>
      </c>
      <c r="AR211" s="3">
        <v>184.645</v>
      </c>
      <c r="AS211" s="11" t="s">
        <v>385</v>
      </c>
      <c r="AT211" s="4" t="s">
        <v>385</v>
      </c>
      <c r="AU211" s="4" t="s">
        <v>385</v>
      </c>
      <c r="AV211" s="4" t="s">
        <v>385</v>
      </c>
      <c r="AW211" s="4" t="s">
        <v>385</v>
      </c>
      <c r="AX211" s="4" t="s">
        <v>385</v>
      </c>
      <c r="AY211" s="4" t="s">
        <v>385</v>
      </c>
      <c r="AZ211" s="4" t="s">
        <v>385</v>
      </c>
      <c r="BA211" s="4" t="s">
        <v>385</v>
      </c>
      <c r="BB211" s="4" t="s">
        <v>385</v>
      </c>
      <c r="BC211" s="4" t="s">
        <v>385</v>
      </c>
      <c r="BD211" s="4" t="s">
        <v>385</v>
      </c>
      <c r="BE211" s="4" t="s">
        <v>385</v>
      </c>
      <c r="BF211" s="4" t="s">
        <v>385</v>
      </c>
      <c r="BG211" s="4" t="s">
        <v>385</v>
      </c>
      <c r="BH211" s="4" t="s">
        <v>385</v>
      </c>
      <c r="BI211" s="4" t="s">
        <v>385</v>
      </c>
      <c r="BJ211" s="4" t="s">
        <v>385</v>
      </c>
      <c r="BK211" s="4" t="s">
        <v>385</v>
      </c>
      <c r="BL211" s="4" t="s">
        <v>385</v>
      </c>
      <c r="BM211" s="4" t="s">
        <v>385</v>
      </c>
      <c r="BN211" s="4" t="s">
        <v>385</v>
      </c>
      <c r="BO211" s="4" t="s">
        <v>385</v>
      </c>
      <c r="BP211" s="4" t="s">
        <v>385</v>
      </c>
      <c r="BQ211" s="4" t="s">
        <v>385</v>
      </c>
      <c r="BR211" s="4" t="s">
        <v>385</v>
      </c>
      <c r="BS211" s="4" t="s">
        <v>385</v>
      </c>
      <c r="BT211" s="4" t="s">
        <v>385</v>
      </c>
      <c r="BU211" s="4" t="s">
        <v>385</v>
      </c>
      <c r="BV211" s="4" t="s">
        <v>385</v>
      </c>
      <c r="BW211" s="4" t="s">
        <v>385</v>
      </c>
      <c r="BX211" s="4" t="s">
        <v>385</v>
      </c>
      <c r="BY211" s="4" t="s">
        <v>385</v>
      </c>
      <c r="BZ211" s="4" t="s">
        <v>385</v>
      </c>
      <c r="CA211" s="4" t="s">
        <v>385</v>
      </c>
      <c r="CB211" s="4" t="s">
        <v>385</v>
      </c>
      <c r="CC211" s="4" t="s">
        <v>385</v>
      </c>
      <c r="CD211" s="4" t="s">
        <v>385</v>
      </c>
      <c r="CE211" s="4" t="s">
        <v>385</v>
      </c>
      <c r="CF211" s="4" t="s">
        <v>385</v>
      </c>
      <c r="CG211" s="4" t="s">
        <v>385</v>
      </c>
      <c r="CH211" s="4" t="s">
        <v>385</v>
      </c>
    </row>
    <row x14ac:dyDescent="0.25" r="212" customHeight="1" ht="17.25">
      <c r="A212" s="1" t="s">
        <v>307</v>
      </c>
      <c r="B212" s="1" t="s">
        <v>306</v>
      </c>
      <c r="C212" s="3">
        <v>2075.737</v>
      </c>
      <c r="D212" s="3">
        <v>2089.07</v>
      </c>
      <c r="E212" s="3">
        <v>2104.733</v>
      </c>
      <c r="F212" s="3">
        <v>2125.884</v>
      </c>
      <c r="G212" s="3">
        <v>2154.873</v>
      </c>
      <c r="H212" s="3">
        <v>2190.6459999999997</v>
      </c>
      <c r="I212" s="3">
        <v>2225.208</v>
      </c>
      <c r="J212" s="3">
        <v>2248.045</v>
      </c>
      <c r="K212" s="3">
        <v>2254.938</v>
      </c>
      <c r="L212" s="3">
        <v>2241.371</v>
      </c>
      <c r="M212" s="3">
        <v>2214.04</v>
      </c>
      <c r="N212" s="3">
        <v>2181.027</v>
      </c>
      <c r="O212" s="3">
        <v>2145.48</v>
      </c>
      <c r="P212" s="3">
        <v>2112.034</v>
      </c>
      <c r="Q212" s="3">
        <v>2080.9390000000003</v>
      </c>
      <c r="R212" s="3">
        <v>2041.4360000000001</v>
      </c>
      <c r="S212" s="3">
        <v>1987.427</v>
      </c>
      <c r="T212" s="3">
        <v>1925.73</v>
      </c>
      <c r="U212" s="3">
        <v>1859.598</v>
      </c>
      <c r="V212" s="3">
        <v>1791.691</v>
      </c>
      <c r="W212" s="3">
        <v>1730.257</v>
      </c>
      <c r="X212" s="3">
        <v>1681.69</v>
      </c>
      <c r="Y212" s="3">
        <v>1646.243</v>
      </c>
      <c r="Z212" s="3">
        <v>1627.24</v>
      </c>
      <c r="AA212" s="3">
        <v>1625.769</v>
      </c>
      <c r="AB212" s="3">
        <v>1643.312</v>
      </c>
      <c r="AC212" s="3">
        <v>1674.128</v>
      </c>
      <c r="AD212" s="3">
        <v>1709.092</v>
      </c>
      <c r="AE212" s="3">
        <v>1745.219</v>
      </c>
      <c r="AF212" s="3">
        <v>1781.3310000000001</v>
      </c>
      <c r="AG212" s="3">
        <v>1822.7469999999998</v>
      </c>
      <c r="AH212" s="3">
        <v>1874.076</v>
      </c>
      <c r="AI212" s="3">
        <v>1936.4850000000001</v>
      </c>
      <c r="AJ212" s="3">
        <v>2004.399</v>
      </c>
      <c r="AK212" s="3">
        <v>2068.841</v>
      </c>
      <c r="AL212" s="3">
        <v>2122.652</v>
      </c>
      <c r="AM212" s="3">
        <v>2156.271</v>
      </c>
      <c r="AN212" s="3">
        <v>2169.331</v>
      </c>
      <c r="AO212" s="3">
        <v>2164.9</v>
      </c>
      <c r="AP212" s="3">
        <v>2144.529</v>
      </c>
      <c r="AQ212" s="3">
        <v>2111.688</v>
      </c>
      <c r="AR212" s="3">
        <v>2069.643</v>
      </c>
      <c r="AS212" s="12">
        <v>0</v>
      </c>
      <c r="AT212" s="12">
        <v>0</v>
      </c>
      <c r="AU212" s="3">
        <v>1831.1177100000002</v>
      </c>
      <c r="AV212" s="3">
        <v>1870.77792</v>
      </c>
      <c r="AW212" s="3">
        <v>1917.83697</v>
      </c>
      <c r="AX212" s="3">
        <v>1971.5813999999998</v>
      </c>
      <c r="AY212" s="3">
        <v>2047.1913600000003</v>
      </c>
      <c r="AZ212" s="3">
        <v>2090.6818500000004</v>
      </c>
      <c r="BA212" s="3">
        <v>2142.1911</v>
      </c>
      <c r="BB212" s="3">
        <v>2151.71616</v>
      </c>
      <c r="BC212" s="3">
        <v>2125.4784</v>
      </c>
      <c r="BD212" s="3">
        <v>2093.78592</v>
      </c>
      <c r="BE212" s="3">
        <v>2081.1156</v>
      </c>
      <c r="BF212" s="3">
        <v>2048.67298</v>
      </c>
      <c r="BG212" s="3">
        <v>2018.5108300000002</v>
      </c>
      <c r="BH212" s="3">
        <v>1980.1929200000002</v>
      </c>
      <c r="BI212" s="3">
        <v>1927.8041899999998</v>
      </c>
      <c r="BJ212" s="3">
        <v>1867.9581</v>
      </c>
      <c r="BK212" s="3">
        <v>1729.42614</v>
      </c>
      <c r="BL212" s="3">
        <v>1684.1895399999999</v>
      </c>
      <c r="BM212" s="3">
        <v>1643.74415</v>
      </c>
      <c r="BN212" s="3">
        <v>1530.3379</v>
      </c>
      <c r="BO212" s="3">
        <v>1498.08113</v>
      </c>
      <c r="BP212" s="3">
        <v>1513.3332</v>
      </c>
      <c r="BQ212" s="3">
        <v>1576.99593</v>
      </c>
      <c r="BR212" s="3">
        <v>1610.4457599999998</v>
      </c>
      <c r="BS212" s="3">
        <v>1657.38672</v>
      </c>
      <c r="BT212" s="3">
        <v>1692.00108</v>
      </c>
      <c r="BU212" s="3">
        <v>1727.76681</v>
      </c>
      <c r="BV212" s="3">
        <v>1745.7043800000001</v>
      </c>
      <c r="BW212" s="3">
        <v>1786.2920599999998</v>
      </c>
      <c r="BX212" s="3">
        <v>1836.59448</v>
      </c>
      <c r="BY212" s="3">
        <v>1917.1201500000002</v>
      </c>
      <c r="BZ212" s="3">
        <v>1944.2670299999997</v>
      </c>
      <c r="CA212" s="3">
        <v>1965.3989499999998</v>
      </c>
      <c r="CB212" s="3">
        <v>2058.97244</v>
      </c>
      <c r="CC212" s="3">
        <v>2048.45745</v>
      </c>
      <c r="CD212" s="3">
        <v>1974.0912100000003</v>
      </c>
      <c r="CE212" s="3">
        <v>1991.708</v>
      </c>
      <c r="CF212" s="3">
        <v>1951.52139</v>
      </c>
      <c r="CG212" s="3">
        <v>1942.7529600000003</v>
      </c>
      <c r="CH212" s="3">
        <v>1759.19655</v>
      </c>
    </row>
    <row x14ac:dyDescent="0.25" r="213" customHeight="1" ht="17.25">
      <c r="A213" s="1" t="s">
        <v>504</v>
      </c>
      <c r="B213" s="1" t="s">
        <v>308</v>
      </c>
      <c r="C213" s="3">
        <v>12890.053</v>
      </c>
      <c r="D213" s="3">
        <v>12997.679</v>
      </c>
      <c r="E213" s="3">
        <v>13079.791</v>
      </c>
      <c r="F213" s="3">
        <v>13159.277</v>
      </c>
      <c r="G213" s="3">
        <v>13200.978</v>
      </c>
      <c r="H213" s="3">
        <v>13230.947</v>
      </c>
      <c r="I213" s="3">
        <v>13256.963</v>
      </c>
      <c r="J213" s="3">
        <v>13278.311</v>
      </c>
      <c r="K213" s="3">
        <v>13300.518</v>
      </c>
      <c r="L213" s="3">
        <v>13318.546</v>
      </c>
      <c r="M213" s="3">
        <v>13311.958</v>
      </c>
      <c r="N213" s="3">
        <v>13289.536</v>
      </c>
      <c r="O213" s="3">
        <v>13259.412</v>
      </c>
      <c r="P213" s="3">
        <v>13237.252</v>
      </c>
      <c r="Q213" s="3">
        <v>13249.571</v>
      </c>
      <c r="R213" s="3">
        <v>13298.586</v>
      </c>
      <c r="S213" s="3">
        <v>13392.404</v>
      </c>
      <c r="T213" s="3">
        <v>13514.759</v>
      </c>
      <c r="U213" s="3">
        <v>13620.095</v>
      </c>
      <c r="V213" s="3">
        <v>13665.637</v>
      </c>
      <c r="W213" s="3">
        <v>13643.843</v>
      </c>
      <c r="X213" s="3">
        <v>13595.585</v>
      </c>
      <c r="Y213" s="3">
        <v>13462.773</v>
      </c>
      <c r="Z213" s="3">
        <v>13217.212</v>
      </c>
      <c r="AA213" s="3">
        <v>12980.529</v>
      </c>
      <c r="AB213" s="3">
        <v>12820.579000000002</v>
      </c>
      <c r="AC213" s="3">
        <v>12686.798</v>
      </c>
      <c r="AD213" s="3">
        <v>12621.084</v>
      </c>
      <c r="AE213" s="3">
        <v>12673.972000000002</v>
      </c>
      <c r="AF213" s="3">
        <v>12752.371</v>
      </c>
      <c r="AG213" s="3">
        <v>12802.534</v>
      </c>
      <c r="AH213" s="3">
        <v>12824.366999999998</v>
      </c>
      <c r="AI213" s="3">
        <v>12876.156</v>
      </c>
      <c r="AJ213" s="3">
        <v>12996.096</v>
      </c>
      <c r="AK213" s="3">
        <v>13203.117999999999</v>
      </c>
      <c r="AL213" s="3">
        <v>13472.389</v>
      </c>
      <c r="AM213" s="3">
        <v>13742.495</v>
      </c>
      <c r="AN213" s="3">
        <v>13940.833</v>
      </c>
      <c r="AO213" s="3">
        <v>13985.486</v>
      </c>
      <c r="AP213" s="3">
        <v>13847.288</v>
      </c>
      <c r="AQ213" s="3">
        <v>13566.798</v>
      </c>
      <c r="AR213" s="3">
        <v>13219.595</v>
      </c>
      <c r="AS213" s="12">
        <v>0</v>
      </c>
      <c r="AT213" s="3">
        <v>5459.02518</v>
      </c>
      <c r="AU213" s="3">
        <v>6147.501769999999</v>
      </c>
      <c r="AV213" s="3">
        <v>8553.530050000001</v>
      </c>
      <c r="AW213" s="3">
        <v>9372.694379999999</v>
      </c>
      <c r="AX213" s="3">
        <v>10055.51972</v>
      </c>
      <c r="AY213" s="3">
        <v>10870.709659999999</v>
      </c>
      <c r="AZ213" s="3">
        <v>11552.13057</v>
      </c>
      <c r="BA213" s="3">
        <v>12901.50246</v>
      </c>
      <c r="BB213" s="3">
        <v>12652.618699999999</v>
      </c>
      <c r="BC213" s="3">
        <v>12380.12094</v>
      </c>
      <c r="BD213" s="3">
        <v>12093.47776</v>
      </c>
      <c r="BE213" s="3">
        <v>11800.876680000001</v>
      </c>
      <c r="BF213" s="3">
        <v>11913.526800000001</v>
      </c>
      <c r="BG213" s="3">
        <v>12057.10961</v>
      </c>
      <c r="BH213" s="3">
        <v>11968.7274</v>
      </c>
      <c r="BI213" s="3">
        <v>11919.23956</v>
      </c>
      <c r="BJ213" s="3">
        <v>12028.13551</v>
      </c>
      <c r="BK213" s="3">
        <v>12394.28645</v>
      </c>
      <c r="BL213" s="3">
        <v>12709.042410000002</v>
      </c>
      <c r="BM213" s="3">
        <v>13098.08928</v>
      </c>
      <c r="BN213" s="3">
        <v>12915.805749999998</v>
      </c>
      <c r="BO213" s="3">
        <v>11981.86797</v>
      </c>
      <c r="BP213" s="3">
        <v>11631.14656</v>
      </c>
      <c r="BQ213" s="3">
        <v>11033.44965</v>
      </c>
      <c r="BR213" s="3">
        <v>11282.109520000002</v>
      </c>
      <c r="BS213" s="3">
        <v>11164.38224</v>
      </c>
      <c r="BT213" s="3">
        <v>11863.81896</v>
      </c>
      <c r="BU213" s="3">
        <v>12167.013120000001</v>
      </c>
      <c r="BV213" s="3">
        <v>12242.27616</v>
      </c>
      <c r="BW213" s="3">
        <v>12418.45798</v>
      </c>
      <c r="BX213" s="3">
        <v>12311.392319999997</v>
      </c>
      <c r="BY213" s="3">
        <v>12361.109760000001</v>
      </c>
      <c r="BZ213" s="3">
        <v>12476.25216</v>
      </c>
      <c r="CA213" s="3">
        <v>12542.962099999999</v>
      </c>
      <c r="CB213" s="3">
        <v>12933.493439999998</v>
      </c>
      <c r="CC213" s="3">
        <v>13192.7952</v>
      </c>
      <c r="CD213" s="3">
        <v>12964.974690000001</v>
      </c>
      <c r="CE213" s="3">
        <v>13426.066560000001</v>
      </c>
      <c r="CF213" s="3">
        <v>13293.39648</v>
      </c>
      <c r="CG213" s="3">
        <v>13024.12608</v>
      </c>
      <c r="CH213" s="3">
        <v>12558.615249999999</v>
      </c>
    </row>
    <row x14ac:dyDescent="0.25" r="214" customHeight="1" ht="17.25">
      <c r="A214" s="1" t="s">
        <v>313</v>
      </c>
      <c r="B214" s="1" t="s">
        <v>312</v>
      </c>
      <c r="C214" s="3">
        <v>2.022</v>
      </c>
      <c r="D214" s="3">
        <v>2.128</v>
      </c>
      <c r="E214" s="3">
        <v>2.24</v>
      </c>
      <c r="F214" s="3">
        <v>2.351</v>
      </c>
      <c r="G214" s="3">
        <v>2.464</v>
      </c>
      <c r="H214" s="3">
        <v>2.569</v>
      </c>
      <c r="I214" s="3">
        <v>2.6559999999999997</v>
      </c>
      <c r="J214" s="3">
        <v>2.74</v>
      </c>
      <c r="K214" s="3">
        <v>2.816</v>
      </c>
      <c r="L214" s="3">
        <v>2.873</v>
      </c>
      <c r="M214" s="3">
        <v>2.898</v>
      </c>
      <c r="N214" s="3">
        <v>2.893</v>
      </c>
      <c r="O214" s="3">
        <v>2.842</v>
      </c>
      <c r="P214" s="3">
        <v>2.763</v>
      </c>
      <c r="Q214" s="3">
        <v>2.697</v>
      </c>
      <c r="R214" s="3">
        <v>2.642</v>
      </c>
      <c r="S214" s="3">
        <v>2.593</v>
      </c>
      <c r="T214" s="3">
        <v>2.542</v>
      </c>
      <c r="U214" s="3">
        <v>2.501</v>
      </c>
      <c r="V214" s="3">
        <v>2.4699999999999998</v>
      </c>
      <c r="W214" s="3">
        <v>2.439</v>
      </c>
      <c r="X214" s="3">
        <v>2.408</v>
      </c>
      <c r="Y214" s="3">
        <v>2.374</v>
      </c>
      <c r="Z214" s="3">
        <v>2.334</v>
      </c>
      <c r="AA214" s="3">
        <v>2.296</v>
      </c>
      <c r="AB214" s="3">
        <v>2.275</v>
      </c>
      <c r="AC214" s="3">
        <v>2.27</v>
      </c>
      <c r="AD214" s="3">
        <v>2.281</v>
      </c>
      <c r="AE214" s="3">
        <v>2.31</v>
      </c>
      <c r="AF214" s="3">
        <v>2.355</v>
      </c>
      <c r="AG214" s="3">
        <v>2.422</v>
      </c>
      <c r="AH214" s="3">
        <v>2.502</v>
      </c>
      <c r="AI214" s="3">
        <v>2.585</v>
      </c>
      <c r="AJ214" s="3">
        <v>2.608</v>
      </c>
      <c r="AK214" s="3">
        <v>2.565</v>
      </c>
      <c r="AL214" s="3">
        <v>2.52</v>
      </c>
      <c r="AM214" s="3">
        <v>2.468</v>
      </c>
      <c r="AN214" s="3">
        <v>2.417</v>
      </c>
      <c r="AO214" s="3">
        <v>2.401</v>
      </c>
      <c r="AP214" s="3">
        <v>2.418</v>
      </c>
      <c r="AQ214" s="3">
        <v>2.451</v>
      </c>
      <c r="AR214" s="3">
        <v>2.497</v>
      </c>
      <c r="AS214" s="3">
        <v>2.0017799999999997</v>
      </c>
      <c r="AT214" s="3">
        <v>1.89392</v>
      </c>
      <c r="AU214" s="3">
        <v>1.7472000000000003</v>
      </c>
      <c r="AV214" s="3">
        <v>2.32749</v>
      </c>
      <c r="AW214" s="3">
        <v>2.2176</v>
      </c>
      <c r="AX214" s="3">
        <v>2.3121</v>
      </c>
      <c r="AY214" s="3">
        <v>2.44352</v>
      </c>
      <c r="AZ214" s="3">
        <v>2.3564000000000003</v>
      </c>
      <c r="BA214" s="3">
        <v>2.6752</v>
      </c>
      <c r="BB214" s="3">
        <v>2.8155400000000004</v>
      </c>
      <c r="BC214" s="3">
        <v>2.78208</v>
      </c>
      <c r="BD214" s="3">
        <v>2.74835</v>
      </c>
      <c r="BE214" s="3">
        <v>2.75674</v>
      </c>
      <c r="BF214" s="3">
        <v>2.40381</v>
      </c>
      <c r="BG214" s="3">
        <v>2.4273000000000002</v>
      </c>
      <c r="BH214" s="3">
        <v>2.32496</v>
      </c>
      <c r="BI214" s="3">
        <v>2.5670699999999997</v>
      </c>
      <c r="BJ214" s="3">
        <v>2.51658</v>
      </c>
      <c r="BK214" s="3">
        <v>2.47599</v>
      </c>
      <c r="BL214" s="3">
        <v>2.4452999999999996</v>
      </c>
      <c r="BM214" s="3">
        <v>2.41461</v>
      </c>
      <c r="BN214" s="3">
        <v>2.38392</v>
      </c>
      <c r="BO214" s="3">
        <v>2.35026</v>
      </c>
      <c r="BP214" s="3">
        <v>2.31066</v>
      </c>
      <c r="BQ214" s="3">
        <v>2.27304</v>
      </c>
      <c r="BR214" s="3">
        <v>2.25225</v>
      </c>
      <c r="BS214" s="3">
        <v>2.2473</v>
      </c>
      <c r="BT214" s="3">
        <v>2.25819</v>
      </c>
      <c r="BU214" s="3">
        <v>2.2869</v>
      </c>
      <c r="BV214" s="3">
        <v>2.33145</v>
      </c>
      <c r="BW214" s="3">
        <v>2.39778</v>
      </c>
      <c r="BX214" s="3">
        <v>2.4769799999999997</v>
      </c>
      <c r="BY214" s="3">
        <v>2.55915</v>
      </c>
      <c r="BZ214" s="3">
        <v>2.58192</v>
      </c>
      <c r="CA214" s="3">
        <v>2.5393499999999998</v>
      </c>
      <c r="CB214" s="3">
        <v>2.4948</v>
      </c>
      <c r="CC214" s="3">
        <v>2.44332</v>
      </c>
      <c r="CD214" s="3">
        <v>2.39283</v>
      </c>
      <c r="CE214" s="3">
        <v>2.3769899999999997</v>
      </c>
      <c r="CF214" s="3">
        <v>2.3938200000000003</v>
      </c>
      <c r="CG214" s="3">
        <v>2.4264900000000003</v>
      </c>
      <c r="CH214" s="3">
        <v>2.4720299999999997</v>
      </c>
    </row>
    <row x14ac:dyDescent="0.25" r="215" customHeight="1" ht="17.25">
      <c r="A215" s="1" t="s">
        <v>505</v>
      </c>
      <c r="B215" s="1" t="s">
        <v>506</v>
      </c>
      <c r="C215" s="3">
        <v>4000.494</v>
      </c>
      <c r="D215" s="3">
        <v>4003.172</v>
      </c>
      <c r="E215" s="3">
        <v>3981.458</v>
      </c>
      <c r="F215" s="3">
        <v>3936.116</v>
      </c>
      <c r="G215" s="3">
        <v>3870.377</v>
      </c>
      <c r="H215" s="3">
        <v>3788.628</v>
      </c>
      <c r="I215" s="3">
        <v>3694.241</v>
      </c>
      <c r="J215" s="3">
        <v>3587.598</v>
      </c>
      <c r="K215" s="3">
        <v>3466.42</v>
      </c>
      <c r="L215" s="3">
        <v>3326.904</v>
      </c>
      <c r="M215" s="3">
        <v>3205.559</v>
      </c>
      <c r="N215" s="3">
        <v>3146.902</v>
      </c>
      <c r="O215" s="3">
        <v>3131.437</v>
      </c>
      <c r="P215" s="3">
        <v>3135.283</v>
      </c>
      <c r="Q215" s="3">
        <v>3158.179</v>
      </c>
      <c r="R215" s="3">
        <v>3175.9739999999997</v>
      </c>
      <c r="S215" s="3">
        <v>3167.605</v>
      </c>
      <c r="T215" s="3">
        <v>3146.274</v>
      </c>
      <c r="U215" s="3">
        <v>3121.987</v>
      </c>
      <c r="V215" s="3">
        <v>3091.587</v>
      </c>
      <c r="W215" s="3">
        <v>3051.783</v>
      </c>
      <c r="X215" s="3">
        <v>2971.89</v>
      </c>
      <c r="Y215" s="12">
        <v>2853</v>
      </c>
      <c r="Z215" s="3">
        <v>2725.11</v>
      </c>
      <c r="AA215" s="3">
        <v>2590.2110000000002</v>
      </c>
      <c r="AB215" s="3">
        <v>2453.926</v>
      </c>
      <c r="AC215" s="3">
        <v>2331.039</v>
      </c>
      <c r="AD215" s="3">
        <v>2224.298</v>
      </c>
      <c r="AE215" s="3">
        <v>2127.45</v>
      </c>
      <c r="AF215" s="3">
        <v>2044.1</v>
      </c>
      <c r="AG215" s="3">
        <v>1976.797</v>
      </c>
      <c r="AH215" s="3">
        <v>1944.85</v>
      </c>
      <c r="AI215" s="3">
        <v>1963.108</v>
      </c>
      <c r="AJ215" s="3">
        <v>2004.061</v>
      </c>
      <c r="AK215" s="3">
        <v>2050.56</v>
      </c>
      <c r="AL215" s="3">
        <v>2103.147</v>
      </c>
      <c r="AM215" s="3">
        <v>2142.009</v>
      </c>
      <c r="AN215" s="3">
        <v>2139.648</v>
      </c>
      <c r="AO215" s="3">
        <v>2105.091</v>
      </c>
      <c r="AP215" s="3">
        <v>2056.638</v>
      </c>
      <c r="AQ215" s="3">
        <v>1998.2839999999999</v>
      </c>
      <c r="AR215" s="3">
        <v>1943.275</v>
      </c>
      <c r="AS215" s="11" t="s">
        <v>385</v>
      </c>
      <c r="AT215" s="4" t="s">
        <v>385</v>
      </c>
      <c r="AU215" s="4" t="s">
        <v>385</v>
      </c>
      <c r="AV215" s="4" t="s">
        <v>385</v>
      </c>
      <c r="AW215" s="4" t="s">
        <v>385</v>
      </c>
      <c r="AX215" s="4" t="s">
        <v>385</v>
      </c>
      <c r="AY215" s="4" t="s">
        <v>385</v>
      </c>
      <c r="AZ215" s="4" t="s">
        <v>385</v>
      </c>
      <c r="BA215" s="4" t="s">
        <v>385</v>
      </c>
      <c r="BB215" s="4" t="s">
        <v>385</v>
      </c>
      <c r="BC215" s="4" t="s">
        <v>385</v>
      </c>
      <c r="BD215" s="4" t="s">
        <v>385</v>
      </c>
      <c r="BE215" s="4" t="s">
        <v>385</v>
      </c>
      <c r="BF215" s="4" t="s">
        <v>385</v>
      </c>
      <c r="BG215" s="4" t="s">
        <v>385</v>
      </c>
      <c r="BH215" s="4" t="s">
        <v>385</v>
      </c>
      <c r="BI215" s="4" t="s">
        <v>385</v>
      </c>
      <c r="BJ215" s="4" t="s">
        <v>385</v>
      </c>
      <c r="BK215" s="4" t="s">
        <v>385</v>
      </c>
      <c r="BL215" s="4" t="s">
        <v>385</v>
      </c>
      <c r="BM215" s="4" t="s">
        <v>385</v>
      </c>
      <c r="BN215" s="4" t="s">
        <v>385</v>
      </c>
      <c r="BO215" s="4" t="s">
        <v>385</v>
      </c>
      <c r="BP215" s="4" t="s">
        <v>385</v>
      </c>
      <c r="BQ215" s="4" t="s">
        <v>385</v>
      </c>
      <c r="BR215" s="4" t="s">
        <v>385</v>
      </c>
      <c r="BS215" s="4" t="s">
        <v>385</v>
      </c>
      <c r="BT215" s="4" t="s">
        <v>385</v>
      </c>
      <c r="BU215" s="4" t="s">
        <v>385</v>
      </c>
      <c r="BV215" s="4" t="s">
        <v>385</v>
      </c>
      <c r="BW215" s="4" t="s">
        <v>385</v>
      </c>
      <c r="BX215" s="4" t="s">
        <v>385</v>
      </c>
      <c r="BY215" s="4" t="s">
        <v>385</v>
      </c>
      <c r="BZ215" s="4" t="s">
        <v>385</v>
      </c>
      <c r="CA215" s="4" t="s">
        <v>385</v>
      </c>
      <c r="CB215" s="4" t="s">
        <v>385</v>
      </c>
      <c r="CC215" s="4" t="s">
        <v>385</v>
      </c>
      <c r="CD215" s="4" t="s">
        <v>385</v>
      </c>
      <c r="CE215" s="4" t="s">
        <v>385</v>
      </c>
      <c r="CF215" s="4" t="s">
        <v>385</v>
      </c>
      <c r="CG215" s="4" t="s">
        <v>385</v>
      </c>
      <c r="CH215" s="4" t="s">
        <v>385</v>
      </c>
    </row>
    <row x14ac:dyDescent="0.25" r="216" customHeight="1" ht="17.25">
      <c r="A216" s="1" t="s">
        <v>321</v>
      </c>
      <c r="B216" s="1" t="s">
        <v>320</v>
      </c>
      <c r="C216" s="3">
        <v>7508.185</v>
      </c>
      <c r="D216" s="3">
        <v>7711.019</v>
      </c>
      <c r="E216" s="3">
        <v>7908.448999999999</v>
      </c>
      <c r="F216" s="3">
        <v>8114.6900000000005</v>
      </c>
      <c r="G216" s="3">
        <v>8315.817</v>
      </c>
      <c r="H216" s="3">
        <v>8516.499</v>
      </c>
      <c r="I216" s="3">
        <v>8723.627</v>
      </c>
      <c r="J216" s="3">
        <v>8930.035</v>
      </c>
      <c r="K216" s="3">
        <v>9126.265</v>
      </c>
      <c r="L216" s="3">
        <v>9303.458</v>
      </c>
      <c r="M216" s="3">
        <v>9483.767</v>
      </c>
      <c r="N216" s="3">
        <v>9671.321</v>
      </c>
      <c r="O216" s="3">
        <v>9866.756</v>
      </c>
      <c r="P216" s="3">
        <v>10131.408</v>
      </c>
      <c r="Q216" s="3">
        <v>10474.769</v>
      </c>
      <c r="R216" s="3">
        <v>10758.916</v>
      </c>
      <c r="S216" s="3">
        <v>10917.380000000001</v>
      </c>
      <c r="T216" s="3">
        <v>11118.053</v>
      </c>
      <c r="U216" s="3">
        <v>11421.461</v>
      </c>
      <c r="V216" s="3">
        <v>11771.123</v>
      </c>
      <c r="W216" s="3">
        <v>12157.733</v>
      </c>
      <c r="X216" s="3">
        <v>12516.218</v>
      </c>
      <c r="Y216" s="3">
        <v>12866.344</v>
      </c>
      <c r="Z216" s="3">
        <v>13249.650000000001</v>
      </c>
      <c r="AA216" s="3">
        <v>13669.243</v>
      </c>
      <c r="AB216" s="3">
        <v>14123.628</v>
      </c>
      <c r="AC216" s="3">
        <v>14581.441</v>
      </c>
      <c r="AD216" s="3">
        <v>15017.486</v>
      </c>
      <c r="AE216" s="3">
        <v>15422.335</v>
      </c>
      <c r="AF216" s="3">
        <v>15770.379</v>
      </c>
      <c r="AG216" s="3">
        <v>16083.35</v>
      </c>
      <c r="AH216" s="3">
        <v>16388.527000000002</v>
      </c>
      <c r="AI216" s="3">
        <v>16681.813000000002</v>
      </c>
      <c r="AJ216" s="3">
        <v>17020.356</v>
      </c>
      <c r="AK216" s="3">
        <v>17436.919</v>
      </c>
      <c r="AL216" s="3">
        <v>17934.53</v>
      </c>
      <c r="AM216" s="3">
        <v>18496.489</v>
      </c>
      <c r="AN216" s="3">
        <v>19098.106</v>
      </c>
      <c r="AO216" s="3">
        <v>19672.201999999997</v>
      </c>
      <c r="AP216" s="3">
        <v>20164.513</v>
      </c>
      <c r="AQ216" s="3">
        <v>20624.738</v>
      </c>
      <c r="AR216" s="3">
        <v>21074.609</v>
      </c>
      <c r="AS216" s="3">
        <v>5405.8932</v>
      </c>
      <c r="AT216" s="3">
        <v>5706.15406</v>
      </c>
      <c r="AU216" s="3">
        <v>5061.407359999999</v>
      </c>
      <c r="AV216" s="3">
        <v>6735.1927000000005</v>
      </c>
      <c r="AW216" s="3">
        <v>6070.546409999999</v>
      </c>
      <c r="AX216" s="3">
        <v>7664.8491</v>
      </c>
      <c r="AY216" s="3">
        <v>7153.37414</v>
      </c>
      <c r="AZ216" s="3">
        <v>8394.232899999999</v>
      </c>
      <c r="BA216" s="3">
        <v>8487.426449999999</v>
      </c>
      <c r="BB216" s="3">
        <v>8559.18136</v>
      </c>
      <c r="BC216" s="3">
        <v>8061.20195</v>
      </c>
      <c r="BD216" s="3">
        <v>9187.754949999999</v>
      </c>
      <c r="BE216" s="3">
        <v>9768.08844</v>
      </c>
      <c r="BF216" s="3">
        <v>9523.523519999999</v>
      </c>
      <c r="BG216" s="3">
        <v>9636.78748</v>
      </c>
      <c r="BH216" s="3">
        <v>10328.55936</v>
      </c>
      <c r="BI216" s="3">
        <v>8733.904</v>
      </c>
      <c r="BJ216" s="3">
        <v>9450.34505</v>
      </c>
      <c r="BK216" s="3">
        <v>9479.812629999999</v>
      </c>
      <c r="BL216" s="3">
        <v>10240.87701</v>
      </c>
      <c r="BM216" s="3">
        <v>10455.65038</v>
      </c>
      <c r="BN216" s="3">
        <v>11389.758380000001</v>
      </c>
      <c r="BO216" s="3">
        <v>11322.38272</v>
      </c>
      <c r="BP216" s="3">
        <v>12057.181500000002</v>
      </c>
      <c r="BQ216" s="3">
        <v>12439.01113</v>
      </c>
      <c r="BR216" s="3">
        <v>12852.50148</v>
      </c>
      <c r="BS216" s="3">
        <v>13123.296900000001</v>
      </c>
      <c r="BT216" s="3">
        <v>13365.56254</v>
      </c>
      <c r="BU216" s="3">
        <v>13725.878149999999</v>
      </c>
      <c r="BV216" s="3">
        <v>14666.452470000002</v>
      </c>
      <c r="BW216" s="3">
        <v>15922.5165</v>
      </c>
      <c r="BX216" s="3">
        <v>16224.641730000001</v>
      </c>
      <c r="BY216" s="3">
        <v>16514.994870000002</v>
      </c>
      <c r="BZ216" s="3">
        <v>16850.152439999998</v>
      </c>
      <c r="CA216" s="3">
        <v>17262.54981</v>
      </c>
      <c r="CB216" s="3">
        <v>17396.4941</v>
      </c>
      <c r="CC216" s="3">
        <v>17571.66455</v>
      </c>
      <c r="CD216" s="3">
        <v>17761.23858</v>
      </c>
      <c r="CE216" s="3">
        <v>17901.70382</v>
      </c>
      <c r="CF216" s="3">
        <v>18349.70683</v>
      </c>
      <c r="CG216" s="3">
        <v>17943.52206</v>
      </c>
      <c r="CH216" s="3">
        <v>15805.956750000001</v>
      </c>
    </row>
    <row x14ac:dyDescent="0.25" r="217" customHeight="1" ht="17.25">
      <c r="A217" s="1" t="s">
        <v>315</v>
      </c>
      <c r="B217" s="1" t="s">
        <v>314</v>
      </c>
      <c r="C217" s="3">
        <v>5089.931</v>
      </c>
      <c r="D217" s="3">
        <v>5185.411</v>
      </c>
      <c r="E217" s="3">
        <v>5298.887</v>
      </c>
      <c r="F217" s="3">
        <v>5435.643</v>
      </c>
      <c r="G217" s="3">
        <v>5595.993</v>
      </c>
      <c r="H217" s="3">
        <v>5791.646000000001</v>
      </c>
      <c r="I217" s="3">
        <v>6022.706</v>
      </c>
      <c r="J217" s="3">
        <v>6278.927000000001</v>
      </c>
      <c r="K217" s="3">
        <v>6552.102</v>
      </c>
      <c r="L217" s="3">
        <v>6832.883</v>
      </c>
      <c r="M217" s="3">
        <v>7113.485</v>
      </c>
      <c r="N217" s="3">
        <v>7389.304</v>
      </c>
      <c r="O217" s="3">
        <v>7667.415</v>
      </c>
      <c r="P217" s="3">
        <v>7952.879999999999</v>
      </c>
      <c r="Q217" s="3">
        <v>8239.732</v>
      </c>
      <c r="R217" s="3">
        <v>8513.208</v>
      </c>
      <c r="S217" s="3">
        <v>8772.816</v>
      </c>
      <c r="T217" s="3">
        <v>9018.691</v>
      </c>
      <c r="U217" s="3">
        <v>9252.06</v>
      </c>
      <c r="V217" s="3">
        <v>9488.842</v>
      </c>
      <c r="W217" s="3">
        <v>9727.663</v>
      </c>
      <c r="X217" s="3">
        <v>9980.661</v>
      </c>
      <c r="Y217" s="3">
        <v>10255.31</v>
      </c>
      <c r="Z217" s="3">
        <v>10539.479</v>
      </c>
      <c r="AA217" s="3">
        <v>10826.757</v>
      </c>
      <c r="AB217" s="3">
        <v>11109.249</v>
      </c>
      <c r="AC217" s="3">
        <v>11382.867</v>
      </c>
      <c r="AD217" s="3">
        <v>11646.698</v>
      </c>
      <c r="AE217" s="3">
        <v>11900.4</v>
      </c>
      <c r="AF217" s="3">
        <v>12147.402</v>
      </c>
      <c r="AG217" s="3">
        <v>12398.141</v>
      </c>
      <c r="AH217" s="3">
        <v>12651.997</v>
      </c>
      <c r="AI217" s="3">
        <v>12903.07</v>
      </c>
      <c r="AJ217" s="3">
        <v>13149.490000000002</v>
      </c>
      <c r="AK217" s="3">
        <v>13383.537</v>
      </c>
      <c r="AL217" s="3">
        <v>13601.806999999999</v>
      </c>
      <c r="AM217" s="3">
        <v>13821.225</v>
      </c>
      <c r="AN217" s="3">
        <v>14062.731</v>
      </c>
      <c r="AO217" s="3">
        <v>14339.521</v>
      </c>
      <c r="AP217" s="3">
        <v>14657.936</v>
      </c>
      <c r="AQ217" s="3">
        <v>15008.008000000002</v>
      </c>
      <c r="AR217" s="3">
        <v>15379.378</v>
      </c>
      <c r="AS217" s="12">
        <v>0</v>
      </c>
      <c r="AT217" s="3">
        <v>933.37398</v>
      </c>
      <c r="AU217" s="3">
        <v>1218.74401</v>
      </c>
      <c r="AV217" s="3">
        <v>1521.9800400000001</v>
      </c>
      <c r="AW217" s="3">
        <v>1790.7177600000002</v>
      </c>
      <c r="AX217" s="3">
        <v>2142.90902</v>
      </c>
      <c r="AY217" s="3">
        <v>3071.5800600000002</v>
      </c>
      <c r="AZ217" s="3">
        <v>3830.1454700000004</v>
      </c>
      <c r="BA217" s="3">
        <v>4586.471399999999</v>
      </c>
      <c r="BB217" s="3">
        <v>4919.67576</v>
      </c>
      <c r="BC217" s="3">
        <v>5335.1137499999995</v>
      </c>
      <c r="BD217" s="3">
        <v>5689.76408</v>
      </c>
      <c r="BE217" s="3">
        <v>6057.25785</v>
      </c>
      <c r="BF217" s="3">
        <v>6521.361599999999</v>
      </c>
      <c r="BG217" s="3">
        <v>6921.374879999999</v>
      </c>
      <c r="BH217" s="3">
        <v>7065.96264</v>
      </c>
      <c r="BI217" s="3">
        <v>7193.70912</v>
      </c>
      <c r="BJ217" s="3">
        <v>7395.32662</v>
      </c>
      <c r="BK217" s="3">
        <v>6939.045</v>
      </c>
      <c r="BL217" s="3">
        <v>7591.073600000001</v>
      </c>
      <c r="BM217" s="3">
        <v>7976.68366</v>
      </c>
      <c r="BN217" s="3">
        <v>8283.948629999999</v>
      </c>
      <c r="BO217" s="3">
        <v>8717.0135</v>
      </c>
      <c r="BP217" s="3">
        <v>9169.34673</v>
      </c>
      <c r="BQ217" s="3">
        <v>9527.54616</v>
      </c>
      <c r="BR217" s="3">
        <v>9998.3241</v>
      </c>
      <c r="BS217" s="3">
        <v>9447.77961</v>
      </c>
      <c r="BT217" s="3">
        <v>10132.627260000001</v>
      </c>
      <c r="BU217" s="3">
        <v>10234.344</v>
      </c>
      <c r="BV217" s="3">
        <v>10932.6618</v>
      </c>
      <c r="BW217" s="3">
        <v>10662.401259999999</v>
      </c>
      <c r="BX217" s="3">
        <v>12272.43709</v>
      </c>
      <c r="BY217" s="3">
        <v>12257.9165</v>
      </c>
      <c r="BZ217" s="3">
        <v>12229.025700000002</v>
      </c>
      <c r="CA217" s="3">
        <v>12179.018670000001</v>
      </c>
      <c r="CB217" s="3">
        <v>12921.716649999998</v>
      </c>
      <c r="CC217" s="3">
        <v>12991.9515</v>
      </c>
      <c r="CD217" s="3">
        <v>12515.83059</v>
      </c>
      <c r="CE217" s="3">
        <v>12618.77848</v>
      </c>
      <c r="CF217" s="3">
        <v>12898.98368</v>
      </c>
      <c r="CG217" s="3">
        <v>13657.287280000002</v>
      </c>
      <c r="CH217" s="3">
        <v>12764.88374</v>
      </c>
    </row>
    <row x14ac:dyDescent="0.25" r="218" customHeight="1" ht="17.25">
      <c r="A218" s="1" t="s">
        <v>317</v>
      </c>
      <c r="B218" s="1" t="s">
        <v>316</v>
      </c>
      <c r="C218" s="3">
        <v>7244.019</v>
      </c>
      <c r="D218" s="3">
        <v>7246.863000000001</v>
      </c>
      <c r="E218" s="3">
        <v>7268.065</v>
      </c>
      <c r="F218" s="3">
        <v>7359.113</v>
      </c>
      <c r="G218" s="3">
        <v>7482.403</v>
      </c>
      <c r="H218" s="3">
        <v>7572.992</v>
      </c>
      <c r="I218" s="3">
        <v>7666.317</v>
      </c>
      <c r="J218" s="3">
        <v>7727.229</v>
      </c>
      <c r="K218" s="3">
        <v>7654.3949999999995</v>
      </c>
      <c r="L218" s="3">
        <v>7506.08</v>
      </c>
      <c r="M218" s="3">
        <v>7327.844</v>
      </c>
      <c r="N218" s="3">
        <v>7079.42</v>
      </c>
      <c r="O218" s="3">
        <v>6795.831</v>
      </c>
      <c r="P218" s="3">
        <v>6467.097</v>
      </c>
      <c r="Q218" s="3">
        <v>6078.906</v>
      </c>
      <c r="R218" s="3">
        <v>5702.339</v>
      </c>
      <c r="S218" s="3">
        <v>5345.155</v>
      </c>
      <c r="T218" s="3">
        <v>5017.792</v>
      </c>
      <c r="U218" s="3">
        <v>4734.745</v>
      </c>
      <c r="V218" s="3">
        <v>4477.778</v>
      </c>
      <c r="W218" s="3">
        <v>4249.897</v>
      </c>
      <c r="X218" s="3">
        <v>4022.233</v>
      </c>
      <c r="Y218" s="3">
        <v>3852.328</v>
      </c>
      <c r="Z218" s="3">
        <v>3834.376</v>
      </c>
      <c r="AA218" s="3">
        <v>3896.7039999999997</v>
      </c>
      <c r="AB218" s="3">
        <v>3970.9399999999996</v>
      </c>
      <c r="AC218" s="3">
        <v>4094.693</v>
      </c>
      <c r="AD218" s="3">
        <v>4260.615</v>
      </c>
      <c r="AE218" s="3">
        <v>4443.450000000001</v>
      </c>
      <c r="AF218" s="3">
        <v>4630.156</v>
      </c>
      <c r="AG218" s="3">
        <v>4787.295</v>
      </c>
      <c r="AH218" s="3">
        <v>4902.07</v>
      </c>
      <c r="AI218" s="3">
        <v>4994.348</v>
      </c>
      <c r="AJ218" s="3">
        <v>5038.4</v>
      </c>
      <c r="AK218" s="3">
        <v>5002.067</v>
      </c>
      <c r="AL218" s="3">
        <v>4912.92</v>
      </c>
      <c r="AM218" s="3">
        <v>4774.858</v>
      </c>
      <c r="AN218" s="3">
        <v>4563.114</v>
      </c>
      <c r="AO218" s="3">
        <v>4286.921</v>
      </c>
      <c r="AP218" s="3">
        <v>4004.931</v>
      </c>
      <c r="AQ218" s="3">
        <v>3772.485</v>
      </c>
      <c r="AR218" s="3">
        <v>3595.607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3">
        <v>6320.12283</v>
      </c>
      <c r="BF218" s="3">
        <v>5755.71633</v>
      </c>
      <c r="BG218" s="3">
        <v>5592.59352</v>
      </c>
      <c r="BH218" s="3">
        <v>5417.222049999999</v>
      </c>
      <c r="BI218" s="3">
        <v>5184.8003499999995</v>
      </c>
      <c r="BJ218" s="3">
        <v>4867.25824</v>
      </c>
      <c r="BK218" s="3">
        <v>4592.70265</v>
      </c>
      <c r="BL218" s="3">
        <v>4433.00022</v>
      </c>
      <c r="BM218" s="3">
        <v>4164.89906</v>
      </c>
      <c r="BN218" s="3">
        <v>3941.78834</v>
      </c>
      <c r="BO218" s="3">
        <v>3775.2814399999997</v>
      </c>
      <c r="BP218" s="3">
        <v>3757.6884800000003</v>
      </c>
      <c r="BQ218" s="3">
        <v>3818.7699199999997</v>
      </c>
      <c r="BR218" s="3">
        <v>3812.1023999999993</v>
      </c>
      <c r="BS218" s="3">
        <v>3971.85221</v>
      </c>
      <c r="BT218" s="3">
        <v>4175.4027</v>
      </c>
      <c r="BU218" s="3">
        <v>4221.2775</v>
      </c>
      <c r="BV218" s="3">
        <v>4352.34664</v>
      </c>
      <c r="BW218" s="3">
        <v>4404.3114000000005</v>
      </c>
      <c r="BX218" s="3">
        <v>4411.863</v>
      </c>
      <c r="BY218" s="3">
        <v>4744.6305999999995</v>
      </c>
      <c r="BZ218" s="3">
        <v>4786.48</v>
      </c>
      <c r="CA218" s="3">
        <v>1950.8061300000002</v>
      </c>
      <c r="CB218" s="3">
        <v>1916.0388</v>
      </c>
      <c r="CC218" s="3">
        <v>3581.1435</v>
      </c>
      <c r="CD218" s="3">
        <v>3833.0157599999993</v>
      </c>
      <c r="CE218" s="3">
        <v>3858.2289000000005</v>
      </c>
      <c r="CF218" s="3">
        <v>3364.1420399999997</v>
      </c>
      <c r="CG218" s="3">
        <v>3508.41105</v>
      </c>
      <c r="CH218" s="3">
        <v>3092.2220199999997</v>
      </c>
    </row>
    <row x14ac:dyDescent="0.25" r="219" customHeight="1" ht="17.25">
      <c r="A219" s="1" t="s">
        <v>323</v>
      </c>
      <c r="B219" s="1" t="s">
        <v>322</v>
      </c>
      <c r="C219" s="3">
        <v>563.325</v>
      </c>
      <c r="D219" s="3">
        <v>550.0830000000001</v>
      </c>
      <c r="E219" s="3">
        <v>538.316</v>
      </c>
      <c r="F219" s="3">
        <v>528.86</v>
      </c>
      <c r="G219" s="3">
        <v>522.024</v>
      </c>
      <c r="H219" s="3">
        <v>519.653</v>
      </c>
      <c r="I219" s="3">
        <v>520.211</v>
      </c>
      <c r="J219" s="3">
        <v>520.646</v>
      </c>
      <c r="K219" s="3">
        <v>523.329</v>
      </c>
      <c r="L219" s="3">
        <v>529.336</v>
      </c>
      <c r="M219" s="3">
        <v>534.023</v>
      </c>
      <c r="N219" s="3">
        <v>537.291</v>
      </c>
      <c r="O219" s="3">
        <v>541.708</v>
      </c>
      <c r="P219" s="3">
        <v>544.2529999999999</v>
      </c>
      <c r="Q219" s="3">
        <v>544.46</v>
      </c>
      <c r="R219" s="3">
        <v>546.304</v>
      </c>
      <c r="S219" s="3">
        <v>548.338</v>
      </c>
      <c r="T219" s="3">
        <v>548.538</v>
      </c>
      <c r="U219" s="3">
        <v>546.918</v>
      </c>
      <c r="V219" s="3">
        <v>542.416</v>
      </c>
      <c r="W219" s="3">
        <v>534.899</v>
      </c>
      <c r="X219" s="3">
        <v>525.808</v>
      </c>
      <c r="Y219" s="3">
        <v>517.276</v>
      </c>
      <c r="Z219" s="3">
        <v>509.87100000000004</v>
      </c>
      <c r="AA219" s="3">
        <v>503.346</v>
      </c>
      <c r="AB219" s="3">
        <v>498.293</v>
      </c>
      <c r="AC219" s="3">
        <v>494.2420000000001</v>
      </c>
      <c r="AD219" s="3">
        <v>489.582</v>
      </c>
      <c r="AE219" s="3">
        <v>484.995</v>
      </c>
      <c r="AF219" s="3">
        <v>481.32</v>
      </c>
      <c r="AG219" s="3">
        <v>477.64799999999997</v>
      </c>
      <c r="AH219" s="3">
        <v>474.519</v>
      </c>
      <c r="AI219" s="3">
        <v>472.74899999999997</v>
      </c>
      <c r="AJ219" s="3">
        <v>472.15700000000004</v>
      </c>
      <c r="AK219" s="3">
        <v>472.13700000000006</v>
      </c>
      <c r="AL219" s="3">
        <v>472.899</v>
      </c>
      <c r="AM219" s="3">
        <v>472.64099999999996</v>
      </c>
      <c r="AN219" s="3">
        <v>467.06</v>
      </c>
      <c r="AO219" s="3">
        <v>454.508</v>
      </c>
      <c r="AP219" s="3">
        <v>436.078</v>
      </c>
      <c r="AQ219" s="3">
        <v>413.0319999999999</v>
      </c>
      <c r="AR219" s="3">
        <v>389.986</v>
      </c>
      <c r="AS219" s="3">
        <v>315.46200000000005</v>
      </c>
      <c r="AT219" s="3">
        <v>418.06308000000007</v>
      </c>
      <c r="AU219" s="3">
        <v>409.12016000000006</v>
      </c>
      <c r="AV219" s="3">
        <v>523.5714</v>
      </c>
      <c r="AW219" s="3">
        <v>485.48232</v>
      </c>
      <c r="AX219" s="3">
        <v>478.08076000000005</v>
      </c>
      <c r="AY219" s="3">
        <v>478.59412000000003</v>
      </c>
      <c r="AZ219" s="3">
        <v>510.23308</v>
      </c>
      <c r="BA219" s="3">
        <v>512.8624199999999</v>
      </c>
      <c r="BB219" s="3">
        <v>524.04264</v>
      </c>
      <c r="BC219" s="3">
        <v>528.68277</v>
      </c>
      <c r="BD219" s="3">
        <v>531.91809</v>
      </c>
      <c r="BE219" s="3">
        <v>536.2909199999999</v>
      </c>
      <c r="BF219" s="3">
        <v>533.36794</v>
      </c>
      <c r="BG219" s="3">
        <v>539.0154</v>
      </c>
      <c r="BH219" s="3">
        <v>540.84096</v>
      </c>
      <c r="BI219" s="3">
        <v>542.85462</v>
      </c>
      <c r="BJ219" s="3">
        <v>543.05262</v>
      </c>
      <c r="BK219" s="3">
        <v>541.44882</v>
      </c>
      <c r="BL219" s="3">
        <v>536.99184</v>
      </c>
      <c r="BM219" s="3">
        <v>529.55001</v>
      </c>
      <c r="BN219" s="3">
        <v>520.54992</v>
      </c>
      <c r="BO219" s="3">
        <v>512.1032399999999</v>
      </c>
      <c r="BP219" s="3">
        <v>504.77229000000005</v>
      </c>
      <c r="BQ219" s="3">
        <v>498.31254</v>
      </c>
      <c r="BR219" s="3">
        <v>493.31007</v>
      </c>
      <c r="BS219" s="3">
        <v>489.29958000000005</v>
      </c>
      <c r="BT219" s="3">
        <v>484.68618</v>
      </c>
      <c r="BU219" s="3">
        <v>480.14505</v>
      </c>
      <c r="BV219" s="3">
        <v>476.5068</v>
      </c>
      <c r="BW219" s="3">
        <v>472.87152</v>
      </c>
      <c r="BX219" s="3">
        <v>469.77381</v>
      </c>
      <c r="BY219" s="3">
        <v>468.02151</v>
      </c>
      <c r="BZ219" s="3">
        <v>462.71386</v>
      </c>
      <c r="CA219" s="3">
        <v>467.4156300000001</v>
      </c>
      <c r="CB219" s="3">
        <v>463.44102</v>
      </c>
      <c r="CC219" s="3">
        <v>463.18817999999993</v>
      </c>
      <c r="CD219" s="3">
        <v>457.7188</v>
      </c>
      <c r="CE219" s="3">
        <v>445.41783999999996</v>
      </c>
      <c r="CF219" s="3">
        <v>431.71722</v>
      </c>
      <c r="CG219" s="3">
        <v>408.90167999999994</v>
      </c>
      <c r="CH219" s="3">
        <v>386.08614</v>
      </c>
    </row>
    <row x14ac:dyDescent="0.25" r="220" customHeight="1" ht="17.25">
      <c r="A220" s="1" t="s">
        <v>507</v>
      </c>
      <c r="B220" s="1" t="s">
        <v>508</v>
      </c>
      <c r="C220" s="3">
        <v>32050.205</v>
      </c>
      <c r="D220" s="3">
        <v>32850.235</v>
      </c>
      <c r="E220" s="3">
        <v>33577.498</v>
      </c>
      <c r="F220" s="3">
        <v>34109.196</v>
      </c>
      <c r="G220" s="3">
        <v>34464.043000000005</v>
      </c>
      <c r="H220" s="3">
        <v>34736.885</v>
      </c>
      <c r="I220" s="3">
        <v>35005.576</v>
      </c>
      <c r="J220" s="3">
        <v>35335.045</v>
      </c>
      <c r="K220" s="3">
        <v>35809.354</v>
      </c>
      <c r="L220" s="3">
        <v>36461.968</v>
      </c>
      <c r="M220" s="3">
        <v>37201.791</v>
      </c>
      <c r="N220" s="3">
        <v>37936.171</v>
      </c>
      <c r="O220" s="3">
        <v>38626.846</v>
      </c>
      <c r="P220" s="3">
        <v>39156.791</v>
      </c>
      <c r="Q220" s="3">
        <v>39386.013999999996</v>
      </c>
      <c r="R220" s="3">
        <v>39281.498999999996</v>
      </c>
      <c r="S220" s="3">
        <v>38978.348</v>
      </c>
      <c r="T220" s="3">
        <v>38705.143</v>
      </c>
      <c r="U220" s="3">
        <v>38584.422000000006</v>
      </c>
      <c r="V220" s="3">
        <v>38604.348</v>
      </c>
      <c r="W220" s="3">
        <v>38734.81</v>
      </c>
      <c r="X220" s="3">
        <v>38960.973</v>
      </c>
      <c r="Y220" s="3">
        <v>39257.176999999996</v>
      </c>
      <c r="Z220" s="3">
        <v>39606.854</v>
      </c>
      <c r="AA220" s="3">
        <v>39965.333</v>
      </c>
      <c r="AB220" s="3">
        <v>40215.355</v>
      </c>
      <c r="AC220" s="3">
        <v>40399.06</v>
      </c>
      <c r="AD220" s="3">
        <v>40659.9</v>
      </c>
      <c r="AE220" s="3">
        <v>40870.555</v>
      </c>
      <c r="AF220" s="3">
        <v>40870.636</v>
      </c>
      <c r="AG220" s="3">
        <v>40747.177</v>
      </c>
      <c r="AH220" s="3">
        <v>40656.469</v>
      </c>
      <c r="AI220" s="3">
        <v>40541.103</v>
      </c>
      <c r="AJ220" s="3">
        <v>40356.408</v>
      </c>
      <c r="AK220" s="3">
        <v>40231.074</v>
      </c>
      <c r="AL220" s="3">
        <v>40190.962</v>
      </c>
      <c r="AM220" s="3">
        <v>40203.63</v>
      </c>
      <c r="AN220" s="3">
        <v>40191.893</v>
      </c>
      <c r="AO220" s="3">
        <v>40042.926</v>
      </c>
      <c r="AP220" s="3">
        <v>39697.112</v>
      </c>
      <c r="AQ220" s="3">
        <v>39055.383</v>
      </c>
      <c r="AR220" s="3">
        <v>38328.83</v>
      </c>
      <c r="AS220" s="11" t="s">
        <v>385</v>
      </c>
      <c r="AT220" s="4" t="s">
        <v>385</v>
      </c>
      <c r="AU220" s="4" t="s">
        <v>385</v>
      </c>
      <c r="AV220" s="4" t="s">
        <v>385</v>
      </c>
      <c r="AW220" s="4" t="s">
        <v>385</v>
      </c>
      <c r="AX220" s="4" t="s">
        <v>385</v>
      </c>
      <c r="AY220" s="4" t="s">
        <v>385</v>
      </c>
      <c r="AZ220" s="4" t="s">
        <v>385</v>
      </c>
      <c r="BA220" s="4" t="s">
        <v>385</v>
      </c>
      <c r="BB220" s="4" t="s">
        <v>385</v>
      </c>
      <c r="BC220" s="4" t="s">
        <v>385</v>
      </c>
      <c r="BD220" s="4" t="s">
        <v>385</v>
      </c>
      <c r="BE220" s="4" t="s">
        <v>385</v>
      </c>
      <c r="BF220" s="4" t="s">
        <v>385</v>
      </c>
      <c r="BG220" s="4" t="s">
        <v>385</v>
      </c>
      <c r="BH220" s="4" t="s">
        <v>385</v>
      </c>
      <c r="BI220" s="4" t="s">
        <v>385</v>
      </c>
      <c r="BJ220" s="4" t="s">
        <v>385</v>
      </c>
      <c r="BK220" s="4" t="s">
        <v>385</v>
      </c>
      <c r="BL220" s="4" t="s">
        <v>385</v>
      </c>
      <c r="BM220" s="4" t="s">
        <v>385</v>
      </c>
      <c r="BN220" s="4" t="s">
        <v>385</v>
      </c>
      <c r="BO220" s="4" t="s">
        <v>385</v>
      </c>
      <c r="BP220" s="4" t="s">
        <v>385</v>
      </c>
      <c r="BQ220" s="4" t="s">
        <v>385</v>
      </c>
      <c r="BR220" s="4" t="s">
        <v>385</v>
      </c>
      <c r="BS220" s="4" t="s">
        <v>385</v>
      </c>
      <c r="BT220" s="4" t="s">
        <v>385</v>
      </c>
      <c r="BU220" s="4" t="s">
        <v>385</v>
      </c>
      <c r="BV220" s="4" t="s">
        <v>385</v>
      </c>
      <c r="BW220" s="4" t="s">
        <v>385</v>
      </c>
      <c r="BX220" s="4" t="s">
        <v>385</v>
      </c>
      <c r="BY220" s="4" t="s">
        <v>385</v>
      </c>
      <c r="BZ220" s="4" t="s">
        <v>385</v>
      </c>
      <c r="CA220" s="4" t="s">
        <v>385</v>
      </c>
      <c r="CB220" s="4" t="s">
        <v>385</v>
      </c>
      <c r="CC220" s="4" t="s">
        <v>385</v>
      </c>
      <c r="CD220" s="4" t="s">
        <v>385</v>
      </c>
      <c r="CE220" s="4" t="s">
        <v>385</v>
      </c>
      <c r="CF220" s="4" t="s">
        <v>385</v>
      </c>
      <c r="CG220" s="4" t="s">
        <v>385</v>
      </c>
      <c r="CH220" s="4" t="s">
        <v>385</v>
      </c>
    </row>
    <row x14ac:dyDescent="0.25" r="221" customHeight="1" ht="17.25">
      <c r="A221" s="1" t="s">
        <v>325</v>
      </c>
      <c r="B221" s="1" t="s">
        <v>324</v>
      </c>
      <c r="C221" s="3">
        <v>4871.636</v>
      </c>
      <c r="D221" s="3">
        <v>4974.231</v>
      </c>
      <c r="E221" s="3">
        <v>5082.194</v>
      </c>
      <c r="F221" s="3">
        <v>5208.885</v>
      </c>
      <c r="G221" s="3">
        <v>5360.833</v>
      </c>
      <c r="H221" s="3">
        <v>5536.086</v>
      </c>
      <c r="I221" s="3">
        <v>5736.648000000001</v>
      </c>
      <c r="J221" s="3">
        <v>5943.6</v>
      </c>
      <c r="K221" s="3">
        <v>6119.895</v>
      </c>
      <c r="L221" s="3">
        <v>6246.451</v>
      </c>
      <c r="M221" s="3">
        <v>6341.634</v>
      </c>
      <c r="N221" s="3">
        <v>6422.8279999999995</v>
      </c>
      <c r="O221" s="3">
        <v>6481.298</v>
      </c>
      <c r="P221" s="3">
        <v>6521.803000000001</v>
      </c>
      <c r="Q221" s="3">
        <v>6544.23</v>
      </c>
      <c r="R221" s="3">
        <v>6525.533</v>
      </c>
      <c r="S221" s="3">
        <v>6446.016</v>
      </c>
      <c r="T221" s="3">
        <v>6313.32</v>
      </c>
      <c r="U221" s="3">
        <v>6136.218</v>
      </c>
      <c r="V221" s="3">
        <v>5926.93</v>
      </c>
      <c r="W221" s="3">
        <v>5708.880999999999</v>
      </c>
      <c r="X221" s="3">
        <v>5510.615</v>
      </c>
      <c r="Y221" s="3">
        <v>5359.821</v>
      </c>
      <c r="Z221" s="3">
        <v>5258.426</v>
      </c>
      <c r="AA221" s="3">
        <v>5208.275</v>
      </c>
      <c r="AB221" s="3">
        <v>5203.172</v>
      </c>
      <c r="AC221" s="3">
        <v>5236.882</v>
      </c>
      <c r="AD221" s="3">
        <v>5328.215</v>
      </c>
      <c r="AE221" s="3">
        <v>5495.784</v>
      </c>
      <c r="AF221" s="3">
        <v>5711.506</v>
      </c>
      <c r="AG221" s="3">
        <v>5924.716</v>
      </c>
      <c r="AH221" s="3">
        <v>6105.638</v>
      </c>
      <c r="AI221" s="3">
        <v>6239.479</v>
      </c>
      <c r="AJ221" s="3">
        <v>6344.366</v>
      </c>
      <c r="AK221" s="3">
        <v>6454.874</v>
      </c>
      <c r="AL221" s="3">
        <v>6594.434</v>
      </c>
      <c r="AM221" s="3">
        <v>6758.375</v>
      </c>
      <c r="AN221" s="3">
        <v>6919.907</v>
      </c>
      <c r="AO221" s="3">
        <v>7097.596</v>
      </c>
      <c r="AP221" s="3">
        <v>7295.769</v>
      </c>
      <c r="AQ221" s="3">
        <v>7504.182</v>
      </c>
      <c r="AR221" s="3">
        <v>7694.074999999999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3">
        <v>6351.6720399999995</v>
      </c>
      <c r="BF221" s="3">
        <v>6391.366940000001</v>
      </c>
      <c r="BG221" s="3">
        <v>6086.1339</v>
      </c>
      <c r="BH221" s="3">
        <v>6460.27767</v>
      </c>
      <c r="BI221" s="3">
        <v>6188.175359999999</v>
      </c>
      <c r="BJ221" s="3">
        <v>6123.9204</v>
      </c>
      <c r="BK221" s="3">
        <v>5952.13146</v>
      </c>
      <c r="BL221" s="3">
        <v>5808.3914</v>
      </c>
      <c r="BM221" s="3">
        <v>5594.703379999999</v>
      </c>
      <c r="BN221" s="3">
        <v>5400.4027</v>
      </c>
      <c r="BO221" s="3">
        <v>5306.22279</v>
      </c>
      <c r="BP221" s="3">
        <v>5205.841740000001</v>
      </c>
      <c r="BQ221" s="3">
        <v>5156.192249999999</v>
      </c>
      <c r="BR221" s="3">
        <v>4838.94996</v>
      </c>
      <c r="BS221" s="3">
        <v>5184.51318</v>
      </c>
      <c r="BT221" s="3">
        <v>5274.93285</v>
      </c>
      <c r="BU221" s="3">
        <v>5275.9526399999995</v>
      </c>
      <c r="BV221" s="3">
        <v>5654.39094</v>
      </c>
      <c r="BW221" s="3">
        <v>5865.4688400000005</v>
      </c>
      <c r="BX221" s="3">
        <v>6044.58162</v>
      </c>
      <c r="BY221" s="3">
        <v>6177.08421</v>
      </c>
      <c r="BZ221" s="3">
        <v>6280.92234</v>
      </c>
      <c r="CA221" s="3">
        <v>6390.32526</v>
      </c>
      <c r="CB221" s="3">
        <v>6528.48966</v>
      </c>
      <c r="CC221" s="3">
        <v>6690.79125</v>
      </c>
      <c r="CD221" s="3">
        <v>6850.7079300000005</v>
      </c>
      <c r="CE221" s="3">
        <v>6813.69216</v>
      </c>
      <c r="CF221" s="3">
        <v>7222.81131</v>
      </c>
      <c r="CG221" s="3">
        <v>7429.140179999999</v>
      </c>
      <c r="CH221" s="3">
        <v>7617.134249999999</v>
      </c>
    </row>
    <row x14ac:dyDescent="0.25" r="222" customHeight="1" ht="17.25">
      <c r="A222" s="1" t="s">
        <v>257</v>
      </c>
      <c r="B222" s="1" t="s">
        <v>256</v>
      </c>
      <c r="C222" s="3">
        <v>30.845</v>
      </c>
      <c r="D222" s="3">
        <v>30.707</v>
      </c>
      <c r="E222" s="3">
        <v>30.524</v>
      </c>
      <c r="F222" s="3">
        <v>30.279</v>
      </c>
      <c r="G222" s="3">
        <v>29.959</v>
      </c>
      <c r="H222" s="3">
        <v>29.61</v>
      </c>
      <c r="I222" s="3">
        <v>29.171</v>
      </c>
      <c r="J222" s="3">
        <v>28.589</v>
      </c>
      <c r="K222" s="3">
        <v>27.913999999999998</v>
      </c>
      <c r="L222" s="3">
        <v>27.206999999999997</v>
      </c>
      <c r="M222" s="3">
        <v>26.534</v>
      </c>
      <c r="N222" s="3">
        <v>26.091</v>
      </c>
      <c r="O222" s="3">
        <v>25.951</v>
      </c>
      <c r="P222" s="3">
        <v>25.95</v>
      </c>
      <c r="Q222" s="3">
        <v>25.952</v>
      </c>
      <c r="R222" s="3">
        <v>25.891</v>
      </c>
      <c r="S222" s="3">
        <v>25.632</v>
      </c>
      <c r="T222" s="3">
        <v>25.12</v>
      </c>
      <c r="U222" s="3">
        <v>24.471</v>
      </c>
      <c r="V222" s="3">
        <v>23.774</v>
      </c>
      <c r="W222" s="3">
        <v>23.117</v>
      </c>
      <c r="X222" s="3">
        <v>22.519</v>
      </c>
      <c r="Y222" s="3">
        <v>21.89</v>
      </c>
      <c r="Z222" s="3">
        <v>21.195</v>
      </c>
      <c r="AA222" s="3">
        <v>20.479</v>
      </c>
      <c r="AB222" s="3">
        <v>19.762</v>
      </c>
      <c r="AC222" s="3">
        <v>19.096</v>
      </c>
      <c r="AD222" s="3">
        <v>18.564</v>
      </c>
      <c r="AE222" s="3">
        <v>18.236</v>
      </c>
      <c r="AF222" s="3">
        <v>18.085</v>
      </c>
      <c r="AG222" s="3">
        <v>18.003999999999998</v>
      </c>
      <c r="AH222" s="3">
        <v>17.909</v>
      </c>
      <c r="AI222" s="3">
        <v>17.794</v>
      </c>
      <c r="AJ222" s="3">
        <v>17.612</v>
      </c>
      <c r="AK222" s="3">
        <v>17.358</v>
      </c>
      <c r="AL222" s="3">
        <v>17.094</v>
      </c>
      <c r="AM222" s="3">
        <v>16.785</v>
      </c>
      <c r="AN222" s="3">
        <v>16.358</v>
      </c>
      <c r="AO222" s="3">
        <v>15.822</v>
      </c>
      <c r="AP222" s="3">
        <v>15.222</v>
      </c>
      <c r="AQ222" s="3">
        <v>14.614</v>
      </c>
      <c r="AR222" s="3">
        <v>14.078</v>
      </c>
      <c r="AS222" s="12">
        <v>0</v>
      </c>
      <c r="AT222" s="12">
        <v>0</v>
      </c>
      <c r="AU222" s="12">
        <v>0</v>
      </c>
      <c r="AV222" s="12">
        <v>0</v>
      </c>
      <c r="AW222" s="3">
        <v>9.58688</v>
      </c>
      <c r="AX222" s="3">
        <v>24.8724</v>
      </c>
      <c r="AY222" s="3">
        <v>22.16996</v>
      </c>
      <c r="AZ222" s="3">
        <v>25.7301</v>
      </c>
      <c r="BA222" s="3">
        <v>26.518299999999996</v>
      </c>
      <c r="BB222" s="3">
        <v>26.934929999999998</v>
      </c>
      <c r="BC222" s="3">
        <v>26.268659999999997</v>
      </c>
      <c r="BD222" s="3">
        <v>25.830090000000002</v>
      </c>
      <c r="BE222" s="3">
        <v>25.69149</v>
      </c>
      <c r="BF222" s="3">
        <v>25.6905</v>
      </c>
      <c r="BG222" s="3">
        <v>25.69248</v>
      </c>
      <c r="BH222" s="3">
        <v>25.632089999999998</v>
      </c>
      <c r="BI222" s="3">
        <v>25.375680000000003</v>
      </c>
      <c r="BJ222" s="3">
        <v>24.6176</v>
      </c>
      <c r="BK222" s="3">
        <v>24.22629</v>
      </c>
      <c r="BL222" s="3">
        <v>23.536260000000002</v>
      </c>
      <c r="BM222" s="3">
        <v>22.885830000000002</v>
      </c>
      <c r="BN222" s="3">
        <v>22.293809999999997</v>
      </c>
      <c r="BO222" s="3">
        <v>19.919900000000002</v>
      </c>
      <c r="BP222" s="3">
        <v>18.43965</v>
      </c>
      <c r="BQ222" s="3">
        <v>20.27421</v>
      </c>
      <c r="BR222" s="3">
        <v>18.7739</v>
      </c>
      <c r="BS222" s="3">
        <v>18.90504</v>
      </c>
      <c r="BT222" s="3">
        <v>17.26452</v>
      </c>
      <c r="BU222" s="3">
        <v>15.86532</v>
      </c>
      <c r="BV222" s="3">
        <v>14.468000000000002</v>
      </c>
      <c r="BW222" s="3">
        <v>16.203599999999998</v>
      </c>
      <c r="BX222" s="3">
        <v>17.72991</v>
      </c>
      <c r="BY222" s="3">
        <v>17.26018</v>
      </c>
      <c r="BZ222" s="3">
        <v>16.907519999999998</v>
      </c>
      <c r="CA222" s="3">
        <v>17.01084</v>
      </c>
      <c r="CB222" s="3">
        <v>16.92306</v>
      </c>
      <c r="CC222" s="3">
        <v>16.61715</v>
      </c>
      <c r="CD222" s="3">
        <v>16.19442</v>
      </c>
      <c r="CE222" s="3">
        <v>15.66378</v>
      </c>
      <c r="CF222" s="3">
        <v>15.06978</v>
      </c>
      <c r="CG222" s="3">
        <v>14.46786</v>
      </c>
      <c r="CH222" s="3">
        <v>13.93722</v>
      </c>
    </row>
    <row x14ac:dyDescent="0.25" r="223" customHeight="1" ht="17.25">
      <c r="A223" s="1" t="s">
        <v>329</v>
      </c>
      <c r="B223" s="1" t="s">
        <v>328</v>
      </c>
      <c r="C223" s="3">
        <v>4649.341</v>
      </c>
      <c r="D223" s="3">
        <v>4737.993</v>
      </c>
      <c r="E223" s="3">
        <v>4817.654</v>
      </c>
      <c r="F223" s="3">
        <v>4889.465</v>
      </c>
      <c r="G223" s="3">
        <v>4956.378</v>
      </c>
      <c r="H223" s="3">
        <v>5021.677</v>
      </c>
      <c r="I223" s="3">
        <v>5095.086</v>
      </c>
      <c r="J223" s="3">
        <v>5179.205</v>
      </c>
      <c r="K223" s="3">
        <v>5265.867</v>
      </c>
      <c r="L223" s="3">
        <v>5348.841</v>
      </c>
      <c r="M223" s="3">
        <v>5423.855</v>
      </c>
      <c r="N223" s="3">
        <v>5481.716</v>
      </c>
      <c r="O223" s="3">
        <v>5519.814</v>
      </c>
      <c r="P223" s="3">
        <v>5544.969999999999</v>
      </c>
      <c r="Q223" s="3">
        <v>5561.138</v>
      </c>
      <c r="R223" s="3">
        <v>5571.431</v>
      </c>
      <c r="S223" s="3">
        <v>5579.54</v>
      </c>
      <c r="T223" s="3">
        <v>5589.772000000001</v>
      </c>
      <c r="U223" s="3">
        <v>5604.333</v>
      </c>
      <c r="V223" s="3">
        <v>5624.37</v>
      </c>
      <c r="W223" s="3">
        <v>5649.860999999999</v>
      </c>
      <c r="X223" s="3">
        <v>5677.779</v>
      </c>
      <c r="Y223" s="3">
        <v>5705.69</v>
      </c>
      <c r="Z223" s="3">
        <v>5732.692999999999</v>
      </c>
      <c r="AA223" s="3">
        <v>5757.507</v>
      </c>
      <c r="AB223" s="3">
        <v>5781.825000000001</v>
      </c>
      <c r="AC223" s="3">
        <v>5807.213</v>
      </c>
      <c r="AD223" s="3">
        <v>5830.946</v>
      </c>
      <c r="AE223" s="3">
        <v>5850.916</v>
      </c>
      <c r="AF223" s="3">
        <v>5865.891</v>
      </c>
      <c r="AG223" s="3">
        <v>5873.318000000001</v>
      </c>
      <c r="AH223" s="3">
        <v>5872.2</v>
      </c>
      <c r="AI223" s="3">
        <v>5864.263</v>
      </c>
      <c r="AJ223" s="3">
        <v>5851.345</v>
      </c>
      <c r="AK223" s="3">
        <v>5833.573</v>
      </c>
      <c r="AL223" s="3">
        <v>5810.612</v>
      </c>
      <c r="AM223" s="3">
        <v>5771.557000000001</v>
      </c>
      <c r="AN223" s="3">
        <v>5680.8</v>
      </c>
      <c r="AO223" s="3">
        <v>5499.9</v>
      </c>
      <c r="AP223" s="3">
        <v>5259.379</v>
      </c>
      <c r="AQ223" s="3">
        <v>5021.184</v>
      </c>
      <c r="AR223" s="3">
        <v>4791.867</v>
      </c>
      <c r="AS223" s="3">
        <v>3347.52552</v>
      </c>
      <c r="AT223" s="3">
        <v>3648.2546100000004</v>
      </c>
      <c r="AU223" s="3">
        <v>3661.4170400000003</v>
      </c>
      <c r="AV223" s="3">
        <v>4009.3613</v>
      </c>
      <c r="AW223" s="3">
        <v>4559.86776</v>
      </c>
      <c r="AX223" s="3">
        <v>4469.29253</v>
      </c>
      <c r="AY223" s="3">
        <v>4381.77396</v>
      </c>
      <c r="AZ223" s="3">
        <v>3262.89915</v>
      </c>
      <c r="BA223" s="3">
        <v>4002.0589200000004</v>
      </c>
      <c r="BB223" s="3">
        <v>4706.98008</v>
      </c>
      <c r="BC223" s="3">
        <v>4447.561099999999</v>
      </c>
      <c r="BD223" s="3">
        <v>4933.544400000001</v>
      </c>
      <c r="BE223" s="3">
        <v>4691.8419</v>
      </c>
      <c r="BF223" s="3">
        <v>4491.4257</v>
      </c>
      <c r="BG223" s="3">
        <v>5283.081099999999</v>
      </c>
      <c r="BH223" s="3">
        <v>5070.00221</v>
      </c>
      <c r="BI223" s="3">
        <v>5021.586</v>
      </c>
      <c r="BJ223" s="3">
        <v>4974.897080000001</v>
      </c>
      <c r="BK223" s="3">
        <v>4595.553059999999</v>
      </c>
      <c r="BL223" s="3">
        <v>5511.8826</v>
      </c>
      <c r="BM223" s="3">
        <v>5593.362389999999</v>
      </c>
      <c r="BN223" s="3">
        <v>5280.334470000001</v>
      </c>
      <c r="BO223" s="3">
        <v>5135.121</v>
      </c>
      <c r="BP223" s="3">
        <v>5216.75063</v>
      </c>
      <c r="BQ223" s="3">
        <v>5527.206719999999</v>
      </c>
      <c r="BR223" s="3">
        <v>5492.73375</v>
      </c>
      <c r="BS223" s="3">
        <v>4819.98679</v>
      </c>
      <c r="BT223" s="3">
        <v>4781.37572</v>
      </c>
      <c r="BU223" s="3">
        <v>5265.8244</v>
      </c>
      <c r="BV223" s="3">
        <v>5337.96081</v>
      </c>
      <c r="BW223" s="3">
        <v>5403.4525600000015</v>
      </c>
      <c r="BX223" s="3">
        <v>5578.589999999999</v>
      </c>
      <c r="BY223" s="3">
        <v>5629.69248</v>
      </c>
      <c r="BZ223" s="3">
        <v>5558.77775</v>
      </c>
      <c r="CA223" s="3">
        <v>5658.56581</v>
      </c>
      <c r="CB223" s="3">
        <v>5752.50588</v>
      </c>
      <c r="CC223" s="3">
        <v>5598.410290000001</v>
      </c>
      <c r="CD223" s="3">
        <v>5339.952</v>
      </c>
      <c r="CE223" s="3">
        <v>5059.907999999999</v>
      </c>
      <c r="CF223" s="3">
        <v>4786.03489</v>
      </c>
      <c r="CG223" s="3">
        <v>4117.3708799999995</v>
      </c>
      <c r="CH223" s="3">
        <v>3258.4695600000005</v>
      </c>
    </row>
    <row x14ac:dyDescent="0.25" r="224" customHeight="1" ht="17.25">
      <c r="A224" s="1" t="s">
        <v>509</v>
      </c>
      <c r="B224" s="1" t="s">
        <v>510</v>
      </c>
      <c r="C224" s="3">
        <v>2.602</v>
      </c>
      <c r="D224" s="3">
        <v>2.62</v>
      </c>
      <c r="E224" s="3">
        <v>2.65</v>
      </c>
      <c r="F224" s="3">
        <v>2.692</v>
      </c>
      <c r="G224" s="3">
        <v>2.734</v>
      </c>
      <c r="H224" s="3">
        <v>2.761</v>
      </c>
      <c r="I224" s="3">
        <v>2.7870000000000004</v>
      </c>
      <c r="J224" s="3">
        <v>2.825</v>
      </c>
      <c r="K224" s="3">
        <v>2.88</v>
      </c>
      <c r="L224" s="3">
        <v>2.965</v>
      </c>
      <c r="M224" s="3">
        <v>3.095</v>
      </c>
      <c r="N224" s="3">
        <v>3.188</v>
      </c>
      <c r="O224" s="3">
        <v>3.1870000000000003</v>
      </c>
      <c r="P224" s="3">
        <v>3.1580000000000004</v>
      </c>
      <c r="Q224" s="3">
        <v>3.135</v>
      </c>
      <c r="R224" s="3">
        <v>3.12</v>
      </c>
      <c r="S224" s="3">
        <v>3.154</v>
      </c>
      <c r="T224" s="3">
        <v>3.246</v>
      </c>
      <c r="U224" s="3">
        <v>3.349</v>
      </c>
      <c r="V224" s="3">
        <v>3.444</v>
      </c>
      <c r="W224" s="3">
        <v>3.528</v>
      </c>
      <c r="X224" s="3">
        <v>3.521</v>
      </c>
      <c r="Y224" s="3">
        <v>3.408</v>
      </c>
      <c r="Z224" s="3">
        <v>3.308</v>
      </c>
      <c r="AA224" s="3">
        <v>3.279</v>
      </c>
      <c r="AB224" s="3">
        <v>3.319</v>
      </c>
      <c r="AC224" s="3">
        <v>3.452</v>
      </c>
      <c r="AD224" s="3">
        <v>3.682</v>
      </c>
      <c r="AE224" s="3">
        <v>3.968</v>
      </c>
      <c r="AF224" s="3">
        <v>4.173</v>
      </c>
      <c r="AG224" s="3">
        <v>4.062</v>
      </c>
      <c r="AH224" s="3">
        <v>3.82</v>
      </c>
      <c r="AI224" s="3">
        <v>3.56</v>
      </c>
      <c r="AJ224" s="3">
        <v>3.165</v>
      </c>
      <c r="AK224" s="3">
        <v>2.864</v>
      </c>
      <c r="AL224" s="3">
        <v>2.78</v>
      </c>
      <c r="AM224" s="3">
        <v>2.737</v>
      </c>
      <c r="AN224" s="3">
        <v>2.6470000000000002</v>
      </c>
      <c r="AO224" s="3">
        <v>2.564</v>
      </c>
      <c r="AP224" s="3">
        <v>2.466</v>
      </c>
      <c r="AQ224" s="3">
        <v>2.371</v>
      </c>
      <c r="AR224" s="3">
        <v>2.326</v>
      </c>
      <c r="AS224" s="11" t="s">
        <v>385</v>
      </c>
      <c r="AT224" s="4" t="s">
        <v>385</v>
      </c>
      <c r="AU224" s="4" t="s">
        <v>385</v>
      </c>
      <c r="AV224" s="4" t="s">
        <v>385</v>
      </c>
      <c r="AW224" s="4" t="s">
        <v>385</v>
      </c>
      <c r="AX224" s="4" t="s">
        <v>385</v>
      </c>
      <c r="AY224" s="4" t="s">
        <v>385</v>
      </c>
      <c r="AZ224" s="4" t="s">
        <v>385</v>
      </c>
      <c r="BA224" s="4" t="s">
        <v>385</v>
      </c>
      <c r="BB224" s="4" t="s">
        <v>385</v>
      </c>
      <c r="BC224" s="4" t="s">
        <v>385</v>
      </c>
      <c r="BD224" s="4" t="s">
        <v>385</v>
      </c>
      <c r="BE224" s="4" t="s">
        <v>385</v>
      </c>
      <c r="BF224" s="4" t="s">
        <v>385</v>
      </c>
      <c r="BG224" s="4" t="s">
        <v>385</v>
      </c>
      <c r="BH224" s="4" t="s">
        <v>385</v>
      </c>
      <c r="BI224" s="4" t="s">
        <v>385</v>
      </c>
      <c r="BJ224" s="4" t="s">
        <v>385</v>
      </c>
      <c r="BK224" s="4" t="s">
        <v>385</v>
      </c>
      <c r="BL224" s="4" t="s">
        <v>385</v>
      </c>
      <c r="BM224" s="4" t="s">
        <v>385</v>
      </c>
      <c r="BN224" s="4" t="s">
        <v>385</v>
      </c>
      <c r="BO224" s="4" t="s">
        <v>385</v>
      </c>
      <c r="BP224" s="4" t="s">
        <v>385</v>
      </c>
      <c r="BQ224" s="4" t="s">
        <v>385</v>
      </c>
      <c r="BR224" s="4" t="s">
        <v>385</v>
      </c>
      <c r="BS224" s="4" t="s">
        <v>385</v>
      </c>
      <c r="BT224" s="4" t="s">
        <v>385</v>
      </c>
      <c r="BU224" s="4" t="s">
        <v>385</v>
      </c>
      <c r="BV224" s="4" t="s">
        <v>385</v>
      </c>
      <c r="BW224" s="4" t="s">
        <v>385</v>
      </c>
      <c r="BX224" s="4" t="s">
        <v>385</v>
      </c>
      <c r="BY224" s="4" t="s">
        <v>385</v>
      </c>
      <c r="BZ224" s="4" t="s">
        <v>385</v>
      </c>
      <c r="CA224" s="4" t="s">
        <v>385</v>
      </c>
      <c r="CB224" s="4" t="s">
        <v>385</v>
      </c>
      <c r="CC224" s="4" t="s">
        <v>385</v>
      </c>
      <c r="CD224" s="4" t="s">
        <v>385</v>
      </c>
      <c r="CE224" s="4" t="s">
        <v>385</v>
      </c>
      <c r="CF224" s="4" t="s">
        <v>385</v>
      </c>
      <c r="CG224" s="4" t="s">
        <v>385</v>
      </c>
      <c r="CH224" s="4" t="s">
        <v>385</v>
      </c>
    </row>
    <row x14ac:dyDescent="0.25" r="225" customHeight="1" ht="17.25">
      <c r="A225" s="1" t="s">
        <v>511</v>
      </c>
      <c r="B225" s="1" t="s">
        <v>512</v>
      </c>
      <c r="C225" s="3">
        <v>21.738</v>
      </c>
      <c r="D225" s="3">
        <v>22.069</v>
      </c>
      <c r="E225" s="3">
        <v>22.307</v>
      </c>
      <c r="F225" s="3">
        <v>22.793</v>
      </c>
      <c r="G225" s="3">
        <v>23.188000000000002</v>
      </c>
      <c r="H225" s="3">
        <v>23.136</v>
      </c>
      <c r="I225" s="3">
        <v>22.898000000000003</v>
      </c>
      <c r="J225" s="3">
        <v>22.638</v>
      </c>
      <c r="K225" s="3">
        <v>22.227000000000004</v>
      </c>
      <c r="L225" s="3">
        <v>21.9</v>
      </c>
      <c r="M225" s="3">
        <v>21.814</v>
      </c>
      <c r="N225" s="3">
        <v>21.997</v>
      </c>
      <c r="O225" s="3">
        <v>22.311</v>
      </c>
      <c r="P225" s="3">
        <v>22.401</v>
      </c>
      <c r="Q225" s="3">
        <v>22.165999999999997</v>
      </c>
      <c r="R225" s="3">
        <v>21.428</v>
      </c>
      <c r="S225" s="3">
        <v>20.459</v>
      </c>
      <c r="T225" s="3">
        <v>19.604</v>
      </c>
      <c r="U225" s="3">
        <v>18.844</v>
      </c>
      <c r="V225" s="3">
        <v>18.059</v>
      </c>
      <c r="W225" s="3">
        <v>17.301000000000002</v>
      </c>
      <c r="X225" s="3">
        <v>16.706</v>
      </c>
      <c r="Y225" s="3">
        <v>16.197000000000003</v>
      </c>
      <c r="Z225" s="3">
        <v>15.741</v>
      </c>
      <c r="AA225" s="3">
        <v>15.495000000000001</v>
      </c>
      <c r="AB225" s="3">
        <v>15.328</v>
      </c>
      <c r="AC225" s="3">
        <v>15.057</v>
      </c>
      <c r="AD225" s="3">
        <v>14.884</v>
      </c>
      <c r="AE225" s="3">
        <v>14.873999999999999</v>
      </c>
      <c r="AF225" s="3">
        <v>14.94</v>
      </c>
      <c r="AG225" s="3">
        <v>15.073</v>
      </c>
      <c r="AH225" s="3">
        <v>15.152</v>
      </c>
      <c r="AI225" s="3">
        <v>15.049</v>
      </c>
      <c r="AJ225" s="3">
        <v>14.839</v>
      </c>
      <c r="AK225" s="3">
        <v>14.55</v>
      </c>
      <c r="AL225" s="3">
        <v>14.103000000000002</v>
      </c>
      <c r="AM225" s="3">
        <v>13.633</v>
      </c>
      <c r="AN225" s="3">
        <v>13.295</v>
      </c>
      <c r="AO225" s="3">
        <v>12.991</v>
      </c>
      <c r="AP225" s="3">
        <v>12.674</v>
      </c>
      <c r="AQ225" s="3">
        <v>12.384</v>
      </c>
      <c r="AR225" s="3">
        <v>12.092</v>
      </c>
      <c r="AS225" s="11" t="s">
        <v>385</v>
      </c>
      <c r="AT225" s="4" t="s">
        <v>385</v>
      </c>
      <c r="AU225" s="4" t="s">
        <v>385</v>
      </c>
      <c r="AV225" s="4" t="s">
        <v>385</v>
      </c>
      <c r="AW225" s="4" t="s">
        <v>385</v>
      </c>
      <c r="AX225" s="4" t="s">
        <v>385</v>
      </c>
      <c r="AY225" s="4" t="s">
        <v>385</v>
      </c>
      <c r="AZ225" s="4" t="s">
        <v>385</v>
      </c>
      <c r="BA225" s="4" t="s">
        <v>385</v>
      </c>
      <c r="BB225" s="4" t="s">
        <v>385</v>
      </c>
      <c r="BC225" s="4" t="s">
        <v>385</v>
      </c>
      <c r="BD225" s="4" t="s">
        <v>385</v>
      </c>
      <c r="BE225" s="4" t="s">
        <v>385</v>
      </c>
      <c r="BF225" s="4" t="s">
        <v>385</v>
      </c>
      <c r="BG225" s="4" t="s">
        <v>385</v>
      </c>
      <c r="BH225" s="4" t="s">
        <v>385</v>
      </c>
      <c r="BI225" s="4" t="s">
        <v>385</v>
      </c>
      <c r="BJ225" s="4" t="s">
        <v>385</v>
      </c>
      <c r="BK225" s="4" t="s">
        <v>385</v>
      </c>
      <c r="BL225" s="4" t="s">
        <v>385</v>
      </c>
      <c r="BM225" s="4" t="s">
        <v>385</v>
      </c>
      <c r="BN225" s="4" t="s">
        <v>385</v>
      </c>
      <c r="BO225" s="4" t="s">
        <v>385</v>
      </c>
      <c r="BP225" s="4" t="s">
        <v>385</v>
      </c>
      <c r="BQ225" s="4" t="s">
        <v>385</v>
      </c>
      <c r="BR225" s="4" t="s">
        <v>385</v>
      </c>
      <c r="BS225" s="4" t="s">
        <v>385</v>
      </c>
      <c r="BT225" s="4" t="s">
        <v>385</v>
      </c>
      <c r="BU225" s="4" t="s">
        <v>385</v>
      </c>
      <c r="BV225" s="4" t="s">
        <v>385</v>
      </c>
      <c r="BW225" s="4" t="s">
        <v>385</v>
      </c>
      <c r="BX225" s="4" t="s">
        <v>385</v>
      </c>
      <c r="BY225" s="4" t="s">
        <v>385</v>
      </c>
      <c r="BZ225" s="4" t="s">
        <v>385</v>
      </c>
      <c r="CA225" s="4" t="s">
        <v>385</v>
      </c>
      <c r="CB225" s="4" t="s">
        <v>385</v>
      </c>
      <c r="CC225" s="4" t="s">
        <v>385</v>
      </c>
      <c r="CD225" s="4" t="s">
        <v>385</v>
      </c>
      <c r="CE225" s="4" t="s">
        <v>385</v>
      </c>
      <c r="CF225" s="4" t="s">
        <v>385</v>
      </c>
      <c r="CG225" s="4" t="s">
        <v>385</v>
      </c>
      <c r="CH225" s="4" t="s">
        <v>385</v>
      </c>
    </row>
    <row x14ac:dyDescent="0.25" r="226" customHeight="1" ht="17.25">
      <c r="A226" s="1" t="s">
        <v>331</v>
      </c>
      <c r="B226" s="1" t="s">
        <v>330</v>
      </c>
      <c r="C226" s="3">
        <v>15965.731</v>
      </c>
      <c r="D226" s="3">
        <v>16297.036</v>
      </c>
      <c r="E226" s="3">
        <v>16664.021</v>
      </c>
      <c r="F226" s="3">
        <v>17029.566</v>
      </c>
      <c r="G226" s="3">
        <v>17369.471</v>
      </c>
      <c r="H226" s="3">
        <v>17676.453999999998</v>
      </c>
      <c r="I226" s="3">
        <v>17923.662</v>
      </c>
      <c r="J226" s="3">
        <v>18088.645</v>
      </c>
      <c r="K226" s="3">
        <v>18181.583</v>
      </c>
      <c r="L226" s="3">
        <v>18223.592</v>
      </c>
      <c r="M226" s="3">
        <v>18238.878</v>
      </c>
      <c r="N226" s="3">
        <v>18237.531</v>
      </c>
      <c r="O226" s="3">
        <v>18205.479</v>
      </c>
      <c r="P226" s="3">
        <v>18107.174</v>
      </c>
      <c r="Q226" s="3">
        <v>17884.547</v>
      </c>
      <c r="R226" s="3">
        <v>17482.19</v>
      </c>
      <c r="S226" s="3">
        <v>16893.718</v>
      </c>
      <c r="T226" s="3">
        <v>16191.311</v>
      </c>
      <c r="U226" s="3">
        <v>15467.169</v>
      </c>
      <c r="V226" s="3">
        <v>14808.569</v>
      </c>
      <c r="W226" s="3">
        <v>14322.723</v>
      </c>
      <c r="X226" s="3">
        <v>14050.37</v>
      </c>
      <c r="Y226" s="3">
        <v>13962.268</v>
      </c>
      <c r="Z226" s="3">
        <v>13996.287</v>
      </c>
      <c r="AA226" s="3">
        <v>14095.513</v>
      </c>
      <c r="AB226" s="3">
        <v>14190.572</v>
      </c>
      <c r="AC226" s="3">
        <v>14218.545</v>
      </c>
      <c r="AD226" s="3">
        <v>14203.823</v>
      </c>
      <c r="AE226" s="3">
        <v>14206.518</v>
      </c>
      <c r="AF226" s="3">
        <v>14225.608</v>
      </c>
      <c r="AG226" s="3">
        <v>14258.789</v>
      </c>
      <c r="AH226" s="3">
        <v>14357.318000000001</v>
      </c>
      <c r="AI226" s="3">
        <v>14505.837</v>
      </c>
      <c r="AJ226" s="3">
        <v>14664.862000000001</v>
      </c>
      <c r="AK226" s="3">
        <v>14823.166</v>
      </c>
      <c r="AL226" s="3">
        <v>14970.519</v>
      </c>
      <c r="AM226" s="3">
        <v>15075.681999999999</v>
      </c>
      <c r="AN226" s="3">
        <v>15100.943</v>
      </c>
      <c r="AO226" s="3">
        <v>15050.721</v>
      </c>
      <c r="AP226" s="3">
        <v>14963.473</v>
      </c>
      <c r="AQ226" s="3">
        <v>14859.196</v>
      </c>
      <c r="AR226" s="3">
        <v>14736.312999999998</v>
      </c>
      <c r="AS226" s="12">
        <v>0</v>
      </c>
      <c r="AT226" s="12">
        <v>0</v>
      </c>
      <c r="AU226" s="12">
        <v>0</v>
      </c>
      <c r="AV226" s="3">
        <v>681.18264</v>
      </c>
      <c r="AW226" s="3">
        <v>8337.346080000001</v>
      </c>
      <c r="AX226" s="3">
        <v>8838.226999999999</v>
      </c>
      <c r="AY226" s="3">
        <v>9858.0141</v>
      </c>
      <c r="AZ226" s="3">
        <v>10672.30055</v>
      </c>
      <c r="BA226" s="3">
        <v>14363.450569999999</v>
      </c>
      <c r="BB226" s="3">
        <v>17130.17648</v>
      </c>
      <c r="BC226" s="3">
        <v>16414.9902</v>
      </c>
      <c r="BD226" s="3">
        <v>16596.15321</v>
      </c>
      <c r="BE226" s="3">
        <v>16566.98589</v>
      </c>
      <c r="BF226" s="3">
        <v>17020.74356</v>
      </c>
      <c r="BG226" s="3">
        <v>17169.165119999998</v>
      </c>
      <c r="BH226" s="3">
        <v>16782.9024</v>
      </c>
      <c r="BI226" s="3">
        <v>16049.0321</v>
      </c>
      <c r="BJ226" s="3">
        <v>15543.65856</v>
      </c>
      <c r="BK226" s="3">
        <v>14384.46717</v>
      </c>
      <c r="BL226" s="3">
        <v>14068.140549999998</v>
      </c>
      <c r="BM226" s="3">
        <v>14036.26854</v>
      </c>
      <c r="BN226" s="3">
        <v>13628.858900000001</v>
      </c>
      <c r="BO226" s="3">
        <v>13543.399959999999</v>
      </c>
      <c r="BP226" s="3">
        <v>13576.39839</v>
      </c>
      <c r="BQ226" s="3">
        <v>13531.69248</v>
      </c>
      <c r="BR226" s="3">
        <v>13481.043399999999</v>
      </c>
      <c r="BS226" s="3">
        <v>13507.61775</v>
      </c>
      <c r="BT226" s="3">
        <v>13351.59362</v>
      </c>
      <c r="BU226" s="3">
        <v>13069.996560000001</v>
      </c>
      <c r="BV226" s="3">
        <v>13798.839759999999</v>
      </c>
      <c r="BW226" s="3">
        <v>13403.26166</v>
      </c>
      <c r="BX226" s="3">
        <v>14070.17164</v>
      </c>
      <c r="BY226" s="3">
        <v>14215.72026</v>
      </c>
      <c r="BZ226" s="3">
        <v>13931.6189</v>
      </c>
      <c r="CA226" s="3">
        <v>14230.23936</v>
      </c>
      <c r="CB226" s="3">
        <v>14521.40343</v>
      </c>
      <c r="CC226" s="3">
        <v>14321.897899999998</v>
      </c>
      <c r="CD226" s="3">
        <v>14647.91471</v>
      </c>
      <c r="CE226" s="3">
        <v>14298.184949999999</v>
      </c>
      <c r="CF226" s="3">
        <v>14364.934079999999</v>
      </c>
      <c r="CG226" s="3">
        <v>14116.2362</v>
      </c>
      <c r="CH226" s="3">
        <v>12967.955439999998</v>
      </c>
    </row>
    <row x14ac:dyDescent="0.25" r="227" customHeight="1" ht="17.25">
      <c r="A227" s="1" t="s">
        <v>327</v>
      </c>
      <c r="B227" s="1" t="s">
        <v>326</v>
      </c>
      <c r="C227" s="3">
        <v>40.671</v>
      </c>
      <c r="D227" s="3">
        <v>41.609</v>
      </c>
      <c r="E227" s="3">
        <v>42.684</v>
      </c>
      <c r="F227" s="3">
        <v>43.883</v>
      </c>
      <c r="G227" s="3">
        <v>45.137</v>
      </c>
      <c r="H227" s="3">
        <v>46.422</v>
      </c>
      <c r="I227" s="3">
        <v>47.737</v>
      </c>
      <c r="J227" s="3">
        <v>49.015</v>
      </c>
      <c r="K227" s="3">
        <v>50.227000000000004</v>
      </c>
      <c r="L227" s="3">
        <v>51.362</v>
      </c>
      <c r="M227" s="3">
        <v>52.482</v>
      </c>
      <c r="N227" s="3">
        <v>53.593</v>
      </c>
      <c r="O227" s="3">
        <v>54.631</v>
      </c>
      <c r="P227" s="3">
        <v>55.6</v>
      </c>
      <c r="Q227" s="3">
        <v>56.483999999999995</v>
      </c>
      <c r="R227" s="3">
        <v>57.267</v>
      </c>
      <c r="S227" s="3">
        <v>57.922</v>
      </c>
      <c r="T227" s="3">
        <v>58.471</v>
      </c>
      <c r="U227" s="3">
        <v>58.980999999999995</v>
      </c>
      <c r="V227" s="3">
        <v>59.491</v>
      </c>
      <c r="W227" s="3">
        <v>59.927</v>
      </c>
      <c r="X227" s="3">
        <v>60.476</v>
      </c>
      <c r="Y227" s="3">
        <v>61.263999999999996</v>
      </c>
      <c r="Z227" s="3">
        <v>62.154999999999994</v>
      </c>
      <c r="AA227" s="3">
        <v>63.179</v>
      </c>
      <c r="AB227" s="3">
        <v>64.259</v>
      </c>
      <c r="AC227" s="3">
        <v>65.337</v>
      </c>
      <c r="AD227" s="3">
        <v>66.579</v>
      </c>
      <c r="AE227" s="3">
        <v>68.12200000000001</v>
      </c>
      <c r="AF227" s="3">
        <v>69.92099999999999</v>
      </c>
      <c r="AG227" s="3">
        <v>72.392</v>
      </c>
      <c r="AH227" s="3">
        <v>75.44300000000001</v>
      </c>
      <c r="AI227" s="3">
        <v>78.355</v>
      </c>
      <c r="AJ227" s="3">
        <v>80.921</v>
      </c>
      <c r="AK227" s="3">
        <v>83.065</v>
      </c>
      <c r="AL227" s="3">
        <v>84.834</v>
      </c>
      <c r="AM227" s="3">
        <v>86.25</v>
      </c>
      <c r="AN227" s="3">
        <v>87.374</v>
      </c>
      <c r="AO227" s="3">
        <v>88.326</v>
      </c>
      <c r="AP227" s="3">
        <v>89.142</v>
      </c>
      <c r="AQ227" s="3">
        <v>89.86</v>
      </c>
      <c r="AR227" s="3">
        <v>90.501</v>
      </c>
      <c r="AS227" s="12">
        <v>0</v>
      </c>
      <c r="AT227" s="3">
        <v>13.31488</v>
      </c>
      <c r="AU227" s="3">
        <v>26.037239999999997</v>
      </c>
      <c r="AV227" s="3">
        <v>25.45214</v>
      </c>
      <c r="AW227" s="3">
        <v>28.88768</v>
      </c>
      <c r="AX227" s="3">
        <v>38.53026</v>
      </c>
      <c r="AY227" s="3">
        <v>35.80275</v>
      </c>
      <c r="AZ227" s="3">
        <v>38.72185</v>
      </c>
      <c r="BA227" s="3">
        <v>36.665710000000004</v>
      </c>
      <c r="BB227" s="3">
        <v>41.089600000000004</v>
      </c>
      <c r="BC227" s="3">
        <v>50.38272</v>
      </c>
      <c r="BD227" s="3">
        <v>53.05707</v>
      </c>
      <c r="BE227" s="3">
        <v>45.89004</v>
      </c>
      <c r="BF227" s="3">
        <v>53.376</v>
      </c>
      <c r="BG227" s="3">
        <v>46.31687999999999</v>
      </c>
      <c r="BH227" s="3">
        <v>38.36889000000001</v>
      </c>
      <c r="BI227" s="3">
        <v>41.70384</v>
      </c>
      <c r="BJ227" s="3">
        <v>45.60738</v>
      </c>
      <c r="BK227" s="3">
        <v>46.005179999999996</v>
      </c>
      <c r="BL227" s="3">
        <v>46.997890000000005</v>
      </c>
      <c r="BM227" s="3">
        <v>47.342330000000004</v>
      </c>
      <c r="BN227" s="3">
        <v>47.77604</v>
      </c>
      <c r="BO227" s="3">
        <v>49.0112</v>
      </c>
      <c r="BP227" s="3">
        <v>49.724</v>
      </c>
      <c r="BQ227" s="3">
        <v>50.543200000000006</v>
      </c>
      <c r="BR227" s="3">
        <v>52.04979</v>
      </c>
      <c r="BS227" s="3">
        <v>52.92297000000001</v>
      </c>
      <c r="BT227" s="3">
        <v>55.260569999999994</v>
      </c>
      <c r="BU227" s="3">
        <v>57.90370000000001</v>
      </c>
      <c r="BV227" s="3">
        <v>60.132059999999996</v>
      </c>
      <c r="BW227" s="3">
        <v>63.70496</v>
      </c>
      <c r="BX227" s="3">
        <v>67.89870000000002</v>
      </c>
      <c r="BY227" s="3">
        <v>72.0866</v>
      </c>
      <c r="BZ227" s="3">
        <v>75.25653000000001</v>
      </c>
      <c r="CA227" s="3">
        <v>78.91175</v>
      </c>
      <c r="CB227" s="3">
        <v>80.5923</v>
      </c>
      <c r="CC227" s="3">
        <v>81.07499999999999</v>
      </c>
      <c r="CD227" s="3">
        <v>83.00529999999999</v>
      </c>
      <c r="CE227" s="3">
        <v>83.02644</v>
      </c>
      <c r="CF227" s="3">
        <v>86.46773999999999</v>
      </c>
      <c r="CG227" s="3">
        <v>69.1922</v>
      </c>
      <c r="CH227" s="3">
        <v>68.78076</v>
      </c>
    </row>
    <row x14ac:dyDescent="0.25" r="228" customHeight="1" ht="17.25">
      <c r="A228" s="1" t="s">
        <v>513</v>
      </c>
      <c r="B228" s="1" t="s">
        <v>514</v>
      </c>
      <c r="C228" s="3">
        <v>3.669</v>
      </c>
      <c r="D228" s="3">
        <v>3.818</v>
      </c>
      <c r="E228" s="3">
        <v>3.9770000000000003</v>
      </c>
      <c r="F228" s="3">
        <v>4.047</v>
      </c>
      <c r="G228" s="3">
        <v>4.001</v>
      </c>
      <c r="H228" s="3">
        <v>3.924</v>
      </c>
      <c r="I228" s="3">
        <v>3.831</v>
      </c>
      <c r="J228" s="3">
        <v>3.732</v>
      </c>
      <c r="K228" s="3">
        <v>3.652</v>
      </c>
      <c r="L228" s="3">
        <v>3.602</v>
      </c>
      <c r="M228" s="3">
        <v>3.5709999999999997</v>
      </c>
      <c r="N228" s="3">
        <v>3.5440000000000005</v>
      </c>
      <c r="O228" s="3">
        <v>3.527</v>
      </c>
      <c r="P228" s="3">
        <v>3.534</v>
      </c>
      <c r="Q228" s="3">
        <v>3.539</v>
      </c>
      <c r="R228" s="3">
        <v>3.502</v>
      </c>
      <c r="S228" s="3">
        <v>3.41</v>
      </c>
      <c r="T228" s="3">
        <v>3.278</v>
      </c>
      <c r="U228" s="3">
        <v>3.145</v>
      </c>
      <c r="V228" s="3">
        <v>3.05</v>
      </c>
      <c r="W228" s="3">
        <v>3.01</v>
      </c>
      <c r="X228" s="3">
        <v>3.01</v>
      </c>
      <c r="Y228" s="3">
        <v>3.021</v>
      </c>
      <c r="Z228" s="3">
        <v>2.983</v>
      </c>
      <c r="AA228" s="3">
        <v>2.841</v>
      </c>
      <c r="AB228" s="3">
        <v>2.659</v>
      </c>
      <c r="AC228" s="3">
        <v>2.528</v>
      </c>
      <c r="AD228" s="3">
        <v>2.446</v>
      </c>
      <c r="AE228" s="3">
        <v>2.35</v>
      </c>
      <c r="AF228" s="3">
        <v>2.204</v>
      </c>
      <c r="AG228" s="3">
        <v>2.07</v>
      </c>
      <c r="AH228" s="3">
        <v>2.006</v>
      </c>
      <c r="AI228" s="3">
        <v>1.996</v>
      </c>
      <c r="AJ228" s="3">
        <v>1.988</v>
      </c>
      <c r="AK228" s="3">
        <v>1.9340000000000002</v>
      </c>
      <c r="AL228" s="3">
        <v>1.854</v>
      </c>
      <c r="AM228" s="3">
        <v>1.787</v>
      </c>
      <c r="AN228" s="3">
        <v>1.733</v>
      </c>
      <c r="AO228" s="3">
        <v>1.6760000000000002</v>
      </c>
      <c r="AP228" s="3">
        <v>1.619</v>
      </c>
      <c r="AQ228" s="3">
        <v>1.5630000000000002</v>
      </c>
      <c r="AR228" s="3">
        <v>1.502</v>
      </c>
      <c r="AS228" s="11" t="s">
        <v>385</v>
      </c>
      <c r="AT228" s="4" t="s">
        <v>385</v>
      </c>
      <c r="AU228" s="4" t="s">
        <v>385</v>
      </c>
      <c r="AV228" s="4" t="s">
        <v>385</v>
      </c>
      <c r="AW228" s="4" t="s">
        <v>385</v>
      </c>
      <c r="AX228" s="4" t="s">
        <v>385</v>
      </c>
      <c r="AY228" s="4" t="s">
        <v>385</v>
      </c>
      <c r="AZ228" s="4" t="s">
        <v>385</v>
      </c>
      <c r="BA228" s="4" t="s">
        <v>385</v>
      </c>
      <c r="BB228" s="4" t="s">
        <v>385</v>
      </c>
      <c r="BC228" s="4" t="s">
        <v>385</v>
      </c>
      <c r="BD228" s="4" t="s">
        <v>385</v>
      </c>
      <c r="BE228" s="4" t="s">
        <v>385</v>
      </c>
      <c r="BF228" s="4" t="s">
        <v>385</v>
      </c>
      <c r="BG228" s="4" t="s">
        <v>385</v>
      </c>
      <c r="BH228" s="4" t="s">
        <v>385</v>
      </c>
      <c r="BI228" s="4" t="s">
        <v>385</v>
      </c>
      <c r="BJ228" s="4" t="s">
        <v>385</v>
      </c>
      <c r="BK228" s="4" t="s">
        <v>385</v>
      </c>
      <c r="BL228" s="4" t="s">
        <v>385</v>
      </c>
      <c r="BM228" s="4" t="s">
        <v>385</v>
      </c>
      <c r="BN228" s="4" t="s">
        <v>385</v>
      </c>
      <c r="BO228" s="4" t="s">
        <v>385</v>
      </c>
      <c r="BP228" s="4" t="s">
        <v>385</v>
      </c>
      <c r="BQ228" s="4" t="s">
        <v>385</v>
      </c>
      <c r="BR228" s="4" t="s">
        <v>385</v>
      </c>
      <c r="BS228" s="4" t="s">
        <v>385</v>
      </c>
      <c r="BT228" s="4" t="s">
        <v>385</v>
      </c>
      <c r="BU228" s="4" t="s">
        <v>385</v>
      </c>
      <c r="BV228" s="4" t="s">
        <v>385</v>
      </c>
      <c r="BW228" s="4" t="s">
        <v>385</v>
      </c>
      <c r="BX228" s="4" t="s">
        <v>385</v>
      </c>
      <c r="BY228" s="4" t="s">
        <v>385</v>
      </c>
      <c r="BZ228" s="4" t="s">
        <v>385</v>
      </c>
      <c r="CA228" s="4" t="s">
        <v>385</v>
      </c>
      <c r="CB228" s="4" t="s">
        <v>385</v>
      </c>
      <c r="CC228" s="4" t="s">
        <v>385</v>
      </c>
      <c r="CD228" s="4" t="s">
        <v>385</v>
      </c>
      <c r="CE228" s="4" t="s">
        <v>385</v>
      </c>
      <c r="CF228" s="4" t="s">
        <v>385</v>
      </c>
      <c r="CG228" s="4" t="s">
        <v>385</v>
      </c>
      <c r="CH228" s="4" t="s">
        <v>385</v>
      </c>
    </row>
    <row x14ac:dyDescent="0.25" r="229" customHeight="1" ht="17.25">
      <c r="A229" s="1" t="s">
        <v>515</v>
      </c>
      <c r="B229" s="1" t="s">
        <v>516</v>
      </c>
      <c r="C229" s="3">
        <v>1097384.949</v>
      </c>
      <c r="D229" s="3">
        <v>1113079.601</v>
      </c>
      <c r="E229" s="3">
        <v>1135060.825</v>
      </c>
      <c r="F229" s="3">
        <v>1158171.743</v>
      </c>
      <c r="G229" s="3">
        <v>1177903.262</v>
      </c>
      <c r="H229" s="3">
        <v>1196556.914</v>
      </c>
      <c r="I229" s="3">
        <v>1215353.398</v>
      </c>
      <c r="J229" s="3">
        <v>1233906.485</v>
      </c>
      <c r="K229" s="3">
        <v>1251928.963</v>
      </c>
      <c r="L229" s="3">
        <v>1269638.834</v>
      </c>
      <c r="M229" s="3">
        <v>1285496.138</v>
      </c>
      <c r="N229" s="3">
        <v>1292490.7710000002</v>
      </c>
      <c r="O229" s="3">
        <v>1288598.664</v>
      </c>
      <c r="P229" s="3">
        <v>1281417.494</v>
      </c>
      <c r="Q229" s="3">
        <v>1271989.888</v>
      </c>
      <c r="R229" s="3">
        <v>1259122.257</v>
      </c>
      <c r="S229" s="3">
        <v>1248918.879</v>
      </c>
      <c r="T229" s="3">
        <v>1243863.086</v>
      </c>
      <c r="U229" s="3">
        <v>1240420.943</v>
      </c>
      <c r="V229" s="3">
        <v>1238380.252</v>
      </c>
      <c r="W229" s="3">
        <v>1239130.046</v>
      </c>
      <c r="X229" s="3">
        <v>1242504.149</v>
      </c>
      <c r="Y229" s="3">
        <v>1247555.584</v>
      </c>
      <c r="Z229" s="3">
        <v>1254052.997</v>
      </c>
      <c r="AA229" s="3">
        <v>1261577.68</v>
      </c>
      <c r="AB229" s="3">
        <v>1268414.29</v>
      </c>
      <c r="AC229" s="3">
        <v>1275113.816</v>
      </c>
      <c r="AD229" s="3">
        <v>1284450.248</v>
      </c>
      <c r="AE229" s="3">
        <v>1296732.364</v>
      </c>
      <c r="AF229" s="3">
        <v>1310483.885</v>
      </c>
      <c r="AG229" s="3">
        <v>1323999.644</v>
      </c>
      <c r="AH229" s="3">
        <v>1337018.86</v>
      </c>
      <c r="AI229" s="3">
        <v>1350282.219</v>
      </c>
      <c r="AJ229" s="3">
        <v>1361559.204</v>
      </c>
      <c r="AK229" s="3">
        <v>1369506.097</v>
      </c>
      <c r="AL229" s="3">
        <v>1375067.989</v>
      </c>
      <c r="AM229" s="3">
        <v>1379195.845</v>
      </c>
      <c r="AN229" s="3">
        <v>1380721.482</v>
      </c>
      <c r="AO229" s="3">
        <v>1377320.8790000002</v>
      </c>
      <c r="AP229" s="3">
        <v>1369745.242</v>
      </c>
      <c r="AQ229" s="3">
        <v>1358292.404</v>
      </c>
      <c r="AR229" s="3">
        <v>1342954.6</v>
      </c>
      <c r="AS229" s="11" t="s">
        <v>385</v>
      </c>
      <c r="AT229" s="4" t="s">
        <v>385</v>
      </c>
      <c r="AU229" s="4" t="s">
        <v>385</v>
      </c>
      <c r="AV229" s="4" t="s">
        <v>385</v>
      </c>
      <c r="AW229" s="4" t="s">
        <v>385</v>
      </c>
      <c r="AX229" s="4" t="s">
        <v>385</v>
      </c>
      <c r="AY229" s="4" t="s">
        <v>385</v>
      </c>
      <c r="AZ229" s="4" t="s">
        <v>385</v>
      </c>
      <c r="BA229" s="4" t="s">
        <v>385</v>
      </c>
      <c r="BB229" s="4" t="s">
        <v>385</v>
      </c>
      <c r="BC229" s="4" t="s">
        <v>385</v>
      </c>
      <c r="BD229" s="4" t="s">
        <v>385</v>
      </c>
      <c r="BE229" s="4" t="s">
        <v>385</v>
      </c>
      <c r="BF229" s="4" t="s">
        <v>385</v>
      </c>
      <c r="BG229" s="4" t="s">
        <v>385</v>
      </c>
      <c r="BH229" s="4" t="s">
        <v>385</v>
      </c>
      <c r="BI229" s="4" t="s">
        <v>385</v>
      </c>
      <c r="BJ229" s="4" t="s">
        <v>385</v>
      </c>
      <c r="BK229" s="4" t="s">
        <v>385</v>
      </c>
      <c r="BL229" s="4" t="s">
        <v>385</v>
      </c>
      <c r="BM229" s="4" t="s">
        <v>385</v>
      </c>
      <c r="BN229" s="4" t="s">
        <v>385</v>
      </c>
      <c r="BO229" s="4" t="s">
        <v>385</v>
      </c>
      <c r="BP229" s="4" t="s">
        <v>385</v>
      </c>
      <c r="BQ229" s="4" t="s">
        <v>385</v>
      </c>
      <c r="BR229" s="4" t="s">
        <v>385</v>
      </c>
      <c r="BS229" s="4" t="s">
        <v>385</v>
      </c>
      <c r="BT229" s="4" t="s">
        <v>385</v>
      </c>
      <c r="BU229" s="4" t="s">
        <v>385</v>
      </c>
      <c r="BV229" s="4" t="s">
        <v>385</v>
      </c>
      <c r="BW229" s="4" t="s">
        <v>385</v>
      </c>
      <c r="BX229" s="4" t="s">
        <v>385</v>
      </c>
      <c r="BY229" s="4" t="s">
        <v>385</v>
      </c>
      <c r="BZ229" s="4" t="s">
        <v>385</v>
      </c>
      <c r="CA229" s="4" t="s">
        <v>385</v>
      </c>
      <c r="CB229" s="4" t="s">
        <v>385</v>
      </c>
      <c r="CC229" s="4" t="s">
        <v>385</v>
      </c>
      <c r="CD229" s="4" t="s">
        <v>385</v>
      </c>
      <c r="CE229" s="4" t="s">
        <v>385</v>
      </c>
      <c r="CF229" s="4" t="s">
        <v>385</v>
      </c>
      <c r="CG229" s="4" t="s">
        <v>385</v>
      </c>
      <c r="CH229" s="4" t="s">
        <v>385</v>
      </c>
    </row>
    <row x14ac:dyDescent="0.25" r="230" customHeight="1" ht="17.25">
      <c r="A230" s="1" t="s">
        <v>259</v>
      </c>
      <c r="B230" s="1" t="s">
        <v>258</v>
      </c>
      <c r="C230" s="3">
        <v>52.177</v>
      </c>
      <c r="D230" s="3">
        <v>51.955</v>
      </c>
      <c r="E230" s="3">
        <v>51.442</v>
      </c>
      <c r="F230" s="3">
        <v>50.665</v>
      </c>
      <c r="G230" s="3">
        <v>50.011</v>
      </c>
      <c r="H230" s="3">
        <v>49.702999999999996</v>
      </c>
      <c r="I230" s="3">
        <v>49.914</v>
      </c>
      <c r="J230" s="3">
        <v>50.248999999999995</v>
      </c>
      <c r="K230" s="3">
        <v>50.132000000000005</v>
      </c>
      <c r="L230" s="3">
        <v>49.63</v>
      </c>
      <c r="M230" s="3">
        <v>49.099000000000004</v>
      </c>
      <c r="N230" s="3">
        <v>48.999</v>
      </c>
      <c r="O230" s="3">
        <v>49.803000000000004</v>
      </c>
      <c r="P230" s="3">
        <v>51.195</v>
      </c>
      <c r="Q230" s="3">
        <v>52.625</v>
      </c>
      <c r="R230" s="3">
        <v>53.953</v>
      </c>
      <c r="S230" s="3">
        <v>54.882000000000005</v>
      </c>
      <c r="T230" s="3">
        <v>55.453</v>
      </c>
      <c r="U230" s="3">
        <v>55.869</v>
      </c>
      <c r="V230" s="3">
        <v>56.08500000000001</v>
      </c>
      <c r="W230" s="3">
        <v>56.137</v>
      </c>
      <c r="X230" s="3">
        <v>56.04900000000001</v>
      </c>
      <c r="Y230" s="3">
        <v>55.541</v>
      </c>
      <c r="Z230" s="3">
        <v>54.725</v>
      </c>
      <c r="AA230" s="3">
        <v>54.009</v>
      </c>
      <c r="AB230" s="3">
        <v>53.42399999999999</v>
      </c>
      <c r="AC230" s="3">
        <v>53.038000000000004</v>
      </c>
      <c r="AD230" s="3">
        <v>53.072</v>
      </c>
      <c r="AE230" s="3">
        <v>53.485</v>
      </c>
      <c r="AF230" s="3">
        <v>54.05499999999999</v>
      </c>
      <c r="AG230" s="3">
        <v>54.809</v>
      </c>
      <c r="AH230" s="3">
        <v>55.751</v>
      </c>
      <c r="AI230" s="3">
        <v>56.793</v>
      </c>
      <c r="AJ230" s="3">
        <v>57.759</v>
      </c>
      <c r="AK230" s="3">
        <v>58.478</v>
      </c>
      <c r="AL230" s="3">
        <v>58.89</v>
      </c>
      <c r="AM230" s="3">
        <v>58.989</v>
      </c>
      <c r="AN230" s="3">
        <v>58.867000000000004</v>
      </c>
      <c r="AO230" s="3">
        <v>58.659</v>
      </c>
      <c r="AP230" s="3">
        <v>58.454</v>
      </c>
      <c r="AQ230" s="3">
        <v>58.357</v>
      </c>
      <c r="AR230" s="3">
        <v>58.397</v>
      </c>
      <c r="AS230" s="3">
        <v>37.56744</v>
      </c>
      <c r="AT230" s="3">
        <v>43.642199999999995</v>
      </c>
      <c r="AU230" s="3">
        <v>49.384319999999995</v>
      </c>
      <c r="AV230" s="3">
        <v>50.15835</v>
      </c>
      <c r="AW230" s="3">
        <v>48.510670000000005</v>
      </c>
      <c r="AX230" s="3">
        <v>48.211909999999996</v>
      </c>
      <c r="AY230" s="3">
        <v>48.41658</v>
      </c>
      <c r="AZ230" s="3">
        <v>49.24401999999999</v>
      </c>
      <c r="BA230" s="3">
        <v>48.628040000000006</v>
      </c>
      <c r="BB230" s="3">
        <v>39.70400000000001</v>
      </c>
      <c r="BC230" s="3">
        <v>47.62603</v>
      </c>
      <c r="BD230" s="3">
        <v>46.54905</v>
      </c>
      <c r="BE230" s="3">
        <v>45.320730000000005</v>
      </c>
      <c r="BF230" s="3">
        <v>48.1233</v>
      </c>
      <c r="BG230" s="3">
        <v>51.04625</v>
      </c>
      <c r="BH230" s="3">
        <v>51.79488</v>
      </c>
      <c r="BI230" s="3">
        <v>53.78436000000001</v>
      </c>
      <c r="BJ230" s="3">
        <v>54.89847</v>
      </c>
      <c r="BK230" s="3">
        <v>55.31031</v>
      </c>
      <c r="BL230" s="3">
        <v>55.524150000000006</v>
      </c>
      <c r="BM230" s="3">
        <v>54.45289</v>
      </c>
      <c r="BN230" s="3">
        <v>54.928020000000004</v>
      </c>
      <c r="BO230" s="3">
        <v>54.43017999999999</v>
      </c>
      <c r="BP230" s="3">
        <v>39.94925</v>
      </c>
      <c r="BQ230" s="3">
        <v>50.228370000000005</v>
      </c>
      <c r="BR230" s="3">
        <v>45.94463999999999</v>
      </c>
      <c r="BS230" s="3">
        <v>44.55192</v>
      </c>
      <c r="BT230" s="3">
        <v>48.29552</v>
      </c>
      <c r="BU230" s="3">
        <v>52.4153</v>
      </c>
      <c r="BV230" s="3">
        <v>49.730599999999995</v>
      </c>
      <c r="BW230" s="3">
        <v>47.68383</v>
      </c>
      <c r="BX230" s="3">
        <v>52.963449999999995</v>
      </c>
      <c r="BY230" s="3">
        <v>51.1137</v>
      </c>
      <c r="BZ230" s="3">
        <v>51.9831</v>
      </c>
      <c r="CA230" s="3">
        <v>53.799760000000006</v>
      </c>
      <c r="CB230" s="3">
        <v>50.6454</v>
      </c>
      <c r="CC230" s="3">
        <v>47.78109</v>
      </c>
      <c r="CD230" s="3">
        <v>52.391630000000006</v>
      </c>
      <c r="CE230" s="3">
        <v>39.88812</v>
      </c>
      <c r="CF230" s="3">
        <v>56.11584</v>
      </c>
      <c r="CG230" s="3">
        <v>57.77343</v>
      </c>
      <c r="CH230" s="3">
        <v>53.72524</v>
      </c>
    </row>
    <row x14ac:dyDescent="0.25" r="231" customHeight="1" ht="17.25">
      <c r="A231" s="1" t="s">
        <v>517</v>
      </c>
      <c r="B231" s="1" t="s">
        <v>518</v>
      </c>
      <c r="C231" s="3">
        <v>473.46</v>
      </c>
      <c r="D231" s="3">
        <v>477.865</v>
      </c>
      <c r="E231" s="3">
        <v>484.192</v>
      </c>
      <c r="F231" s="3">
        <v>498.139</v>
      </c>
      <c r="G231" s="3">
        <v>514.8399999999999</v>
      </c>
      <c r="H231" s="3">
        <v>525.652</v>
      </c>
      <c r="I231" s="3">
        <v>531.732</v>
      </c>
      <c r="J231" s="3">
        <v>532.01</v>
      </c>
      <c r="K231" s="3">
        <v>524.935</v>
      </c>
      <c r="L231" s="3">
        <v>522.588</v>
      </c>
      <c r="M231" s="3">
        <v>529.881</v>
      </c>
      <c r="N231" s="3">
        <v>535.854</v>
      </c>
      <c r="O231" s="3">
        <v>526.933</v>
      </c>
      <c r="P231" s="3">
        <v>507.824</v>
      </c>
      <c r="Q231" s="3">
        <v>484.409</v>
      </c>
      <c r="R231" s="3">
        <v>458.936</v>
      </c>
      <c r="S231" s="3">
        <v>439.733</v>
      </c>
      <c r="T231" s="3">
        <v>434.673</v>
      </c>
      <c r="U231" s="3">
        <v>422.40100000000007</v>
      </c>
      <c r="V231" s="3">
        <v>395.889</v>
      </c>
      <c r="W231" s="3">
        <v>374.536</v>
      </c>
      <c r="X231" s="3">
        <v>357.65700000000004</v>
      </c>
      <c r="Y231" s="3">
        <v>342.029</v>
      </c>
      <c r="Z231" s="3">
        <v>328.712</v>
      </c>
      <c r="AA231" s="3">
        <v>321.365</v>
      </c>
      <c r="AB231" s="3">
        <v>319.391</v>
      </c>
      <c r="AC231" s="3">
        <v>315.935</v>
      </c>
      <c r="AD231" s="3">
        <v>310.718</v>
      </c>
      <c r="AE231" s="3">
        <v>306.858</v>
      </c>
      <c r="AF231" s="3">
        <v>305.259</v>
      </c>
      <c r="AG231" s="3">
        <v>306.164</v>
      </c>
      <c r="AH231" s="3">
        <v>305.705</v>
      </c>
      <c r="AI231" s="3">
        <v>302.527</v>
      </c>
      <c r="AJ231" s="3">
        <v>299.15</v>
      </c>
      <c r="AK231" s="3">
        <v>290.377</v>
      </c>
      <c r="AL231" s="3">
        <v>275.834</v>
      </c>
      <c r="AM231" s="3">
        <v>261.307</v>
      </c>
      <c r="AN231" s="3">
        <v>246.59500000000003</v>
      </c>
      <c r="AO231" s="3">
        <v>228.839</v>
      </c>
      <c r="AP231" s="3">
        <v>211.525</v>
      </c>
      <c r="AQ231" s="3">
        <v>199.757</v>
      </c>
      <c r="AR231" s="3">
        <v>192.172</v>
      </c>
      <c r="AS231" s="11" t="s">
        <v>385</v>
      </c>
      <c r="AT231" s="4" t="s">
        <v>385</v>
      </c>
      <c r="AU231" s="4" t="s">
        <v>385</v>
      </c>
      <c r="AV231" s="4" t="s">
        <v>385</v>
      </c>
      <c r="AW231" s="4" t="s">
        <v>385</v>
      </c>
      <c r="AX231" s="4" t="s">
        <v>385</v>
      </c>
      <c r="AY231" s="4" t="s">
        <v>385</v>
      </c>
      <c r="AZ231" s="4" t="s">
        <v>385</v>
      </c>
      <c r="BA231" s="4" t="s">
        <v>385</v>
      </c>
      <c r="BB231" s="4" t="s">
        <v>385</v>
      </c>
      <c r="BC231" s="4" t="s">
        <v>385</v>
      </c>
      <c r="BD231" s="4" t="s">
        <v>385</v>
      </c>
      <c r="BE231" s="4" t="s">
        <v>385</v>
      </c>
      <c r="BF231" s="4" t="s">
        <v>385</v>
      </c>
      <c r="BG231" s="4" t="s">
        <v>385</v>
      </c>
      <c r="BH231" s="4" t="s">
        <v>385</v>
      </c>
      <c r="BI231" s="4" t="s">
        <v>385</v>
      </c>
      <c r="BJ231" s="4" t="s">
        <v>385</v>
      </c>
      <c r="BK231" s="4" t="s">
        <v>385</v>
      </c>
      <c r="BL231" s="4" t="s">
        <v>385</v>
      </c>
      <c r="BM231" s="4" t="s">
        <v>385</v>
      </c>
      <c r="BN231" s="4" t="s">
        <v>385</v>
      </c>
      <c r="BO231" s="4" t="s">
        <v>385</v>
      </c>
      <c r="BP231" s="4" t="s">
        <v>385</v>
      </c>
      <c r="BQ231" s="4" t="s">
        <v>385</v>
      </c>
      <c r="BR231" s="4" t="s">
        <v>385</v>
      </c>
      <c r="BS231" s="4" t="s">
        <v>385</v>
      </c>
      <c r="BT231" s="4" t="s">
        <v>385</v>
      </c>
      <c r="BU231" s="4" t="s">
        <v>385</v>
      </c>
      <c r="BV231" s="4" t="s">
        <v>385</v>
      </c>
      <c r="BW231" s="4" t="s">
        <v>385</v>
      </c>
      <c r="BX231" s="4" t="s">
        <v>385</v>
      </c>
      <c r="BY231" s="4" t="s">
        <v>385</v>
      </c>
      <c r="BZ231" s="4" t="s">
        <v>385</v>
      </c>
      <c r="CA231" s="4" t="s">
        <v>385</v>
      </c>
      <c r="CB231" s="4" t="s">
        <v>385</v>
      </c>
      <c r="CC231" s="4" t="s">
        <v>385</v>
      </c>
      <c r="CD231" s="4" t="s">
        <v>385</v>
      </c>
      <c r="CE231" s="4" t="s">
        <v>385</v>
      </c>
      <c r="CF231" s="4" t="s">
        <v>385</v>
      </c>
      <c r="CG231" s="4" t="s">
        <v>385</v>
      </c>
      <c r="CH231" s="4" t="s">
        <v>385</v>
      </c>
    </row>
    <row x14ac:dyDescent="0.25" r="232" customHeight="1" ht="17.25">
      <c r="A232" s="1" t="s">
        <v>333</v>
      </c>
      <c r="B232" s="1" t="s">
        <v>332</v>
      </c>
      <c r="C232" s="3">
        <v>3763.044</v>
      </c>
      <c r="D232" s="3">
        <v>3934.622</v>
      </c>
      <c r="E232" s="3">
        <v>4112.812</v>
      </c>
      <c r="F232" s="3">
        <v>4300.111</v>
      </c>
      <c r="G232" s="3">
        <v>4490.256</v>
      </c>
      <c r="H232" s="3">
        <v>4679.285</v>
      </c>
      <c r="I232" s="3">
        <v>4871.886</v>
      </c>
      <c r="J232" s="3">
        <v>5065.574</v>
      </c>
      <c r="K232" s="3">
        <v>5257.859</v>
      </c>
      <c r="L232" s="3">
        <v>5447.427</v>
      </c>
      <c r="M232" s="3">
        <v>5633.639999999999</v>
      </c>
      <c r="N232" s="3">
        <v>5816.971</v>
      </c>
      <c r="O232" s="3">
        <v>5997.921</v>
      </c>
      <c r="P232" s="3">
        <v>6174.709999999999</v>
      </c>
      <c r="Q232" s="3">
        <v>6340.59</v>
      </c>
      <c r="R232" s="3">
        <v>6483.093999999999</v>
      </c>
      <c r="S232" s="3">
        <v>6571.064</v>
      </c>
      <c r="T232" s="3">
        <v>6613.346</v>
      </c>
      <c r="U232" s="3">
        <v>6638.5289999999995</v>
      </c>
      <c r="V232" s="3">
        <v>6660.972</v>
      </c>
      <c r="W232" s="3">
        <v>6693.5509999999995</v>
      </c>
      <c r="X232" s="3">
        <v>6751.446</v>
      </c>
      <c r="Y232" s="3">
        <v>6833.995</v>
      </c>
      <c r="Z232" s="3">
        <v>6932.975</v>
      </c>
      <c r="AA232" s="3">
        <v>7047.147999999999</v>
      </c>
      <c r="AB232" s="3">
        <v>7174.344000000001</v>
      </c>
      <c r="AC232" s="3">
        <v>7333.588000000001</v>
      </c>
      <c r="AD232" s="3">
        <v>7513.621</v>
      </c>
      <c r="AE232" s="3">
        <v>7690.5689999999995</v>
      </c>
      <c r="AF232" s="3">
        <v>7860.489</v>
      </c>
      <c r="AG232" s="3">
        <v>8025.889999999999</v>
      </c>
      <c r="AH232" s="3">
        <v>8184.619</v>
      </c>
      <c r="AI232" s="3">
        <v>8340.775</v>
      </c>
      <c r="AJ232" s="3">
        <v>8499.967</v>
      </c>
      <c r="AK232" s="3">
        <v>8661.484</v>
      </c>
      <c r="AL232" s="3">
        <v>8818.185</v>
      </c>
      <c r="AM232" s="3">
        <v>8959.573</v>
      </c>
      <c r="AN232" s="3">
        <v>9082.345</v>
      </c>
      <c r="AO232" s="3">
        <v>9189.585</v>
      </c>
      <c r="AP232" s="3">
        <v>9283.338</v>
      </c>
      <c r="AQ232" s="3">
        <v>9364.49</v>
      </c>
      <c r="AR232" s="3">
        <v>9428.117</v>
      </c>
      <c r="AS232" s="3">
        <v>338.67395999999997</v>
      </c>
      <c r="AT232" s="3">
        <v>472.15464</v>
      </c>
      <c r="AU232" s="3">
        <v>534.66556</v>
      </c>
      <c r="AV232" s="3">
        <v>645.0166499999999</v>
      </c>
      <c r="AW232" s="3">
        <v>718.44096</v>
      </c>
      <c r="AX232" s="3">
        <v>935.857</v>
      </c>
      <c r="AY232" s="3">
        <v>1120.5337800000002</v>
      </c>
      <c r="AZ232" s="3">
        <v>1519.6721999999997</v>
      </c>
      <c r="BA232" s="3">
        <v>2734.0866800000003</v>
      </c>
      <c r="BB232" s="3">
        <v>4085.5702499999998</v>
      </c>
      <c r="BC232" s="3">
        <v>5351.958</v>
      </c>
      <c r="BD232" s="3">
        <v>3664.6917299999996</v>
      </c>
      <c r="BE232" s="3">
        <v>3238.8773400000005</v>
      </c>
      <c r="BF232" s="3">
        <v>3519.584699999999</v>
      </c>
      <c r="BG232" s="3">
        <v>2599.6419</v>
      </c>
      <c r="BH232" s="3">
        <v>3889.856399999999</v>
      </c>
      <c r="BI232" s="3">
        <v>3811.21712</v>
      </c>
      <c r="BJ232" s="3">
        <v>3571.20684</v>
      </c>
      <c r="BK232" s="3">
        <v>4381.42914</v>
      </c>
      <c r="BL232" s="3">
        <v>5262.16788</v>
      </c>
      <c r="BM232" s="3">
        <v>5488.7118199999995</v>
      </c>
      <c r="BN232" s="3">
        <v>5266.12788</v>
      </c>
      <c r="BO232" s="3">
        <v>4988.81635</v>
      </c>
      <c r="BP232" s="3">
        <v>4575.7635</v>
      </c>
      <c r="BQ232" s="3">
        <v>4510.17472</v>
      </c>
      <c r="BR232" s="3">
        <v>4735.067040000001</v>
      </c>
      <c r="BS232" s="3">
        <v>4913.503960000001</v>
      </c>
      <c r="BT232" s="3">
        <v>4808.71744</v>
      </c>
      <c r="BU232" s="3">
        <v>4614.341399999999</v>
      </c>
      <c r="BV232" s="3">
        <v>4559.083619999999</v>
      </c>
      <c r="BW232" s="3">
        <v>5216.8285</v>
      </c>
      <c r="BX232" s="3">
        <v>4828.925209999999</v>
      </c>
      <c r="BY232" s="3">
        <v>5338.096</v>
      </c>
      <c r="BZ232" s="3">
        <v>6034.97657</v>
      </c>
      <c r="CA232" s="3">
        <v>6322.88332</v>
      </c>
      <c r="CB232" s="3">
        <v>4144.54695</v>
      </c>
      <c r="CC232" s="3">
        <v>6540.48829</v>
      </c>
      <c r="CD232" s="3">
        <v>5994.3477</v>
      </c>
      <c r="CE232" s="3">
        <v>5881.3344</v>
      </c>
      <c r="CF232" s="3">
        <v>6405.50322</v>
      </c>
      <c r="CG232" s="3">
        <v>6648.787899999999</v>
      </c>
      <c r="CH232" s="3">
        <v>6599.6819</v>
      </c>
    </row>
    <row x14ac:dyDescent="0.25" r="233" customHeight="1" ht="17.25">
      <c r="A233" s="1" t="s">
        <v>283</v>
      </c>
      <c r="B233" s="1" t="s">
        <v>282</v>
      </c>
      <c r="C233" s="3">
        <v>8888.277</v>
      </c>
      <c r="D233" s="3">
        <v>9081.542</v>
      </c>
      <c r="E233" s="3">
        <v>9369.216</v>
      </c>
      <c r="F233" s="3">
        <v>9726.443</v>
      </c>
      <c r="G233" s="3">
        <v>10137.23</v>
      </c>
      <c r="H233" s="3">
        <v>10617.807</v>
      </c>
      <c r="I233" s="3">
        <v>11087.151</v>
      </c>
      <c r="J233" s="3">
        <v>11493.141</v>
      </c>
      <c r="K233" s="3">
        <v>11877.516</v>
      </c>
      <c r="L233" s="3">
        <v>12190.536</v>
      </c>
      <c r="M233" s="3">
        <v>12354.955</v>
      </c>
      <c r="N233" s="3">
        <v>12307.617999999999</v>
      </c>
      <c r="O233" s="3">
        <v>12113.862</v>
      </c>
      <c r="P233" s="3">
        <v>11886.551</v>
      </c>
      <c r="Q233" s="3">
        <v>11661.976</v>
      </c>
      <c r="R233" s="3">
        <v>11484.378</v>
      </c>
      <c r="S233" s="3">
        <v>11311.262999999999</v>
      </c>
      <c r="T233" s="3">
        <v>11018.633</v>
      </c>
      <c r="U233" s="3">
        <v>10644.22</v>
      </c>
      <c r="V233" s="3">
        <v>10274.628</v>
      </c>
      <c r="W233" s="3">
        <v>9891.81</v>
      </c>
      <c r="X233" s="3">
        <v>9544.081</v>
      </c>
      <c r="Y233" s="3">
        <v>9321.285</v>
      </c>
      <c r="Z233" s="3">
        <v>9218.414</v>
      </c>
      <c r="AA233" s="3">
        <v>9217.313</v>
      </c>
      <c r="AB233" s="3">
        <v>9338.527</v>
      </c>
      <c r="AC233" s="3">
        <v>9574.082</v>
      </c>
      <c r="AD233" s="3">
        <v>9886.518</v>
      </c>
      <c r="AE233" s="3">
        <v>10290.011</v>
      </c>
      <c r="AF233" s="3">
        <v>10659.375</v>
      </c>
      <c r="AG233" s="3">
        <v>10897.52</v>
      </c>
      <c r="AH233" s="3">
        <v>11085.387</v>
      </c>
      <c r="AI233" s="3">
        <v>11257.014</v>
      </c>
      <c r="AJ233" s="3">
        <v>11339.296</v>
      </c>
      <c r="AK233" s="3">
        <v>11396.174</v>
      </c>
      <c r="AL233" s="3">
        <v>11508.583</v>
      </c>
      <c r="AM233" s="3">
        <v>11504.407</v>
      </c>
      <c r="AN233" s="3">
        <v>11432.419</v>
      </c>
      <c r="AO233" s="3">
        <v>11445.857</v>
      </c>
      <c r="AP233" s="3">
        <v>11508.291</v>
      </c>
      <c r="AQ233" s="3">
        <v>11568.502</v>
      </c>
      <c r="AR233" s="3">
        <v>11625.315</v>
      </c>
      <c r="AS233" s="12">
        <v>0</v>
      </c>
      <c r="AT233" s="12">
        <v>0</v>
      </c>
      <c r="AU233" s="12">
        <v>0</v>
      </c>
      <c r="AV233" s="3">
        <v>6905.774529999999</v>
      </c>
      <c r="AW233" s="3">
        <v>6791.9441</v>
      </c>
      <c r="AX233" s="3">
        <v>7432.4649</v>
      </c>
      <c r="AY233" s="3">
        <v>6763.162109999999</v>
      </c>
      <c r="AZ233" s="3">
        <v>7355.61024</v>
      </c>
      <c r="BA233" s="3">
        <v>6532.6338000000005</v>
      </c>
      <c r="BB233" s="3">
        <v>8899.09128</v>
      </c>
      <c r="BC233" s="3">
        <v>7042.324349999999</v>
      </c>
      <c r="BD233" s="3">
        <v>7753.79934</v>
      </c>
      <c r="BE233" s="3">
        <v>7995.14892</v>
      </c>
      <c r="BF233" s="3">
        <v>11292.22345</v>
      </c>
      <c r="BG233" s="3">
        <v>11078.8772</v>
      </c>
      <c r="BH233" s="3">
        <v>10910.1591</v>
      </c>
      <c r="BI233" s="3">
        <v>10745.699849999999</v>
      </c>
      <c r="BJ233" s="3">
        <v>10688.07401</v>
      </c>
      <c r="BK233" s="3">
        <v>10005.566799999999</v>
      </c>
      <c r="BL233" s="3">
        <v>9452.657760000002</v>
      </c>
      <c r="BM233" s="3">
        <v>8803.7109</v>
      </c>
      <c r="BN233" s="3">
        <v>8207.90966</v>
      </c>
      <c r="BO233" s="3">
        <v>7829.8794</v>
      </c>
      <c r="BP233" s="3">
        <v>7466.915340000001</v>
      </c>
      <c r="BQ233" s="3">
        <v>7189.50414</v>
      </c>
      <c r="BR233" s="3">
        <v>7097.28052</v>
      </c>
      <c r="BS233" s="3">
        <v>7563.524780000001</v>
      </c>
      <c r="BT233" s="3">
        <v>7810.34922</v>
      </c>
      <c r="BU233" s="3">
        <v>8643.60924</v>
      </c>
      <c r="BV233" s="3">
        <v>8740.6875</v>
      </c>
      <c r="BW233" s="3">
        <v>8826.9912</v>
      </c>
      <c r="BX233" s="3">
        <v>9311.72508</v>
      </c>
      <c r="BY233" s="3">
        <v>9681.03204</v>
      </c>
      <c r="BZ233" s="3">
        <v>9978.58048</v>
      </c>
      <c r="CA233" s="3">
        <v>10598.441820000002</v>
      </c>
      <c r="CB233" s="3">
        <v>9552.12389</v>
      </c>
      <c r="CC233" s="3">
        <v>9088.48153</v>
      </c>
      <c r="CD233" s="3">
        <v>8574.31425</v>
      </c>
      <c r="CE233" s="3">
        <v>8012.099899999999</v>
      </c>
      <c r="CF233" s="3">
        <v>9666.96444</v>
      </c>
      <c r="CG233" s="3">
        <v>9948.91172</v>
      </c>
      <c r="CH233" s="3">
        <v>9997.7709</v>
      </c>
    </row>
    <row x14ac:dyDescent="0.25" r="234" customHeight="1" ht="17.25">
      <c r="A234" s="1" t="s">
        <v>335</v>
      </c>
      <c r="B234" s="1" t="s">
        <v>334</v>
      </c>
      <c r="C234" s="3">
        <v>2279.917</v>
      </c>
      <c r="D234" s="3">
        <v>2332.754</v>
      </c>
      <c r="E234" s="3">
        <v>2391.06</v>
      </c>
      <c r="F234" s="3">
        <v>2454.723</v>
      </c>
      <c r="G234" s="3">
        <v>2522.5249999999996</v>
      </c>
      <c r="H234" s="3">
        <v>2596.157</v>
      </c>
      <c r="I234" s="3">
        <v>2673.643</v>
      </c>
      <c r="J234" s="3">
        <v>2748.735</v>
      </c>
      <c r="K234" s="3">
        <v>2820.184</v>
      </c>
      <c r="L234" s="3">
        <v>2890.5969999999998</v>
      </c>
      <c r="M234" s="3">
        <v>2959.102</v>
      </c>
      <c r="N234" s="3">
        <v>3025.912</v>
      </c>
      <c r="O234" s="3">
        <v>3094.4</v>
      </c>
      <c r="P234" s="3">
        <v>3166.9150000000004</v>
      </c>
      <c r="Q234" s="3">
        <v>3244.894</v>
      </c>
      <c r="R234" s="3">
        <v>3328.419</v>
      </c>
      <c r="S234" s="3">
        <v>3415.002</v>
      </c>
      <c r="T234" s="3">
        <v>3502.024</v>
      </c>
      <c r="U234" s="3">
        <v>3589.166</v>
      </c>
      <c r="V234" s="3">
        <v>3676.349</v>
      </c>
      <c r="W234" s="3">
        <v>3765.947</v>
      </c>
      <c r="X234" s="3">
        <v>3860.054</v>
      </c>
      <c r="Y234" s="3">
        <v>3960.565</v>
      </c>
      <c r="Z234" s="3">
        <v>4069.5600000000004</v>
      </c>
      <c r="AA234" s="3">
        <v>4189.576</v>
      </c>
      <c r="AB234" s="3">
        <v>4322.96</v>
      </c>
      <c r="AC234" s="3">
        <v>4470.194</v>
      </c>
      <c r="AD234" s="3">
        <v>4625.419</v>
      </c>
      <c r="AE234" s="3">
        <v>4781.657</v>
      </c>
      <c r="AF234" s="3">
        <v>4933.65</v>
      </c>
      <c r="AG234" s="3">
        <v>5076.976</v>
      </c>
      <c r="AH234" s="3">
        <v>5210.021000000001</v>
      </c>
      <c r="AI234" s="3">
        <v>5332.187</v>
      </c>
      <c r="AJ234" s="3">
        <v>5443.649</v>
      </c>
      <c r="AK234" s="3">
        <v>5542.874</v>
      </c>
      <c r="AL234" s="3">
        <v>5630.144</v>
      </c>
      <c r="AM234" s="3">
        <v>5711.348</v>
      </c>
      <c r="AN234" s="3">
        <v>5791.724</v>
      </c>
      <c r="AO234" s="3">
        <v>5872.615</v>
      </c>
      <c r="AP234" s="3">
        <v>5957.464</v>
      </c>
      <c r="AQ234" s="3">
        <v>6048.807999999999</v>
      </c>
      <c r="AR234" s="3">
        <v>6145.797999999999</v>
      </c>
      <c r="AS234" s="12">
        <v>0</v>
      </c>
      <c r="AT234" s="3">
        <v>1679.58288</v>
      </c>
      <c r="AU234" s="3">
        <v>1673.742</v>
      </c>
      <c r="AV234" s="3">
        <v>1669.21164</v>
      </c>
      <c r="AW234" s="3">
        <v>1790.9927499999997</v>
      </c>
      <c r="AX234" s="3">
        <v>2388.46444</v>
      </c>
      <c r="AY234" s="3">
        <v>2539.96085</v>
      </c>
      <c r="AZ234" s="3">
        <v>2666.27295</v>
      </c>
      <c r="BA234" s="3">
        <v>2735.57848</v>
      </c>
      <c r="BB234" s="3">
        <v>2803.87909</v>
      </c>
      <c r="BC234" s="3">
        <v>2870.32894</v>
      </c>
      <c r="BD234" s="3">
        <v>2874.6164</v>
      </c>
      <c r="BE234" s="3">
        <v>2908.736</v>
      </c>
      <c r="BF234" s="3">
        <v>2913.5618000000004</v>
      </c>
      <c r="BG234" s="3">
        <v>3179.99612</v>
      </c>
      <c r="BH234" s="3">
        <v>3228.56643</v>
      </c>
      <c r="BI234" s="3">
        <v>3278.40192</v>
      </c>
      <c r="BJ234" s="3">
        <v>3326.9228</v>
      </c>
      <c r="BK234" s="3">
        <v>3409.7077</v>
      </c>
      <c r="BL234" s="3">
        <v>3492.53155</v>
      </c>
      <c r="BM234" s="3">
        <v>3539.99018</v>
      </c>
      <c r="BN234" s="3">
        <v>3628.4507599999997</v>
      </c>
      <c r="BO234" s="3">
        <v>3722.9311</v>
      </c>
      <c r="BP234" s="3">
        <v>3784.6908000000008</v>
      </c>
      <c r="BQ234" s="3">
        <v>3896.3056800000004</v>
      </c>
      <c r="BR234" s="3">
        <v>3977.1232</v>
      </c>
      <c r="BS234" s="3">
        <v>4112.57848</v>
      </c>
      <c r="BT234" s="3">
        <v>4209.13129</v>
      </c>
      <c r="BU234" s="3">
        <v>4351.307870000001</v>
      </c>
      <c r="BV234" s="3">
        <v>4538.958</v>
      </c>
      <c r="BW234" s="3">
        <v>4670.8179199999995</v>
      </c>
      <c r="BX234" s="3">
        <v>4793.219320000001</v>
      </c>
      <c r="BY234" s="3">
        <v>4905.61204</v>
      </c>
      <c r="BZ234" s="3">
        <v>5171.46655</v>
      </c>
      <c r="CA234" s="3">
        <v>5487.4452599999995</v>
      </c>
      <c r="CB234" s="3">
        <v>5461.23968</v>
      </c>
      <c r="CC234" s="3">
        <v>5654.23452</v>
      </c>
      <c r="CD234" s="3">
        <v>5733.80676</v>
      </c>
      <c r="CE234" s="3">
        <v>5344.07965</v>
      </c>
      <c r="CF234" s="3">
        <v>5659.5908</v>
      </c>
      <c r="CG234" s="3">
        <v>5141.486799999999</v>
      </c>
      <c r="CH234" s="3">
        <v>5654.13416</v>
      </c>
    </row>
    <row x14ac:dyDescent="0.25" r="235" customHeight="1" ht="17.25">
      <c r="A235" s="1" t="s">
        <v>337</v>
      </c>
      <c r="B235" s="1" t="s">
        <v>336</v>
      </c>
      <c r="C235" s="3">
        <v>2778.845</v>
      </c>
      <c r="D235" s="3">
        <v>2832.9449999999997</v>
      </c>
      <c r="E235" s="3">
        <v>2939.933</v>
      </c>
      <c r="F235" s="3">
        <v>3068.9139999999998</v>
      </c>
      <c r="G235" s="3">
        <v>3203.1499999999996</v>
      </c>
      <c r="H235" s="3">
        <v>3308.816</v>
      </c>
      <c r="I235" s="12">
        <v>3372</v>
      </c>
      <c r="J235" s="3">
        <v>3411.574</v>
      </c>
      <c r="K235" s="3">
        <v>3428.9360000000006</v>
      </c>
      <c r="L235" s="3">
        <v>3404.86</v>
      </c>
      <c r="M235" s="3">
        <v>3366.253</v>
      </c>
      <c r="N235" s="3">
        <v>3339.742</v>
      </c>
      <c r="O235" s="3">
        <v>3338.965</v>
      </c>
      <c r="P235" s="3">
        <v>3321.299</v>
      </c>
      <c r="Q235" s="3">
        <v>3283.334</v>
      </c>
      <c r="R235" s="3">
        <v>3276.12</v>
      </c>
      <c r="S235" s="3">
        <v>3297.178</v>
      </c>
      <c r="T235" s="3">
        <v>3339.306</v>
      </c>
      <c r="U235" s="3">
        <v>3403.316</v>
      </c>
      <c r="V235" s="3">
        <v>3490.697</v>
      </c>
      <c r="W235" s="3">
        <v>3591.4790000000003</v>
      </c>
      <c r="X235" s="3">
        <v>3692.648</v>
      </c>
      <c r="Y235" s="3">
        <v>3782.601</v>
      </c>
      <c r="Z235" s="3">
        <v>3856.177</v>
      </c>
      <c r="AA235" s="3">
        <v>3902.763</v>
      </c>
      <c r="AB235" s="3">
        <v>3916.703</v>
      </c>
      <c r="AC235" s="3">
        <v>3919.027</v>
      </c>
      <c r="AD235" s="3">
        <v>3920.876</v>
      </c>
      <c r="AE235" s="3">
        <v>3932.095</v>
      </c>
      <c r="AF235" s="3">
        <v>3976.518</v>
      </c>
      <c r="AG235" s="3">
        <v>4057.129</v>
      </c>
      <c r="AH235" s="3">
        <v>4167.213</v>
      </c>
      <c r="AI235" s="3">
        <v>4296.744000000001</v>
      </c>
      <c r="AJ235" s="3">
        <v>4422.079</v>
      </c>
      <c r="AK235" s="3">
        <v>4513.887</v>
      </c>
      <c r="AL235" s="3">
        <v>4561.825</v>
      </c>
      <c r="AM235" s="3">
        <v>4577.343</v>
      </c>
      <c r="AN235" s="3">
        <v>4574.807</v>
      </c>
      <c r="AO235" s="3">
        <v>4567.151</v>
      </c>
      <c r="AP235" s="3">
        <v>4563.48</v>
      </c>
      <c r="AQ235" s="3">
        <v>4574.21</v>
      </c>
      <c r="AR235" s="3">
        <v>4599.424</v>
      </c>
      <c r="AS235" s="12">
        <v>0</v>
      </c>
      <c r="AT235" s="3">
        <v>1813.0847999999999</v>
      </c>
      <c r="AU235" s="3">
        <v>1910.9564500000001</v>
      </c>
      <c r="AV235" s="3">
        <v>2056.17238</v>
      </c>
      <c r="AW235" s="3">
        <v>2210.1734999999994</v>
      </c>
      <c r="AX235" s="3">
        <v>2514.70016</v>
      </c>
      <c r="AY235" s="3">
        <v>3169.68</v>
      </c>
      <c r="AZ235" s="3">
        <v>3206.87956</v>
      </c>
      <c r="BA235" s="3">
        <v>3051.7530400000005</v>
      </c>
      <c r="BB235" s="3">
        <v>3064.3740000000003</v>
      </c>
      <c r="BC235" s="3">
        <v>3063.29023</v>
      </c>
      <c r="BD235" s="3">
        <v>3039.1652200000003</v>
      </c>
      <c r="BE235" s="3">
        <v>3038.4581500000004</v>
      </c>
      <c r="BF235" s="3">
        <v>3155.23405</v>
      </c>
      <c r="BG235" s="3">
        <v>3119.1672999999996</v>
      </c>
      <c r="BH235" s="3">
        <v>3145.0751999999998</v>
      </c>
      <c r="BI235" s="3">
        <v>3165.2908799999996</v>
      </c>
      <c r="BJ235" s="3">
        <v>3072.16152</v>
      </c>
      <c r="BK235" s="3">
        <v>2994.91808</v>
      </c>
      <c r="BL235" s="3">
        <v>3001.99942</v>
      </c>
      <c r="BM235" s="3">
        <v>3016.84236</v>
      </c>
      <c r="BN235" s="3">
        <v>3027.97136</v>
      </c>
      <c r="BO235" s="3">
        <v>3026.0808</v>
      </c>
      <c r="BP235" s="3">
        <v>3007.81806</v>
      </c>
      <c r="BQ235" s="3">
        <v>2966.0998799999998</v>
      </c>
      <c r="BR235" s="3">
        <v>3133.3624</v>
      </c>
      <c r="BS235" s="3">
        <v>3291.98268</v>
      </c>
      <c r="BT235" s="3">
        <v>3411.16212</v>
      </c>
      <c r="BU235" s="3">
        <v>3578.20645</v>
      </c>
      <c r="BV235" s="3">
        <v>3578.8662</v>
      </c>
      <c r="BW235" s="3">
        <v>4016.55771</v>
      </c>
      <c r="BX235" s="3">
        <v>4083.86874</v>
      </c>
      <c r="BY235" s="3">
        <v>4210.809120000001</v>
      </c>
      <c r="BZ235" s="3">
        <v>4200.975049999999</v>
      </c>
      <c r="CA235" s="3">
        <v>4468.74813</v>
      </c>
      <c r="CB235" s="3">
        <v>4105.6425</v>
      </c>
      <c r="CC235" s="3">
        <v>4348.47585</v>
      </c>
      <c r="CD235" s="3">
        <v>4346.06665</v>
      </c>
      <c r="CE235" s="3">
        <v>4338.793449999999</v>
      </c>
      <c r="CF235" s="3">
        <v>4335.306</v>
      </c>
      <c r="CG235" s="3">
        <v>4025.3048</v>
      </c>
      <c r="CH235" s="3">
        <v>4047.49312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1"/>
  <sheetViews>
    <sheetView workbookViewId="0" tabSelected="1"/>
  </sheetViews>
  <sheetFormatPr defaultRowHeight="15" x14ac:dyDescent="0.25"/>
  <cols>
    <col min="1" max="1" style="10" width="15.43357142857143" customWidth="1" bestFit="1"/>
    <col min="2" max="2" style="6" width="11.43357142857143" customWidth="1" bestFit="1"/>
    <col min="3" max="3" style="6" width="17.719285714285714" customWidth="1" bestFit="1"/>
  </cols>
  <sheetData>
    <row x14ac:dyDescent="0.25" r="1" customHeight="1" ht="17.25">
      <c r="A1" s="8" t="s">
        <v>338</v>
      </c>
      <c r="B1" s="4" t="s">
        <v>339</v>
      </c>
      <c r="C1" s="4" t="s">
        <v>340</v>
      </c>
    </row>
    <row x14ac:dyDescent="0.25" r="2" customHeight="1" ht="19.5">
      <c r="A2" s="9">
        <v>29952</v>
      </c>
      <c r="B2" s="3">
        <v>3818.6010000000006</v>
      </c>
      <c r="C2" s="3">
        <v>381.8601000000001</v>
      </c>
    </row>
    <row x14ac:dyDescent="0.25" r="3" customHeight="1" ht="19.5">
      <c r="A3" s="9">
        <v>30317</v>
      </c>
      <c r="B3" s="3">
        <v>3766.472</v>
      </c>
      <c r="C3" s="3">
        <v>376.64720000000005</v>
      </c>
    </row>
    <row x14ac:dyDescent="0.25" r="4" customHeight="1" ht="19.5">
      <c r="A4" s="9">
        <v>30682</v>
      </c>
      <c r="B4" s="3">
        <v>3874.202</v>
      </c>
      <c r="C4" s="3">
        <v>426.16222000000005</v>
      </c>
    </row>
    <row x14ac:dyDescent="0.25" r="5" customHeight="1" ht="19.5">
      <c r="A5" s="9">
        <v>31048</v>
      </c>
      <c r="B5" s="3">
        <v>3973.34</v>
      </c>
      <c r="C5" s="3">
        <v>675.4678000000001</v>
      </c>
    </row>
    <row x14ac:dyDescent="0.25" r="6" customHeight="1" ht="19.5">
      <c r="A6" s="9">
        <v>31413</v>
      </c>
      <c r="B6" s="3">
        <v>3962.922</v>
      </c>
      <c r="C6" s="3">
        <v>713.32596</v>
      </c>
    </row>
    <row x14ac:dyDescent="0.25" r="7" customHeight="1" ht="19.5">
      <c r="A7" s="9">
        <v>31778</v>
      </c>
      <c r="B7" s="3">
        <v>3943.829</v>
      </c>
      <c r="C7" s="3">
        <v>1064.83383</v>
      </c>
    </row>
    <row x14ac:dyDescent="0.25" r="8" customHeight="1" ht="19.5">
      <c r="A8" s="9">
        <v>32143</v>
      </c>
      <c r="B8" s="3">
        <v>4005.578</v>
      </c>
      <c r="C8" s="3">
        <v>1602.2312000000002</v>
      </c>
    </row>
    <row x14ac:dyDescent="0.25" r="9" customHeight="1" ht="19.5">
      <c r="A9" s="9">
        <v>32509</v>
      </c>
      <c r="B9" s="3">
        <v>4164.368</v>
      </c>
      <c r="C9" s="3">
        <v>1582.4598400000002</v>
      </c>
    </row>
    <row x14ac:dyDescent="0.25" r="10" customHeight="1" ht="19.5">
      <c r="A10" s="9">
        <v>32874</v>
      </c>
      <c r="B10" s="3">
        <v>4219.809</v>
      </c>
      <c r="C10" s="3">
        <v>1265.9427</v>
      </c>
    </row>
    <row x14ac:dyDescent="0.25" r="11" customHeight="1" ht="19.5">
      <c r="A11" s="9">
        <v>33239</v>
      </c>
      <c r="B11" s="3">
        <v>4283.388</v>
      </c>
      <c r="C11" s="3">
        <v>899.51148</v>
      </c>
    </row>
    <row x14ac:dyDescent="0.25" r="12" customHeight="1" ht="19.5">
      <c r="A12" s="9">
        <v>33604</v>
      </c>
      <c r="B12" s="3">
        <v>4849.689</v>
      </c>
      <c r="C12" s="3">
        <v>921.44091</v>
      </c>
    </row>
    <row x14ac:dyDescent="0.25" r="13" customHeight="1" ht="19.5">
      <c r="A13" s="9">
        <v>33970</v>
      </c>
      <c r="B13" s="3">
        <v>5679.628999999999</v>
      </c>
      <c r="C13" s="3">
        <v>965.5369299999999</v>
      </c>
    </row>
    <row x14ac:dyDescent="0.25" r="14" customHeight="1" ht="19.5">
      <c r="A14" s="9">
        <v>34335</v>
      </c>
      <c r="B14" s="3">
        <v>6324.393</v>
      </c>
      <c r="C14" s="3">
        <v>948.65895</v>
      </c>
    </row>
    <row x14ac:dyDescent="0.25" r="15" customHeight="1" ht="19.5">
      <c r="A15" s="9">
        <v>34700</v>
      </c>
      <c r="B15" s="3">
        <v>6774.202</v>
      </c>
      <c r="C15" s="3">
        <v>2100.00262</v>
      </c>
    </row>
    <row x14ac:dyDescent="0.25" r="16" customHeight="1" ht="19.5">
      <c r="A16" s="9">
        <v>35065</v>
      </c>
      <c r="B16" s="3">
        <v>7102.662</v>
      </c>
      <c r="C16" s="3">
        <v>3338.25114</v>
      </c>
    </row>
    <row x14ac:dyDescent="0.25" r="17" customHeight="1" ht="19.5">
      <c r="A17" s="9">
        <v>35431</v>
      </c>
      <c r="B17" s="3">
        <v>7412.049</v>
      </c>
      <c r="C17" s="3">
        <v>3187.18107</v>
      </c>
    </row>
    <row x14ac:dyDescent="0.25" r="18" customHeight="1" ht="19.5">
      <c r="A18" s="9">
        <v>35796</v>
      </c>
      <c r="B18" s="3">
        <v>7709.129999999999</v>
      </c>
      <c r="C18" s="3">
        <v>2698.1954999999994</v>
      </c>
    </row>
    <row x14ac:dyDescent="0.25" r="19" customHeight="1" ht="19.5">
      <c r="A19" s="9">
        <v>36161</v>
      </c>
      <c r="B19" s="3">
        <v>8011.355</v>
      </c>
      <c r="C19" s="3">
        <v>3044.3149</v>
      </c>
    </row>
    <row x14ac:dyDescent="0.25" r="20" customHeight="1" ht="19.5">
      <c r="A20" s="9">
        <v>36526</v>
      </c>
      <c r="B20" s="3">
        <v>8088.974</v>
      </c>
      <c r="C20" s="3">
        <v>2426.6922</v>
      </c>
    </row>
    <row x14ac:dyDescent="0.25" r="21" customHeight="1" ht="19.5">
      <c r="A21" s="9">
        <v>36892</v>
      </c>
      <c r="B21" s="3">
        <v>8092.851</v>
      </c>
      <c r="C21" s="3">
        <v>3479.92593</v>
      </c>
    </row>
    <row x14ac:dyDescent="0.25" r="22" customHeight="1" ht="19.5">
      <c r="A22" s="9">
        <v>37257</v>
      </c>
      <c r="B22" s="3">
        <v>8561.709</v>
      </c>
      <c r="C22" s="3">
        <v>3938.3861400000005</v>
      </c>
    </row>
    <row x14ac:dyDescent="0.25" r="23" customHeight="1" ht="19.5">
      <c r="A23" s="9">
        <v>37622</v>
      </c>
      <c r="B23" s="3">
        <v>9148.803</v>
      </c>
      <c r="C23" s="3">
        <v>4025.47332</v>
      </c>
    </row>
    <row x14ac:dyDescent="0.25" r="24" customHeight="1" ht="17.25">
      <c r="A24" s="9">
        <v>37987</v>
      </c>
      <c r="B24" s="3">
        <v>9410.737</v>
      </c>
      <c r="C24" s="3">
        <v>4799.475869999999</v>
      </c>
    </row>
    <row x14ac:dyDescent="0.25" r="25" customHeight="1" ht="17.25">
      <c r="A25" s="9">
        <v>38353</v>
      </c>
      <c r="B25" s="3">
        <v>9590.75</v>
      </c>
      <c r="C25" s="3">
        <v>5466.7275</v>
      </c>
    </row>
    <row x14ac:dyDescent="0.25" r="26" customHeight="1" ht="17.25">
      <c r="A26" s="9">
        <v>38718</v>
      </c>
      <c r="B26" s="3">
        <v>9824.962</v>
      </c>
      <c r="C26" s="3">
        <v>5894.977199999999</v>
      </c>
    </row>
    <row x14ac:dyDescent="0.25" r="27" customHeight="1" ht="17.25">
      <c r="A27" s="9">
        <v>39083</v>
      </c>
      <c r="B27" s="3">
        <v>9997.094</v>
      </c>
      <c r="C27" s="3">
        <v>5998.256399999999</v>
      </c>
    </row>
    <row x14ac:dyDescent="0.25" r="28" customHeight="1" ht="17.25">
      <c r="A28" s="9">
        <v>39448</v>
      </c>
      <c r="B28" s="3">
        <v>10104.973000000002</v>
      </c>
      <c r="C28" s="3">
        <v>6669.282180000001</v>
      </c>
    </row>
    <row x14ac:dyDescent="0.25" r="29" customHeight="1" ht="17.25">
      <c r="A29" s="9">
        <v>39814</v>
      </c>
      <c r="B29" s="3">
        <v>10213.274</v>
      </c>
      <c r="C29" s="3">
        <v>6536.49536</v>
      </c>
    </row>
    <row x14ac:dyDescent="0.25" r="30" customHeight="1" ht="17.25">
      <c r="A30" s="9">
        <v>40179</v>
      </c>
      <c r="B30" s="3">
        <v>10325.804</v>
      </c>
      <c r="C30" s="3">
        <v>7021.54672</v>
      </c>
    </row>
    <row x14ac:dyDescent="0.25" r="31" customHeight="1" ht="17.25">
      <c r="A31" s="9">
        <v>40544</v>
      </c>
      <c r="B31" s="3">
        <v>10454.631000000001</v>
      </c>
      <c r="C31" s="3">
        <v>7422.78801</v>
      </c>
    </row>
    <row x14ac:dyDescent="0.25" r="32" customHeight="1" ht="17.25">
      <c r="A32" s="9">
        <v>40909</v>
      </c>
      <c r="B32" s="3">
        <v>10617.038</v>
      </c>
      <c r="C32" s="3">
        <v>8281.28964</v>
      </c>
    </row>
    <row x14ac:dyDescent="0.25" r="33" customHeight="1" ht="17.25">
      <c r="A33" s="9">
        <v>41275</v>
      </c>
      <c r="B33" s="3">
        <v>10866.062</v>
      </c>
      <c r="C33" s="3">
        <v>7823.56464</v>
      </c>
    </row>
    <row x14ac:dyDescent="0.25" r="34" customHeight="1" ht="17.25">
      <c r="A34" s="9">
        <v>41640</v>
      </c>
      <c r="B34" s="3">
        <v>11186.93</v>
      </c>
      <c r="C34" s="3">
        <v>8278.3282</v>
      </c>
    </row>
    <row x14ac:dyDescent="0.25" r="35" customHeight="1" ht="17.25">
      <c r="A35" s="9">
        <v>42005</v>
      </c>
      <c r="B35" s="3">
        <v>11495.726</v>
      </c>
      <c r="C35" s="3">
        <v>8736.751760000001</v>
      </c>
    </row>
    <row x14ac:dyDescent="0.25" r="36" customHeight="1" ht="17.25">
      <c r="A36" s="9">
        <v>42370</v>
      </c>
      <c r="B36" s="3">
        <v>11789.27</v>
      </c>
      <c r="C36" s="3">
        <v>9195.6306</v>
      </c>
    </row>
    <row x14ac:dyDescent="0.25" r="37" customHeight="1" ht="17.25">
      <c r="A37" s="9">
        <v>42736</v>
      </c>
      <c r="B37" s="3">
        <v>12057.473000000002</v>
      </c>
      <c r="C37" s="3">
        <v>10128.277320000001</v>
      </c>
    </row>
    <row x14ac:dyDescent="0.25" r="38" customHeight="1" ht="17.25">
      <c r="A38" s="9">
        <v>43101</v>
      </c>
      <c r="B38" s="3">
        <v>12294.71</v>
      </c>
      <c r="C38" s="3">
        <v>10942.2919</v>
      </c>
    </row>
    <row x14ac:dyDescent="0.25" r="39" customHeight="1" ht="17.25">
      <c r="A39" s="9">
        <v>43466</v>
      </c>
      <c r="B39" s="3">
        <v>12524.781</v>
      </c>
      <c r="C39" s="3">
        <v>10771.311660000001</v>
      </c>
    </row>
    <row x14ac:dyDescent="0.25" r="40" customHeight="1" ht="17.25">
      <c r="A40" s="9">
        <v>43831</v>
      </c>
      <c r="B40" s="3">
        <v>12750.193</v>
      </c>
      <c r="C40" s="3">
        <v>11092.66791</v>
      </c>
    </row>
    <row x14ac:dyDescent="0.25" r="41" customHeight="1" ht="17.25">
      <c r="A41" s="9">
        <v>44197</v>
      </c>
      <c r="B41" s="3">
        <v>12981.108</v>
      </c>
      <c r="C41" s="3">
        <v>10904.13072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R169"/>
  <sheetViews>
    <sheetView workbookViewId="0"/>
  </sheetViews>
  <sheetFormatPr defaultRowHeight="15" x14ac:dyDescent="0.25"/>
  <cols>
    <col min="1" max="1" style="5" width="12.43357142857143" customWidth="1" bestFit="1"/>
    <col min="2" max="2" style="5" width="23.14785714285714" customWidth="1" bestFit="1"/>
    <col min="3" max="3" style="6" width="9.147857142857141" customWidth="1" bestFit="1"/>
    <col min="4" max="4" style="6" width="9.147857142857141" customWidth="1" bestFit="1"/>
    <col min="5" max="5" style="6" width="9.147857142857141" customWidth="1" bestFit="1"/>
    <col min="6" max="6" style="6" width="9.147857142857141" customWidth="1" bestFit="1"/>
    <col min="7" max="7" style="6" width="9.147857142857141" customWidth="1" bestFit="1"/>
    <col min="8" max="8" style="6" width="9.147857142857141" customWidth="1" bestFit="1"/>
    <col min="9" max="9" style="6" width="9.147857142857141" customWidth="1" bestFit="1"/>
    <col min="10" max="10" style="6" width="9.147857142857141" customWidth="1" bestFit="1"/>
    <col min="11" max="11" style="6" width="9.147857142857141" customWidth="1" bestFit="1"/>
    <col min="12" max="12" style="6" width="9.147857142857141" customWidth="1" bestFit="1"/>
    <col min="13" max="13" style="6" width="9.147857142857141" customWidth="1" bestFit="1"/>
    <col min="14" max="14" style="6" width="9.147857142857141" customWidth="1" bestFit="1"/>
    <col min="15" max="15" style="6" width="9.147857142857141" customWidth="1" bestFit="1"/>
    <col min="16" max="16" style="6" width="9.147857142857141" customWidth="1" bestFit="1"/>
    <col min="17" max="17" style="6" width="9.147857142857141" customWidth="1" bestFit="1"/>
    <col min="18" max="18" style="6" width="9.147857142857141" customWidth="1" bestFit="1"/>
    <col min="19" max="19" style="6" width="9.147857142857141" customWidth="1" bestFit="1"/>
    <col min="20" max="20" style="6" width="9.147857142857141" customWidth="1" bestFit="1"/>
    <col min="21" max="21" style="6" width="9.147857142857141" customWidth="1" bestFit="1"/>
    <col min="22" max="22" style="6" width="9.147857142857141" customWidth="1" bestFit="1"/>
    <col min="23" max="23" style="6" width="9.147857142857141" customWidth="1" bestFit="1"/>
    <col min="24" max="24" style="6" width="9.147857142857141" customWidth="1" bestFit="1"/>
    <col min="25" max="25" style="6" width="9.147857142857141" customWidth="1" bestFit="1"/>
    <col min="26" max="26" style="6" width="9.147857142857141" customWidth="1" bestFit="1"/>
    <col min="27" max="27" style="6" width="9.147857142857141" customWidth="1" bestFit="1"/>
    <col min="28" max="28" style="6" width="9.147857142857141" customWidth="1" bestFit="1"/>
    <col min="29" max="29" style="6" width="9.147857142857141" customWidth="1" bestFit="1"/>
    <col min="30" max="30" style="6" width="9.147857142857141" customWidth="1" bestFit="1"/>
    <col min="31" max="31" style="6" width="9.147857142857141" customWidth="1" bestFit="1"/>
    <col min="32" max="32" style="6" width="9.147857142857141" customWidth="1" bestFit="1"/>
    <col min="33" max="33" style="6" width="9.147857142857141" customWidth="1" bestFit="1"/>
    <col min="34" max="34" style="6" width="9.147857142857141" customWidth="1" bestFit="1"/>
    <col min="35" max="35" style="6" width="9.147857142857141" customWidth="1" bestFit="1"/>
    <col min="36" max="36" style="6" width="9.147857142857141" customWidth="1" bestFit="1"/>
    <col min="37" max="37" style="6" width="9.147857142857141" customWidth="1" bestFit="1"/>
    <col min="38" max="38" style="6" width="9.147857142857141" customWidth="1" bestFit="1"/>
    <col min="39" max="39" style="6" width="9.147857142857141" customWidth="1" bestFit="1"/>
    <col min="40" max="40" style="6" width="9.147857142857141" customWidth="1" bestFit="1"/>
    <col min="41" max="41" style="6" width="9.147857142857141" customWidth="1" bestFit="1"/>
    <col min="42" max="42" style="6" width="9.147857142857141" customWidth="1" bestFit="1"/>
    <col min="43" max="43" style="6" width="9.147857142857141" customWidth="1" bestFit="1"/>
    <col min="44" max="44" style="7" width="9.147857142857141" customWidth="1" bestFit="1"/>
  </cols>
  <sheetData>
    <row x14ac:dyDescent="0.25" r="1" customHeight="1" ht="17.25">
      <c r="A1" s="1" t="s">
        <v>0</v>
      </c>
      <c r="B1" s="1" t="s">
        <v>1</v>
      </c>
      <c r="C1" s="2">
        <v>2021</v>
      </c>
      <c r="D1" s="2">
        <v>2020</v>
      </c>
      <c r="E1" s="2">
        <v>2019</v>
      </c>
      <c r="F1" s="2">
        <v>2018</v>
      </c>
      <c r="G1" s="2">
        <v>2017</v>
      </c>
      <c r="H1" s="2">
        <v>2016</v>
      </c>
      <c r="I1" s="2">
        <v>2015</v>
      </c>
      <c r="J1" s="2">
        <v>2014</v>
      </c>
      <c r="K1" s="2">
        <v>2013</v>
      </c>
      <c r="L1" s="2">
        <v>2012</v>
      </c>
      <c r="M1" s="2">
        <v>2011</v>
      </c>
      <c r="N1" s="2">
        <v>2010</v>
      </c>
      <c r="O1" s="2">
        <v>2009</v>
      </c>
      <c r="P1" s="2">
        <v>2008</v>
      </c>
      <c r="Q1" s="2">
        <v>2007</v>
      </c>
      <c r="R1" s="2">
        <v>2006</v>
      </c>
      <c r="S1" s="2">
        <v>2005</v>
      </c>
      <c r="T1" s="2">
        <v>2004</v>
      </c>
      <c r="U1" s="2">
        <v>2003</v>
      </c>
      <c r="V1" s="2">
        <v>2002</v>
      </c>
      <c r="W1" s="2">
        <v>2001</v>
      </c>
      <c r="X1" s="2">
        <v>2000</v>
      </c>
      <c r="Y1" s="2">
        <v>1999</v>
      </c>
      <c r="Z1" s="2">
        <v>1998</v>
      </c>
      <c r="AA1" s="2">
        <v>1997</v>
      </c>
      <c r="AB1" s="2">
        <v>1996</v>
      </c>
      <c r="AC1" s="2">
        <v>1995</v>
      </c>
      <c r="AD1" s="2">
        <v>1994</v>
      </c>
      <c r="AE1" s="2">
        <v>1993</v>
      </c>
      <c r="AF1" s="2">
        <v>1992</v>
      </c>
      <c r="AG1" s="2">
        <v>1991</v>
      </c>
      <c r="AH1" s="2">
        <v>1990</v>
      </c>
      <c r="AI1" s="2">
        <v>1989</v>
      </c>
      <c r="AJ1" s="2">
        <v>1988</v>
      </c>
      <c r="AK1" s="2">
        <v>1987</v>
      </c>
      <c r="AL1" s="2">
        <v>1986</v>
      </c>
      <c r="AM1" s="2">
        <v>1985</v>
      </c>
      <c r="AN1" s="2">
        <v>1984</v>
      </c>
      <c r="AO1" s="2">
        <v>1983</v>
      </c>
      <c r="AP1" s="2">
        <v>1982</v>
      </c>
      <c r="AQ1" s="2">
        <v>1981</v>
      </c>
      <c r="AR1" s="2">
        <v>1980</v>
      </c>
    </row>
    <row x14ac:dyDescent="0.25" r="2" customHeight="1" ht="17.25">
      <c r="A2" s="1" t="s">
        <v>2</v>
      </c>
      <c r="B2" s="1" t="s">
        <v>3</v>
      </c>
      <c r="C2" s="3">
        <v>84</v>
      </c>
      <c r="D2" s="3">
        <v>87</v>
      </c>
      <c r="E2" s="3">
        <v>86</v>
      </c>
      <c r="F2" s="3">
        <v>89</v>
      </c>
      <c r="G2" s="3">
        <v>84</v>
      </c>
      <c r="H2" s="3">
        <v>78</v>
      </c>
      <c r="I2" s="3">
        <v>76</v>
      </c>
      <c r="J2" s="3">
        <v>74</v>
      </c>
      <c r="K2" s="3">
        <v>72</v>
      </c>
      <c r="L2" s="3">
        <v>78</v>
      </c>
      <c r="M2" s="3">
        <v>71</v>
      </c>
      <c r="N2" s="3">
        <v>68</v>
      </c>
      <c r="O2" s="3">
        <v>64</v>
      </c>
      <c r="P2" s="3">
        <v>66</v>
      </c>
      <c r="Q2" s="3">
        <v>60</v>
      </c>
      <c r="R2" s="3">
        <v>60</v>
      </c>
      <c r="S2" s="3">
        <v>57</v>
      </c>
      <c r="T2" s="3">
        <v>51</v>
      </c>
      <c r="U2" s="3">
        <v>44</v>
      </c>
      <c r="V2" s="3">
        <v>46</v>
      </c>
      <c r="W2" s="3">
        <v>43</v>
      </c>
      <c r="X2" s="3">
        <v>30</v>
      </c>
      <c r="Y2" s="3">
        <v>38</v>
      </c>
      <c r="Z2" s="3">
        <v>35</v>
      </c>
      <c r="AA2" s="3">
        <v>43</v>
      </c>
      <c r="AB2" s="3">
        <v>47</v>
      </c>
      <c r="AC2" s="3">
        <v>31</v>
      </c>
      <c r="AD2" s="3">
        <v>15</v>
      </c>
      <c r="AE2" s="3">
        <v>17</v>
      </c>
      <c r="AF2" s="3">
        <v>19</v>
      </c>
      <c r="AG2" s="3">
        <v>21</v>
      </c>
      <c r="AH2" s="3">
        <v>30</v>
      </c>
      <c r="AI2" s="3">
        <v>38</v>
      </c>
      <c r="AJ2" s="3">
        <v>40</v>
      </c>
      <c r="AK2" s="3">
        <v>27</v>
      </c>
      <c r="AL2" s="3">
        <v>18</v>
      </c>
      <c r="AM2" s="3">
        <v>17</v>
      </c>
      <c r="AN2" s="3">
        <v>11</v>
      </c>
      <c r="AO2" s="3">
        <v>10</v>
      </c>
      <c r="AP2" s="3">
        <v>10</v>
      </c>
      <c r="AQ2" s="4"/>
      <c r="AR2" s="4"/>
    </row>
    <row x14ac:dyDescent="0.25" r="3" customHeight="1" ht="17.25">
      <c r="A3" s="1" t="s">
        <v>4</v>
      </c>
      <c r="B3" s="1" t="s">
        <v>5</v>
      </c>
      <c r="C3" s="3">
        <v>99</v>
      </c>
      <c r="D3" s="3">
        <v>98</v>
      </c>
      <c r="E3" s="3">
        <v>99</v>
      </c>
      <c r="F3" s="3">
        <v>99</v>
      </c>
      <c r="G3" s="3">
        <v>99</v>
      </c>
      <c r="H3" s="3">
        <v>99</v>
      </c>
      <c r="I3" s="3">
        <v>99</v>
      </c>
      <c r="J3" s="3">
        <v>99</v>
      </c>
      <c r="K3" s="3">
        <v>99</v>
      </c>
      <c r="L3" s="3">
        <v>96</v>
      </c>
      <c r="M3" s="3">
        <v>97</v>
      </c>
      <c r="N3" s="3">
        <v>99</v>
      </c>
      <c r="O3" s="3">
        <v>97</v>
      </c>
      <c r="P3" s="3">
        <v>99</v>
      </c>
      <c r="Q3" s="3">
        <v>98</v>
      </c>
      <c r="R3" s="3">
        <v>97</v>
      </c>
      <c r="S3" s="3">
        <v>98</v>
      </c>
      <c r="T3" s="3">
        <v>97</v>
      </c>
      <c r="U3" s="3">
        <v>95</v>
      </c>
      <c r="V3" s="3">
        <v>94</v>
      </c>
      <c r="W3" s="3">
        <v>93</v>
      </c>
      <c r="X3" s="3">
        <v>93</v>
      </c>
      <c r="Y3" s="3">
        <v>93</v>
      </c>
      <c r="Z3" s="3">
        <v>87</v>
      </c>
      <c r="AA3" s="3">
        <v>94</v>
      </c>
      <c r="AB3" s="3">
        <v>94</v>
      </c>
      <c r="AC3" s="3">
        <v>97</v>
      </c>
      <c r="AD3" s="3">
        <v>87</v>
      </c>
      <c r="AE3" s="3">
        <v>82</v>
      </c>
      <c r="AF3" s="3">
        <v>81</v>
      </c>
      <c r="AG3" s="3">
        <v>80</v>
      </c>
      <c r="AH3" s="3">
        <v>94</v>
      </c>
      <c r="AI3" s="3">
        <v>94</v>
      </c>
      <c r="AJ3" s="3">
        <v>92</v>
      </c>
      <c r="AK3" s="3">
        <v>92</v>
      </c>
      <c r="AL3" s="3">
        <v>92</v>
      </c>
      <c r="AM3" s="3">
        <v>92</v>
      </c>
      <c r="AN3" s="3">
        <v>90</v>
      </c>
      <c r="AO3" s="3">
        <v>90</v>
      </c>
      <c r="AP3" s="3">
        <v>92</v>
      </c>
      <c r="AQ3" s="3">
        <v>93</v>
      </c>
      <c r="AR3" s="3">
        <v>93</v>
      </c>
    </row>
    <row x14ac:dyDescent="0.25" r="4" customHeight="1" ht="17.25">
      <c r="A4" s="1" t="s">
        <v>6</v>
      </c>
      <c r="B4" s="1" t="s">
        <v>7</v>
      </c>
      <c r="C4" s="3">
        <v>99</v>
      </c>
      <c r="D4" s="3">
        <v>99</v>
      </c>
      <c r="E4" s="3">
        <v>99</v>
      </c>
      <c r="F4" s="3">
        <v>99</v>
      </c>
      <c r="G4" s="3">
        <v>99</v>
      </c>
      <c r="H4" s="3">
        <v>99</v>
      </c>
      <c r="I4" s="3">
        <v>99</v>
      </c>
      <c r="J4" s="3">
        <v>99</v>
      </c>
      <c r="K4" s="3">
        <v>99</v>
      </c>
      <c r="L4" s="3">
        <v>99</v>
      </c>
      <c r="M4" s="3">
        <v>99</v>
      </c>
      <c r="N4" s="3">
        <v>99</v>
      </c>
      <c r="O4" s="3">
        <v>99</v>
      </c>
      <c r="P4" s="3">
        <v>99</v>
      </c>
      <c r="Q4" s="3">
        <v>99</v>
      </c>
      <c r="R4" s="3">
        <v>99</v>
      </c>
      <c r="S4" s="3">
        <v>98</v>
      </c>
      <c r="T4" s="3">
        <v>98</v>
      </c>
      <c r="U4" s="3">
        <v>98</v>
      </c>
      <c r="V4" s="3">
        <v>98</v>
      </c>
      <c r="W4" s="3">
        <v>97</v>
      </c>
      <c r="X4" s="3">
        <v>97</v>
      </c>
      <c r="Y4" s="3">
        <v>97</v>
      </c>
      <c r="Z4" s="3">
        <v>95</v>
      </c>
      <c r="AA4" s="3">
        <v>94</v>
      </c>
      <c r="AB4" s="3">
        <v>94</v>
      </c>
      <c r="AC4" s="3">
        <v>93</v>
      </c>
      <c r="AD4" s="3">
        <v>93</v>
      </c>
      <c r="AE4" s="3">
        <v>95</v>
      </c>
      <c r="AF4" s="3">
        <v>97</v>
      </c>
      <c r="AG4" s="3">
        <v>98</v>
      </c>
      <c r="AH4" s="3">
        <v>99</v>
      </c>
      <c r="AI4" s="3">
        <v>96</v>
      </c>
      <c r="AJ4" s="3">
        <v>96</v>
      </c>
      <c r="AK4" s="3">
        <v>93</v>
      </c>
      <c r="AL4" s="3">
        <v>88</v>
      </c>
      <c r="AM4" s="3">
        <v>86</v>
      </c>
      <c r="AN4" s="4"/>
      <c r="AO4" s="4"/>
      <c r="AP4" s="4"/>
      <c r="AQ4" s="4"/>
      <c r="AR4" s="4"/>
    </row>
    <row x14ac:dyDescent="0.25" r="5" customHeight="1" ht="17.25">
      <c r="A5" s="1" t="s">
        <v>8</v>
      </c>
      <c r="B5" s="1" t="s">
        <v>9</v>
      </c>
      <c r="C5" s="3">
        <v>56</v>
      </c>
      <c r="D5" s="3">
        <v>58</v>
      </c>
      <c r="E5" s="3">
        <v>69</v>
      </c>
      <c r="F5" s="3">
        <v>72</v>
      </c>
      <c r="G5" s="3">
        <v>69</v>
      </c>
      <c r="H5" s="3">
        <v>40</v>
      </c>
      <c r="I5" s="3">
        <v>64</v>
      </c>
      <c r="J5" s="3">
        <v>72</v>
      </c>
      <c r="K5" s="3">
        <v>71</v>
      </c>
      <c r="L5" s="3">
        <v>73</v>
      </c>
      <c r="M5" s="3">
        <v>74</v>
      </c>
      <c r="N5" s="3">
        <v>79</v>
      </c>
      <c r="O5" s="3">
        <v>70</v>
      </c>
      <c r="P5" s="3">
        <v>73</v>
      </c>
      <c r="Q5" s="3">
        <v>75</v>
      </c>
      <c r="R5" s="3">
        <v>54</v>
      </c>
      <c r="S5" s="3">
        <v>51</v>
      </c>
      <c r="T5" s="3">
        <v>63</v>
      </c>
      <c r="U5" s="3">
        <v>54</v>
      </c>
      <c r="V5" s="3">
        <v>76</v>
      </c>
      <c r="W5" s="3">
        <v>70</v>
      </c>
      <c r="X5" s="3">
        <v>53</v>
      </c>
      <c r="Y5" s="3">
        <v>49</v>
      </c>
      <c r="Z5" s="3">
        <v>60</v>
      </c>
      <c r="AA5" s="3">
        <v>70</v>
      </c>
      <c r="AB5" s="3">
        <v>65</v>
      </c>
      <c r="AC5" s="3">
        <v>60</v>
      </c>
      <c r="AD5" s="3">
        <v>48</v>
      </c>
      <c r="AE5" s="3">
        <v>53</v>
      </c>
      <c r="AF5" s="3">
        <v>47</v>
      </c>
      <c r="AG5" s="3">
        <v>53</v>
      </c>
      <c r="AH5" s="3">
        <v>48</v>
      </c>
      <c r="AI5" s="3">
        <v>47</v>
      </c>
      <c r="AJ5" s="3">
        <v>32</v>
      </c>
      <c r="AK5" s="3">
        <v>29</v>
      </c>
      <c r="AL5" s="3">
        <v>32</v>
      </c>
      <c r="AM5" s="3">
        <v>28</v>
      </c>
      <c r="AN5" s="3">
        <v>28</v>
      </c>
      <c r="AO5" s="3">
        <v>25</v>
      </c>
      <c r="AP5" s="4"/>
      <c r="AQ5" s="4"/>
      <c r="AR5" s="4"/>
    </row>
    <row x14ac:dyDescent="0.25" r="6" customHeight="1" ht="17.25">
      <c r="A6" s="1" t="s">
        <v>10</v>
      </c>
      <c r="B6" s="1" t="s">
        <v>11</v>
      </c>
      <c r="C6" s="3">
        <v>81</v>
      </c>
      <c r="D6" s="3">
        <v>75</v>
      </c>
      <c r="E6" s="3">
        <v>85</v>
      </c>
      <c r="F6" s="3">
        <v>93</v>
      </c>
      <c r="G6" s="3">
        <v>95</v>
      </c>
      <c r="H6" s="3">
        <v>92</v>
      </c>
      <c r="I6" s="3">
        <v>96</v>
      </c>
      <c r="J6" s="3">
        <v>99</v>
      </c>
      <c r="K6" s="3">
        <v>99</v>
      </c>
      <c r="L6" s="3">
        <v>99</v>
      </c>
      <c r="M6" s="3">
        <v>99</v>
      </c>
      <c r="N6" s="3">
        <v>99</v>
      </c>
      <c r="O6" s="3">
        <v>99</v>
      </c>
      <c r="P6" s="3">
        <v>99</v>
      </c>
      <c r="Q6" s="3">
        <v>99</v>
      </c>
      <c r="R6" s="3">
        <v>99</v>
      </c>
      <c r="S6" s="3">
        <v>99</v>
      </c>
      <c r="T6" s="3">
        <v>99</v>
      </c>
      <c r="U6" s="3">
        <v>99</v>
      </c>
      <c r="V6" s="3">
        <v>95</v>
      </c>
      <c r="W6" s="3">
        <v>92</v>
      </c>
      <c r="X6" s="3">
        <v>95</v>
      </c>
      <c r="Y6" s="3">
        <v>96</v>
      </c>
      <c r="Z6" s="3">
        <v>98</v>
      </c>
      <c r="AA6" s="3">
        <v>99</v>
      </c>
      <c r="AB6" s="3">
        <v>99</v>
      </c>
      <c r="AC6" s="3">
        <v>99</v>
      </c>
      <c r="AD6" s="3">
        <v>99</v>
      </c>
      <c r="AE6" s="3">
        <v>99</v>
      </c>
      <c r="AF6" s="3">
        <v>99</v>
      </c>
      <c r="AG6" s="3">
        <v>99</v>
      </c>
      <c r="AH6" s="3">
        <v>99</v>
      </c>
      <c r="AI6" s="3">
        <v>92</v>
      </c>
      <c r="AJ6" s="3">
        <v>91</v>
      </c>
      <c r="AK6" s="3">
        <v>94</v>
      </c>
      <c r="AL6" s="3">
        <v>99</v>
      </c>
      <c r="AM6" s="3">
        <v>90</v>
      </c>
      <c r="AN6" s="3">
        <v>78</v>
      </c>
      <c r="AO6" s="3">
        <v>70</v>
      </c>
      <c r="AP6" s="3">
        <v>77</v>
      </c>
      <c r="AQ6" s="3">
        <v>70</v>
      </c>
      <c r="AR6" s="3">
        <v>62</v>
      </c>
    </row>
    <row x14ac:dyDescent="0.25" r="7" customHeight="1" ht="17.25">
      <c r="A7" s="1" t="s">
        <v>12</v>
      </c>
      <c r="B7" s="1" t="s">
        <v>13</v>
      </c>
      <c r="C7" s="3">
        <v>98</v>
      </c>
      <c r="D7" s="3">
        <v>99</v>
      </c>
      <c r="E7" s="3">
        <v>99</v>
      </c>
      <c r="F7" s="3">
        <v>99</v>
      </c>
      <c r="G7" s="3">
        <v>99</v>
      </c>
      <c r="H7" s="3">
        <v>99</v>
      </c>
      <c r="I7" s="3">
        <v>99</v>
      </c>
      <c r="J7" s="3">
        <v>99</v>
      </c>
      <c r="K7" s="3">
        <v>99</v>
      </c>
      <c r="L7" s="3">
        <v>96</v>
      </c>
      <c r="M7" s="3">
        <v>96</v>
      </c>
      <c r="N7" s="3">
        <v>95</v>
      </c>
      <c r="O7" s="3">
        <v>99</v>
      </c>
      <c r="P7" s="3">
        <v>98</v>
      </c>
      <c r="Q7" s="3">
        <v>94</v>
      </c>
      <c r="R7" s="3">
        <v>91</v>
      </c>
      <c r="S7" s="3">
        <v>94</v>
      </c>
      <c r="T7" s="3">
        <v>96</v>
      </c>
      <c r="U7" s="3">
        <v>92</v>
      </c>
      <c r="V7" s="3">
        <v>97</v>
      </c>
      <c r="W7" s="3">
        <v>96</v>
      </c>
      <c r="X7" s="3">
        <v>97</v>
      </c>
      <c r="Y7" s="3">
        <v>93</v>
      </c>
      <c r="Z7" s="3">
        <v>95</v>
      </c>
      <c r="AA7" s="3">
        <v>72</v>
      </c>
      <c r="AB7" s="3">
        <v>82</v>
      </c>
      <c r="AC7" s="3">
        <v>84</v>
      </c>
      <c r="AD7" s="3">
        <v>83</v>
      </c>
      <c r="AE7" s="3">
        <v>84</v>
      </c>
      <c r="AF7" s="3">
        <v>88</v>
      </c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x14ac:dyDescent="0.25" r="8" customHeight="1" ht="17.25">
      <c r="A8" s="1" t="s">
        <v>14</v>
      </c>
      <c r="B8" s="1" t="s">
        <v>15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3">
        <v>90</v>
      </c>
      <c r="AJ8" s="3">
        <v>90</v>
      </c>
      <c r="AK8" s="3">
        <v>90</v>
      </c>
      <c r="AL8" s="3">
        <v>90</v>
      </c>
      <c r="AM8" s="3">
        <v>90</v>
      </c>
      <c r="AN8" s="3">
        <v>90</v>
      </c>
      <c r="AO8" s="3">
        <v>90</v>
      </c>
      <c r="AP8" s="3">
        <v>90</v>
      </c>
      <c r="AQ8" s="3">
        <v>90</v>
      </c>
      <c r="AR8" s="3">
        <v>90</v>
      </c>
    </row>
    <row x14ac:dyDescent="0.25" r="9" customHeight="1" ht="17.25">
      <c r="A9" s="1" t="s">
        <v>16</v>
      </c>
      <c r="B9" s="1" t="s">
        <v>17</v>
      </c>
      <c r="C9" s="3">
        <v>95</v>
      </c>
      <c r="D9" s="3">
        <v>94</v>
      </c>
      <c r="E9" s="3">
        <v>96</v>
      </c>
      <c r="F9" s="3">
        <v>97</v>
      </c>
      <c r="G9" s="3">
        <v>97</v>
      </c>
      <c r="H9" s="3">
        <v>98</v>
      </c>
      <c r="I9" s="3">
        <v>98</v>
      </c>
      <c r="J9" s="3">
        <v>98</v>
      </c>
      <c r="K9" s="3">
        <v>98</v>
      </c>
      <c r="L9" s="3">
        <v>98</v>
      </c>
      <c r="M9" s="3">
        <v>99</v>
      </c>
      <c r="N9" s="3">
        <v>98</v>
      </c>
      <c r="O9" s="3">
        <v>95</v>
      </c>
      <c r="P9" s="3">
        <v>92</v>
      </c>
      <c r="Q9" s="3">
        <v>88</v>
      </c>
      <c r="R9" s="3">
        <v>86</v>
      </c>
      <c r="S9" s="3">
        <v>82</v>
      </c>
      <c r="T9" s="3">
        <v>82</v>
      </c>
      <c r="U9" s="3">
        <v>83</v>
      </c>
      <c r="V9" s="3">
        <v>82</v>
      </c>
      <c r="W9" s="3">
        <v>83</v>
      </c>
      <c r="X9" s="3">
        <v>81</v>
      </c>
      <c r="Y9" s="3">
        <v>82</v>
      </c>
      <c r="Z9" s="3">
        <v>79</v>
      </c>
      <c r="AA9" s="3">
        <v>77</v>
      </c>
      <c r="AB9" s="3">
        <v>76</v>
      </c>
      <c r="AC9" s="3">
        <v>76</v>
      </c>
      <c r="AD9" s="3">
        <v>77</v>
      </c>
      <c r="AE9" s="3">
        <v>74</v>
      </c>
      <c r="AF9" s="3">
        <v>69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x14ac:dyDescent="0.25" r="10" customHeight="1" ht="17.25">
      <c r="A10" s="1" t="s">
        <v>18</v>
      </c>
      <c r="B10" s="1" t="s">
        <v>19</v>
      </c>
      <c r="C10" s="3">
        <v>99</v>
      </c>
      <c r="D10" s="3">
        <v>99</v>
      </c>
      <c r="E10" s="3">
        <v>99</v>
      </c>
      <c r="F10" s="3">
        <v>99</v>
      </c>
      <c r="G10" s="3">
        <v>99</v>
      </c>
      <c r="H10" s="3">
        <v>99</v>
      </c>
      <c r="I10" s="3">
        <v>99</v>
      </c>
      <c r="J10" s="3">
        <v>99</v>
      </c>
      <c r="K10" s="3">
        <v>99</v>
      </c>
      <c r="L10" s="3">
        <v>98</v>
      </c>
      <c r="M10" s="3">
        <v>99</v>
      </c>
      <c r="N10" s="3">
        <v>98</v>
      </c>
      <c r="O10" s="3">
        <v>99</v>
      </c>
      <c r="P10" s="3">
        <v>99</v>
      </c>
      <c r="Q10" s="3">
        <v>98</v>
      </c>
      <c r="R10" s="3">
        <v>97</v>
      </c>
      <c r="S10" s="3">
        <v>97</v>
      </c>
      <c r="T10" s="3">
        <v>96</v>
      </c>
      <c r="U10" s="3">
        <v>93</v>
      </c>
      <c r="V10" s="3">
        <v>95</v>
      </c>
      <c r="W10" s="3">
        <v>95</v>
      </c>
      <c r="X10" s="3">
        <v>94</v>
      </c>
      <c r="Y10" s="3">
        <v>92</v>
      </c>
      <c r="Z10" s="3">
        <v>91</v>
      </c>
      <c r="AA10" s="3">
        <v>92</v>
      </c>
      <c r="AB10" s="3">
        <v>90</v>
      </c>
      <c r="AC10" s="3">
        <v>93</v>
      </c>
      <c r="AD10" s="3">
        <v>95</v>
      </c>
      <c r="AE10" s="3">
        <v>93</v>
      </c>
      <c r="AF10" s="3">
        <v>89</v>
      </c>
      <c r="AG10" s="3">
        <v>87</v>
      </c>
      <c r="AH10" s="3">
        <v>86</v>
      </c>
      <c r="AI10" s="3">
        <v>56</v>
      </c>
      <c r="AJ10" s="3">
        <v>26</v>
      </c>
      <c r="AK10" s="3">
        <v>15</v>
      </c>
      <c r="AL10" s="3">
        <v>4</v>
      </c>
      <c r="AM10" s="3">
        <v>2</v>
      </c>
      <c r="AN10" s="3">
        <v>2</v>
      </c>
      <c r="AO10" s="3">
        <v>2</v>
      </c>
      <c r="AP10" s="3">
        <v>1</v>
      </c>
      <c r="AQ10" s="3">
        <v>1</v>
      </c>
      <c r="AR10" s="4"/>
    </row>
    <row x14ac:dyDescent="0.25" r="11" customHeight="1" ht="17.25">
      <c r="A11" s="1" t="s">
        <v>20</v>
      </c>
      <c r="B11" s="1" t="s">
        <v>21</v>
      </c>
      <c r="C11" s="3">
        <v>98</v>
      </c>
      <c r="D11" s="3">
        <v>97</v>
      </c>
      <c r="E11" s="3">
        <v>97</v>
      </c>
      <c r="F11" s="3">
        <v>98</v>
      </c>
      <c r="G11" s="3">
        <v>98</v>
      </c>
      <c r="H11" s="3">
        <v>98</v>
      </c>
      <c r="I11" s="3">
        <v>97</v>
      </c>
      <c r="J11" s="3">
        <v>98</v>
      </c>
      <c r="K11" s="3">
        <v>99</v>
      </c>
      <c r="L11" s="3">
        <v>98</v>
      </c>
      <c r="M11" s="3">
        <v>99</v>
      </c>
      <c r="N11" s="3">
        <v>99</v>
      </c>
      <c r="O11" s="3">
        <v>98</v>
      </c>
      <c r="P11" s="3">
        <v>98</v>
      </c>
      <c r="Q11" s="3">
        <v>98</v>
      </c>
      <c r="R11" s="3">
        <v>99</v>
      </c>
      <c r="S11" s="3">
        <v>99</v>
      </c>
      <c r="T11" s="3">
        <v>99</v>
      </c>
      <c r="U11" s="3">
        <v>99</v>
      </c>
      <c r="V11" s="3">
        <v>99</v>
      </c>
      <c r="W11" s="3">
        <v>99</v>
      </c>
      <c r="X11" s="3">
        <v>99</v>
      </c>
      <c r="Y11" s="3">
        <v>99</v>
      </c>
      <c r="Z11" s="3">
        <v>99</v>
      </c>
      <c r="AA11" s="3">
        <v>98</v>
      </c>
      <c r="AB11" s="3">
        <v>97</v>
      </c>
      <c r="AC11" s="3">
        <v>96</v>
      </c>
      <c r="AD11" s="3">
        <v>94</v>
      </c>
      <c r="AE11" s="3">
        <v>93</v>
      </c>
      <c r="AF11" s="3">
        <v>95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x14ac:dyDescent="0.25" r="12" customHeight="1" ht="17.25">
      <c r="A12" s="1" t="s">
        <v>22</v>
      </c>
      <c r="B12" s="1" t="s">
        <v>23</v>
      </c>
      <c r="C12" s="3">
        <v>84</v>
      </c>
      <c r="D12" s="3">
        <v>76</v>
      </c>
      <c r="E12" s="3">
        <v>95</v>
      </c>
      <c r="F12" s="3">
        <v>99</v>
      </c>
      <c r="G12" s="3">
        <v>90</v>
      </c>
      <c r="H12" s="3">
        <v>94</v>
      </c>
      <c r="I12" s="3">
        <v>98</v>
      </c>
      <c r="J12" s="3">
        <v>98</v>
      </c>
      <c r="K12" s="3">
        <v>99</v>
      </c>
      <c r="L12" s="3">
        <v>98</v>
      </c>
      <c r="M12" s="3">
        <v>98</v>
      </c>
      <c r="N12" s="3">
        <v>98</v>
      </c>
      <c r="O12" s="3">
        <v>99</v>
      </c>
      <c r="P12" s="3">
        <v>98</v>
      </c>
      <c r="Q12" s="3">
        <v>99</v>
      </c>
      <c r="R12" s="3">
        <v>97</v>
      </c>
      <c r="S12" s="3">
        <v>96</v>
      </c>
      <c r="T12" s="3">
        <v>99</v>
      </c>
      <c r="U12" s="3">
        <v>99</v>
      </c>
      <c r="V12" s="3">
        <v>96</v>
      </c>
      <c r="W12" s="3">
        <v>98</v>
      </c>
      <c r="X12" s="3">
        <v>96</v>
      </c>
      <c r="Y12" s="3">
        <v>96</v>
      </c>
      <c r="Z12" s="3">
        <v>93</v>
      </c>
      <c r="AA12" s="3">
        <v>85</v>
      </c>
      <c r="AB12" s="3">
        <v>90</v>
      </c>
      <c r="AC12" s="3">
        <v>92</v>
      </c>
      <c r="AD12" s="3">
        <v>90</v>
      </c>
      <c r="AE12" s="3">
        <v>91</v>
      </c>
      <c r="AF12" s="3">
        <v>97</v>
      </c>
      <c r="AG12" s="3">
        <v>94</v>
      </c>
      <c r="AH12" s="3">
        <v>93</v>
      </c>
      <c r="AI12" s="3">
        <v>91</v>
      </c>
      <c r="AJ12" s="3">
        <v>85</v>
      </c>
      <c r="AK12" s="3">
        <v>77</v>
      </c>
      <c r="AL12" s="3">
        <v>94</v>
      </c>
      <c r="AM12" s="3">
        <v>81</v>
      </c>
      <c r="AN12" s="3">
        <v>77</v>
      </c>
      <c r="AO12" s="3">
        <v>81</v>
      </c>
      <c r="AP12" s="3">
        <v>85</v>
      </c>
      <c r="AQ12" s="3">
        <v>71</v>
      </c>
      <c r="AR12" s="3">
        <v>71</v>
      </c>
    </row>
    <row x14ac:dyDescent="0.25" r="13" customHeight="1" ht="17.25">
      <c r="A13" s="1" t="s">
        <v>24</v>
      </c>
      <c r="B13" s="1" t="s">
        <v>25</v>
      </c>
      <c r="C13" s="3">
        <v>88</v>
      </c>
      <c r="D13" s="3">
        <v>88</v>
      </c>
      <c r="E13" s="3">
        <v>88</v>
      </c>
      <c r="F13" s="3">
        <v>88</v>
      </c>
      <c r="G13" s="3">
        <v>88</v>
      </c>
      <c r="H13" s="3">
        <v>88</v>
      </c>
      <c r="I13" s="3">
        <v>96</v>
      </c>
      <c r="J13" s="3">
        <v>96</v>
      </c>
      <c r="K13" s="3">
        <v>95</v>
      </c>
      <c r="L13" s="3">
        <v>96</v>
      </c>
      <c r="M13" s="3">
        <v>88</v>
      </c>
      <c r="N13" s="3">
        <v>90</v>
      </c>
      <c r="O13" s="3">
        <v>93</v>
      </c>
      <c r="P13" s="3">
        <v>96</v>
      </c>
      <c r="Q13" s="3">
        <v>97</v>
      </c>
      <c r="R13" s="3">
        <v>93</v>
      </c>
      <c r="S13" s="3">
        <v>88</v>
      </c>
      <c r="T13" s="3">
        <v>89</v>
      </c>
      <c r="U13" s="3">
        <v>90</v>
      </c>
      <c r="V13" s="3">
        <v>90</v>
      </c>
      <c r="W13" s="3">
        <v>91</v>
      </c>
      <c r="X13" s="3">
        <v>92</v>
      </c>
      <c r="Y13" s="3">
        <v>87</v>
      </c>
      <c r="Z13" s="3">
        <v>83</v>
      </c>
      <c r="AA13" s="3">
        <v>78</v>
      </c>
      <c r="AB13" s="3">
        <v>80</v>
      </c>
      <c r="AC13" s="3">
        <v>85</v>
      </c>
      <c r="AD13" s="3">
        <v>94</v>
      </c>
      <c r="AE13" s="3">
        <v>89</v>
      </c>
      <c r="AF13" s="3">
        <v>84</v>
      </c>
      <c r="AG13" s="3">
        <v>82</v>
      </c>
      <c r="AH13" s="3">
        <v>92</v>
      </c>
      <c r="AI13" s="3">
        <v>75</v>
      </c>
      <c r="AJ13" s="3">
        <v>50</v>
      </c>
      <c r="AK13" s="3">
        <v>46</v>
      </c>
      <c r="AL13" s="3">
        <v>41</v>
      </c>
      <c r="AM13" s="3">
        <v>27</v>
      </c>
      <c r="AN13" s="4"/>
      <c r="AO13" s="4"/>
      <c r="AP13" s="4"/>
      <c r="AQ13" s="4"/>
      <c r="AR13" s="4"/>
    </row>
    <row x14ac:dyDescent="0.25" r="14" customHeight="1" ht="17.25">
      <c r="A14" s="1" t="s">
        <v>26</v>
      </c>
      <c r="B14" s="1" t="s">
        <v>27</v>
      </c>
      <c r="C14" s="3">
        <v>99</v>
      </c>
      <c r="D14" s="3">
        <v>98</v>
      </c>
      <c r="E14" s="3">
        <v>92</v>
      </c>
      <c r="F14" s="3">
        <v>99</v>
      </c>
      <c r="G14" s="3">
        <v>99</v>
      </c>
      <c r="H14" s="3">
        <v>99</v>
      </c>
      <c r="I14" s="3">
        <v>99</v>
      </c>
      <c r="J14" s="3">
        <v>99</v>
      </c>
      <c r="K14" s="3">
        <v>97</v>
      </c>
      <c r="L14" s="3">
        <v>95</v>
      </c>
      <c r="M14" s="3">
        <v>95</v>
      </c>
      <c r="N14" s="3">
        <v>96</v>
      </c>
      <c r="O14" s="3">
        <v>94</v>
      </c>
      <c r="P14" s="3">
        <v>99</v>
      </c>
      <c r="Q14" s="3">
        <v>94</v>
      </c>
      <c r="R14" s="3">
        <v>92</v>
      </c>
      <c r="S14" s="3">
        <v>92</v>
      </c>
      <c r="T14" s="3">
        <v>92</v>
      </c>
      <c r="U14" s="3">
        <v>93</v>
      </c>
      <c r="V14" s="3">
        <v>83</v>
      </c>
      <c r="W14" s="3">
        <v>81</v>
      </c>
      <c r="X14" s="3">
        <v>97</v>
      </c>
      <c r="Y14" s="3">
        <v>90</v>
      </c>
      <c r="Z14" s="3">
        <v>94</v>
      </c>
      <c r="AA14" s="3">
        <v>92</v>
      </c>
      <c r="AB14" s="3">
        <v>98</v>
      </c>
      <c r="AC14" s="3">
        <v>98</v>
      </c>
      <c r="AD14" s="3">
        <v>96</v>
      </c>
      <c r="AE14" s="3">
        <v>89</v>
      </c>
      <c r="AF14" s="3">
        <v>90</v>
      </c>
      <c r="AG14" s="3">
        <v>95</v>
      </c>
      <c r="AH14" s="3">
        <v>99</v>
      </c>
      <c r="AI14" s="3">
        <v>93</v>
      </c>
      <c r="AJ14" s="3">
        <v>73</v>
      </c>
      <c r="AK14" s="3">
        <v>67</v>
      </c>
      <c r="AL14" s="3">
        <v>60</v>
      </c>
      <c r="AM14" s="3">
        <v>54</v>
      </c>
      <c r="AN14" s="3">
        <v>47</v>
      </c>
      <c r="AO14" s="3">
        <v>46</v>
      </c>
      <c r="AP14" s="3">
        <v>45</v>
      </c>
      <c r="AQ14" s="3">
        <v>44</v>
      </c>
      <c r="AR14" s="3">
        <v>43</v>
      </c>
    </row>
    <row x14ac:dyDescent="0.25" r="15" customHeight="1" ht="17.25">
      <c r="A15" s="1" t="s">
        <v>28</v>
      </c>
      <c r="B15" s="1" t="s">
        <v>29</v>
      </c>
      <c r="C15" s="3">
        <v>78</v>
      </c>
      <c r="D15" s="3">
        <v>82</v>
      </c>
      <c r="E15" s="3">
        <v>80</v>
      </c>
      <c r="F15" s="3">
        <v>90</v>
      </c>
      <c r="G15" s="3">
        <v>93</v>
      </c>
      <c r="H15" s="3">
        <v>96</v>
      </c>
      <c r="I15" s="3">
        <v>99</v>
      </c>
      <c r="J15" s="3">
        <v>94</v>
      </c>
      <c r="K15" s="3">
        <v>94</v>
      </c>
      <c r="L15" s="3">
        <v>99</v>
      </c>
      <c r="M15" s="3">
        <v>99</v>
      </c>
      <c r="N15" s="3">
        <v>98</v>
      </c>
      <c r="O15" s="3">
        <v>93</v>
      </c>
      <c r="P15" s="3">
        <v>90</v>
      </c>
      <c r="Q15" s="3">
        <v>87</v>
      </c>
      <c r="R15" s="3">
        <v>87</v>
      </c>
      <c r="S15" s="3">
        <v>88</v>
      </c>
      <c r="T15" s="3">
        <v>86</v>
      </c>
      <c r="U15" s="3">
        <v>96</v>
      </c>
      <c r="V15" s="3">
        <v>93</v>
      </c>
      <c r="W15" s="3">
        <v>90</v>
      </c>
      <c r="X15" s="3">
        <v>92</v>
      </c>
      <c r="Y15" s="3">
        <v>95</v>
      </c>
      <c r="Z15" s="3">
        <v>85</v>
      </c>
      <c r="AA15" s="3">
        <v>88</v>
      </c>
      <c r="AB15" s="3">
        <v>98</v>
      </c>
      <c r="AC15" s="3">
        <v>87</v>
      </c>
      <c r="AD15" s="3">
        <v>92</v>
      </c>
      <c r="AE15" s="3">
        <v>84</v>
      </c>
      <c r="AF15" s="3">
        <v>81</v>
      </c>
      <c r="AG15" s="3">
        <v>67</v>
      </c>
      <c r="AH15" s="3">
        <v>65</v>
      </c>
      <c r="AI15" s="3">
        <v>64</v>
      </c>
      <c r="AJ15" s="3">
        <v>56</v>
      </c>
      <c r="AK15" s="3">
        <v>55</v>
      </c>
      <c r="AL15" s="3">
        <v>53</v>
      </c>
      <c r="AM15" s="3">
        <v>24</v>
      </c>
      <c r="AN15" s="3">
        <v>23</v>
      </c>
      <c r="AO15" s="3">
        <v>27</v>
      </c>
      <c r="AP15" s="3">
        <v>31</v>
      </c>
      <c r="AQ15" s="3">
        <v>30</v>
      </c>
      <c r="AR15" s="3">
        <v>30</v>
      </c>
    </row>
    <row x14ac:dyDescent="0.25" r="16" customHeight="1" ht="17.25">
      <c r="A16" s="1" t="s">
        <v>30</v>
      </c>
      <c r="B16" s="1" t="s">
        <v>31</v>
      </c>
      <c r="C16" s="3">
        <v>95</v>
      </c>
      <c r="D16" s="3">
        <v>95</v>
      </c>
      <c r="E16" s="3">
        <v>95</v>
      </c>
      <c r="F16" s="3">
        <v>95</v>
      </c>
      <c r="G16" s="3">
        <v>97</v>
      </c>
      <c r="H16" s="3">
        <v>97</v>
      </c>
      <c r="I16" s="3">
        <v>95</v>
      </c>
      <c r="J16" s="3">
        <v>98</v>
      </c>
      <c r="K16" s="3">
        <v>97</v>
      </c>
      <c r="L16" s="3">
        <v>96</v>
      </c>
      <c r="M16" s="3">
        <v>94</v>
      </c>
      <c r="N16" s="3">
        <v>96</v>
      </c>
      <c r="O16" s="3">
        <v>97</v>
      </c>
      <c r="P16" s="3">
        <v>96</v>
      </c>
      <c r="Q16" s="3">
        <v>98</v>
      </c>
      <c r="R16" s="3">
        <v>97</v>
      </c>
      <c r="S16" s="3">
        <v>95</v>
      </c>
      <c r="T16" s="3">
        <v>95</v>
      </c>
      <c r="U16" s="3">
        <v>94</v>
      </c>
      <c r="V16" s="3">
        <v>91</v>
      </c>
      <c r="W16" s="3">
        <v>95</v>
      </c>
      <c r="X16" s="3">
        <v>93</v>
      </c>
      <c r="Y16" s="3">
        <v>99</v>
      </c>
      <c r="Z16" s="3">
        <v>92</v>
      </c>
      <c r="AA16" s="3">
        <v>97</v>
      </c>
      <c r="AB16" s="3">
        <v>80</v>
      </c>
      <c r="AC16" s="3">
        <v>64</v>
      </c>
      <c r="AD16" s="3">
        <v>85</v>
      </c>
      <c r="AE16" s="3">
        <v>24</v>
      </c>
      <c r="AF16" s="3">
        <v>20</v>
      </c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x14ac:dyDescent="0.25" r="17" customHeight="1" ht="17.25">
      <c r="A17" s="1" t="s">
        <v>32</v>
      </c>
      <c r="B17" s="1" t="s">
        <v>33</v>
      </c>
      <c r="C17" s="3">
        <v>98</v>
      </c>
      <c r="D17" s="3">
        <v>98</v>
      </c>
      <c r="E17" s="3">
        <v>98</v>
      </c>
      <c r="F17" s="3">
        <v>98</v>
      </c>
      <c r="G17" s="3">
        <v>98</v>
      </c>
      <c r="H17" s="3">
        <v>98</v>
      </c>
      <c r="I17" s="3">
        <v>98</v>
      </c>
      <c r="J17" s="3">
        <v>98</v>
      </c>
      <c r="K17" s="3">
        <v>98</v>
      </c>
      <c r="L17" s="3">
        <v>98</v>
      </c>
      <c r="M17" s="3">
        <v>98</v>
      </c>
      <c r="N17" s="3">
        <v>98</v>
      </c>
      <c r="O17" s="3">
        <v>99</v>
      </c>
      <c r="P17" s="3">
        <v>99</v>
      </c>
      <c r="Q17" s="3">
        <v>99</v>
      </c>
      <c r="R17" s="3">
        <v>99</v>
      </c>
      <c r="S17" s="3">
        <v>99</v>
      </c>
      <c r="T17" s="3">
        <v>99</v>
      </c>
      <c r="U17" s="3">
        <v>99</v>
      </c>
      <c r="V17" s="3">
        <v>99</v>
      </c>
      <c r="W17" s="3">
        <v>99</v>
      </c>
      <c r="X17" s="3">
        <v>99</v>
      </c>
      <c r="Y17" s="3">
        <v>99</v>
      </c>
      <c r="Z17" s="3">
        <v>99</v>
      </c>
      <c r="AA17" s="3">
        <v>98</v>
      </c>
      <c r="AB17" s="3">
        <v>97</v>
      </c>
      <c r="AC17" s="3">
        <v>96</v>
      </c>
      <c r="AD17" s="3">
        <v>96</v>
      </c>
      <c r="AE17" s="3">
        <v>95</v>
      </c>
      <c r="AF17" s="3">
        <v>94</v>
      </c>
      <c r="AG17" s="3">
        <v>93</v>
      </c>
      <c r="AH17" s="3">
        <v>93</v>
      </c>
      <c r="AI17" s="3">
        <v>92</v>
      </c>
      <c r="AJ17" s="3">
        <v>95</v>
      </c>
      <c r="AK17" s="3">
        <v>95</v>
      </c>
      <c r="AL17" s="3">
        <v>99</v>
      </c>
      <c r="AM17" s="3">
        <v>97</v>
      </c>
      <c r="AN17" s="3">
        <v>95</v>
      </c>
      <c r="AO17" s="3">
        <v>94</v>
      </c>
      <c r="AP17" s="3">
        <v>94</v>
      </c>
      <c r="AQ17" s="3">
        <v>93</v>
      </c>
      <c r="AR17" s="3">
        <v>92</v>
      </c>
    </row>
    <row x14ac:dyDescent="0.25" r="18" customHeight="1" ht="17.25">
      <c r="A18" s="1" t="s">
        <v>34</v>
      </c>
      <c r="B18" s="1" t="s">
        <v>35</v>
      </c>
      <c r="C18" s="3">
        <v>63</v>
      </c>
      <c r="D18" s="3">
        <v>67</v>
      </c>
      <c r="E18" s="3">
        <v>79</v>
      </c>
      <c r="F18" s="3">
        <v>92</v>
      </c>
      <c r="G18" s="3">
        <v>91</v>
      </c>
      <c r="H18" s="3">
        <v>90</v>
      </c>
      <c r="I18" s="3">
        <v>99</v>
      </c>
      <c r="J18" s="3">
        <v>99</v>
      </c>
      <c r="K18" s="3">
        <v>99</v>
      </c>
      <c r="L18" s="3">
        <v>99</v>
      </c>
      <c r="M18" s="3">
        <v>99</v>
      </c>
      <c r="N18" s="3">
        <v>99</v>
      </c>
      <c r="O18" s="3">
        <v>99</v>
      </c>
      <c r="P18" s="3">
        <v>99</v>
      </c>
      <c r="Q18" s="3">
        <v>99</v>
      </c>
      <c r="R18" s="3">
        <v>99</v>
      </c>
      <c r="S18" s="3">
        <v>99</v>
      </c>
      <c r="T18" s="3">
        <v>99</v>
      </c>
      <c r="U18" s="3">
        <v>99</v>
      </c>
      <c r="V18" s="3">
        <v>99</v>
      </c>
      <c r="W18" s="3">
        <v>99</v>
      </c>
      <c r="X18" s="3">
        <v>99</v>
      </c>
      <c r="Y18" s="3">
        <v>99</v>
      </c>
      <c r="Z18" s="3">
        <v>99</v>
      </c>
      <c r="AA18" s="3">
        <v>99</v>
      </c>
      <c r="AB18" s="3">
        <v>99</v>
      </c>
      <c r="AC18" s="3">
        <v>99</v>
      </c>
      <c r="AD18" s="3">
        <v>93</v>
      </c>
      <c r="AE18" s="3">
        <v>95</v>
      </c>
      <c r="AF18" s="3">
        <v>90</v>
      </c>
      <c r="AG18" s="3">
        <v>87</v>
      </c>
      <c r="AH18" s="3">
        <v>79</v>
      </c>
      <c r="AI18" s="3">
        <v>74</v>
      </c>
      <c r="AJ18" s="3">
        <v>74</v>
      </c>
      <c r="AK18" s="3">
        <v>68</v>
      </c>
      <c r="AL18" s="3">
        <v>65</v>
      </c>
      <c r="AM18" s="3">
        <v>63</v>
      </c>
      <c r="AN18" s="3">
        <v>75</v>
      </c>
      <c r="AO18" s="3">
        <v>66</v>
      </c>
      <c r="AP18" s="3">
        <v>64</v>
      </c>
      <c r="AQ18" s="3">
        <v>62</v>
      </c>
      <c r="AR18" s="3">
        <v>56</v>
      </c>
    </row>
    <row x14ac:dyDescent="0.25" r="19" customHeight="1" ht="17.25">
      <c r="A19" s="1" t="s">
        <v>36</v>
      </c>
      <c r="B19" s="1" t="s">
        <v>37</v>
      </c>
      <c r="C19" s="3">
        <v>99</v>
      </c>
      <c r="D19" s="3">
        <v>99</v>
      </c>
      <c r="E19" s="3">
        <v>99</v>
      </c>
      <c r="F19" s="3">
        <v>99</v>
      </c>
      <c r="G19" s="3">
        <v>99</v>
      </c>
      <c r="H19" s="3">
        <v>99</v>
      </c>
      <c r="I19" s="3">
        <v>99</v>
      </c>
      <c r="J19" s="3">
        <v>99</v>
      </c>
      <c r="K19" s="3">
        <v>99</v>
      </c>
      <c r="L19" s="3">
        <v>99</v>
      </c>
      <c r="M19" s="3">
        <v>96</v>
      </c>
      <c r="N19" s="3">
        <v>95</v>
      </c>
      <c r="O19" s="3">
        <v>99</v>
      </c>
      <c r="P19" s="3">
        <v>99</v>
      </c>
      <c r="Q19" s="3">
        <v>96</v>
      </c>
      <c r="R19" s="3">
        <v>99</v>
      </c>
      <c r="S19" s="3">
        <v>94</v>
      </c>
      <c r="T19" s="3">
        <v>99</v>
      </c>
      <c r="U19" s="3">
        <v>95</v>
      </c>
      <c r="V19" s="3">
        <v>95</v>
      </c>
      <c r="W19" s="3">
        <v>99</v>
      </c>
      <c r="X19" s="3">
        <v>99</v>
      </c>
      <c r="Y19" s="3">
        <v>98</v>
      </c>
      <c r="Z19" s="3">
        <v>96</v>
      </c>
      <c r="AA19" s="3">
        <v>99</v>
      </c>
      <c r="AB19" s="3">
        <v>99</v>
      </c>
      <c r="AC19" s="3">
        <v>99</v>
      </c>
      <c r="AD19" s="3">
        <v>99</v>
      </c>
      <c r="AE19" s="3">
        <v>99</v>
      </c>
      <c r="AF19" s="3">
        <v>97</v>
      </c>
      <c r="AG19" s="3">
        <v>94</v>
      </c>
      <c r="AH19" s="3">
        <v>91</v>
      </c>
      <c r="AI19" s="3">
        <v>88</v>
      </c>
      <c r="AJ19" s="3">
        <v>85</v>
      </c>
      <c r="AK19" s="3">
        <v>84</v>
      </c>
      <c r="AL19" s="3">
        <v>85</v>
      </c>
      <c r="AM19" s="3">
        <v>95</v>
      </c>
      <c r="AN19" s="3">
        <v>90</v>
      </c>
      <c r="AO19" s="3">
        <v>99</v>
      </c>
      <c r="AP19" s="3">
        <v>99</v>
      </c>
      <c r="AQ19" s="3">
        <v>99</v>
      </c>
      <c r="AR19" s="3">
        <v>99</v>
      </c>
    </row>
    <row x14ac:dyDescent="0.25" r="20" customHeight="1" ht="17.25">
      <c r="A20" s="1" t="s">
        <v>38</v>
      </c>
      <c r="B20" s="1" t="s">
        <v>39</v>
      </c>
      <c r="C20" s="3">
        <v>97</v>
      </c>
      <c r="D20" s="3">
        <v>97</v>
      </c>
      <c r="E20" s="3">
        <v>96</v>
      </c>
      <c r="F20" s="3">
        <v>96</v>
      </c>
      <c r="G20" s="3">
        <v>96</v>
      </c>
      <c r="H20" s="3">
        <v>96</v>
      </c>
      <c r="I20" s="3">
        <v>96</v>
      </c>
      <c r="J20" s="3">
        <v>97</v>
      </c>
      <c r="K20" s="3">
        <v>97</v>
      </c>
      <c r="L20" s="3">
        <v>97</v>
      </c>
      <c r="M20" s="3">
        <v>98</v>
      </c>
      <c r="N20" s="3">
        <v>98</v>
      </c>
      <c r="O20" s="3">
        <v>98</v>
      </c>
      <c r="P20" s="3">
        <v>98</v>
      </c>
      <c r="Q20" s="3">
        <v>98</v>
      </c>
      <c r="R20" s="3">
        <v>98</v>
      </c>
      <c r="S20" s="3">
        <v>98</v>
      </c>
      <c r="T20" s="3">
        <v>98</v>
      </c>
      <c r="U20" s="3">
        <v>98</v>
      </c>
      <c r="V20" s="3">
        <v>98</v>
      </c>
      <c r="W20" s="3">
        <v>98</v>
      </c>
      <c r="X20" s="3">
        <v>98</v>
      </c>
      <c r="Y20" s="3">
        <v>99</v>
      </c>
      <c r="Z20" s="3">
        <v>98</v>
      </c>
      <c r="AA20" s="3">
        <v>97</v>
      </c>
      <c r="AB20" s="3">
        <v>98</v>
      </c>
      <c r="AC20" s="3">
        <v>99</v>
      </c>
      <c r="AD20" s="3">
        <v>98</v>
      </c>
      <c r="AE20" s="3">
        <v>99</v>
      </c>
      <c r="AF20" s="3">
        <v>99</v>
      </c>
      <c r="AG20" s="3">
        <v>99</v>
      </c>
      <c r="AH20" s="3">
        <v>99</v>
      </c>
      <c r="AI20" s="3">
        <v>99</v>
      </c>
      <c r="AJ20" s="3">
        <v>99</v>
      </c>
      <c r="AK20" s="3">
        <v>99</v>
      </c>
      <c r="AL20" s="3">
        <v>99</v>
      </c>
      <c r="AM20" s="3">
        <v>99</v>
      </c>
      <c r="AN20" s="3">
        <v>99</v>
      </c>
      <c r="AO20" s="3">
        <v>99</v>
      </c>
      <c r="AP20" s="3">
        <v>99</v>
      </c>
      <c r="AQ20" s="3">
        <v>99</v>
      </c>
      <c r="AR20" s="3">
        <v>99</v>
      </c>
    </row>
    <row x14ac:dyDescent="0.25" r="21" customHeight="1" ht="17.25">
      <c r="A21" s="1" t="s">
        <v>40</v>
      </c>
      <c r="B21" s="1" t="s">
        <v>41</v>
      </c>
      <c r="C21" s="3">
        <v>98</v>
      </c>
      <c r="D21" s="3">
        <v>98</v>
      </c>
      <c r="E21" s="3">
        <v>98</v>
      </c>
      <c r="F21" s="3">
        <v>98</v>
      </c>
      <c r="G21" s="3">
        <v>98</v>
      </c>
      <c r="H21" s="3">
        <v>98</v>
      </c>
      <c r="I21" s="3">
        <v>98</v>
      </c>
      <c r="J21" s="3">
        <v>98</v>
      </c>
      <c r="K21" s="3">
        <v>96</v>
      </c>
      <c r="L21" s="3">
        <v>96</v>
      </c>
      <c r="M21" s="3">
        <v>99</v>
      </c>
      <c r="N21" s="3">
        <v>99</v>
      </c>
      <c r="O21" s="3">
        <v>99</v>
      </c>
      <c r="P21" s="3">
        <v>99</v>
      </c>
      <c r="Q21" s="3">
        <v>99</v>
      </c>
      <c r="R21" s="3">
        <v>99</v>
      </c>
      <c r="S21" s="3">
        <v>99</v>
      </c>
      <c r="T21" s="3">
        <v>99</v>
      </c>
      <c r="U21" s="3">
        <v>83</v>
      </c>
      <c r="V21" s="3">
        <v>90</v>
      </c>
      <c r="W21" s="3">
        <v>80</v>
      </c>
      <c r="X21" s="3">
        <v>81</v>
      </c>
      <c r="Y21" s="3">
        <v>77</v>
      </c>
      <c r="Z21" s="3">
        <v>79</v>
      </c>
      <c r="AA21" s="3">
        <v>75</v>
      </c>
      <c r="AB21" s="3">
        <v>73</v>
      </c>
      <c r="AC21" s="3">
        <v>72</v>
      </c>
      <c r="AD21" s="3">
        <v>75</v>
      </c>
      <c r="AE21" s="3">
        <v>80</v>
      </c>
      <c r="AF21" s="3">
        <v>85</v>
      </c>
      <c r="AG21" s="3">
        <v>88</v>
      </c>
      <c r="AH21" s="3">
        <v>95</v>
      </c>
      <c r="AI21" s="3">
        <v>83</v>
      </c>
      <c r="AJ21" s="3">
        <v>70</v>
      </c>
      <c r="AK21" s="3">
        <v>57</v>
      </c>
      <c r="AL21" s="3">
        <v>52</v>
      </c>
      <c r="AM21" s="3">
        <v>33</v>
      </c>
      <c r="AN21" s="4"/>
      <c r="AO21" s="4"/>
      <c r="AP21" s="4"/>
      <c r="AQ21" s="4"/>
      <c r="AR21" s="4"/>
    </row>
    <row x14ac:dyDescent="0.25" r="22" customHeight="1" ht="17.25">
      <c r="A22" s="1" t="s">
        <v>42</v>
      </c>
      <c r="B22" s="1" t="s">
        <v>43</v>
      </c>
      <c r="C22" s="3">
        <v>95</v>
      </c>
      <c r="D22" s="3">
        <v>83</v>
      </c>
      <c r="E22" s="3">
        <v>93</v>
      </c>
      <c r="F22" s="3">
        <v>91</v>
      </c>
      <c r="G22" s="3">
        <v>92</v>
      </c>
      <c r="H22" s="3">
        <v>93</v>
      </c>
      <c r="I22" s="3">
        <v>93</v>
      </c>
      <c r="J22" s="3">
        <v>92</v>
      </c>
      <c r="K22" s="3">
        <v>95</v>
      </c>
      <c r="L22" s="3">
        <v>98</v>
      </c>
      <c r="M22" s="3">
        <v>90</v>
      </c>
      <c r="N22" s="3">
        <v>93</v>
      </c>
      <c r="O22" s="3">
        <v>98</v>
      </c>
      <c r="P22" s="3">
        <v>99</v>
      </c>
      <c r="Q22" s="3">
        <v>97</v>
      </c>
      <c r="R22" s="3">
        <v>98</v>
      </c>
      <c r="S22" s="3">
        <v>89</v>
      </c>
      <c r="T22" s="3">
        <v>91</v>
      </c>
      <c r="U22" s="3">
        <v>90</v>
      </c>
      <c r="V22" s="3">
        <v>88</v>
      </c>
      <c r="W22" s="3">
        <v>87</v>
      </c>
      <c r="X22" s="3">
        <v>85</v>
      </c>
      <c r="Y22" s="3">
        <v>84</v>
      </c>
      <c r="Z22" s="3">
        <v>86</v>
      </c>
      <c r="AA22" s="3">
        <v>87</v>
      </c>
      <c r="AB22" s="3">
        <v>90</v>
      </c>
      <c r="AC22" s="3">
        <v>92</v>
      </c>
      <c r="AD22" s="3">
        <v>61</v>
      </c>
      <c r="AE22" s="3">
        <v>73</v>
      </c>
      <c r="AF22" s="3">
        <v>90</v>
      </c>
      <c r="AG22" s="3">
        <v>87</v>
      </c>
      <c r="AH22" s="3">
        <v>97</v>
      </c>
      <c r="AI22" s="3">
        <v>99</v>
      </c>
      <c r="AJ22" s="3">
        <v>54</v>
      </c>
      <c r="AK22" s="3">
        <v>82</v>
      </c>
      <c r="AL22" s="3">
        <v>77</v>
      </c>
      <c r="AM22" s="3">
        <v>52</v>
      </c>
      <c r="AN22" s="3">
        <v>46</v>
      </c>
      <c r="AO22" s="3">
        <v>52</v>
      </c>
      <c r="AP22" s="3">
        <v>56</v>
      </c>
      <c r="AQ22" s="3">
        <v>59</v>
      </c>
      <c r="AR22" s="4"/>
    </row>
    <row x14ac:dyDescent="0.25" r="23" customHeight="1" ht="17.25">
      <c r="A23" s="1" t="s">
        <v>44</v>
      </c>
      <c r="B23" s="1" t="s">
        <v>45</v>
      </c>
      <c r="C23" s="3">
        <v>98</v>
      </c>
      <c r="D23" s="3">
        <v>98</v>
      </c>
      <c r="E23" s="3">
        <v>98</v>
      </c>
      <c r="F23" s="3">
        <v>96</v>
      </c>
      <c r="G23" s="3">
        <v>98</v>
      </c>
      <c r="H23" s="3">
        <v>96</v>
      </c>
      <c r="I23" s="3">
        <v>94</v>
      </c>
      <c r="J23" s="3">
        <v>99</v>
      </c>
      <c r="K23" s="3">
        <v>94</v>
      </c>
      <c r="L23" s="3">
        <v>99</v>
      </c>
      <c r="M23" s="3">
        <v>99</v>
      </c>
      <c r="N23" s="3">
        <v>99</v>
      </c>
      <c r="O23" s="3">
        <v>99</v>
      </c>
      <c r="P23" s="3">
        <v>99</v>
      </c>
      <c r="Q23" s="3">
        <v>99</v>
      </c>
      <c r="R23" s="3">
        <v>99</v>
      </c>
      <c r="S23" s="3">
        <v>99</v>
      </c>
      <c r="T23" s="3">
        <v>99</v>
      </c>
      <c r="U23" s="3">
        <v>98</v>
      </c>
      <c r="V23" s="3">
        <v>97</v>
      </c>
      <c r="W23" s="3">
        <v>96</v>
      </c>
      <c r="X23" s="3">
        <v>96</v>
      </c>
      <c r="Y23" s="3">
        <v>95</v>
      </c>
      <c r="Z23" s="3">
        <v>94</v>
      </c>
      <c r="AA23" s="3">
        <v>93</v>
      </c>
      <c r="AB23" s="3">
        <v>94</v>
      </c>
      <c r="AC23" s="3">
        <v>94</v>
      </c>
      <c r="AD23" s="3">
        <v>95</v>
      </c>
      <c r="AE23" s="3">
        <v>95</v>
      </c>
      <c r="AF23" s="3">
        <v>99</v>
      </c>
      <c r="AG23" s="3">
        <v>99</v>
      </c>
      <c r="AH23" s="3">
        <v>97</v>
      </c>
      <c r="AI23" s="3">
        <v>99</v>
      </c>
      <c r="AJ23" s="3">
        <v>99</v>
      </c>
      <c r="AK23" s="3">
        <v>99</v>
      </c>
      <c r="AL23" s="3">
        <v>93</v>
      </c>
      <c r="AM23" s="3">
        <v>64</v>
      </c>
      <c r="AN23" s="4"/>
      <c r="AO23" s="4"/>
      <c r="AP23" s="4"/>
      <c r="AQ23" s="4"/>
      <c r="AR23" s="4"/>
    </row>
    <row x14ac:dyDescent="0.25" r="24" customHeight="1" ht="17.25">
      <c r="A24" s="1" t="s">
        <v>46</v>
      </c>
      <c r="B24" s="1" t="s">
        <v>47</v>
      </c>
      <c r="C24" s="3">
        <v>95</v>
      </c>
      <c r="D24" s="3">
        <v>97</v>
      </c>
      <c r="E24" s="3">
        <v>98</v>
      </c>
      <c r="F24" s="3">
        <v>93</v>
      </c>
      <c r="G24" s="3">
        <v>99</v>
      </c>
      <c r="H24" s="3">
        <v>99</v>
      </c>
      <c r="I24" s="3">
        <v>99</v>
      </c>
      <c r="J24" s="3">
        <v>98</v>
      </c>
      <c r="K24" s="3">
        <v>96</v>
      </c>
      <c r="L24" s="3">
        <v>99</v>
      </c>
      <c r="M24" s="3">
        <v>98</v>
      </c>
      <c r="N24" s="3">
        <v>95</v>
      </c>
      <c r="O24" s="3">
        <v>96</v>
      </c>
      <c r="P24" s="3">
        <v>98</v>
      </c>
      <c r="Q24" s="3">
        <v>90</v>
      </c>
      <c r="R24" s="3">
        <v>87</v>
      </c>
      <c r="S24" s="3">
        <v>87</v>
      </c>
      <c r="T24" s="3">
        <v>95</v>
      </c>
      <c r="U24" s="3">
        <v>76</v>
      </c>
      <c r="V24" s="3">
        <v>63</v>
      </c>
      <c r="W24" s="3">
        <v>64</v>
      </c>
      <c r="X24" s="3">
        <v>81</v>
      </c>
      <c r="Y24" s="3">
        <v>78</v>
      </c>
      <c r="Z24" s="3">
        <v>69</v>
      </c>
      <c r="AA24" s="3">
        <v>67</v>
      </c>
      <c r="AB24" s="3">
        <v>68</v>
      </c>
      <c r="AC24" s="3">
        <v>69</v>
      </c>
      <c r="AD24" s="3">
        <v>63</v>
      </c>
      <c r="AE24" s="3">
        <v>57</v>
      </c>
      <c r="AF24" s="3">
        <v>50</v>
      </c>
      <c r="AG24" s="3">
        <v>56</v>
      </c>
      <c r="AH24" s="3">
        <v>52</v>
      </c>
      <c r="AI24" s="3">
        <v>55</v>
      </c>
      <c r="AJ24" s="3">
        <v>58</v>
      </c>
      <c r="AK24" s="3">
        <v>61</v>
      </c>
      <c r="AL24" s="3">
        <v>47</v>
      </c>
      <c r="AM24" s="3">
        <v>33</v>
      </c>
      <c r="AN24" s="3">
        <v>27</v>
      </c>
      <c r="AO24" s="4"/>
      <c r="AP24" s="4"/>
      <c r="AQ24" s="4"/>
      <c r="AR24" s="4"/>
    </row>
    <row x14ac:dyDescent="0.25" r="25" customHeight="1" ht="17.25">
      <c r="A25" s="1" t="s">
        <v>48</v>
      </c>
      <c r="B25" s="1" t="s">
        <v>49</v>
      </c>
      <c r="C25" s="3">
        <v>77</v>
      </c>
      <c r="D25" s="3">
        <v>80</v>
      </c>
      <c r="E25" s="3">
        <v>80</v>
      </c>
      <c r="F25" s="3">
        <v>84</v>
      </c>
      <c r="G25" s="3">
        <v>87</v>
      </c>
      <c r="H25" s="3">
        <v>84</v>
      </c>
      <c r="I25" s="3">
        <v>83</v>
      </c>
      <c r="J25" s="3">
        <v>87</v>
      </c>
      <c r="K25" s="3">
        <v>82</v>
      </c>
      <c r="L25" s="3">
        <v>81</v>
      </c>
      <c r="M25" s="3">
        <v>80</v>
      </c>
      <c r="N25" s="3">
        <v>83</v>
      </c>
      <c r="O25" s="3">
        <v>81</v>
      </c>
      <c r="P25" s="3">
        <v>91</v>
      </c>
      <c r="Q25" s="3">
        <v>89</v>
      </c>
      <c r="R25" s="3">
        <v>96</v>
      </c>
      <c r="S25" s="3">
        <v>90</v>
      </c>
      <c r="T25" s="3">
        <v>83</v>
      </c>
      <c r="U25" s="3">
        <v>82</v>
      </c>
      <c r="V25" s="3">
        <v>79</v>
      </c>
      <c r="W25" s="3">
        <v>79</v>
      </c>
      <c r="X25" s="3">
        <v>78</v>
      </c>
      <c r="Y25" s="3">
        <v>78</v>
      </c>
      <c r="Z25" s="3">
        <v>80</v>
      </c>
      <c r="AA25" s="3">
        <v>75</v>
      </c>
      <c r="AB25" s="3">
        <v>69</v>
      </c>
      <c r="AC25" s="3">
        <v>62</v>
      </c>
      <c r="AD25" s="3">
        <v>59</v>
      </c>
      <c r="AE25" s="3">
        <v>58</v>
      </c>
      <c r="AF25" s="3">
        <v>62</v>
      </c>
      <c r="AG25" s="3">
        <v>69</v>
      </c>
      <c r="AH25" s="3">
        <v>76</v>
      </c>
      <c r="AI25" s="3">
        <v>76</v>
      </c>
      <c r="AJ25" s="3">
        <v>71</v>
      </c>
      <c r="AK25" s="3">
        <v>65</v>
      </c>
      <c r="AL25" s="3">
        <v>60</v>
      </c>
      <c r="AM25" s="3">
        <v>54</v>
      </c>
      <c r="AN25" s="3">
        <v>49</v>
      </c>
      <c r="AO25" s="3">
        <v>46</v>
      </c>
      <c r="AP25" s="3">
        <v>27</v>
      </c>
      <c r="AQ25" s="3">
        <v>8</v>
      </c>
      <c r="AR25" s="4"/>
    </row>
    <row x14ac:dyDescent="0.25" r="26" customHeight="1" ht="17.25">
      <c r="A26" s="1" t="s">
        <v>50</v>
      </c>
      <c r="B26" s="1" t="s">
        <v>51</v>
      </c>
      <c r="C26" s="3">
        <v>61</v>
      </c>
      <c r="D26" s="3">
        <v>61</v>
      </c>
      <c r="E26" s="3">
        <v>61</v>
      </c>
      <c r="F26" s="3">
        <v>61</v>
      </c>
      <c r="G26" s="3">
        <v>61</v>
      </c>
      <c r="H26" s="3">
        <v>61</v>
      </c>
      <c r="I26" s="3">
        <v>64</v>
      </c>
      <c r="J26" s="3">
        <v>68</v>
      </c>
      <c r="K26" s="3">
        <v>37</v>
      </c>
      <c r="L26" s="3">
        <v>74</v>
      </c>
      <c r="M26" s="3">
        <v>74</v>
      </c>
      <c r="N26" s="3">
        <v>74</v>
      </c>
      <c r="O26" s="3">
        <v>74</v>
      </c>
      <c r="P26" s="3">
        <v>74</v>
      </c>
      <c r="Q26" s="3">
        <v>74</v>
      </c>
      <c r="R26" s="3">
        <v>74</v>
      </c>
      <c r="S26" s="3">
        <v>74</v>
      </c>
      <c r="T26" s="3">
        <v>73</v>
      </c>
      <c r="U26" s="3">
        <v>72</v>
      </c>
      <c r="V26" s="3">
        <v>71</v>
      </c>
      <c r="W26" s="3">
        <v>70</v>
      </c>
      <c r="X26" s="3">
        <v>66</v>
      </c>
      <c r="Y26" s="3">
        <v>62</v>
      </c>
      <c r="Z26" s="3">
        <v>70</v>
      </c>
      <c r="AA26" s="3">
        <v>78</v>
      </c>
      <c r="AB26" s="3">
        <v>86</v>
      </c>
      <c r="AC26" s="3">
        <v>94</v>
      </c>
      <c r="AD26" s="3">
        <v>77</v>
      </c>
      <c r="AE26" s="3">
        <v>81</v>
      </c>
      <c r="AF26" s="3">
        <v>85</v>
      </c>
      <c r="AG26" s="3">
        <v>91</v>
      </c>
      <c r="AH26" s="3">
        <v>96</v>
      </c>
      <c r="AI26" s="3">
        <v>86</v>
      </c>
      <c r="AJ26" s="3">
        <v>53</v>
      </c>
      <c r="AK26" s="3">
        <v>42</v>
      </c>
      <c r="AL26" s="3">
        <v>37</v>
      </c>
      <c r="AM26" s="3">
        <v>34</v>
      </c>
      <c r="AN26" s="3">
        <v>32</v>
      </c>
      <c r="AO26" s="3">
        <v>29</v>
      </c>
      <c r="AP26" s="3">
        <v>24</v>
      </c>
      <c r="AQ26" s="3">
        <v>26</v>
      </c>
      <c r="AR26" s="3">
        <v>17</v>
      </c>
    </row>
    <row x14ac:dyDescent="0.25" r="27" customHeight="1" ht="17.25">
      <c r="A27" s="1" t="s">
        <v>52</v>
      </c>
      <c r="B27" s="1" t="s">
        <v>53</v>
      </c>
      <c r="C27" s="3">
        <v>67</v>
      </c>
      <c r="D27" s="3">
        <v>60</v>
      </c>
      <c r="E27" s="3">
        <v>51</v>
      </c>
      <c r="F27" s="3">
        <v>26</v>
      </c>
      <c r="G27" s="3">
        <v>59</v>
      </c>
      <c r="H27" s="3">
        <v>59</v>
      </c>
      <c r="I27" s="3">
        <v>70</v>
      </c>
      <c r="J27" s="3">
        <v>58</v>
      </c>
      <c r="K27" s="3">
        <v>60</v>
      </c>
      <c r="L27" s="3">
        <v>62</v>
      </c>
      <c r="M27" s="3">
        <v>52</v>
      </c>
      <c r="N27" s="3">
        <v>58</v>
      </c>
      <c r="O27" s="3">
        <v>46</v>
      </c>
      <c r="P27" s="3">
        <v>30</v>
      </c>
      <c r="Q27" s="3">
        <v>44</v>
      </c>
      <c r="R27" s="3">
        <v>56</v>
      </c>
      <c r="S27" s="3">
        <v>41</v>
      </c>
      <c r="T27" s="3">
        <v>41</v>
      </c>
      <c r="U27" s="3">
        <v>40</v>
      </c>
      <c r="V27" s="3">
        <v>46</v>
      </c>
      <c r="W27" s="3">
        <v>52</v>
      </c>
      <c r="X27" s="3">
        <v>49</v>
      </c>
      <c r="Y27" s="3">
        <v>45</v>
      </c>
      <c r="Z27" s="3">
        <v>45</v>
      </c>
      <c r="AA27" s="3">
        <v>45</v>
      </c>
      <c r="AB27" s="3">
        <v>39</v>
      </c>
      <c r="AC27" s="3">
        <v>43</v>
      </c>
      <c r="AD27" s="3">
        <v>43</v>
      </c>
      <c r="AE27" s="3">
        <v>34</v>
      </c>
      <c r="AF27" s="3">
        <v>34</v>
      </c>
      <c r="AG27" s="3">
        <v>40</v>
      </c>
      <c r="AH27" s="3">
        <v>59</v>
      </c>
      <c r="AI27" s="3">
        <v>59</v>
      </c>
      <c r="AJ27" s="3">
        <v>38</v>
      </c>
      <c r="AK27" s="3">
        <v>32</v>
      </c>
      <c r="AL27" s="3">
        <v>24</v>
      </c>
      <c r="AM27" s="3">
        <v>15</v>
      </c>
      <c r="AN27" s="3">
        <v>8</v>
      </c>
      <c r="AO27" s="4"/>
      <c r="AP27" s="4"/>
      <c r="AQ27" s="4"/>
      <c r="AR27" s="4"/>
    </row>
    <row x14ac:dyDescent="0.25" r="28" customHeight="1" ht="17.25">
      <c r="A28" s="1" t="s">
        <v>54</v>
      </c>
      <c r="B28" s="1" t="s">
        <v>55</v>
      </c>
      <c r="C28" s="3">
        <v>98</v>
      </c>
      <c r="D28" s="3">
        <v>98</v>
      </c>
      <c r="E28" s="3">
        <v>98</v>
      </c>
      <c r="F28" s="3">
        <v>96</v>
      </c>
      <c r="G28" s="3">
        <v>96</v>
      </c>
      <c r="H28" s="3">
        <v>97</v>
      </c>
      <c r="I28" s="3">
        <v>93</v>
      </c>
      <c r="J28" s="3">
        <v>98</v>
      </c>
      <c r="K28" s="3">
        <v>98</v>
      </c>
      <c r="L28" s="3">
        <v>92</v>
      </c>
      <c r="M28" s="3">
        <v>91</v>
      </c>
      <c r="N28" s="3">
        <v>95</v>
      </c>
      <c r="O28" s="3">
        <v>95</v>
      </c>
      <c r="P28" s="3">
        <v>99</v>
      </c>
      <c r="Q28" s="3">
        <v>98</v>
      </c>
      <c r="R28" s="3">
        <v>98</v>
      </c>
      <c r="S28" s="3">
        <v>95</v>
      </c>
      <c r="T28" s="3">
        <v>95</v>
      </c>
      <c r="U28" s="3">
        <v>95</v>
      </c>
      <c r="V28" s="3">
        <v>96</v>
      </c>
      <c r="W28" s="3">
        <v>98</v>
      </c>
      <c r="X28" s="3">
        <v>93</v>
      </c>
      <c r="Y28" s="3">
        <v>95</v>
      </c>
      <c r="Z28" s="3">
        <v>92</v>
      </c>
      <c r="AA28" s="3">
        <v>92</v>
      </c>
      <c r="AB28" s="3">
        <v>99</v>
      </c>
      <c r="AC28" s="3">
        <v>97</v>
      </c>
      <c r="AD28" s="3">
        <v>99</v>
      </c>
      <c r="AE28" s="3">
        <v>97</v>
      </c>
      <c r="AF28" s="3">
        <v>99</v>
      </c>
      <c r="AG28" s="3">
        <v>99</v>
      </c>
      <c r="AH28" s="3">
        <v>94</v>
      </c>
      <c r="AI28" s="3">
        <v>97</v>
      </c>
      <c r="AJ28" s="3">
        <v>98</v>
      </c>
      <c r="AK28" s="3">
        <v>97</v>
      </c>
      <c r="AL28" s="3">
        <v>96</v>
      </c>
      <c r="AM28" s="3">
        <v>96</v>
      </c>
      <c r="AN28" s="3">
        <v>95</v>
      </c>
      <c r="AO28" s="3">
        <v>92</v>
      </c>
      <c r="AP28" s="3">
        <v>94</v>
      </c>
      <c r="AQ28" s="3">
        <v>96</v>
      </c>
      <c r="AR28" s="3">
        <v>96</v>
      </c>
    </row>
    <row x14ac:dyDescent="0.25" r="29" customHeight="1" ht="17.25">
      <c r="A29" s="1" t="s">
        <v>56</v>
      </c>
      <c r="B29" s="1" t="s">
        <v>57</v>
      </c>
      <c r="C29" s="3">
        <v>99</v>
      </c>
      <c r="D29" s="3">
        <v>99</v>
      </c>
      <c r="E29" s="3">
        <v>99</v>
      </c>
      <c r="F29" s="3">
        <v>99</v>
      </c>
      <c r="G29" s="3">
        <v>99</v>
      </c>
      <c r="H29" s="3">
        <v>99</v>
      </c>
      <c r="I29" s="3">
        <v>99</v>
      </c>
      <c r="J29" s="3">
        <v>99</v>
      </c>
      <c r="K29" s="3">
        <v>99</v>
      </c>
      <c r="L29" s="3">
        <v>99</v>
      </c>
      <c r="M29" s="3">
        <v>99</v>
      </c>
      <c r="N29" s="3">
        <v>99</v>
      </c>
      <c r="O29" s="3">
        <v>99</v>
      </c>
      <c r="P29" s="3">
        <v>97</v>
      </c>
      <c r="Q29" s="3">
        <v>94</v>
      </c>
      <c r="R29" s="3">
        <v>92</v>
      </c>
      <c r="S29" s="3">
        <v>86</v>
      </c>
      <c r="T29" s="3">
        <v>86</v>
      </c>
      <c r="U29" s="3">
        <v>85</v>
      </c>
      <c r="V29" s="3">
        <v>85</v>
      </c>
      <c r="W29" s="3">
        <v>85</v>
      </c>
      <c r="X29" s="3">
        <v>84</v>
      </c>
      <c r="Y29" s="3">
        <v>84</v>
      </c>
      <c r="Z29" s="3">
        <v>83</v>
      </c>
      <c r="AA29" s="3">
        <v>83</v>
      </c>
      <c r="AB29" s="3">
        <v>84</v>
      </c>
      <c r="AC29" s="3">
        <v>79</v>
      </c>
      <c r="AD29" s="3">
        <v>89</v>
      </c>
      <c r="AE29" s="3">
        <v>92</v>
      </c>
      <c r="AF29" s="3">
        <v>94</v>
      </c>
      <c r="AG29" s="3">
        <v>97</v>
      </c>
      <c r="AH29" s="3">
        <v>99</v>
      </c>
      <c r="AI29" s="3">
        <v>98</v>
      </c>
      <c r="AJ29" s="3">
        <v>98</v>
      </c>
      <c r="AK29" s="3">
        <v>85</v>
      </c>
      <c r="AL29" s="3">
        <v>70</v>
      </c>
      <c r="AM29" s="3">
        <v>64</v>
      </c>
      <c r="AN29" s="3">
        <v>59</v>
      </c>
      <c r="AO29" s="3">
        <v>34</v>
      </c>
      <c r="AP29" s="4"/>
      <c r="AQ29" s="4"/>
      <c r="AR29" s="4"/>
    </row>
    <row x14ac:dyDescent="0.25" r="30" customHeight="1" ht="17.25">
      <c r="A30" s="1" t="s">
        <v>58</v>
      </c>
      <c r="B30" s="1" t="s">
        <v>59</v>
      </c>
      <c r="C30" s="3">
        <v>87</v>
      </c>
      <c r="D30" s="3">
        <v>89</v>
      </c>
      <c r="E30" s="3">
        <v>90</v>
      </c>
      <c r="F30" s="3">
        <v>89</v>
      </c>
      <c r="G30" s="3">
        <v>91</v>
      </c>
      <c r="H30" s="3">
        <v>88</v>
      </c>
      <c r="I30" s="3">
        <v>90</v>
      </c>
      <c r="J30" s="3">
        <v>89</v>
      </c>
      <c r="K30" s="3">
        <v>85</v>
      </c>
      <c r="L30" s="3">
        <v>89</v>
      </c>
      <c r="M30" s="3">
        <v>87</v>
      </c>
      <c r="N30" s="3">
        <v>84</v>
      </c>
      <c r="O30" s="3">
        <v>90</v>
      </c>
      <c r="P30" s="3">
        <v>93</v>
      </c>
      <c r="Q30" s="3">
        <v>93</v>
      </c>
      <c r="R30" s="3">
        <v>96</v>
      </c>
      <c r="S30" s="3">
        <v>94</v>
      </c>
      <c r="T30" s="3">
        <v>92</v>
      </c>
      <c r="U30" s="3">
        <v>97</v>
      </c>
      <c r="V30" s="3">
        <v>87</v>
      </c>
      <c r="W30" s="3">
        <v>87</v>
      </c>
      <c r="X30" s="3">
        <v>91</v>
      </c>
      <c r="Y30" s="3">
        <v>80</v>
      </c>
      <c r="Z30" s="3">
        <v>85</v>
      </c>
      <c r="AA30" s="3">
        <v>97</v>
      </c>
      <c r="AB30" s="3">
        <v>99</v>
      </c>
      <c r="AC30" s="3">
        <v>99</v>
      </c>
      <c r="AD30" s="3">
        <v>99</v>
      </c>
      <c r="AE30" s="3">
        <v>96</v>
      </c>
      <c r="AF30" s="3">
        <v>88</v>
      </c>
      <c r="AG30" s="3">
        <v>95</v>
      </c>
      <c r="AH30" s="3">
        <v>95</v>
      </c>
      <c r="AI30" s="3">
        <v>94</v>
      </c>
      <c r="AJ30" s="3">
        <v>99</v>
      </c>
      <c r="AK30" s="3">
        <v>80</v>
      </c>
      <c r="AL30" s="3">
        <v>70</v>
      </c>
      <c r="AM30" s="3">
        <v>76</v>
      </c>
      <c r="AN30" s="3">
        <v>69</v>
      </c>
      <c r="AO30" s="3">
        <v>79</v>
      </c>
      <c r="AP30" s="3">
        <v>65</v>
      </c>
      <c r="AQ30" s="3">
        <v>57</v>
      </c>
      <c r="AR30" s="3">
        <v>45</v>
      </c>
    </row>
    <row x14ac:dyDescent="0.25" r="31" customHeight="1" ht="17.25">
      <c r="A31" s="1" t="s">
        <v>60</v>
      </c>
      <c r="B31" s="1" t="s">
        <v>61</v>
      </c>
      <c r="C31" s="3">
        <v>96</v>
      </c>
      <c r="D31" s="3">
        <v>91</v>
      </c>
      <c r="E31" s="3">
        <v>94</v>
      </c>
      <c r="F31" s="3">
        <v>94</v>
      </c>
      <c r="G31" s="3">
        <v>94</v>
      </c>
      <c r="H31" s="3">
        <v>94</v>
      </c>
      <c r="I31" s="3">
        <v>94</v>
      </c>
      <c r="J31" s="3">
        <v>90</v>
      </c>
      <c r="K31" s="3">
        <v>85</v>
      </c>
      <c r="L31" s="3">
        <v>79</v>
      </c>
      <c r="M31" s="3">
        <v>78</v>
      </c>
      <c r="N31" s="3">
        <v>76</v>
      </c>
      <c r="O31" s="3">
        <v>80</v>
      </c>
      <c r="P31" s="3">
        <v>81</v>
      </c>
      <c r="Q31" s="3">
        <v>77</v>
      </c>
      <c r="R31" s="3">
        <v>84</v>
      </c>
      <c r="S31" s="3">
        <v>80</v>
      </c>
      <c r="T31" s="3">
        <v>79</v>
      </c>
      <c r="U31" s="3">
        <v>79</v>
      </c>
      <c r="V31" s="3">
        <v>90</v>
      </c>
      <c r="W31" s="3">
        <v>90</v>
      </c>
      <c r="X31" s="3">
        <v>90</v>
      </c>
      <c r="Y31" s="3">
        <v>87</v>
      </c>
      <c r="Z31" s="3">
        <v>84</v>
      </c>
      <c r="AA31" s="3">
        <v>55</v>
      </c>
      <c r="AB31" s="3">
        <v>55</v>
      </c>
      <c r="AC31" s="3">
        <v>95</v>
      </c>
      <c r="AD31" s="3">
        <v>94</v>
      </c>
      <c r="AE31" s="3">
        <v>95</v>
      </c>
      <c r="AF31" s="3">
        <v>81</v>
      </c>
      <c r="AG31" s="3">
        <v>71</v>
      </c>
      <c r="AH31" s="3">
        <v>99</v>
      </c>
      <c r="AI31" s="3">
        <v>95</v>
      </c>
      <c r="AJ31" s="3">
        <v>72</v>
      </c>
      <c r="AK31" s="3">
        <v>97</v>
      </c>
      <c r="AL31" s="3">
        <v>97</v>
      </c>
      <c r="AM31" s="3">
        <v>77</v>
      </c>
      <c r="AN31" s="3">
        <v>56</v>
      </c>
      <c r="AO31" s="4"/>
      <c r="AP31" s="4"/>
      <c r="AQ31" s="4"/>
      <c r="AR31" s="4"/>
    </row>
    <row x14ac:dyDescent="0.25" r="32" customHeight="1" ht="17.25">
      <c r="A32" s="1" t="s">
        <v>62</v>
      </c>
      <c r="B32" s="1" t="s">
        <v>63</v>
      </c>
      <c r="C32" s="3">
        <v>81</v>
      </c>
      <c r="D32" s="3">
        <v>72</v>
      </c>
      <c r="E32" s="3">
        <v>80</v>
      </c>
      <c r="F32" s="3">
        <v>81</v>
      </c>
      <c r="G32" s="3">
        <v>76</v>
      </c>
      <c r="H32" s="3">
        <v>80</v>
      </c>
      <c r="I32" s="3">
        <v>85</v>
      </c>
      <c r="J32" s="3">
        <v>95</v>
      </c>
      <c r="K32" s="3">
        <v>92</v>
      </c>
      <c r="L32" s="3">
        <v>92</v>
      </c>
      <c r="M32" s="3">
        <v>95</v>
      </c>
      <c r="N32" s="3">
        <v>95</v>
      </c>
      <c r="O32" s="3">
        <v>90</v>
      </c>
      <c r="P32" s="3">
        <v>93</v>
      </c>
      <c r="Q32" s="3">
        <v>86</v>
      </c>
      <c r="R32" s="3">
        <v>84</v>
      </c>
      <c r="S32" s="3">
        <v>73</v>
      </c>
      <c r="T32" s="3">
        <v>85</v>
      </c>
      <c r="U32" s="3">
        <v>60</v>
      </c>
      <c r="V32" s="3">
        <v>51</v>
      </c>
      <c r="W32" s="3">
        <v>53</v>
      </c>
      <c r="X32" s="3">
        <v>50</v>
      </c>
      <c r="Y32" s="3">
        <v>39</v>
      </c>
      <c r="Z32" s="3">
        <v>34</v>
      </c>
      <c r="AA32" s="3">
        <v>29</v>
      </c>
      <c r="AB32" s="3">
        <v>51</v>
      </c>
      <c r="AC32" s="3">
        <v>58</v>
      </c>
      <c r="AD32" s="3">
        <v>61</v>
      </c>
      <c r="AE32" s="3">
        <v>63</v>
      </c>
      <c r="AF32" s="3">
        <v>75</v>
      </c>
      <c r="AG32" s="3">
        <v>89</v>
      </c>
      <c r="AH32" s="3">
        <v>90</v>
      </c>
      <c r="AI32" s="3">
        <v>90</v>
      </c>
      <c r="AJ32" s="3">
        <v>88</v>
      </c>
      <c r="AK32" s="3">
        <v>87</v>
      </c>
      <c r="AL32" s="3">
        <v>86</v>
      </c>
      <c r="AM32" s="3">
        <v>89</v>
      </c>
      <c r="AN32" s="3">
        <v>80</v>
      </c>
      <c r="AO32" s="3">
        <v>90</v>
      </c>
      <c r="AP32" s="3">
        <v>91</v>
      </c>
      <c r="AQ32" s="4"/>
      <c r="AR32" s="3">
        <v>92</v>
      </c>
    </row>
    <row x14ac:dyDescent="0.25" r="33" customHeight="1" ht="17.25">
      <c r="A33" s="1" t="s">
        <v>64</v>
      </c>
      <c r="B33" s="1" t="s">
        <v>65</v>
      </c>
      <c r="C33" s="3">
        <v>99</v>
      </c>
      <c r="D33" s="3">
        <v>99</v>
      </c>
      <c r="E33" s="3">
        <v>99</v>
      </c>
      <c r="F33" s="3">
        <v>99</v>
      </c>
      <c r="G33" s="3">
        <v>99</v>
      </c>
      <c r="H33" s="3">
        <v>99</v>
      </c>
      <c r="I33" s="3">
        <v>99</v>
      </c>
      <c r="J33" s="3">
        <v>99</v>
      </c>
      <c r="K33" s="3">
        <v>98</v>
      </c>
      <c r="L33" s="3">
        <v>98</v>
      </c>
      <c r="M33" s="3">
        <v>98</v>
      </c>
      <c r="N33" s="3">
        <v>99</v>
      </c>
      <c r="O33" s="3">
        <v>99</v>
      </c>
      <c r="P33" s="3">
        <v>99</v>
      </c>
      <c r="Q33" s="3">
        <v>99</v>
      </c>
      <c r="R33" s="3">
        <v>99</v>
      </c>
      <c r="S33" s="3">
        <v>99</v>
      </c>
      <c r="T33" s="3">
        <v>99</v>
      </c>
      <c r="U33" s="3">
        <v>99</v>
      </c>
      <c r="V33" s="3">
        <v>98</v>
      </c>
      <c r="W33" s="3">
        <v>98</v>
      </c>
      <c r="X33" s="3">
        <v>99</v>
      </c>
      <c r="Y33" s="3">
        <v>97</v>
      </c>
      <c r="Z33" s="3">
        <v>98</v>
      </c>
      <c r="AA33" s="3">
        <v>85</v>
      </c>
      <c r="AB33" s="3">
        <v>90</v>
      </c>
      <c r="AC33" s="3">
        <v>96</v>
      </c>
      <c r="AD33" s="3">
        <v>99</v>
      </c>
      <c r="AE33" s="3">
        <v>94</v>
      </c>
      <c r="AF33" s="3">
        <v>94</v>
      </c>
      <c r="AG33" s="3">
        <v>96</v>
      </c>
      <c r="AH33" s="3">
        <v>99</v>
      </c>
      <c r="AI33" s="3">
        <v>94</v>
      </c>
      <c r="AJ33" s="3">
        <v>90</v>
      </c>
      <c r="AK33" s="3">
        <v>89</v>
      </c>
      <c r="AL33" s="3">
        <v>87</v>
      </c>
      <c r="AM33" s="3">
        <v>99</v>
      </c>
      <c r="AN33" s="3">
        <v>60</v>
      </c>
      <c r="AO33" s="3">
        <v>74</v>
      </c>
      <c r="AP33" s="3">
        <v>59</v>
      </c>
      <c r="AQ33" s="3">
        <v>44</v>
      </c>
      <c r="AR33" s="3">
        <v>29</v>
      </c>
    </row>
    <row x14ac:dyDescent="0.25" r="34" customHeight="1" ht="17.25">
      <c r="A34" s="1" t="s">
        <v>66</v>
      </c>
      <c r="B34" s="1" t="s">
        <v>67</v>
      </c>
      <c r="C34" s="3">
        <v>88</v>
      </c>
      <c r="D34" s="3">
        <v>99</v>
      </c>
      <c r="E34" s="3">
        <v>99</v>
      </c>
      <c r="F34" s="3">
        <v>99</v>
      </c>
      <c r="G34" s="3">
        <v>99</v>
      </c>
      <c r="H34" s="3">
        <v>99</v>
      </c>
      <c r="I34" s="3">
        <v>99</v>
      </c>
      <c r="J34" s="3">
        <v>95</v>
      </c>
      <c r="K34" s="3">
        <v>93</v>
      </c>
      <c r="L34" s="3">
        <v>91</v>
      </c>
      <c r="M34" s="3">
        <v>90</v>
      </c>
      <c r="N34" s="3">
        <v>88</v>
      </c>
      <c r="O34" s="3">
        <v>91</v>
      </c>
      <c r="P34" s="3">
        <v>99</v>
      </c>
      <c r="Q34" s="3">
        <v>99</v>
      </c>
      <c r="R34" s="3">
        <v>95</v>
      </c>
      <c r="S34" s="3">
        <v>96</v>
      </c>
      <c r="T34" s="3">
        <v>97</v>
      </c>
      <c r="U34" s="3">
        <v>93</v>
      </c>
      <c r="V34" s="3">
        <v>96</v>
      </c>
      <c r="W34" s="3">
        <v>91</v>
      </c>
      <c r="X34" s="3">
        <v>95</v>
      </c>
      <c r="Y34" s="3">
        <v>91</v>
      </c>
      <c r="Z34" s="3">
        <v>88</v>
      </c>
      <c r="AA34" s="3">
        <v>82</v>
      </c>
      <c r="AB34" s="3">
        <v>92</v>
      </c>
      <c r="AC34" s="3">
        <v>99</v>
      </c>
      <c r="AD34" s="3">
        <v>94</v>
      </c>
      <c r="AE34" s="3">
        <v>98</v>
      </c>
      <c r="AF34" s="3">
        <v>94</v>
      </c>
      <c r="AG34" s="3">
        <v>81</v>
      </c>
      <c r="AH34" s="3">
        <v>92</v>
      </c>
      <c r="AI34" s="3">
        <v>89</v>
      </c>
      <c r="AJ34" s="3">
        <v>86</v>
      </c>
      <c r="AK34" s="3">
        <v>83</v>
      </c>
      <c r="AL34" s="3">
        <v>79</v>
      </c>
      <c r="AM34" s="3">
        <v>82</v>
      </c>
      <c r="AN34" s="3">
        <v>86</v>
      </c>
      <c r="AO34" s="3">
        <v>83</v>
      </c>
      <c r="AP34" s="3">
        <v>81</v>
      </c>
      <c r="AQ34" s="3">
        <v>81</v>
      </c>
      <c r="AR34" s="3">
        <v>80</v>
      </c>
    </row>
    <row x14ac:dyDescent="0.25" r="35" customHeight="1" ht="17.25">
      <c r="A35" s="1" t="s">
        <v>68</v>
      </c>
      <c r="B35" s="1" t="s">
        <v>69</v>
      </c>
      <c r="C35" s="3">
        <v>93</v>
      </c>
      <c r="D35" s="3">
        <v>91</v>
      </c>
      <c r="E35" s="3">
        <v>97</v>
      </c>
      <c r="F35" s="3">
        <v>96</v>
      </c>
      <c r="G35" s="3">
        <v>93</v>
      </c>
      <c r="H35" s="3">
        <v>95</v>
      </c>
      <c r="I35" s="3">
        <v>80</v>
      </c>
      <c r="J35" s="3">
        <v>85</v>
      </c>
      <c r="K35" s="3">
        <v>85</v>
      </c>
      <c r="L35" s="3">
        <v>93</v>
      </c>
      <c r="M35" s="3">
        <v>76</v>
      </c>
      <c r="N35" s="3">
        <v>79</v>
      </c>
      <c r="O35" s="3">
        <v>95</v>
      </c>
      <c r="P35" s="3">
        <v>91</v>
      </c>
      <c r="Q35" s="3">
        <v>94</v>
      </c>
      <c r="R35" s="3">
        <v>77</v>
      </c>
      <c r="S35" s="3">
        <v>85</v>
      </c>
      <c r="T35" s="3">
        <v>71</v>
      </c>
      <c r="U35" s="3">
        <v>78</v>
      </c>
      <c r="V35" s="3">
        <v>79</v>
      </c>
      <c r="W35" s="3">
        <v>80</v>
      </c>
      <c r="X35" s="3">
        <v>80</v>
      </c>
      <c r="Y35" s="3">
        <v>74</v>
      </c>
      <c r="Z35" s="3">
        <v>71</v>
      </c>
      <c r="AA35" s="3">
        <v>73</v>
      </c>
      <c r="AB35" s="3">
        <v>68</v>
      </c>
      <c r="AC35" s="3">
        <v>69</v>
      </c>
      <c r="AD35" s="3">
        <v>75</v>
      </c>
      <c r="AE35" s="3">
        <v>74</v>
      </c>
      <c r="AF35" s="3">
        <v>70</v>
      </c>
      <c r="AG35" s="3">
        <v>65</v>
      </c>
      <c r="AH35" s="3">
        <v>62</v>
      </c>
      <c r="AI35" s="3">
        <v>47</v>
      </c>
      <c r="AJ35" s="3">
        <v>52</v>
      </c>
      <c r="AK35" s="3">
        <v>53</v>
      </c>
      <c r="AL35" s="3">
        <v>41</v>
      </c>
      <c r="AM35" s="3">
        <v>29</v>
      </c>
      <c r="AN35" s="3">
        <v>17</v>
      </c>
      <c r="AO35" s="4"/>
      <c r="AP35" s="4"/>
      <c r="AQ35" s="4"/>
      <c r="AR35" s="4"/>
    </row>
    <row x14ac:dyDescent="0.25" r="36" customHeight="1" ht="17.25">
      <c r="A36" s="1" t="s">
        <v>70</v>
      </c>
      <c r="B36" s="1" t="s">
        <v>71</v>
      </c>
      <c r="C36" s="3">
        <v>97</v>
      </c>
      <c r="D36" s="3">
        <v>98</v>
      </c>
      <c r="E36" s="3">
        <v>98</v>
      </c>
      <c r="F36" s="3">
        <v>98</v>
      </c>
      <c r="G36" s="3">
        <v>98</v>
      </c>
      <c r="H36" s="3">
        <v>99</v>
      </c>
      <c r="I36" s="3">
        <v>98</v>
      </c>
      <c r="J36" s="3">
        <v>98</v>
      </c>
      <c r="K36" s="3">
        <v>99</v>
      </c>
      <c r="L36" s="3">
        <v>99</v>
      </c>
      <c r="M36" s="3">
        <v>99</v>
      </c>
      <c r="N36" s="3">
        <v>99</v>
      </c>
      <c r="O36" s="3">
        <v>99</v>
      </c>
      <c r="P36" s="3">
        <v>99</v>
      </c>
      <c r="Q36" s="3">
        <v>99</v>
      </c>
      <c r="R36" s="3">
        <v>99</v>
      </c>
      <c r="S36" s="3">
        <v>98</v>
      </c>
      <c r="T36" s="3">
        <v>98</v>
      </c>
      <c r="U36" s="3">
        <v>98</v>
      </c>
      <c r="V36" s="3">
        <v>99</v>
      </c>
      <c r="W36" s="3">
        <v>97</v>
      </c>
      <c r="X36" s="3">
        <v>98</v>
      </c>
      <c r="Y36" s="3">
        <v>96</v>
      </c>
      <c r="Z36" s="3">
        <v>97</v>
      </c>
      <c r="AA36" s="3">
        <v>98</v>
      </c>
      <c r="AB36" s="3">
        <v>99</v>
      </c>
      <c r="AC36" s="3">
        <v>99</v>
      </c>
      <c r="AD36" s="3">
        <v>98</v>
      </c>
      <c r="AE36" s="3">
        <v>98</v>
      </c>
      <c r="AF36" s="3">
        <v>92</v>
      </c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x14ac:dyDescent="0.25" r="37" customHeight="1" ht="17.25">
      <c r="A37" s="1" t="s">
        <v>72</v>
      </c>
      <c r="B37" s="1" t="s">
        <v>73</v>
      </c>
      <c r="C37" s="3">
        <v>99</v>
      </c>
      <c r="D37" s="3">
        <v>99</v>
      </c>
      <c r="E37" s="3">
        <v>99</v>
      </c>
      <c r="F37" s="3">
        <v>99</v>
      </c>
      <c r="G37" s="3">
        <v>99</v>
      </c>
      <c r="H37" s="3">
        <v>99</v>
      </c>
      <c r="I37" s="3">
        <v>99</v>
      </c>
      <c r="J37" s="3">
        <v>99</v>
      </c>
      <c r="K37" s="3">
        <v>99</v>
      </c>
      <c r="L37" s="3">
        <v>99</v>
      </c>
      <c r="M37" s="3">
        <v>99</v>
      </c>
      <c r="N37" s="3">
        <v>99</v>
      </c>
      <c r="O37" s="3">
        <v>99</v>
      </c>
      <c r="P37" s="3">
        <v>99</v>
      </c>
      <c r="Q37" s="3">
        <v>99</v>
      </c>
      <c r="R37" s="3">
        <v>99</v>
      </c>
      <c r="S37" s="3">
        <v>99</v>
      </c>
      <c r="T37" s="3">
        <v>99</v>
      </c>
      <c r="U37" s="3">
        <v>99</v>
      </c>
      <c r="V37" s="3">
        <v>99</v>
      </c>
      <c r="W37" s="3">
        <v>99</v>
      </c>
      <c r="X37" s="3">
        <v>99</v>
      </c>
      <c r="Y37" s="3">
        <v>99</v>
      </c>
      <c r="Z37" s="3">
        <v>99</v>
      </c>
      <c r="AA37" s="3">
        <v>99</v>
      </c>
      <c r="AB37" s="3">
        <v>99</v>
      </c>
      <c r="AC37" s="3">
        <v>99</v>
      </c>
      <c r="AD37" s="3">
        <v>99</v>
      </c>
      <c r="AE37" s="3">
        <v>97</v>
      </c>
      <c r="AF37" s="3">
        <v>98</v>
      </c>
      <c r="AG37" s="3">
        <v>98</v>
      </c>
      <c r="AH37" s="3">
        <v>98</v>
      </c>
      <c r="AI37" s="3">
        <v>98</v>
      </c>
      <c r="AJ37" s="3">
        <v>99</v>
      </c>
      <c r="AK37" s="3">
        <v>96</v>
      </c>
      <c r="AL37" s="3">
        <v>98</v>
      </c>
      <c r="AM37" s="3">
        <v>98</v>
      </c>
      <c r="AN37" s="3">
        <v>97</v>
      </c>
      <c r="AO37" s="3">
        <v>96</v>
      </c>
      <c r="AP37" s="3">
        <v>97</v>
      </c>
      <c r="AQ37" s="3">
        <v>97</v>
      </c>
      <c r="AR37" s="3">
        <v>99</v>
      </c>
    </row>
    <row x14ac:dyDescent="0.25" r="38" customHeight="1" ht="17.25">
      <c r="A38" s="1" t="s">
        <v>74</v>
      </c>
      <c r="B38" s="1" t="s">
        <v>75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>
        <v>98</v>
      </c>
      <c r="P38" s="3">
        <v>99</v>
      </c>
      <c r="Q38" s="3">
        <v>99</v>
      </c>
      <c r="R38" s="3">
        <v>99</v>
      </c>
      <c r="S38" s="3">
        <v>99</v>
      </c>
      <c r="T38" s="3">
        <v>99</v>
      </c>
      <c r="U38" s="3">
        <v>98</v>
      </c>
      <c r="V38" s="3">
        <v>97</v>
      </c>
      <c r="W38" s="3">
        <v>98</v>
      </c>
      <c r="X38" s="3">
        <v>98</v>
      </c>
      <c r="Y38" s="3">
        <v>98</v>
      </c>
      <c r="Z38" s="3">
        <v>98</v>
      </c>
      <c r="AA38" s="3">
        <v>97</v>
      </c>
      <c r="AB38" s="3">
        <v>96</v>
      </c>
      <c r="AC38" s="3">
        <v>95</v>
      </c>
      <c r="AD38" s="3">
        <v>95</v>
      </c>
      <c r="AE38" s="3">
        <v>98</v>
      </c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x14ac:dyDescent="0.25" r="39" customHeight="1" ht="17.25">
      <c r="A39" s="1" t="s">
        <v>76</v>
      </c>
      <c r="B39" s="1" t="s">
        <v>77</v>
      </c>
      <c r="C39" s="3">
        <v>95</v>
      </c>
      <c r="D39" s="3">
        <v>99</v>
      </c>
      <c r="E39" s="3">
        <v>96</v>
      </c>
      <c r="F39" s="3">
        <v>96</v>
      </c>
      <c r="G39" s="3">
        <v>98</v>
      </c>
      <c r="H39" s="3">
        <v>97</v>
      </c>
      <c r="I39" s="3">
        <v>97</v>
      </c>
      <c r="J39" s="3">
        <v>98</v>
      </c>
      <c r="K39" s="3">
        <v>98</v>
      </c>
      <c r="L39" s="3">
        <v>98</v>
      </c>
      <c r="M39" s="3">
        <v>98</v>
      </c>
      <c r="N39" s="3">
        <v>98</v>
      </c>
      <c r="O39" s="3">
        <v>98</v>
      </c>
      <c r="P39" s="3">
        <v>97</v>
      </c>
      <c r="Q39" s="3">
        <v>96</v>
      </c>
      <c r="R39" s="3">
        <v>96</v>
      </c>
      <c r="S39" s="3">
        <v>94</v>
      </c>
      <c r="T39" s="3">
        <v>95</v>
      </c>
      <c r="U39" s="3">
        <v>88</v>
      </c>
      <c r="V39" s="3">
        <v>96</v>
      </c>
      <c r="W39" s="3">
        <v>82</v>
      </c>
      <c r="X39" s="3">
        <v>78</v>
      </c>
      <c r="Y39" s="3">
        <v>73</v>
      </c>
      <c r="Z39" s="3">
        <v>69</v>
      </c>
      <c r="AA39" s="3">
        <v>64</v>
      </c>
      <c r="AB39" s="3">
        <v>73</v>
      </c>
      <c r="AC39" s="3">
        <v>82</v>
      </c>
      <c r="AD39" s="3">
        <v>90</v>
      </c>
      <c r="AE39" s="3">
        <v>99</v>
      </c>
      <c r="AF39" s="3">
        <v>99</v>
      </c>
      <c r="AG39" s="3">
        <v>99</v>
      </c>
      <c r="AH39" s="3">
        <v>99</v>
      </c>
      <c r="AI39" s="3">
        <v>99</v>
      </c>
      <c r="AJ39" s="3">
        <v>98</v>
      </c>
      <c r="AK39" s="3">
        <v>69</v>
      </c>
      <c r="AL39" s="3">
        <v>53</v>
      </c>
      <c r="AM39" s="3">
        <v>51</v>
      </c>
      <c r="AN39" s="3">
        <v>49</v>
      </c>
      <c r="AO39" s="3">
        <v>52</v>
      </c>
      <c r="AP39" s="3">
        <v>51</v>
      </c>
      <c r="AQ39" s="3">
        <v>52</v>
      </c>
      <c r="AR39" s="3">
        <v>50</v>
      </c>
    </row>
    <row x14ac:dyDescent="0.25" r="40" customHeight="1" ht="17.25">
      <c r="A40" s="1" t="s">
        <v>78</v>
      </c>
      <c r="B40" s="1" t="s">
        <v>79</v>
      </c>
      <c r="C40" s="3">
        <v>67</v>
      </c>
      <c r="D40" s="3">
        <v>83</v>
      </c>
      <c r="E40" s="3">
        <v>84</v>
      </c>
      <c r="F40" s="3">
        <v>86</v>
      </c>
      <c r="G40" s="3">
        <v>85</v>
      </c>
      <c r="H40" s="3">
        <v>83</v>
      </c>
      <c r="I40" s="3">
        <v>79</v>
      </c>
      <c r="J40" s="3">
        <v>80</v>
      </c>
      <c r="K40" s="3">
        <v>85</v>
      </c>
      <c r="L40" s="3">
        <v>83</v>
      </c>
      <c r="M40" s="3">
        <v>65</v>
      </c>
      <c r="N40" s="3">
        <v>83</v>
      </c>
      <c r="O40" s="3">
        <v>83</v>
      </c>
      <c r="P40" s="3">
        <v>79</v>
      </c>
      <c r="Q40" s="3">
        <v>76</v>
      </c>
      <c r="R40" s="3">
        <v>72</v>
      </c>
      <c r="S40" s="3">
        <v>72</v>
      </c>
      <c r="T40" s="3">
        <v>68</v>
      </c>
      <c r="U40" s="3">
        <v>61</v>
      </c>
      <c r="V40" s="3">
        <v>50</v>
      </c>
      <c r="W40" s="3">
        <v>43</v>
      </c>
      <c r="X40" s="3">
        <v>57</v>
      </c>
      <c r="Y40" s="3">
        <v>30</v>
      </c>
      <c r="Z40" s="3">
        <v>25</v>
      </c>
      <c r="AA40" s="3">
        <v>25</v>
      </c>
      <c r="AB40" s="3">
        <v>25</v>
      </c>
      <c r="AC40" s="3">
        <v>34</v>
      </c>
      <c r="AD40" s="3">
        <v>46</v>
      </c>
      <c r="AE40" s="3">
        <v>43</v>
      </c>
      <c r="AF40" s="3">
        <v>32</v>
      </c>
      <c r="AG40" s="3">
        <v>21</v>
      </c>
      <c r="AH40" s="3">
        <v>65</v>
      </c>
      <c r="AI40" s="3">
        <v>55</v>
      </c>
      <c r="AJ40" s="3">
        <v>59</v>
      </c>
      <c r="AK40" s="3">
        <v>57</v>
      </c>
      <c r="AL40" s="3">
        <v>51</v>
      </c>
      <c r="AM40" s="3">
        <v>57</v>
      </c>
      <c r="AN40" s="3">
        <v>62</v>
      </c>
      <c r="AO40" s="3">
        <v>65</v>
      </c>
      <c r="AP40" s="3">
        <v>62</v>
      </c>
      <c r="AQ40" s="3">
        <v>61</v>
      </c>
      <c r="AR40" s="3">
        <v>57</v>
      </c>
    </row>
    <row x14ac:dyDescent="0.25" r="41" customHeight="1" ht="17.25">
      <c r="A41" s="1" t="s">
        <v>80</v>
      </c>
      <c r="B41" s="1" t="s">
        <v>81</v>
      </c>
      <c r="C41" s="3">
        <v>61</v>
      </c>
      <c r="D41" s="3">
        <v>77</v>
      </c>
      <c r="E41" s="3">
        <v>95</v>
      </c>
      <c r="F41" s="3">
        <v>93</v>
      </c>
      <c r="G41" s="3">
        <v>92</v>
      </c>
      <c r="H41" s="3">
        <v>90</v>
      </c>
      <c r="I41" s="3">
        <v>92</v>
      </c>
      <c r="J41" s="3">
        <v>99</v>
      </c>
      <c r="K41" s="3">
        <v>86</v>
      </c>
      <c r="L41" s="3">
        <v>87</v>
      </c>
      <c r="M41" s="3">
        <v>89</v>
      </c>
      <c r="N41" s="3">
        <v>90</v>
      </c>
      <c r="O41" s="3">
        <v>90</v>
      </c>
      <c r="P41" s="3">
        <v>90</v>
      </c>
      <c r="Q41" s="3">
        <v>90</v>
      </c>
      <c r="R41" s="3">
        <v>88</v>
      </c>
      <c r="S41" s="3">
        <v>80</v>
      </c>
      <c r="T41" s="3">
        <v>71</v>
      </c>
      <c r="U41" s="3">
        <v>63</v>
      </c>
      <c r="V41" s="3">
        <v>52</v>
      </c>
      <c r="W41" s="3">
        <v>38</v>
      </c>
      <c r="X41" s="3">
        <v>34</v>
      </c>
      <c r="Y41" s="3">
        <v>26</v>
      </c>
      <c r="Z41" s="3">
        <v>35</v>
      </c>
      <c r="AA41" s="3">
        <v>43</v>
      </c>
      <c r="AB41" s="3">
        <v>51</v>
      </c>
      <c r="AC41" s="3">
        <v>51</v>
      </c>
      <c r="AD41" s="3">
        <v>51</v>
      </c>
      <c r="AE41" s="3">
        <v>51</v>
      </c>
      <c r="AF41" s="3">
        <v>51</v>
      </c>
      <c r="AG41" s="3">
        <v>66</v>
      </c>
      <c r="AH41" s="3">
        <v>81</v>
      </c>
      <c r="AI41" s="3">
        <v>80</v>
      </c>
      <c r="AJ41" s="3">
        <v>87</v>
      </c>
      <c r="AK41" s="3">
        <v>42</v>
      </c>
      <c r="AL41" s="3">
        <v>38</v>
      </c>
      <c r="AM41" s="3">
        <v>37</v>
      </c>
      <c r="AN41" s="3">
        <v>36</v>
      </c>
      <c r="AO41" s="3">
        <v>36</v>
      </c>
      <c r="AP41" s="3">
        <v>5</v>
      </c>
      <c r="AQ41" s="4"/>
      <c r="AR41" s="4"/>
    </row>
    <row x14ac:dyDescent="0.25" r="42" customHeight="1" ht="17.25">
      <c r="A42" s="1" t="s">
        <v>82</v>
      </c>
      <c r="B42" s="1" t="s">
        <v>83</v>
      </c>
      <c r="C42" s="3">
        <v>89</v>
      </c>
      <c r="D42" s="3">
        <v>98</v>
      </c>
      <c r="E42" s="3">
        <v>98</v>
      </c>
      <c r="F42" s="3">
        <v>95</v>
      </c>
      <c r="G42" s="3">
        <v>97</v>
      </c>
      <c r="H42" s="3">
        <v>98</v>
      </c>
      <c r="I42" s="3">
        <v>98</v>
      </c>
      <c r="J42" s="3">
        <v>98</v>
      </c>
      <c r="K42" s="3">
        <v>97</v>
      </c>
      <c r="L42" s="3">
        <v>98</v>
      </c>
      <c r="M42" s="3">
        <v>98</v>
      </c>
      <c r="N42" s="3">
        <v>99</v>
      </c>
      <c r="O42" s="3">
        <v>99</v>
      </c>
      <c r="P42" s="3">
        <v>98</v>
      </c>
      <c r="Q42" s="3">
        <v>90</v>
      </c>
      <c r="R42" s="3">
        <v>99</v>
      </c>
      <c r="S42" s="3">
        <v>98</v>
      </c>
      <c r="T42" s="3">
        <v>99</v>
      </c>
      <c r="U42" s="3">
        <v>99</v>
      </c>
      <c r="V42" s="3">
        <v>99</v>
      </c>
      <c r="W42" s="3">
        <v>99</v>
      </c>
      <c r="X42" s="3">
        <v>99</v>
      </c>
      <c r="Y42" s="3">
        <v>99</v>
      </c>
      <c r="Z42" s="3">
        <v>99</v>
      </c>
      <c r="AA42" s="3">
        <v>99</v>
      </c>
      <c r="AB42" s="3">
        <v>99</v>
      </c>
      <c r="AC42" s="3">
        <v>99</v>
      </c>
      <c r="AD42" s="3">
        <v>99</v>
      </c>
      <c r="AE42" s="3">
        <v>99</v>
      </c>
      <c r="AF42" s="3">
        <v>99</v>
      </c>
      <c r="AG42" s="3">
        <v>99</v>
      </c>
      <c r="AH42" s="3">
        <v>99</v>
      </c>
      <c r="AI42" s="3">
        <v>99</v>
      </c>
      <c r="AJ42" s="3">
        <v>98</v>
      </c>
      <c r="AK42" s="3">
        <v>98</v>
      </c>
      <c r="AL42" s="3">
        <v>87</v>
      </c>
      <c r="AM42" s="3">
        <v>90</v>
      </c>
      <c r="AN42" s="3">
        <v>84</v>
      </c>
      <c r="AO42" s="3">
        <v>99</v>
      </c>
      <c r="AP42" s="3">
        <v>48</v>
      </c>
      <c r="AQ42" s="3">
        <v>57</v>
      </c>
      <c r="AR42" s="3">
        <v>65</v>
      </c>
    </row>
    <row x14ac:dyDescent="0.25" r="43" customHeight="1" ht="17.25">
      <c r="A43" s="1" t="s">
        <v>84</v>
      </c>
      <c r="B43" s="1" t="s">
        <v>85</v>
      </c>
      <c r="C43" s="3">
        <v>99</v>
      </c>
      <c r="D43" s="3">
        <v>85</v>
      </c>
      <c r="E43" s="3">
        <v>99</v>
      </c>
      <c r="F43" s="3">
        <v>99</v>
      </c>
      <c r="G43" s="3">
        <v>99</v>
      </c>
      <c r="H43" s="3">
        <v>99</v>
      </c>
      <c r="I43" s="3">
        <v>99</v>
      </c>
      <c r="J43" s="3">
        <v>99</v>
      </c>
      <c r="K43" s="3">
        <v>99</v>
      </c>
      <c r="L43" s="3">
        <v>99</v>
      </c>
      <c r="M43" s="3">
        <v>99</v>
      </c>
      <c r="N43" s="3">
        <v>98</v>
      </c>
      <c r="O43" s="3">
        <v>96</v>
      </c>
      <c r="P43" s="3">
        <v>92</v>
      </c>
      <c r="Q43" s="3">
        <v>92</v>
      </c>
      <c r="R43" s="3">
        <v>95</v>
      </c>
      <c r="S43" s="3">
        <v>96</v>
      </c>
      <c r="T43" s="3">
        <v>97</v>
      </c>
      <c r="U43" s="3">
        <v>95</v>
      </c>
      <c r="V43" s="3">
        <v>97</v>
      </c>
      <c r="W43" s="3">
        <v>98</v>
      </c>
      <c r="X43" s="3">
        <v>90</v>
      </c>
      <c r="Y43" s="3">
        <v>99</v>
      </c>
      <c r="Z43" s="3">
        <v>86</v>
      </c>
      <c r="AA43" s="3">
        <v>88</v>
      </c>
      <c r="AB43" s="3">
        <v>79</v>
      </c>
      <c r="AC43" s="3">
        <v>90</v>
      </c>
      <c r="AD43" s="3">
        <v>86</v>
      </c>
      <c r="AE43" s="3">
        <v>82</v>
      </c>
      <c r="AF43" s="3">
        <v>78</v>
      </c>
      <c r="AG43" s="3">
        <v>74</v>
      </c>
      <c r="AH43" s="3">
        <v>70</v>
      </c>
      <c r="AI43" s="3">
        <v>63</v>
      </c>
      <c r="AJ43" s="3">
        <v>60</v>
      </c>
      <c r="AK43" s="3">
        <v>57</v>
      </c>
      <c r="AL43" s="3">
        <v>54</v>
      </c>
      <c r="AM43" s="3">
        <v>51</v>
      </c>
      <c r="AN43" s="3">
        <v>43</v>
      </c>
      <c r="AO43" s="3">
        <v>41</v>
      </c>
      <c r="AP43" s="3">
        <v>38</v>
      </c>
      <c r="AQ43" s="3">
        <v>34</v>
      </c>
      <c r="AR43" s="3">
        <v>29</v>
      </c>
    </row>
    <row x14ac:dyDescent="0.25" r="44" customHeight="1" ht="17.25">
      <c r="A44" s="1" t="s">
        <v>86</v>
      </c>
      <c r="B44" s="1" t="s">
        <v>87</v>
      </c>
      <c r="C44" s="3">
        <v>75</v>
      </c>
      <c r="D44" s="3">
        <v>81</v>
      </c>
      <c r="E44" s="3">
        <v>86</v>
      </c>
      <c r="F44" s="3">
        <v>90</v>
      </c>
      <c r="G44" s="3">
        <v>88</v>
      </c>
      <c r="H44" s="3">
        <v>84</v>
      </c>
      <c r="I44" s="3">
        <v>88</v>
      </c>
      <c r="J44" s="3">
        <v>89</v>
      </c>
      <c r="K44" s="3">
        <v>90</v>
      </c>
      <c r="L44" s="3">
        <v>94</v>
      </c>
      <c r="M44" s="3">
        <v>98</v>
      </c>
      <c r="N44" s="3">
        <v>98</v>
      </c>
      <c r="O44" s="3">
        <v>99</v>
      </c>
      <c r="P44" s="3">
        <v>98</v>
      </c>
      <c r="Q44" s="3">
        <v>99</v>
      </c>
      <c r="R44" s="3">
        <v>99</v>
      </c>
      <c r="S44" s="3">
        <v>99</v>
      </c>
      <c r="T44" s="3">
        <v>99</v>
      </c>
      <c r="U44" s="3">
        <v>99</v>
      </c>
      <c r="V44" s="3">
        <v>99</v>
      </c>
      <c r="W44" s="3">
        <v>99</v>
      </c>
      <c r="X44" s="3">
        <v>99</v>
      </c>
      <c r="Y44" s="3">
        <v>99</v>
      </c>
      <c r="Z44" s="3">
        <v>98</v>
      </c>
      <c r="AA44" s="3">
        <v>99</v>
      </c>
      <c r="AB44" s="3">
        <v>99</v>
      </c>
      <c r="AC44" s="3">
        <v>99</v>
      </c>
      <c r="AD44" s="3">
        <v>99</v>
      </c>
      <c r="AE44" s="3">
        <v>99</v>
      </c>
      <c r="AF44" s="3">
        <v>99</v>
      </c>
      <c r="AG44" s="3">
        <v>82</v>
      </c>
      <c r="AH44" s="3">
        <v>89</v>
      </c>
      <c r="AI44" s="3">
        <v>91</v>
      </c>
      <c r="AJ44" s="3">
        <v>92</v>
      </c>
      <c r="AK44" s="3">
        <v>85</v>
      </c>
      <c r="AL44" s="3">
        <v>94</v>
      </c>
      <c r="AM44" s="3">
        <v>99</v>
      </c>
      <c r="AN44" s="3">
        <v>99</v>
      </c>
      <c r="AO44" s="3">
        <v>85</v>
      </c>
      <c r="AP44" s="3">
        <v>99</v>
      </c>
      <c r="AQ44" s="3">
        <v>82</v>
      </c>
      <c r="AR44" s="3">
        <v>76</v>
      </c>
    </row>
    <row x14ac:dyDescent="0.25" r="45" customHeight="1" ht="17.25">
      <c r="A45" s="1" t="s">
        <v>88</v>
      </c>
      <c r="B45" s="1" t="s">
        <v>89</v>
      </c>
      <c r="C45" s="3">
        <v>97</v>
      </c>
      <c r="D45" s="3">
        <v>96</v>
      </c>
      <c r="E45" s="3">
        <v>96</v>
      </c>
      <c r="F45" s="3">
        <v>95</v>
      </c>
      <c r="G45" s="3">
        <v>86</v>
      </c>
      <c r="H45" s="3">
        <v>96</v>
      </c>
      <c r="I45" s="3">
        <v>96</v>
      </c>
      <c r="J45" s="3">
        <v>96</v>
      </c>
      <c r="K45" s="3">
        <v>98</v>
      </c>
      <c r="L45" s="3">
        <v>95</v>
      </c>
      <c r="M45" s="3">
        <v>98</v>
      </c>
      <c r="N45" s="3">
        <v>98</v>
      </c>
      <c r="O45" s="3">
        <v>98</v>
      </c>
      <c r="P45" s="3">
        <v>98</v>
      </c>
      <c r="Q45" s="3">
        <v>98</v>
      </c>
      <c r="R45" s="3">
        <v>99</v>
      </c>
      <c r="S45" s="3">
        <v>98</v>
      </c>
      <c r="T45" s="3">
        <v>98</v>
      </c>
      <c r="U45" s="3">
        <v>98</v>
      </c>
      <c r="V45" s="3">
        <v>98</v>
      </c>
      <c r="W45" s="3">
        <v>98</v>
      </c>
      <c r="X45" s="3">
        <v>98</v>
      </c>
      <c r="Y45" s="3">
        <v>98</v>
      </c>
      <c r="Z45" s="3">
        <v>99</v>
      </c>
      <c r="AA45" s="3">
        <v>98</v>
      </c>
      <c r="AB45" s="3">
        <v>95</v>
      </c>
      <c r="AC45" s="3">
        <v>93</v>
      </c>
      <c r="AD45" s="3">
        <v>95</v>
      </c>
      <c r="AE45" s="3">
        <v>95</v>
      </c>
      <c r="AF45" s="3">
        <v>92</v>
      </c>
      <c r="AG45" s="3">
        <v>92</v>
      </c>
      <c r="AH45" s="3">
        <v>89</v>
      </c>
      <c r="AI45" s="3">
        <v>83</v>
      </c>
      <c r="AJ45" s="3">
        <v>80</v>
      </c>
      <c r="AK45" s="3">
        <v>72</v>
      </c>
      <c r="AL45" s="3">
        <v>77</v>
      </c>
      <c r="AM45" s="3">
        <v>80</v>
      </c>
      <c r="AN45" s="3">
        <v>53</v>
      </c>
      <c r="AO45" s="3">
        <v>53</v>
      </c>
      <c r="AP45" s="3">
        <v>50</v>
      </c>
      <c r="AQ45" s="3">
        <v>50</v>
      </c>
      <c r="AR45" s="3">
        <v>50</v>
      </c>
    </row>
    <row x14ac:dyDescent="0.25" r="46" customHeight="1" ht="17.25">
      <c r="A46" s="1" t="s">
        <v>90</v>
      </c>
      <c r="B46" s="1" t="s">
        <v>91</v>
      </c>
      <c r="C46" s="3">
        <v>78</v>
      </c>
      <c r="D46" s="3">
        <v>79</v>
      </c>
      <c r="E46" s="3">
        <v>78</v>
      </c>
      <c r="F46" s="3">
        <v>81</v>
      </c>
      <c r="G46" s="3">
        <v>83</v>
      </c>
      <c r="H46" s="3">
        <v>87</v>
      </c>
      <c r="I46" s="3">
        <v>99</v>
      </c>
      <c r="J46" s="3">
        <v>85</v>
      </c>
      <c r="K46" s="3">
        <v>90</v>
      </c>
      <c r="L46" s="3">
        <v>90</v>
      </c>
      <c r="M46" s="3">
        <v>95</v>
      </c>
      <c r="N46" s="3">
        <v>96</v>
      </c>
      <c r="O46" s="3">
        <v>99</v>
      </c>
      <c r="P46" s="3">
        <v>99</v>
      </c>
      <c r="Q46" s="3">
        <v>99</v>
      </c>
      <c r="R46" s="3">
        <v>93</v>
      </c>
      <c r="S46" s="3">
        <v>84</v>
      </c>
      <c r="T46" s="3">
        <v>94</v>
      </c>
      <c r="U46" s="3">
        <v>91</v>
      </c>
      <c r="V46" s="3">
        <v>92</v>
      </c>
      <c r="W46" s="3">
        <v>92</v>
      </c>
      <c r="X46" s="3">
        <v>99</v>
      </c>
      <c r="Y46" s="3">
        <v>99</v>
      </c>
      <c r="Z46" s="3">
        <v>99</v>
      </c>
      <c r="AA46" s="3">
        <v>95</v>
      </c>
      <c r="AB46" s="3">
        <v>98</v>
      </c>
      <c r="AC46" s="3">
        <v>99</v>
      </c>
      <c r="AD46" s="3">
        <v>82</v>
      </c>
      <c r="AE46" s="3">
        <v>79</v>
      </c>
      <c r="AF46" s="3">
        <v>62</v>
      </c>
      <c r="AG46" s="3">
        <v>67</v>
      </c>
      <c r="AH46" s="3">
        <v>75</v>
      </c>
      <c r="AI46" s="3">
        <v>62</v>
      </c>
      <c r="AJ46" s="3">
        <v>56</v>
      </c>
      <c r="AK46" s="3">
        <v>55</v>
      </c>
      <c r="AL46" s="3">
        <v>51</v>
      </c>
      <c r="AM46" s="3">
        <v>50</v>
      </c>
      <c r="AN46" s="3">
        <v>22</v>
      </c>
      <c r="AO46" s="3">
        <v>48</v>
      </c>
      <c r="AP46" s="3">
        <v>46</v>
      </c>
      <c r="AQ46" s="3">
        <v>47</v>
      </c>
      <c r="AR46" s="3">
        <v>56</v>
      </c>
    </row>
    <row x14ac:dyDescent="0.25" r="47" customHeight="1" ht="17.25">
      <c r="A47" s="1" t="s">
        <v>92</v>
      </c>
      <c r="B47" s="1" t="s">
        <v>93</v>
      </c>
      <c r="C47" s="3">
        <v>85</v>
      </c>
      <c r="D47" s="3">
        <v>85</v>
      </c>
      <c r="E47" s="3">
        <v>85</v>
      </c>
      <c r="F47" s="3">
        <v>85</v>
      </c>
      <c r="G47" s="3">
        <v>85</v>
      </c>
      <c r="H47" s="3">
        <v>85</v>
      </c>
      <c r="I47" s="3">
        <v>77</v>
      </c>
      <c r="J47" s="3">
        <v>85</v>
      </c>
      <c r="K47" s="3">
        <v>82</v>
      </c>
      <c r="L47" s="3">
        <v>78</v>
      </c>
      <c r="M47" s="3">
        <v>75</v>
      </c>
      <c r="N47" s="3">
        <v>71</v>
      </c>
      <c r="O47" s="3">
        <v>71</v>
      </c>
      <c r="P47" s="3">
        <v>71</v>
      </c>
      <c r="Q47" s="3">
        <v>72</v>
      </c>
      <c r="R47" s="3">
        <v>72</v>
      </c>
      <c r="S47" s="3">
        <v>72</v>
      </c>
      <c r="T47" s="3">
        <v>72</v>
      </c>
      <c r="U47" s="3">
        <v>72</v>
      </c>
      <c r="V47" s="3">
        <v>72</v>
      </c>
      <c r="W47" s="3">
        <v>73</v>
      </c>
      <c r="X47" s="3">
        <v>73</v>
      </c>
      <c r="Y47" s="3">
        <v>73</v>
      </c>
      <c r="Z47" s="3">
        <v>99</v>
      </c>
      <c r="AA47" s="3">
        <v>99</v>
      </c>
      <c r="AB47" s="3">
        <v>99</v>
      </c>
      <c r="AC47" s="3">
        <v>99</v>
      </c>
      <c r="AD47" s="3">
        <v>99</v>
      </c>
      <c r="AE47" s="3">
        <v>98</v>
      </c>
      <c r="AF47" s="3">
        <v>97</v>
      </c>
      <c r="AG47" s="3">
        <v>95</v>
      </c>
      <c r="AH47" s="3">
        <v>94</v>
      </c>
      <c r="AI47" s="3">
        <v>49</v>
      </c>
      <c r="AJ47" s="3">
        <v>49</v>
      </c>
      <c r="AK47" s="3">
        <v>40</v>
      </c>
      <c r="AL47" s="3">
        <v>30</v>
      </c>
      <c r="AM47" s="3">
        <v>28</v>
      </c>
      <c r="AN47" s="4"/>
      <c r="AO47" s="4"/>
      <c r="AP47" s="4"/>
      <c r="AQ47" s="4"/>
      <c r="AR47" s="4"/>
    </row>
    <row x14ac:dyDescent="0.25" r="48" customHeight="1" ht="17.25">
      <c r="A48" s="1" t="s">
        <v>94</v>
      </c>
      <c r="B48" s="1" t="s">
        <v>95</v>
      </c>
      <c r="C48" s="3">
        <v>97</v>
      </c>
      <c r="D48" s="3">
        <v>97</v>
      </c>
      <c r="E48" s="3">
        <v>97</v>
      </c>
      <c r="F48" s="3">
        <v>97</v>
      </c>
      <c r="G48" s="3">
        <v>97</v>
      </c>
      <c r="H48" s="3">
        <v>97</v>
      </c>
      <c r="I48" s="3">
        <v>97</v>
      </c>
      <c r="J48" s="3">
        <v>97</v>
      </c>
      <c r="K48" s="3">
        <v>97</v>
      </c>
      <c r="L48" s="3">
        <v>97</v>
      </c>
      <c r="M48" s="3">
        <v>97</v>
      </c>
      <c r="N48" s="3">
        <v>96</v>
      </c>
      <c r="O48" s="3">
        <v>96</v>
      </c>
      <c r="P48" s="3">
        <v>95</v>
      </c>
      <c r="Q48" s="3">
        <v>99</v>
      </c>
      <c r="R48" s="3">
        <v>99</v>
      </c>
      <c r="S48" s="3">
        <v>99</v>
      </c>
      <c r="T48" s="3">
        <v>99</v>
      </c>
      <c r="U48" s="3">
        <v>97</v>
      </c>
      <c r="V48" s="3">
        <v>94</v>
      </c>
      <c r="W48" s="3">
        <v>91</v>
      </c>
      <c r="X48" s="3">
        <v>89</v>
      </c>
      <c r="Y48" s="3">
        <v>98</v>
      </c>
      <c r="Z48" s="3">
        <v>96</v>
      </c>
      <c r="AA48" s="3">
        <v>83</v>
      </c>
      <c r="AB48" s="3">
        <v>75</v>
      </c>
      <c r="AC48" s="3">
        <v>68</v>
      </c>
      <c r="AD48" s="3">
        <v>60</v>
      </c>
      <c r="AE48" s="3">
        <v>40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x14ac:dyDescent="0.25" r="49" customHeight="1" ht="17.25">
      <c r="A49" s="1" t="s">
        <v>96</v>
      </c>
      <c r="B49" s="1" t="s">
        <v>97</v>
      </c>
      <c r="C49" s="3">
        <v>90</v>
      </c>
      <c r="D49" s="3">
        <v>91</v>
      </c>
      <c r="E49" s="3">
        <v>92</v>
      </c>
      <c r="F49" s="3">
        <v>92</v>
      </c>
      <c r="G49" s="3">
        <v>94</v>
      </c>
      <c r="H49" s="3">
        <v>95</v>
      </c>
      <c r="I49" s="3">
        <v>95</v>
      </c>
      <c r="J49" s="3">
        <v>95</v>
      </c>
      <c r="K49" s="3">
        <v>96</v>
      </c>
      <c r="L49" s="3">
        <v>97</v>
      </c>
      <c r="M49" s="3">
        <v>99</v>
      </c>
      <c r="N49" s="3">
        <v>97</v>
      </c>
      <c r="O49" s="3">
        <v>97</v>
      </c>
      <c r="P49" s="3">
        <v>98</v>
      </c>
      <c r="Q49" s="3">
        <v>98</v>
      </c>
      <c r="R49" s="3">
        <v>99</v>
      </c>
      <c r="S49" s="3">
        <v>99</v>
      </c>
      <c r="T49" s="3">
        <v>99</v>
      </c>
      <c r="U49" s="3">
        <v>99</v>
      </c>
      <c r="V49" s="3">
        <v>99</v>
      </c>
      <c r="W49" s="3">
        <v>99</v>
      </c>
      <c r="X49" s="3">
        <v>99</v>
      </c>
      <c r="Y49" s="3">
        <v>99</v>
      </c>
      <c r="Z49" s="3">
        <v>99</v>
      </c>
      <c r="AA49" s="3">
        <v>99</v>
      </c>
      <c r="AB49" s="3">
        <v>99</v>
      </c>
      <c r="AC49" s="3">
        <v>99</v>
      </c>
      <c r="AD49" s="3">
        <v>98</v>
      </c>
      <c r="AE49" s="3">
        <v>98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x14ac:dyDescent="0.25" r="50" customHeight="1" ht="17.25">
      <c r="A50" s="1" t="s">
        <v>98</v>
      </c>
      <c r="B50" s="1" t="s">
        <v>99</v>
      </c>
      <c r="C50" s="3">
        <v>97</v>
      </c>
      <c r="D50" s="3">
        <v>97</v>
      </c>
      <c r="E50" s="3">
        <v>98</v>
      </c>
      <c r="F50" s="3">
        <v>98</v>
      </c>
      <c r="G50" s="3">
        <v>98</v>
      </c>
      <c r="H50" s="3">
        <v>97</v>
      </c>
      <c r="I50" s="3">
        <v>98</v>
      </c>
      <c r="J50" s="3">
        <v>99</v>
      </c>
      <c r="K50" s="3">
        <v>99</v>
      </c>
      <c r="L50" s="3">
        <v>99</v>
      </c>
      <c r="M50" s="3">
        <v>98</v>
      </c>
      <c r="N50" s="3">
        <v>98</v>
      </c>
      <c r="O50" s="3">
        <v>97</v>
      </c>
      <c r="P50" s="3">
        <v>96</v>
      </c>
      <c r="Q50" s="3">
        <v>95</v>
      </c>
      <c r="R50" s="3">
        <v>94</v>
      </c>
      <c r="S50" s="3">
        <v>93</v>
      </c>
      <c r="T50" s="3">
        <v>92</v>
      </c>
      <c r="U50" s="3">
        <v>91</v>
      </c>
      <c r="V50" s="3">
        <v>90</v>
      </c>
      <c r="W50" s="3">
        <v>89</v>
      </c>
      <c r="X50" s="3">
        <v>88</v>
      </c>
      <c r="Y50" s="3">
        <v>87</v>
      </c>
      <c r="Z50" s="3">
        <v>86</v>
      </c>
      <c r="AA50" s="3">
        <v>85</v>
      </c>
      <c r="AB50" s="3">
        <v>85</v>
      </c>
      <c r="AC50" s="3">
        <v>99</v>
      </c>
      <c r="AD50" s="3">
        <v>99</v>
      </c>
      <c r="AE50" s="3">
        <v>98</v>
      </c>
      <c r="AF50" s="3">
        <v>97</v>
      </c>
      <c r="AG50" s="3">
        <v>71</v>
      </c>
      <c r="AH50" s="3">
        <v>96</v>
      </c>
      <c r="AI50" s="3">
        <v>96</v>
      </c>
      <c r="AJ50" s="3">
        <v>95</v>
      </c>
      <c r="AK50" s="3">
        <v>94</v>
      </c>
      <c r="AL50" s="3">
        <v>91</v>
      </c>
      <c r="AM50" s="3">
        <v>79</v>
      </c>
      <c r="AN50" s="3">
        <v>73</v>
      </c>
      <c r="AO50" s="3">
        <v>72</v>
      </c>
      <c r="AP50" s="3">
        <v>66</v>
      </c>
      <c r="AQ50" s="3">
        <v>59</v>
      </c>
      <c r="AR50" s="4"/>
    </row>
    <row x14ac:dyDescent="0.25" r="51" customHeight="1" ht="17.25">
      <c r="A51" s="1" t="s">
        <v>100</v>
      </c>
      <c r="B51" s="1" t="s">
        <v>101</v>
      </c>
      <c r="C51" s="3">
        <v>68</v>
      </c>
      <c r="D51" s="3">
        <v>70</v>
      </c>
      <c r="E51" s="3">
        <v>69</v>
      </c>
      <c r="F51" s="3">
        <v>71</v>
      </c>
      <c r="G51" s="3">
        <v>73</v>
      </c>
      <c r="H51" s="3">
        <v>72</v>
      </c>
      <c r="I51" s="3">
        <v>70</v>
      </c>
      <c r="J51" s="3">
        <v>69</v>
      </c>
      <c r="K51" s="3">
        <v>68</v>
      </c>
      <c r="L51" s="3">
        <v>74</v>
      </c>
      <c r="M51" s="3">
        <v>80</v>
      </c>
      <c r="N51" s="3">
        <v>76</v>
      </c>
      <c r="O51" s="3">
        <v>74</v>
      </c>
      <c r="P51" s="3">
        <v>71</v>
      </c>
      <c r="Q51" s="3">
        <v>69</v>
      </c>
      <c r="R51" s="3">
        <v>66</v>
      </c>
      <c r="S51" s="3">
        <v>64</v>
      </c>
      <c r="T51" s="3">
        <v>60</v>
      </c>
      <c r="U51" s="3">
        <v>59</v>
      </c>
      <c r="V51" s="3">
        <v>58</v>
      </c>
      <c r="W51" s="3">
        <v>57</v>
      </c>
      <c r="X51" s="3">
        <v>56</v>
      </c>
      <c r="Y51" s="3">
        <v>54</v>
      </c>
      <c r="Z51" s="3">
        <v>54</v>
      </c>
      <c r="AA51" s="3">
        <v>54</v>
      </c>
      <c r="AB51" s="3">
        <v>57</v>
      </c>
      <c r="AC51" s="3">
        <v>61</v>
      </c>
      <c r="AD51" s="3">
        <v>65</v>
      </c>
      <c r="AE51" s="3">
        <v>36</v>
      </c>
      <c r="AF51" s="3">
        <v>26</v>
      </c>
      <c r="AG51" s="3">
        <v>29</v>
      </c>
      <c r="AH51" s="3">
        <v>64</v>
      </c>
      <c r="AI51" s="3">
        <v>44</v>
      </c>
      <c r="AJ51" s="3">
        <v>27</v>
      </c>
      <c r="AK51" s="3">
        <v>28</v>
      </c>
      <c r="AL51" s="3">
        <v>13</v>
      </c>
      <c r="AM51" s="3">
        <v>11</v>
      </c>
      <c r="AN51" s="3">
        <v>8</v>
      </c>
      <c r="AO51" s="3">
        <v>7</v>
      </c>
      <c r="AP51" s="3">
        <v>6</v>
      </c>
      <c r="AQ51" s="3">
        <v>5</v>
      </c>
      <c r="AR51" s="4"/>
    </row>
    <row x14ac:dyDescent="0.25" r="52" customHeight="1" ht="17.25">
      <c r="A52" s="1" t="s">
        <v>102</v>
      </c>
      <c r="B52" s="1" t="s">
        <v>103</v>
      </c>
      <c r="C52" s="3">
        <v>99</v>
      </c>
      <c r="D52" s="3">
        <v>99</v>
      </c>
      <c r="E52" s="3">
        <v>99</v>
      </c>
      <c r="F52" s="3">
        <v>99</v>
      </c>
      <c r="G52" s="3">
        <v>99</v>
      </c>
      <c r="H52" s="3">
        <v>99</v>
      </c>
      <c r="I52" s="3">
        <v>99</v>
      </c>
      <c r="J52" s="3">
        <v>99</v>
      </c>
      <c r="K52" s="3">
        <v>99</v>
      </c>
      <c r="L52" s="3">
        <v>99</v>
      </c>
      <c r="M52" s="3">
        <v>99</v>
      </c>
      <c r="N52" s="3">
        <v>99</v>
      </c>
      <c r="O52" s="3">
        <v>99</v>
      </c>
      <c r="P52" s="3">
        <v>99</v>
      </c>
      <c r="Q52" s="3">
        <v>99</v>
      </c>
      <c r="R52" s="3">
        <v>99</v>
      </c>
      <c r="S52" s="3">
        <v>98</v>
      </c>
      <c r="T52" s="3">
        <v>98</v>
      </c>
      <c r="U52" s="3">
        <v>97</v>
      </c>
      <c r="V52" s="3">
        <v>97</v>
      </c>
      <c r="W52" s="3">
        <v>97</v>
      </c>
      <c r="X52" s="3">
        <v>96</v>
      </c>
      <c r="Y52" s="3">
        <v>96</v>
      </c>
      <c r="Z52" s="3">
        <v>95</v>
      </c>
      <c r="AA52" s="3">
        <v>95</v>
      </c>
      <c r="AB52" s="3">
        <v>99</v>
      </c>
      <c r="AC52" s="3">
        <v>99</v>
      </c>
      <c r="AD52" s="3">
        <v>99</v>
      </c>
      <c r="AE52" s="3">
        <v>99</v>
      </c>
      <c r="AF52" s="3">
        <v>98</v>
      </c>
      <c r="AG52" s="3">
        <v>99</v>
      </c>
      <c r="AH52" s="3">
        <v>99</v>
      </c>
      <c r="AI52" s="3">
        <v>99</v>
      </c>
      <c r="AJ52" s="3">
        <v>99</v>
      </c>
      <c r="AK52" s="3">
        <v>98</v>
      </c>
      <c r="AL52" s="3">
        <v>96</v>
      </c>
      <c r="AM52" s="3">
        <v>99</v>
      </c>
      <c r="AN52" s="3">
        <v>94</v>
      </c>
      <c r="AO52" s="3">
        <v>99</v>
      </c>
      <c r="AP52" s="3">
        <v>98</v>
      </c>
      <c r="AQ52" s="3">
        <v>98</v>
      </c>
      <c r="AR52" s="3">
        <v>95</v>
      </c>
    </row>
    <row x14ac:dyDescent="0.25" r="53" customHeight="1" ht="17.25">
      <c r="A53" s="1" t="s">
        <v>104</v>
      </c>
      <c r="B53" s="1" t="s">
        <v>105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3">
        <v>98</v>
      </c>
      <c r="S53" s="3">
        <v>98</v>
      </c>
      <c r="T53" s="3">
        <v>98</v>
      </c>
      <c r="U53" s="3">
        <v>98</v>
      </c>
      <c r="V53" s="3">
        <v>99</v>
      </c>
      <c r="W53" s="3">
        <v>99</v>
      </c>
      <c r="X53" s="3">
        <v>99</v>
      </c>
      <c r="Y53" s="3">
        <v>99</v>
      </c>
      <c r="Z53" s="3">
        <v>99</v>
      </c>
      <c r="AA53" s="3">
        <v>99</v>
      </c>
      <c r="AB53" s="3">
        <v>99</v>
      </c>
      <c r="AC53" s="3">
        <v>99</v>
      </c>
      <c r="AD53" s="3">
        <v>99</v>
      </c>
      <c r="AE53" s="3">
        <v>99</v>
      </c>
      <c r="AF53" s="3">
        <v>99</v>
      </c>
      <c r="AG53" s="3">
        <v>99</v>
      </c>
      <c r="AH53" s="3">
        <v>91</v>
      </c>
      <c r="AI53" s="3">
        <v>91</v>
      </c>
      <c r="AJ53" s="3">
        <v>99</v>
      </c>
      <c r="AK53" s="3">
        <v>90</v>
      </c>
      <c r="AL53" s="3">
        <v>80</v>
      </c>
      <c r="AM53" s="3">
        <v>83</v>
      </c>
      <c r="AN53" s="3">
        <v>86</v>
      </c>
      <c r="AO53" s="3">
        <v>90</v>
      </c>
      <c r="AP53" s="3">
        <v>90</v>
      </c>
      <c r="AQ53" s="3">
        <v>90</v>
      </c>
      <c r="AR53" s="3">
        <v>90</v>
      </c>
    </row>
    <row x14ac:dyDescent="0.25" r="54" customHeight="1" ht="17.25">
      <c r="A54" s="1" t="s">
        <v>106</v>
      </c>
      <c r="B54" s="1" t="s">
        <v>107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3">
        <v>78</v>
      </c>
      <c r="R54" s="3">
        <v>83</v>
      </c>
      <c r="S54" s="3">
        <v>81</v>
      </c>
      <c r="T54" s="3">
        <v>85</v>
      </c>
      <c r="U54" s="3">
        <v>84</v>
      </c>
      <c r="V54" s="3">
        <v>85</v>
      </c>
      <c r="W54" s="3">
        <v>84</v>
      </c>
      <c r="X54" s="3">
        <v>83</v>
      </c>
      <c r="Y54" s="3">
        <v>83</v>
      </c>
      <c r="Z54" s="3">
        <v>81</v>
      </c>
      <c r="AA54" s="3">
        <v>82</v>
      </c>
      <c r="AB54" s="3">
        <v>82</v>
      </c>
      <c r="AC54" s="3">
        <v>83</v>
      </c>
      <c r="AD54" s="3">
        <v>81</v>
      </c>
      <c r="AE54" s="3">
        <v>79</v>
      </c>
      <c r="AF54" s="3">
        <v>77</v>
      </c>
      <c r="AG54" s="3">
        <v>78</v>
      </c>
      <c r="AH54" s="3">
        <v>74</v>
      </c>
      <c r="AI54" s="3">
        <v>75</v>
      </c>
      <c r="AJ54" s="3">
        <v>75</v>
      </c>
      <c r="AK54" s="3">
        <v>76</v>
      </c>
      <c r="AL54" s="3">
        <v>84</v>
      </c>
      <c r="AM54" s="3">
        <v>82</v>
      </c>
      <c r="AN54" s="3">
        <v>96</v>
      </c>
      <c r="AO54" s="3">
        <v>81</v>
      </c>
      <c r="AP54" s="3">
        <v>81</v>
      </c>
      <c r="AQ54" s="3">
        <v>80</v>
      </c>
      <c r="AR54" s="3">
        <v>80</v>
      </c>
    </row>
    <row x14ac:dyDescent="0.25" r="55" customHeight="1" ht="17.25">
      <c r="A55" s="1" t="s">
        <v>108</v>
      </c>
      <c r="B55" s="1" t="s">
        <v>109</v>
      </c>
      <c r="C55" s="3">
        <v>86</v>
      </c>
      <c r="D55" s="3">
        <v>85</v>
      </c>
      <c r="E55" s="3">
        <v>92</v>
      </c>
      <c r="F55" s="3">
        <v>87</v>
      </c>
      <c r="G55" s="3">
        <v>93</v>
      </c>
      <c r="H55" s="3">
        <v>94</v>
      </c>
      <c r="I55" s="3">
        <v>98</v>
      </c>
      <c r="J55" s="3">
        <v>91</v>
      </c>
      <c r="K55" s="3">
        <v>92</v>
      </c>
      <c r="L55" s="3">
        <v>97</v>
      </c>
      <c r="M55" s="3">
        <v>94</v>
      </c>
      <c r="N55" s="3">
        <v>94</v>
      </c>
      <c r="O55" s="3">
        <v>93</v>
      </c>
      <c r="P55" s="3">
        <v>93</v>
      </c>
      <c r="Q55" s="3">
        <v>92</v>
      </c>
      <c r="R55" s="3">
        <v>92</v>
      </c>
      <c r="S55" s="3">
        <v>92</v>
      </c>
      <c r="T55" s="3">
        <v>91</v>
      </c>
      <c r="U55" s="3">
        <v>91</v>
      </c>
      <c r="V55" s="3">
        <v>90</v>
      </c>
      <c r="W55" s="3">
        <v>90</v>
      </c>
      <c r="X55" s="3">
        <v>89</v>
      </c>
      <c r="Y55" s="3">
        <v>89</v>
      </c>
      <c r="Z55" s="3">
        <v>90</v>
      </c>
      <c r="AA55" s="3">
        <v>90</v>
      </c>
      <c r="AB55" s="3">
        <v>90</v>
      </c>
      <c r="AC55" s="3">
        <v>90</v>
      </c>
      <c r="AD55" s="3">
        <v>94</v>
      </c>
      <c r="AE55" s="3">
        <v>97</v>
      </c>
      <c r="AF55" s="3">
        <v>97</v>
      </c>
      <c r="AG55" s="3">
        <v>97</v>
      </c>
      <c r="AH55" s="3">
        <v>96</v>
      </c>
      <c r="AI55" s="3">
        <v>96</v>
      </c>
      <c r="AJ55" s="3">
        <v>95</v>
      </c>
      <c r="AK55" s="3">
        <v>95</v>
      </c>
      <c r="AL55" s="3">
        <v>90</v>
      </c>
      <c r="AM55" s="3">
        <v>80</v>
      </c>
      <c r="AN55" s="3">
        <v>77</v>
      </c>
      <c r="AO55" s="3">
        <v>80</v>
      </c>
      <c r="AP55" s="3">
        <v>82</v>
      </c>
      <c r="AQ55" s="4"/>
      <c r="AR55" s="4"/>
    </row>
    <row x14ac:dyDescent="0.25" r="56" customHeight="1" ht="17.25">
      <c r="A56" s="1" t="s">
        <v>110</v>
      </c>
      <c r="B56" s="1" t="s">
        <v>111</v>
      </c>
      <c r="C56" s="3">
        <v>81</v>
      </c>
      <c r="D56" s="3">
        <v>85</v>
      </c>
      <c r="E56" s="3">
        <v>88</v>
      </c>
      <c r="F56" s="3">
        <v>94</v>
      </c>
      <c r="G56" s="3">
        <v>94</v>
      </c>
      <c r="H56" s="3">
        <v>98</v>
      </c>
      <c r="I56" s="3">
        <v>98</v>
      </c>
      <c r="J56" s="3">
        <v>96</v>
      </c>
      <c r="K56" s="3">
        <v>98</v>
      </c>
      <c r="L56" s="3">
        <v>98</v>
      </c>
      <c r="M56" s="3">
        <v>90</v>
      </c>
      <c r="N56" s="3">
        <v>92</v>
      </c>
      <c r="O56" s="3">
        <v>94</v>
      </c>
      <c r="P56" s="3">
        <v>95</v>
      </c>
      <c r="Q56" s="3">
        <v>97</v>
      </c>
      <c r="R56" s="3">
        <v>97</v>
      </c>
      <c r="S56" s="3">
        <v>99</v>
      </c>
      <c r="T56" s="3">
        <v>99</v>
      </c>
      <c r="U56" s="3">
        <v>99</v>
      </c>
      <c r="V56" s="3">
        <v>99</v>
      </c>
      <c r="W56" s="3">
        <v>99</v>
      </c>
      <c r="X56" s="3">
        <v>99</v>
      </c>
      <c r="Y56" s="3">
        <v>98</v>
      </c>
      <c r="Z56" s="3">
        <v>99</v>
      </c>
      <c r="AA56" s="3">
        <v>99</v>
      </c>
      <c r="AB56" s="3">
        <v>99</v>
      </c>
      <c r="AC56" s="3">
        <v>99</v>
      </c>
      <c r="AD56" s="3">
        <v>99</v>
      </c>
      <c r="AE56" s="3">
        <v>98</v>
      </c>
      <c r="AF56" s="3">
        <v>97</v>
      </c>
      <c r="AG56" s="3">
        <v>97</v>
      </c>
      <c r="AH56" s="3">
        <v>98</v>
      </c>
      <c r="AI56" s="3">
        <v>98</v>
      </c>
      <c r="AJ56" s="3">
        <v>96</v>
      </c>
      <c r="AK56" s="3">
        <v>97</v>
      </c>
      <c r="AL56" s="3">
        <v>96</v>
      </c>
      <c r="AM56" s="3">
        <v>92</v>
      </c>
      <c r="AN56" s="3">
        <v>98</v>
      </c>
      <c r="AO56" s="3">
        <v>96</v>
      </c>
      <c r="AP56" s="3">
        <v>91</v>
      </c>
      <c r="AQ56" s="3">
        <v>96</v>
      </c>
      <c r="AR56" s="3">
        <v>85</v>
      </c>
    </row>
    <row x14ac:dyDescent="0.25" r="57" customHeight="1" ht="17.25">
      <c r="A57" s="1" t="s">
        <v>112</v>
      </c>
      <c r="B57" s="1" t="s">
        <v>113</v>
      </c>
      <c r="C57" s="3">
        <v>96</v>
      </c>
      <c r="D57" s="3">
        <v>96</v>
      </c>
      <c r="E57" s="3">
        <v>96</v>
      </c>
      <c r="F57" s="3">
        <v>97</v>
      </c>
      <c r="G57" s="3">
        <v>96</v>
      </c>
      <c r="H57" s="3">
        <v>98</v>
      </c>
      <c r="I57" s="3">
        <v>96</v>
      </c>
      <c r="J57" s="3">
        <v>96</v>
      </c>
      <c r="K57" s="3">
        <v>95</v>
      </c>
      <c r="L57" s="3">
        <v>95</v>
      </c>
      <c r="M57" s="3">
        <v>96</v>
      </c>
      <c r="N57" s="3">
        <v>96</v>
      </c>
      <c r="O57" s="3">
        <v>95</v>
      </c>
      <c r="P57" s="3">
        <v>95</v>
      </c>
      <c r="Q57" s="3">
        <v>96</v>
      </c>
      <c r="R57" s="3">
        <v>95</v>
      </c>
      <c r="S57" s="3">
        <v>95</v>
      </c>
      <c r="T57" s="3">
        <v>91</v>
      </c>
      <c r="U57" s="3">
        <v>87</v>
      </c>
      <c r="V57" s="3">
        <v>91</v>
      </c>
      <c r="W57" s="3">
        <v>94</v>
      </c>
      <c r="X57" s="3">
        <v>95</v>
      </c>
      <c r="Y57" s="3">
        <v>95</v>
      </c>
      <c r="Z57" s="3">
        <v>94</v>
      </c>
      <c r="AA57" s="3">
        <v>76</v>
      </c>
      <c r="AB57" s="3">
        <v>70</v>
      </c>
      <c r="AC57" s="3">
        <v>70</v>
      </c>
      <c r="AD57" s="3">
        <v>30</v>
      </c>
      <c r="AE57" s="3">
        <v>30</v>
      </c>
      <c r="AF57" s="3">
        <v>67</v>
      </c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x14ac:dyDescent="0.25" r="58" customHeight="1" ht="17.25">
      <c r="A58" s="1" t="s">
        <v>114</v>
      </c>
      <c r="B58" s="1" t="s">
        <v>115</v>
      </c>
      <c r="C58" s="3">
        <v>99</v>
      </c>
      <c r="D58" s="3">
        <v>93</v>
      </c>
      <c r="E58" s="3">
        <v>96</v>
      </c>
      <c r="F58" s="3">
        <v>98</v>
      </c>
      <c r="G58" s="3">
        <v>99</v>
      </c>
      <c r="H58" s="3">
        <v>94</v>
      </c>
      <c r="I58" s="3">
        <v>97</v>
      </c>
      <c r="J58" s="3">
        <v>99</v>
      </c>
      <c r="K58" s="3">
        <v>98</v>
      </c>
      <c r="L58" s="3">
        <v>98</v>
      </c>
      <c r="M58" s="3">
        <v>98</v>
      </c>
      <c r="N58" s="3">
        <v>99</v>
      </c>
      <c r="O58" s="3">
        <v>99</v>
      </c>
      <c r="P58" s="3">
        <v>99</v>
      </c>
      <c r="Q58" s="3">
        <v>99</v>
      </c>
      <c r="R58" s="3">
        <v>99</v>
      </c>
      <c r="S58" s="3">
        <v>99</v>
      </c>
      <c r="T58" s="3">
        <v>92</v>
      </c>
      <c r="U58" s="3">
        <v>92</v>
      </c>
      <c r="V58" s="3">
        <v>92</v>
      </c>
      <c r="W58" s="3">
        <v>94</v>
      </c>
      <c r="X58" s="3">
        <v>99</v>
      </c>
      <c r="Y58" s="3">
        <v>98</v>
      </c>
      <c r="Z58" s="3">
        <v>90</v>
      </c>
      <c r="AA58" s="3">
        <v>88</v>
      </c>
      <c r="AB58" s="3">
        <v>87</v>
      </c>
      <c r="AC58" s="3">
        <v>87</v>
      </c>
      <c r="AD58" s="3">
        <v>86</v>
      </c>
      <c r="AE58" s="3">
        <v>85</v>
      </c>
      <c r="AF58" s="3">
        <v>83</v>
      </c>
      <c r="AG58" s="3">
        <v>77</v>
      </c>
      <c r="AH58" s="3">
        <v>71</v>
      </c>
      <c r="AI58" s="3">
        <v>70</v>
      </c>
      <c r="AJ58" s="3">
        <v>70</v>
      </c>
      <c r="AK58" s="3">
        <v>69</v>
      </c>
      <c r="AL58" s="3">
        <v>55</v>
      </c>
      <c r="AM58" s="3">
        <v>41</v>
      </c>
      <c r="AN58" s="3">
        <v>41</v>
      </c>
      <c r="AO58" s="3">
        <v>31</v>
      </c>
      <c r="AP58" s="4"/>
      <c r="AQ58" s="4"/>
      <c r="AR58" s="4"/>
    </row>
    <row x14ac:dyDescent="0.25" r="59" customHeight="1" ht="17.25">
      <c r="A59" s="1" t="s">
        <v>116</v>
      </c>
      <c r="B59" s="1" t="s">
        <v>117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3">
        <v>50</v>
      </c>
      <c r="AE59" s="3">
        <v>65</v>
      </c>
      <c r="AF59" s="3">
        <v>76</v>
      </c>
      <c r="AG59" s="3">
        <v>90</v>
      </c>
      <c r="AH59" s="3">
        <v>86</v>
      </c>
      <c r="AI59" s="3">
        <v>82</v>
      </c>
      <c r="AJ59" s="3">
        <v>77</v>
      </c>
      <c r="AK59" s="3">
        <v>73</v>
      </c>
      <c r="AL59" s="3">
        <v>69</v>
      </c>
      <c r="AM59" s="3">
        <v>65</v>
      </c>
      <c r="AN59" s="3">
        <v>60</v>
      </c>
      <c r="AO59" s="3">
        <v>56</v>
      </c>
      <c r="AP59" s="3">
        <v>76</v>
      </c>
      <c r="AQ59" s="3">
        <v>95</v>
      </c>
      <c r="AR59" s="3">
        <v>95</v>
      </c>
    </row>
    <row x14ac:dyDescent="0.25" r="60" customHeight="1" ht="17.25">
      <c r="A60" s="1" t="s">
        <v>118</v>
      </c>
      <c r="B60" s="1" t="s">
        <v>119</v>
      </c>
      <c r="C60" s="3">
        <v>84</v>
      </c>
      <c r="D60" s="3">
        <v>86</v>
      </c>
      <c r="E60" s="3">
        <v>86</v>
      </c>
      <c r="F60" s="3">
        <v>88</v>
      </c>
      <c r="G60" s="3">
        <v>93</v>
      </c>
      <c r="H60" s="3">
        <v>91</v>
      </c>
      <c r="I60" s="3">
        <v>92</v>
      </c>
      <c r="J60" s="3">
        <v>93</v>
      </c>
      <c r="K60" s="3">
        <v>99</v>
      </c>
      <c r="L60" s="3">
        <v>94</v>
      </c>
      <c r="M60" s="3">
        <v>91</v>
      </c>
      <c r="N60" s="3">
        <v>99</v>
      </c>
      <c r="O60" s="3">
        <v>93</v>
      </c>
      <c r="P60" s="3">
        <v>99</v>
      </c>
      <c r="Q60" s="3">
        <v>88</v>
      </c>
      <c r="R60" s="3">
        <v>96</v>
      </c>
      <c r="S60" s="3">
        <v>96</v>
      </c>
      <c r="T60" s="3">
        <v>98</v>
      </c>
      <c r="U60" s="3">
        <v>97</v>
      </c>
      <c r="V60" s="3">
        <v>96</v>
      </c>
      <c r="W60" s="3">
        <v>93</v>
      </c>
      <c r="X60" s="3">
        <v>95</v>
      </c>
      <c r="Y60" s="3">
        <v>93</v>
      </c>
      <c r="Z60" s="3">
        <v>89</v>
      </c>
      <c r="AA60" s="3">
        <v>88</v>
      </c>
      <c r="AB60" s="3">
        <v>76</v>
      </c>
      <c r="AC60" s="3">
        <v>79</v>
      </c>
      <c r="AD60" s="3">
        <v>78</v>
      </c>
      <c r="AE60" s="3">
        <v>69</v>
      </c>
      <c r="AF60" s="3">
        <v>57</v>
      </c>
      <c r="AG60" s="3">
        <v>43</v>
      </c>
      <c r="AH60" s="3">
        <v>62</v>
      </c>
      <c r="AI60" s="3">
        <v>21</v>
      </c>
      <c r="AJ60" s="3">
        <v>41</v>
      </c>
      <c r="AK60" s="3">
        <v>34</v>
      </c>
      <c r="AL60" s="3">
        <v>32</v>
      </c>
      <c r="AM60" s="3">
        <v>30</v>
      </c>
      <c r="AN60" s="3">
        <v>33</v>
      </c>
      <c r="AO60" s="3">
        <v>24</v>
      </c>
      <c r="AP60" s="3">
        <v>28</v>
      </c>
      <c r="AQ60" s="3">
        <v>29</v>
      </c>
      <c r="AR60" s="3">
        <v>36</v>
      </c>
    </row>
    <row x14ac:dyDescent="0.25" r="61" customHeight="1" ht="17.25">
      <c r="A61" s="1" t="s">
        <v>120</v>
      </c>
      <c r="B61" s="1" t="s">
        <v>121</v>
      </c>
      <c r="C61" s="3">
        <v>72</v>
      </c>
      <c r="D61" s="3">
        <v>72</v>
      </c>
      <c r="E61" s="3">
        <v>73</v>
      </c>
      <c r="F61" s="3">
        <v>73</v>
      </c>
      <c r="G61" s="3">
        <v>73</v>
      </c>
      <c r="H61" s="3">
        <v>73</v>
      </c>
      <c r="I61" s="3">
        <v>72</v>
      </c>
      <c r="J61" s="3">
        <v>66</v>
      </c>
      <c r="K61" s="3">
        <v>71</v>
      </c>
      <c r="L61" s="3">
        <v>77</v>
      </c>
      <c r="M61" s="3">
        <v>82</v>
      </c>
      <c r="N61" s="3">
        <v>93</v>
      </c>
      <c r="O61" s="3">
        <v>91</v>
      </c>
      <c r="P61" s="3">
        <v>87</v>
      </c>
      <c r="Q61" s="3">
        <v>84</v>
      </c>
      <c r="R61" s="3">
        <v>81</v>
      </c>
      <c r="S61" s="3">
        <v>80</v>
      </c>
      <c r="T61" s="3">
        <v>79</v>
      </c>
      <c r="U61" s="3">
        <v>80</v>
      </c>
      <c r="V61" s="3">
        <v>80</v>
      </c>
      <c r="W61" s="3">
        <v>81</v>
      </c>
      <c r="X61" s="3">
        <v>81</v>
      </c>
      <c r="Y61" s="3">
        <v>82</v>
      </c>
      <c r="Z61" s="3">
        <v>76</v>
      </c>
      <c r="AA61" s="3">
        <v>76</v>
      </c>
      <c r="AB61" s="3">
        <v>77</v>
      </c>
      <c r="AC61" s="3">
        <v>78</v>
      </c>
      <c r="AD61" s="3">
        <v>75</v>
      </c>
      <c r="AE61" s="3">
        <v>70</v>
      </c>
      <c r="AF61" s="3">
        <v>65</v>
      </c>
      <c r="AG61" s="3">
        <v>60</v>
      </c>
      <c r="AH61" s="3">
        <v>50</v>
      </c>
      <c r="AI61" s="3">
        <v>31</v>
      </c>
      <c r="AJ61" s="3">
        <v>31</v>
      </c>
      <c r="AK61" s="3">
        <v>27</v>
      </c>
      <c r="AL61" s="3">
        <v>23</v>
      </c>
      <c r="AM61" s="3">
        <v>18</v>
      </c>
      <c r="AN61" s="3">
        <v>14</v>
      </c>
      <c r="AO61" s="3">
        <v>10</v>
      </c>
      <c r="AP61" s="3">
        <v>7</v>
      </c>
      <c r="AQ61" s="3">
        <v>4</v>
      </c>
      <c r="AR61" s="4"/>
    </row>
    <row x14ac:dyDescent="0.25" r="62" customHeight="1" ht="17.25">
      <c r="A62" s="1" t="s">
        <v>122</v>
      </c>
      <c r="B62" s="1" t="s">
        <v>123</v>
      </c>
      <c r="C62" s="3">
        <v>34</v>
      </c>
      <c r="D62" s="3">
        <v>67</v>
      </c>
      <c r="E62" s="3">
        <v>84</v>
      </c>
      <c r="F62" s="3">
        <v>89</v>
      </c>
      <c r="G62" s="3">
        <v>87</v>
      </c>
      <c r="H62" s="3">
        <v>91</v>
      </c>
      <c r="I62" s="3">
        <v>92</v>
      </c>
      <c r="J62" s="3">
        <v>93</v>
      </c>
      <c r="K62" s="3">
        <v>93</v>
      </c>
      <c r="L62" s="3">
        <v>94</v>
      </c>
      <c r="M62" s="3">
        <v>92</v>
      </c>
      <c r="N62" s="3">
        <v>93</v>
      </c>
      <c r="O62" s="3">
        <v>94</v>
      </c>
      <c r="P62" s="3">
        <v>93</v>
      </c>
      <c r="Q62" s="3">
        <v>92</v>
      </c>
      <c r="R62" s="3">
        <v>90</v>
      </c>
      <c r="S62" s="3">
        <v>89</v>
      </c>
      <c r="T62" s="3">
        <v>87</v>
      </c>
      <c r="U62" s="3">
        <v>84</v>
      </c>
      <c r="V62" s="3">
        <v>82</v>
      </c>
      <c r="W62" s="3">
        <v>79</v>
      </c>
      <c r="X62" s="3">
        <v>77</v>
      </c>
      <c r="Y62" s="3">
        <v>74</v>
      </c>
      <c r="Z62" s="3">
        <v>78</v>
      </c>
      <c r="AA62" s="3">
        <v>82</v>
      </c>
      <c r="AB62" s="3">
        <v>68</v>
      </c>
      <c r="AC62" s="3">
        <v>92</v>
      </c>
      <c r="AD62" s="3">
        <v>95</v>
      </c>
      <c r="AE62" s="3">
        <v>96</v>
      </c>
      <c r="AF62" s="3">
        <v>99</v>
      </c>
      <c r="AG62" s="3">
        <v>94</v>
      </c>
      <c r="AH62" s="3">
        <v>90</v>
      </c>
      <c r="AI62" s="3">
        <v>95</v>
      </c>
      <c r="AJ62" s="3">
        <v>89</v>
      </c>
      <c r="AK62" s="3">
        <v>82</v>
      </c>
      <c r="AL62" s="3">
        <v>69</v>
      </c>
      <c r="AM62" s="3">
        <v>56</v>
      </c>
      <c r="AN62" s="3">
        <v>42</v>
      </c>
      <c r="AO62" s="4"/>
      <c r="AP62" s="4"/>
      <c r="AQ62" s="4"/>
      <c r="AR62" s="4"/>
    </row>
    <row x14ac:dyDescent="0.25" r="63" customHeight="1" ht="17.25">
      <c r="A63" s="1" t="s">
        <v>124</v>
      </c>
      <c r="B63" s="1" t="s">
        <v>125</v>
      </c>
      <c r="C63" s="3">
        <v>89</v>
      </c>
      <c r="D63" s="3">
        <v>94</v>
      </c>
      <c r="E63" s="3">
        <v>99</v>
      </c>
      <c r="F63" s="3">
        <v>99</v>
      </c>
      <c r="G63" s="3">
        <v>97</v>
      </c>
      <c r="H63" s="3">
        <v>95</v>
      </c>
      <c r="I63" s="3">
        <v>99</v>
      </c>
      <c r="J63" s="3">
        <v>99</v>
      </c>
      <c r="K63" s="3">
        <v>98</v>
      </c>
      <c r="L63" s="3">
        <v>98</v>
      </c>
      <c r="M63" s="3">
        <v>97</v>
      </c>
      <c r="N63" s="3">
        <v>98</v>
      </c>
      <c r="O63" s="3">
        <v>98</v>
      </c>
      <c r="P63" s="3">
        <v>96</v>
      </c>
      <c r="Q63" s="3">
        <v>97</v>
      </c>
      <c r="R63" s="3">
        <v>96</v>
      </c>
      <c r="S63" s="3">
        <v>96</v>
      </c>
      <c r="T63" s="3">
        <v>94</v>
      </c>
      <c r="U63" s="3">
        <v>95</v>
      </c>
      <c r="V63" s="3">
        <v>91</v>
      </c>
      <c r="W63" s="3">
        <v>95</v>
      </c>
      <c r="X63" s="3">
        <v>93</v>
      </c>
      <c r="Y63" s="3">
        <v>91</v>
      </c>
      <c r="Z63" s="3">
        <v>92</v>
      </c>
      <c r="AA63" s="3">
        <v>94</v>
      </c>
      <c r="AB63" s="3">
        <v>88</v>
      </c>
      <c r="AC63" s="3">
        <v>93</v>
      </c>
      <c r="AD63" s="3">
        <v>94</v>
      </c>
      <c r="AE63" s="3">
        <v>94</v>
      </c>
      <c r="AF63" s="3">
        <v>88</v>
      </c>
      <c r="AG63" s="3">
        <v>89</v>
      </c>
      <c r="AH63" s="3">
        <v>85</v>
      </c>
      <c r="AI63" s="3">
        <v>76</v>
      </c>
      <c r="AJ63" s="3">
        <v>64</v>
      </c>
      <c r="AK63" s="3">
        <v>69</v>
      </c>
      <c r="AL63" s="3">
        <v>76</v>
      </c>
      <c r="AM63" s="3">
        <v>98</v>
      </c>
      <c r="AN63" s="3">
        <v>49</v>
      </c>
      <c r="AO63" s="3">
        <v>76</v>
      </c>
      <c r="AP63" s="3">
        <v>78</v>
      </c>
      <c r="AQ63" s="3">
        <v>73</v>
      </c>
      <c r="AR63" s="3">
        <v>68</v>
      </c>
    </row>
    <row x14ac:dyDescent="0.25" r="64" customHeight="1" ht="17.25">
      <c r="A64" s="1" t="s">
        <v>126</v>
      </c>
      <c r="B64" s="1" t="s">
        <v>127</v>
      </c>
      <c r="C64" s="3">
        <v>73</v>
      </c>
      <c r="D64" s="3">
        <v>73</v>
      </c>
      <c r="E64" s="3">
        <v>73</v>
      </c>
      <c r="F64" s="3">
        <v>83</v>
      </c>
      <c r="G64" s="3">
        <v>83</v>
      </c>
      <c r="H64" s="3">
        <v>83</v>
      </c>
      <c r="I64" s="3">
        <v>83</v>
      </c>
      <c r="J64" s="3">
        <v>81</v>
      </c>
      <c r="K64" s="3">
        <v>82</v>
      </c>
      <c r="L64" s="3">
        <v>82</v>
      </c>
      <c r="M64" s="3">
        <v>83</v>
      </c>
      <c r="N64" s="3">
        <v>82</v>
      </c>
      <c r="O64" s="3">
        <v>80</v>
      </c>
      <c r="P64" s="3">
        <v>78</v>
      </c>
      <c r="Q64" s="3">
        <v>78</v>
      </c>
      <c r="R64" s="3">
        <v>75</v>
      </c>
      <c r="S64" s="3">
        <v>75</v>
      </c>
      <c r="T64" s="3">
        <v>74</v>
      </c>
      <c r="U64" s="3">
        <v>74</v>
      </c>
      <c r="V64" s="3">
        <v>73</v>
      </c>
      <c r="W64" s="3">
        <v>72</v>
      </c>
      <c r="X64" s="3">
        <v>72</v>
      </c>
      <c r="Y64" s="3">
        <v>71</v>
      </c>
      <c r="Z64" s="3">
        <v>72</v>
      </c>
      <c r="AA64" s="3">
        <v>72</v>
      </c>
      <c r="AB64" s="3">
        <v>72</v>
      </c>
      <c r="AC64" s="3">
        <v>74</v>
      </c>
      <c r="AD64" s="3">
        <v>73</v>
      </c>
      <c r="AE64" s="3">
        <v>73</v>
      </c>
      <c r="AF64" s="3">
        <v>73</v>
      </c>
      <c r="AG64" s="3">
        <v>72</v>
      </c>
      <c r="AH64" s="3">
        <v>72</v>
      </c>
      <c r="AI64" s="3">
        <v>69</v>
      </c>
      <c r="AJ64" s="3">
        <v>66</v>
      </c>
      <c r="AK64" s="3">
        <v>72</v>
      </c>
      <c r="AL64" s="3">
        <v>76</v>
      </c>
      <c r="AM64" s="3">
        <v>71</v>
      </c>
      <c r="AN64" s="3">
        <v>71</v>
      </c>
      <c r="AO64" s="3">
        <v>62</v>
      </c>
      <c r="AP64" s="3">
        <v>58</v>
      </c>
      <c r="AQ64" s="3">
        <v>60</v>
      </c>
      <c r="AR64" s="4"/>
    </row>
    <row x14ac:dyDescent="0.25" r="65" customHeight="1" ht="17.25">
      <c r="A65" s="1" t="s">
        <v>128</v>
      </c>
      <c r="B65" s="1" t="s">
        <v>129</v>
      </c>
      <c r="C65" s="3">
        <v>82</v>
      </c>
      <c r="D65" s="3">
        <v>83</v>
      </c>
      <c r="E65" s="3">
        <v>87</v>
      </c>
      <c r="F65" s="3">
        <v>93</v>
      </c>
      <c r="G65" s="3">
        <v>92</v>
      </c>
      <c r="H65" s="3">
        <v>93</v>
      </c>
      <c r="I65" s="3">
        <v>94</v>
      </c>
      <c r="J65" s="3">
        <v>96</v>
      </c>
      <c r="K65" s="3">
        <v>97</v>
      </c>
      <c r="L65" s="3">
        <v>98</v>
      </c>
      <c r="M65" s="3">
        <v>99</v>
      </c>
      <c r="N65" s="3">
        <v>99</v>
      </c>
      <c r="O65" s="3">
        <v>99</v>
      </c>
      <c r="P65" s="3">
        <v>99</v>
      </c>
      <c r="Q65" s="3">
        <v>99</v>
      </c>
      <c r="R65" s="3">
        <v>97</v>
      </c>
      <c r="S65" s="3">
        <v>98</v>
      </c>
      <c r="T65" s="3">
        <v>98</v>
      </c>
      <c r="U65" s="3">
        <v>91</v>
      </c>
      <c r="V65" s="3">
        <v>94</v>
      </c>
      <c r="W65" s="3">
        <v>99</v>
      </c>
      <c r="X65" s="3">
        <v>99</v>
      </c>
      <c r="Y65" s="3">
        <v>93</v>
      </c>
      <c r="Z65" s="3">
        <v>96</v>
      </c>
      <c r="AA65" s="3">
        <v>99</v>
      </c>
      <c r="AB65" s="3">
        <v>99</v>
      </c>
      <c r="AC65" s="3">
        <v>97</v>
      </c>
      <c r="AD65" s="3">
        <v>99</v>
      </c>
      <c r="AE65" s="3">
        <v>95</v>
      </c>
      <c r="AF65" s="3">
        <v>92</v>
      </c>
      <c r="AG65" s="3">
        <v>99</v>
      </c>
      <c r="AH65" s="3">
        <v>70</v>
      </c>
      <c r="AI65" s="3">
        <v>80</v>
      </c>
      <c r="AJ65" s="3">
        <v>64</v>
      </c>
      <c r="AK65" s="3">
        <v>66</v>
      </c>
      <c r="AL65" s="3">
        <v>72</v>
      </c>
      <c r="AM65" s="3">
        <v>65</v>
      </c>
      <c r="AN65" s="3">
        <v>41</v>
      </c>
      <c r="AO65" s="3">
        <v>55</v>
      </c>
      <c r="AP65" s="3">
        <v>50</v>
      </c>
      <c r="AQ65" s="3">
        <v>41</v>
      </c>
      <c r="AR65" s="3">
        <v>25</v>
      </c>
    </row>
    <row x14ac:dyDescent="0.25" r="66" customHeight="1" ht="17.25">
      <c r="A66" s="1" t="s">
        <v>130</v>
      </c>
      <c r="B66" s="1" t="s">
        <v>131</v>
      </c>
      <c r="C66" s="3">
        <v>99</v>
      </c>
      <c r="D66" s="3">
        <v>99</v>
      </c>
      <c r="E66" s="3">
        <v>99</v>
      </c>
      <c r="F66" s="3">
        <v>99</v>
      </c>
      <c r="G66" s="3">
        <v>99</v>
      </c>
      <c r="H66" s="3">
        <v>99</v>
      </c>
      <c r="I66" s="3">
        <v>99</v>
      </c>
      <c r="J66" s="3">
        <v>99</v>
      </c>
      <c r="K66" s="3">
        <v>99</v>
      </c>
      <c r="L66" s="3">
        <v>99</v>
      </c>
      <c r="M66" s="3">
        <v>99</v>
      </c>
      <c r="N66" s="3">
        <v>99</v>
      </c>
      <c r="O66" s="3">
        <v>99</v>
      </c>
      <c r="P66" s="3">
        <v>99</v>
      </c>
      <c r="Q66" s="3">
        <v>99</v>
      </c>
      <c r="R66" s="3">
        <v>99</v>
      </c>
      <c r="S66" s="3">
        <v>99</v>
      </c>
      <c r="T66" s="3">
        <v>99</v>
      </c>
      <c r="U66" s="3">
        <v>99</v>
      </c>
      <c r="V66" s="3">
        <v>99</v>
      </c>
      <c r="W66" s="3">
        <v>99</v>
      </c>
      <c r="X66" s="3">
        <v>99</v>
      </c>
      <c r="Y66" s="3">
        <v>99</v>
      </c>
      <c r="Z66" s="3">
        <v>99</v>
      </c>
      <c r="AA66" s="3">
        <v>99</v>
      </c>
      <c r="AB66" s="3">
        <v>99</v>
      </c>
      <c r="AC66" s="3">
        <v>99</v>
      </c>
      <c r="AD66" s="3">
        <v>99</v>
      </c>
      <c r="AE66" s="3">
        <v>99</v>
      </c>
      <c r="AF66" s="3">
        <v>99</v>
      </c>
      <c r="AG66" s="3">
        <v>99</v>
      </c>
      <c r="AH66" s="3">
        <v>99</v>
      </c>
      <c r="AI66" s="3">
        <v>99</v>
      </c>
      <c r="AJ66" s="3">
        <v>99</v>
      </c>
      <c r="AK66" s="3">
        <v>99</v>
      </c>
      <c r="AL66" s="3">
        <v>99</v>
      </c>
      <c r="AM66" s="3">
        <v>99</v>
      </c>
      <c r="AN66" s="3">
        <v>99</v>
      </c>
      <c r="AO66" s="3">
        <v>99</v>
      </c>
      <c r="AP66" s="3">
        <v>99</v>
      </c>
      <c r="AQ66" s="3">
        <v>99</v>
      </c>
      <c r="AR66" s="3">
        <v>99</v>
      </c>
    </row>
    <row x14ac:dyDescent="0.25" r="67" customHeight="1" ht="17.25">
      <c r="A67" s="1" t="s">
        <v>132</v>
      </c>
      <c r="B67" s="1" t="s">
        <v>133</v>
      </c>
      <c r="C67" s="3">
        <v>84</v>
      </c>
      <c r="D67" s="3">
        <v>85</v>
      </c>
      <c r="E67" s="3">
        <v>92</v>
      </c>
      <c r="F67" s="3">
        <v>92</v>
      </c>
      <c r="G67" s="3">
        <v>92</v>
      </c>
      <c r="H67" s="3">
        <v>89</v>
      </c>
      <c r="I67" s="3">
        <v>87</v>
      </c>
      <c r="J67" s="3">
        <v>89</v>
      </c>
      <c r="K67" s="3">
        <v>91</v>
      </c>
      <c r="L67" s="3">
        <v>90</v>
      </c>
      <c r="M67" s="3">
        <v>90</v>
      </c>
      <c r="N67" s="3">
        <v>89</v>
      </c>
      <c r="O67" s="3">
        <v>88</v>
      </c>
      <c r="P67" s="3">
        <v>86</v>
      </c>
      <c r="Q67" s="3">
        <v>87</v>
      </c>
      <c r="R67" s="3">
        <v>86</v>
      </c>
      <c r="S67" s="3">
        <v>86</v>
      </c>
      <c r="T67" s="3">
        <v>80</v>
      </c>
      <c r="U67" s="3">
        <v>77</v>
      </c>
      <c r="V67" s="3">
        <v>75</v>
      </c>
      <c r="W67" s="3">
        <v>75</v>
      </c>
      <c r="X67" s="3">
        <v>74</v>
      </c>
      <c r="Y67" s="3">
        <v>74</v>
      </c>
      <c r="Z67" s="3">
        <v>73</v>
      </c>
      <c r="AA67" s="3">
        <v>72</v>
      </c>
      <c r="AB67" s="3">
        <v>79</v>
      </c>
      <c r="AC67" s="3">
        <v>81</v>
      </c>
      <c r="AD67" s="3">
        <v>71</v>
      </c>
      <c r="AE67" s="3">
        <v>69</v>
      </c>
      <c r="AF67" s="3">
        <v>65</v>
      </c>
      <c r="AG67" s="3">
        <v>62</v>
      </c>
      <c r="AH67" s="3">
        <v>66</v>
      </c>
      <c r="AI67" s="3">
        <v>28</v>
      </c>
      <c r="AJ67" s="3">
        <v>23</v>
      </c>
      <c r="AK67" s="3">
        <v>23</v>
      </c>
      <c r="AL67" s="3">
        <v>9</v>
      </c>
      <c r="AM67" s="3">
        <v>8</v>
      </c>
      <c r="AN67" s="3">
        <v>7</v>
      </c>
      <c r="AO67" s="3">
        <v>6</v>
      </c>
      <c r="AP67" s="3">
        <v>4</v>
      </c>
      <c r="AQ67" s="3">
        <v>4</v>
      </c>
      <c r="AR67" s="4"/>
    </row>
    <row x14ac:dyDescent="0.25" r="68" customHeight="1" ht="17.25">
      <c r="A68" s="1" t="s">
        <v>134</v>
      </c>
      <c r="B68" s="1" t="s">
        <v>135</v>
      </c>
      <c r="C68" s="3">
        <v>81</v>
      </c>
      <c r="D68" s="3">
        <v>87</v>
      </c>
      <c r="E68" s="3">
        <v>90</v>
      </c>
      <c r="F68" s="3">
        <v>92</v>
      </c>
      <c r="G68" s="3">
        <v>93</v>
      </c>
      <c r="H68" s="3">
        <v>90</v>
      </c>
      <c r="I68" s="3">
        <v>90</v>
      </c>
      <c r="J68" s="3">
        <v>90</v>
      </c>
      <c r="K68" s="3">
        <v>90</v>
      </c>
      <c r="L68" s="3">
        <v>88</v>
      </c>
      <c r="M68" s="3">
        <v>98</v>
      </c>
      <c r="N68" s="3">
        <v>88</v>
      </c>
      <c r="O68" s="3">
        <v>78</v>
      </c>
      <c r="P68" s="3">
        <v>80</v>
      </c>
      <c r="Q68" s="3">
        <v>83</v>
      </c>
      <c r="R68" s="3">
        <v>88</v>
      </c>
      <c r="S68" s="3">
        <v>86</v>
      </c>
      <c r="T68" s="3">
        <v>85</v>
      </c>
      <c r="U68" s="3">
        <v>83</v>
      </c>
      <c r="V68" s="3">
        <v>82</v>
      </c>
      <c r="W68" s="3">
        <v>80</v>
      </c>
      <c r="X68" s="3">
        <v>81</v>
      </c>
      <c r="Y68" s="3">
        <v>83</v>
      </c>
      <c r="Z68" s="3">
        <v>84</v>
      </c>
      <c r="AA68" s="3">
        <v>85</v>
      </c>
      <c r="AB68" s="3">
        <v>87</v>
      </c>
      <c r="AC68" s="3">
        <v>77</v>
      </c>
      <c r="AD68" s="3">
        <v>77</v>
      </c>
      <c r="AE68" s="3">
        <v>78</v>
      </c>
      <c r="AF68" s="3">
        <v>76</v>
      </c>
      <c r="AG68" s="3">
        <v>75</v>
      </c>
      <c r="AH68" s="3">
        <v>74</v>
      </c>
      <c r="AI68" s="3">
        <v>72</v>
      </c>
      <c r="AJ68" s="3">
        <v>70</v>
      </c>
      <c r="AK68" s="3">
        <v>68</v>
      </c>
      <c r="AL68" s="3">
        <v>66</v>
      </c>
      <c r="AM68" s="3">
        <v>65</v>
      </c>
      <c r="AN68" s="3">
        <v>56</v>
      </c>
      <c r="AO68" s="3">
        <v>58</v>
      </c>
      <c r="AP68" s="3">
        <v>60</v>
      </c>
      <c r="AQ68" s="3">
        <v>55</v>
      </c>
      <c r="AR68" s="3">
        <v>61</v>
      </c>
    </row>
    <row x14ac:dyDescent="0.25" r="69" customHeight="1" ht="17.25">
      <c r="A69" s="1" t="s">
        <v>136</v>
      </c>
      <c r="B69" s="1" t="s">
        <v>137</v>
      </c>
      <c r="C69" s="3">
        <v>99</v>
      </c>
      <c r="D69" s="3">
        <v>98</v>
      </c>
      <c r="E69" s="3">
        <v>99</v>
      </c>
      <c r="F69" s="3">
        <v>99</v>
      </c>
      <c r="G69" s="3">
        <v>99</v>
      </c>
      <c r="H69" s="3">
        <v>99</v>
      </c>
      <c r="I69" s="3">
        <v>99</v>
      </c>
      <c r="J69" s="3">
        <v>99</v>
      </c>
      <c r="K69" s="3">
        <v>99</v>
      </c>
      <c r="L69" s="3">
        <v>99</v>
      </c>
      <c r="M69" s="3">
        <v>99</v>
      </c>
      <c r="N69" s="3">
        <v>99</v>
      </c>
      <c r="O69" s="3">
        <v>99</v>
      </c>
      <c r="P69" s="3">
        <v>99</v>
      </c>
      <c r="Q69" s="3">
        <v>99</v>
      </c>
      <c r="R69" s="3">
        <v>99</v>
      </c>
      <c r="S69" s="3">
        <v>99</v>
      </c>
      <c r="T69" s="3">
        <v>99</v>
      </c>
      <c r="U69" s="3">
        <v>99</v>
      </c>
      <c r="V69" s="3">
        <v>97</v>
      </c>
      <c r="W69" s="3">
        <v>91</v>
      </c>
      <c r="X69" s="3">
        <v>99</v>
      </c>
      <c r="Y69" s="3">
        <v>99</v>
      </c>
      <c r="Z69" s="3">
        <v>99</v>
      </c>
      <c r="AA69" s="3">
        <v>91</v>
      </c>
      <c r="AB69" s="3">
        <v>96</v>
      </c>
      <c r="AC69" s="3">
        <v>96</v>
      </c>
      <c r="AD69" s="3">
        <v>99</v>
      </c>
      <c r="AE69" s="3">
        <v>99</v>
      </c>
      <c r="AF69" s="3">
        <v>99</v>
      </c>
      <c r="AG69" s="3">
        <v>91</v>
      </c>
      <c r="AH69" s="3">
        <v>95</v>
      </c>
      <c r="AI69" s="3">
        <v>85</v>
      </c>
      <c r="AJ69" s="3">
        <v>88</v>
      </c>
      <c r="AK69" s="3">
        <v>56</v>
      </c>
      <c r="AL69" s="3">
        <v>56</v>
      </c>
      <c r="AM69" s="3">
        <v>79</v>
      </c>
      <c r="AN69" s="3">
        <v>10</v>
      </c>
      <c r="AO69" s="3">
        <v>10</v>
      </c>
      <c r="AP69" s="3">
        <v>10</v>
      </c>
      <c r="AQ69" s="3">
        <v>6</v>
      </c>
      <c r="AR69" s="3">
        <v>7</v>
      </c>
    </row>
    <row x14ac:dyDescent="0.25" r="70" customHeight="1" ht="17.25">
      <c r="A70" s="1" t="s">
        <v>138</v>
      </c>
      <c r="B70" s="1" t="s">
        <v>139</v>
      </c>
      <c r="C70" s="3">
        <v>94</v>
      </c>
      <c r="D70" s="3">
        <v>99</v>
      </c>
      <c r="E70" s="3">
        <v>98</v>
      </c>
      <c r="F70" s="3">
        <v>95</v>
      </c>
      <c r="G70" s="3">
        <v>92</v>
      </c>
      <c r="H70" s="3">
        <v>87</v>
      </c>
      <c r="I70" s="3">
        <v>94</v>
      </c>
      <c r="J70" s="3">
        <v>99</v>
      </c>
      <c r="K70" s="3">
        <v>99</v>
      </c>
      <c r="L70" s="3">
        <v>99</v>
      </c>
      <c r="M70" s="3">
        <v>94</v>
      </c>
      <c r="N70" s="3">
        <v>90</v>
      </c>
      <c r="O70" s="3">
        <v>92</v>
      </c>
      <c r="P70" s="3">
        <v>87</v>
      </c>
      <c r="Q70" s="3">
        <v>92</v>
      </c>
      <c r="R70" s="3">
        <v>89</v>
      </c>
      <c r="S70" s="3">
        <v>92</v>
      </c>
      <c r="T70" s="3">
        <v>94</v>
      </c>
      <c r="U70" s="3">
        <v>94</v>
      </c>
      <c r="V70" s="3">
        <v>94</v>
      </c>
      <c r="W70" s="3">
        <v>93</v>
      </c>
      <c r="X70" s="3">
        <v>93</v>
      </c>
      <c r="Y70" s="3">
        <v>93</v>
      </c>
      <c r="Z70" s="3">
        <v>94</v>
      </c>
      <c r="AA70" s="3">
        <v>95</v>
      </c>
      <c r="AB70" s="3">
        <v>96</v>
      </c>
      <c r="AC70" s="3">
        <v>97</v>
      </c>
      <c r="AD70" s="3">
        <v>97</v>
      </c>
      <c r="AE70" s="3">
        <v>96</v>
      </c>
      <c r="AF70" s="3">
        <v>96</v>
      </c>
      <c r="AG70" s="3">
        <v>96</v>
      </c>
      <c r="AH70" s="3">
        <v>96</v>
      </c>
      <c r="AI70" s="3">
        <v>96</v>
      </c>
      <c r="AJ70" s="3">
        <v>98</v>
      </c>
      <c r="AK70" s="3">
        <v>99</v>
      </c>
      <c r="AL70" s="3">
        <v>98</v>
      </c>
      <c r="AM70" s="3">
        <v>94</v>
      </c>
      <c r="AN70" s="3">
        <v>91</v>
      </c>
      <c r="AO70" s="3">
        <v>87</v>
      </c>
      <c r="AP70" s="3">
        <v>83</v>
      </c>
      <c r="AQ70" s="3">
        <v>80</v>
      </c>
      <c r="AR70" s="3">
        <v>76</v>
      </c>
    </row>
    <row x14ac:dyDescent="0.25" r="71" customHeight="1" ht="17.25">
      <c r="A71" s="1" t="s">
        <v>140</v>
      </c>
      <c r="B71" s="1" t="s">
        <v>141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18</v>
      </c>
      <c r="I71" s="3">
        <v>77</v>
      </c>
      <c r="J71" s="3">
        <v>74</v>
      </c>
      <c r="K71" s="3">
        <v>76</v>
      </c>
      <c r="L71" s="3">
        <v>42</v>
      </c>
      <c r="M71" s="3">
        <v>41</v>
      </c>
      <c r="N71" s="3">
        <v>30</v>
      </c>
      <c r="O71" s="3">
        <v>30</v>
      </c>
      <c r="P71" s="3">
        <v>34</v>
      </c>
      <c r="Q71" s="3">
        <v>33</v>
      </c>
      <c r="R71" s="3">
        <v>31</v>
      </c>
      <c r="S71" s="3">
        <v>31</v>
      </c>
      <c r="T71" s="3">
        <v>30</v>
      </c>
      <c r="U71" s="3">
        <v>90</v>
      </c>
      <c r="V71" s="3">
        <v>90</v>
      </c>
      <c r="W71" s="3">
        <v>89</v>
      </c>
      <c r="X71" s="3">
        <v>89</v>
      </c>
      <c r="Y71" s="3">
        <v>89</v>
      </c>
      <c r="Z71" s="3">
        <v>89</v>
      </c>
      <c r="AA71" s="3">
        <v>89</v>
      </c>
      <c r="AB71" s="3">
        <v>88</v>
      </c>
      <c r="AC71" s="3">
        <v>87</v>
      </c>
      <c r="AD71" s="3">
        <v>86</v>
      </c>
      <c r="AE71" s="3">
        <v>86</v>
      </c>
      <c r="AF71" s="3">
        <v>85</v>
      </c>
      <c r="AG71" s="3">
        <v>84</v>
      </c>
      <c r="AH71" s="3">
        <v>84</v>
      </c>
      <c r="AI71" s="3">
        <v>83</v>
      </c>
      <c r="AJ71" s="3">
        <v>82</v>
      </c>
      <c r="AK71" s="3">
        <v>81</v>
      </c>
      <c r="AL71" s="3">
        <v>81</v>
      </c>
      <c r="AM71" s="3">
        <v>80</v>
      </c>
      <c r="AN71" s="3">
        <v>75</v>
      </c>
      <c r="AO71" s="3">
        <v>75</v>
      </c>
      <c r="AP71" s="4"/>
      <c r="AQ71" s="4"/>
      <c r="AR71" s="4"/>
    </row>
    <row x14ac:dyDescent="0.25" r="72" customHeight="1" ht="17.25">
      <c r="A72" s="1" t="s">
        <v>142</v>
      </c>
      <c r="B72" s="1" t="s">
        <v>143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3">
        <v>68</v>
      </c>
      <c r="AQ72" s="3">
        <v>70</v>
      </c>
      <c r="AR72" s="3">
        <v>75</v>
      </c>
    </row>
    <row x14ac:dyDescent="0.25" r="73" customHeight="1" ht="17.25">
      <c r="A73" s="1" t="s">
        <v>144</v>
      </c>
      <c r="B73" s="1" t="s">
        <v>145</v>
      </c>
      <c r="C73" s="3">
        <v>97</v>
      </c>
      <c r="D73" s="3">
        <v>99</v>
      </c>
      <c r="E73" s="3">
        <v>97</v>
      </c>
      <c r="F73" s="3">
        <v>93</v>
      </c>
      <c r="G73" s="3">
        <v>93</v>
      </c>
      <c r="H73" s="3">
        <v>96</v>
      </c>
      <c r="I73" s="3">
        <v>99</v>
      </c>
      <c r="J73" s="3">
        <v>90</v>
      </c>
      <c r="K73" s="3">
        <v>93</v>
      </c>
      <c r="L73" s="3">
        <v>95</v>
      </c>
      <c r="M73" s="3">
        <v>95</v>
      </c>
      <c r="N73" s="3">
        <v>95</v>
      </c>
      <c r="O73" s="3">
        <v>94</v>
      </c>
      <c r="P73" s="3">
        <v>92</v>
      </c>
      <c r="Q73" s="3">
        <v>87</v>
      </c>
      <c r="R73" s="3">
        <v>90</v>
      </c>
      <c r="S73" s="3">
        <v>95</v>
      </c>
      <c r="T73" s="3">
        <v>90</v>
      </c>
      <c r="U73" s="3">
        <v>88</v>
      </c>
      <c r="V73" s="3">
        <v>90</v>
      </c>
      <c r="W73" s="3">
        <v>96</v>
      </c>
      <c r="X73" s="3">
        <v>94</v>
      </c>
      <c r="Y73" s="3">
        <v>89</v>
      </c>
      <c r="Z73" s="3">
        <v>85</v>
      </c>
      <c r="AA73" s="3">
        <v>97</v>
      </c>
      <c r="AB73" s="3">
        <v>98</v>
      </c>
      <c r="AC73" s="3">
        <v>98</v>
      </c>
      <c r="AD73" s="3">
        <v>99</v>
      </c>
      <c r="AE73" s="3">
        <v>99</v>
      </c>
      <c r="AF73" s="3">
        <v>85</v>
      </c>
      <c r="AG73" s="3">
        <v>94</v>
      </c>
      <c r="AH73" s="3">
        <v>98</v>
      </c>
      <c r="AI73" s="3">
        <v>99</v>
      </c>
      <c r="AJ73" s="3">
        <v>96</v>
      </c>
      <c r="AK73" s="3">
        <v>92</v>
      </c>
      <c r="AL73" s="3">
        <v>73</v>
      </c>
      <c r="AM73" s="3">
        <v>51</v>
      </c>
      <c r="AN73" s="3">
        <v>50</v>
      </c>
      <c r="AO73" s="3">
        <v>56</v>
      </c>
      <c r="AP73" s="3">
        <v>27</v>
      </c>
      <c r="AQ73" s="3">
        <v>32</v>
      </c>
      <c r="AR73" s="3">
        <v>38</v>
      </c>
    </row>
    <row x14ac:dyDescent="0.25" r="74" customHeight="1" ht="17.25">
      <c r="A74" s="1" t="s">
        <v>146</v>
      </c>
      <c r="B74" s="1" t="s">
        <v>147</v>
      </c>
      <c r="C74" s="3">
        <v>95</v>
      </c>
      <c r="D74" s="3">
        <v>95</v>
      </c>
      <c r="E74" s="3">
        <v>97</v>
      </c>
      <c r="F74" s="3">
        <v>99</v>
      </c>
      <c r="G74" s="3">
        <v>93</v>
      </c>
      <c r="H74" s="3">
        <v>98</v>
      </c>
      <c r="I74" s="3">
        <v>84</v>
      </c>
      <c r="J74" s="3">
        <v>93</v>
      </c>
      <c r="K74" s="3">
        <v>93</v>
      </c>
      <c r="L74" s="3">
        <v>95</v>
      </c>
      <c r="M74" s="3">
        <v>94</v>
      </c>
      <c r="N74" s="3">
        <v>99</v>
      </c>
      <c r="O74" s="3">
        <v>94</v>
      </c>
      <c r="P74" s="3">
        <v>90</v>
      </c>
      <c r="Q74" s="3">
        <v>94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3">
        <v>91</v>
      </c>
      <c r="AF74" s="3">
        <v>93</v>
      </c>
      <c r="AG74" s="3">
        <v>94</v>
      </c>
      <c r="AH74" s="3">
        <v>85</v>
      </c>
      <c r="AI74" s="3">
        <v>85</v>
      </c>
      <c r="AJ74" s="3">
        <v>85</v>
      </c>
      <c r="AK74" s="3">
        <v>85</v>
      </c>
      <c r="AL74" s="3">
        <v>85</v>
      </c>
      <c r="AM74" s="3">
        <v>85</v>
      </c>
      <c r="AN74" s="3">
        <v>85</v>
      </c>
      <c r="AO74" s="3">
        <v>91</v>
      </c>
      <c r="AP74" s="3">
        <v>96</v>
      </c>
      <c r="AQ74" s="3">
        <v>85</v>
      </c>
      <c r="AR74" s="4"/>
    </row>
    <row x14ac:dyDescent="0.25" r="75" customHeight="1" ht="17.25">
      <c r="A75" s="1" t="s">
        <v>148</v>
      </c>
      <c r="B75" s="1" t="s">
        <v>149</v>
      </c>
      <c r="C75" s="3">
        <v>76</v>
      </c>
      <c r="D75" s="3">
        <v>76</v>
      </c>
      <c r="E75" s="3">
        <v>86</v>
      </c>
      <c r="F75" s="3">
        <v>94</v>
      </c>
      <c r="G75" s="3">
        <v>99</v>
      </c>
      <c r="H75" s="3">
        <v>99</v>
      </c>
      <c r="I75" s="3">
        <v>98</v>
      </c>
      <c r="J75" s="3">
        <v>95</v>
      </c>
      <c r="K75" s="3">
        <v>98</v>
      </c>
      <c r="L75" s="3">
        <v>96</v>
      </c>
      <c r="M75" s="3">
        <v>95</v>
      </c>
      <c r="N75" s="3">
        <v>95</v>
      </c>
      <c r="O75" s="3">
        <v>95</v>
      </c>
      <c r="P75" s="3">
        <v>95</v>
      </c>
      <c r="Q75" s="3">
        <v>90</v>
      </c>
      <c r="R75" s="3">
        <v>95</v>
      </c>
      <c r="S75" s="3">
        <v>89</v>
      </c>
      <c r="T75" s="3">
        <v>58</v>
      </c>
      <c r="U75" s="3">
        <v>67</v>
      </c>
      <c r="V75" s="3">
        <v>29</v>
      </c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x14ac:dyDescent="0.25" r="76" customHeight="1" ht="17.25">
      <c r="A76" s="1" t="s">
        <v>150</v>
      </c>
      <c r="B76" s="1" t="s">
        <v>151</v>
      </c>
      <c r="C76" s="3">
        <v>94</v>
      </c>
      <c r="D76" s="3">
        <v>93</v>
      </c>
      <c r="E76" s="3">
        <v>87</v>
      </c>
      <c r="F76" s="3">
        <v>95</v>
      </c>
      <c r="G76" s="3">
        <v>95</v>
      </c>
      <c r="H76" s="3">
        <v>95</v>
      </c>
      <c r="I76" s="3">
        <v>95</v>
      </c>
      <c r="J76" s="3">
        <v>95</v>
      </c>
      <c r="K76" s="3">
        <v>95</v>
      </c>
      <c r="L76" s="3">
        <v>95</v>
      </c>
      <c r="M76" s="3">
        <v>96</v>
      </c>
      <c r="N76" s="3">
        <v>96</v>
      </c>
      <c r="O76" s="3">
        <v>96</v>
      </c>
      <c r="P76" s="3">
        <v>97</v>
      </c>
      <c r="Q76" s="3">
        <v>99</v>
      </c>
      <c r="R76" s="3">
        <v>99</v>
      </c>
      <c r="S76" s="3">
        <v>69</v>
      </c>
      <c r="T76" s="3">
        <v>65</v>
      </c>
      <c r="U76" s="3">
        <v>99</v>
      </c>
      <c r="V76" s="3">
        <v>99</v>
      </c>
      <c r="W76" s="3">
        <v>95</v>
      </c>
      <c r="X76" s="3">
        <v>98</v>
      </c>
      <c r="Y76" s="3">
        <v>99</v>
      </c>
      <c r="Z76" s="3">
        <v>99</v>
      </c>
      <c r="AA76" s="3">
        <v>99</v>
      </c>
      <c r="AB76" s="3">
        <v>93</v>
      </c>
      <c r="AC76" s="3">
        <v>90</v>
      </c>
      <c r="AD76" s="3">
        <v>86</v>
      </c>
      <c r="AE76" s="3">
        <v>93</v>
      </c>
      <c r="AF76" s="3">
        <v>90</v>
      </c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x14ac:dyDescent="0.25" r="77" customHeight="1" ht="17.25">
      <c r="A77" s="1" t="s">
        <v>152</v>
      </c>
      <c r="B77" s="1" t="s">
        <v>153</v>
      </c>
      <c r="C77" s="3">
        <v>97</v>
      </c>
      <c r="D77" s="3">
        <v>92</v>
      </c>
      <c r="E77" s="3">
        <v>93</v>
      </c>
      <c r="F77" s="3">
        <v>95</v>
      </c>
      <c r="G77" s="3">
        <v>89</v>
      </c>
      <c r="H77" s="3">
        <v>99</v>
      </c>
      <c r="I77" s="3">
        <v>87</v>
      </c>
      <c r="J77" s="3">
        <v>94</v>
      </c>
      <c r="K77" s="3">
        <v>92</v>
      </c>
      <c r="L77" s="3">
        <v>97</v>
      </c>
      <c r="M77" s="3">
        <v>99</v>
      </c>
      <c r="N77" s="3">
        <v>99</v>
      </c>
      <c r="O77" s="3">
        <v>99</v>
      </c>
      <c r="P77" s="3">
        <v>98</v>
      </c>
      <c r="Q77" s="3">
        <v>92</v>
      </c>
      <c r="R77" s="3">
        <v>92</v>
      </c>
      <c r="S77" s="3">
        <v>85</v>
      </c>
      <c r="T77" s="3">
        <v>87</v>
      </c>
      <c r="U77" s="3">
        <v>87</v>
      </c>
      <c r="V77" s="3">
        <v>91</v>
      </c>
      <c r="W77" s="3">
        <v>94</v>
      </c>
      <c r="X77" s="3">
        <v>91</v>
      </c>
      <c r="Y77" s="3">
        <v>88</v>
      </c>
      <c r="Z77" s="3">
        <v>99</v>
      </c>
      <c r="AA77" s="3">
        <v>96</v>
      </c>
      <c r="AB77" s="3">
        <v>96</v>
      </c>
      <c r="AC77" s="3">
        <v>97</v>
      </c>
      <c r="AD77" s="3">
        <v>97</v>
      </c>
      <c r="AE77" s="3">
        <v>96</v>
      </c>
      <c r="AF77" s="3">
        <v>96</v>
      </c>
      <c r="AG77" s="3">
        <v>94</v>
      </c>
      <c r="AH77" s="3">
        <v>92</v>
      </c>
      <c r="AI77" s="3">
        <v>90</v>
      </c>
      <c r="AJ77" s="3">
        <v>90</v>
      </c>
      <c r="AK77" s="3">
        <v>86</v>
      </c>
      <c r="AL77" s="3">
        <v>80</v>
      </c>
      <c r="AM77" s="3">
        <v>82</v>
      </c>
      <c r="AN77" s="3">
        <v>76</v>
      </c>
      <c r="AO77" s="4"/>
      <c r="AP77" s="4"/>
      <c r="AQ77" s="4"/>
      <c r="AR77" s="4"/>
    </row>
    <row x14ac:dyDescent="0.25" r="78" customHeight="1" ht="17.25">
      <c r="A78" s="1" t="s">
        <v>154</v>
      </c>
      <c r="B78" s="1" t="s">
        <v>155</v>
      </c>
      <c r="C78" s="3">
        <v>96</v>
      </c>
      <c r="D78" s="3">
        <v>93</v>
      </c>
      <c r="E78" s="3">
        <v>92</v>
      </c>
      <c r="F78" s="3">
        <v>90</v>
      </c>
      <c r="G78" s="3">
        <v>89</v>
      </c>
      <c r="H78" s="3">
        <v>79</v>
      </c>
      <c r="I78" s="3">
        <v>79</v>
      </c>
      <c r="J78" s="3">
        <v>72</v>
      </c>
      <c r="K78" s="3">
        <v>86</v>
      </c>
      <c r="L78" s="3">
        <v>95</v>
      </c>
      <c r="M78" s="3">
        <v>86</v>
      </c>
      <c r="N78" s="3">
        <v>87</v>
      </c>
      <c r="O78" s="3">
        <v>76</v>
      </c>
      <c r="P78" s="3">
        <v>83</v>
      </c>
      <c r="Q78" s="3">
        <v>90</v>
      </c>
      <c r="R78" s="3">
        <v>91</v>
      </c>
      <c r="S78" s="3">
        <v>93</v>
      </c>
      <c r="T78" s="3">
        <v>94</v>
      </c>
      <c r="U78" s="3">
        <v>91</v>
      </c>
      <c r="V78" s="3">
        <v>88</v>
      </c>
      <c r="W78" s="3">
        <v>85</v>
      </c>
      <c r="X78" s="3">
        <v>80</v>
      </c>
      <c r="Y78" s="3">
        <v>70</v>
      </c>
      <c r="Z78" s="3">
        <v>97</v>
      </c>
      <c r="AA78" s="3">
        <v>99</v>
      </c>
      <c r="AB78" s="3">
        <v>99</v>
      </c>
      <c r="AC78" s="3">
        <v>47</v>
      </c>
      <c r="AD78" s="3">
        <v>60</v>
      </c>
      <c r="AE78" s="3">
        <v>87</v>
      </c>
      <c r="AF78" s="3">
        <v>79</v>
      </c>
      <c r="AG78" s="3">
        <v>94</v>
      </c>
      <c r="AH78" s="3">
        <v>93</v>
      </c>
      <c r="AI78" s="3">
        <v>99</v>
      </c>
      <c r="AJ78" s="3">
        <v>98</v>
      </c>
      <c r="AK78" s="3">
        <v>68</v>
      </c>
      <c r="AL78" s="3">
        <v>65</v>
      </c>
      <c r="AM78" s="3">
        <v>62</v>
      </c>
      <c r="AN78" s="3">
        <v>54</v>
      </c>
      <c r="AO78" s="3">
        <v>72</v>
      </c>
      <c r="AP78" s="3">
        <v>91</v>
      </c>
      <c r="AQ78" s="3">
        <v>68</v>
      </c>
      <c r="AR78" s="3">
        <v>66</v>
      </c>
    </row>
    <row x14ac:dyDescent="0.25" r="79" customHeight="1" ht="17.25">
      <c r="A79" s="1" t="s">
        <v>156</v>
      </c>
      <c r="B79" s="1" t="s">
        <v>157</v>
      </c>
      <c r="C79" s="3">
        <v>99</v>
      </c>
      <c r="D79" s="3">
        <v>98</v>
      </c>
      <c r="E79" s="3">
        <v>97</v>
      </c>
      <c r="F79" s="3">
        <v>96</v>
      </c>
      <c r="G79" s="3">
        <v>99</v>
      </c>
      <c r="H79" s="3">
        <v>96</v>
      </c>
      <c r="I79" s="3">
        <v>99</v>
      </c>
      <c r="J79" s="3">
        <v>99</v>
      </c>
      <c r="K79" s="3">
        <v>99</v>
      </c>
      <c r="L79" s="3">
        <v>97</v>
      </c>
      <c r="M79" s="3">
        <v>99</v>
      </c>
      <c r="N79" s="3">
        <v>98</v>
      </c>
      <c r="O79" s="3">
        <v>99</v>
      </c>
      <c r="P79" s="3">
        <v>99</v>
      </c>
      <c r="Q79" s="3">
        <v>94</v>
      </c>
      <c r="R79" s="3">
        <v>84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x14ac:dyDescent="0.25" r="80" customHeight="1" ht="17.25">
      <c r="A80" s="1" t="s">
        <v>158</v>
      </c>
      <c r="B80" s="1" t="s">
        <v>159</v>
      </c>
      <c r="C80" s="3">
        <v>97</v>
      </c>
      <c r="D80" s="3">
        <v>96</v>
      </c>
      <c r="E80" s="3">
        <v>96</v>
      </c>
      <c r="F80" s="3">
        <v>97</v>
      </c>
      <c r="G80" s="3">
        <v>97</v>
      </c>
      <c r="H80" s="3">
        <v>97</v>
      </c>
      <c r="I80" s="3">
        <v>97</v>
      </c>
      <c r="J80" s="3">
        <v>97</v>
      </c>
      <c r="K80" s="3">
        <v>98</v>
      </c>
      <c r="L80" s="3">
        <v>98</v>
      </c>
      <c r="M80" s="3">
        <v>98</v>
      </c>
      <c r="N80" s="3">
        <v>98</v>
      </c>
      <c r="O80" s="3">
        <v>98</v>
      </c>
      <c r="P80" s="3">
        <v>99</v>
      </c>
      <c r="Q80" s="3">
        <v>98</v>
      </c>
      <c r="R80" s="3">
        <v>99</v>
      </c>
      <c r="S80" s="3">
        <v>96</v>
      </c>
      <c r="T80" s="3">
        <v>98</v>
      </c>
      <c r="U80" s="3">
        <v>99</v>
      </c>
      <c r="V80" s="3">
        <v>99</v>
      </c>
      <c r="W80" s="3">
        <v>99</v>
      </c>
      <c r="X80" s="3">
        <v>96</v>
      </c>
      <c r="Y80" s="3">
        <v>99</v>
      </c>
      <c r="Z80" s="3">
        <v>94</v>
      </c>
      <c r="AA80" s="3">
        <v>97</v>
      </c>
      <c r="AB80" s="3">
        <v>99</v>
      </c>
      <c r="AC80" s="3">
        <v>96</v>
      </c>
      <c r="AD80" s="3">
        <v>97</v>
      </c>
      <c r="AE80" s="3">
        <v>95</v>
      </c>
      <c r="AF80" s="3">
        <v>97</v>
      </c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x14ac:dyDescent="0.25" r="81" customHeight="1" ht="17.25">
      <c r="A81" s="1" t="s">
        <v>160</v>
      </c>
      <c r="B81" s="1" t="s">
        <v>161</v>
      </c>
      <c r="C81" s="3">
        <v>80</v>
      </c>
      <c r="D81" s="3">
        <v>90</v>
      </c>
      <c r="E81" s="3">
        <v>85</v>
      </c>
      <c r="F81" s="3">
        <v>92</v>
      </c>
      <c r="G81" s="3">
        <v>91</v>
      </c>
      <c r="H81" s="3">
        <v>89</v>
      </c>
      <c r="I81" s="3">
        <v>89</v>
      </c>
      <c r="J81" s="3">
        <v>89</v>
      </c>
      <c r="K81" s="3">
        <v>87</v>
      </c>
      <c r="L81" s="3">
        <v>85</v>
      </c>
      <c r="M81" s="3">
        <v>78</v>
      </c>
      <c r="N81" s="3">
        <v>72</v>
      </c>
      <c r="O81" s="3">
        <v>67</v>
      </c>
      <c r="P81" s="3">
        <v>68</v>
      </c>
      <c r="Q81" s="3">
        <v>56</v>
      </c>
      <c r="R81" s="3">
        <v>61</v>
      </c>
      <c r="S81" s="3">
        <v>65</v>
      </c>
      <c r="T81" s="3">
        <v>60</v>
      </c>
      <c r="U81" s="3">
        <v>65</v>
      </c>
      <c r="V81" s="3">
        <v>65</v>
      </c>
      <c r="W81" s="3">
        <v>60</v>
      </c>
      <c r="X81" s="3">
        <v>69</v>
      </c>
      <c r="Y81" s="3">
        <v>63</v>
      </c>
      <c r="Z81" s="3">
        <v>56</v>
      </c>
      <c r="AA81" s="3">
        <v>58</v>
      </c>
      <c r="AB81" s="3">
        <v>61</v>
      </c>
      <c r="AC81" s="3">
        <v>62</v>
      </c>
      <c r="AD81" s="3">
        <v>69</v>
      </c>
      <c r="AE81" s="3">
        <v>42</v>
      </c>
      <c r="AF81" s="3">
        <v>34</v>
      </c>
      <c r="AG81" s="3">
        <v>34</v>
      </c>
      <c r="AH81" s="3">
        <v>26</v>
      </c>
      <c r="AI81" s="3">
        <v>29</v>
      </c>
      <c r="AJ81" s="3">
        <v>27</v>
      </c>
      <c r="AK81" s="3">
        <v>15</v>
      </c>
      <c r="AL81" s="3">
        <v>10</v>
      </c>
      <c r="AM81" s="3">
        <v>8</v>
      </c>
      <c r="AN81" s="3">
        <v>7</v>
      </c>
      <c r="AO81" s="3">
        <v>7</v>
      </c>
      <c r="AP81" s="3">
        <v>6</v>
      </c>
      <c r="AQ81" s="3">
        <v>4</v>
      </c>
      <c r="AR81" s="4"/>
    </row>
    <row x14ac:dyDescent="0.25" r="82" customHeight="1" ht="17.25">
      <c r="A82" s="1" t="s">
        <v>162</v>
      </c>
      <c r="B82" s="1" t="s">
        <v>163</v>
      </c>
      <c r="C82" s="3">
        <v>96</v>
      </c>
      <c r="D82" s="3">
        <v>99</v>
      </c>
      <c r="E82" s="3">
        <v>96</v>
      </c>
      <c r="F82" s="3">
        <v>95</v>
      </c>
      <c r="G82" s="3">
        <v>96</v>
      </c>
      <c r="H82" s="3">
        <v>96</v>
      </c>
      <c r="I82" s="3">
        <v>93</v>
      </c>
      <c r="J82" s="3">
        <v>92</v>
      </c>
      <c r="K82" s="3">
        <v>94</v>
      </c>
      <c r="L82" s="3">
        <v>94</v>
      </c>
      <c r="M82" s="3">
        <v>93</v>
      </c>
      <c r="N82" s="3">
        <v>92</v>
      </c>
      <c r="O82" s="3">
        <v>96</v>
      </c>
      <c r="P82" s="3">
        <v>95</v>
      </c>
      <c r="Q82" s="3">
        <v>95</v>
      </c>
      <c r="R82" s="3">
        <v>95</v>
      </c>
      <c r="S82" s="3">
        <v>97</v>
      </c>
      <c r="T82" s="3">
        <v>98</v>
      </c>
      <c r="U82" s="3">
        <v>97</v>
      </c>
      <c r="V82" s="3">
        <v>99</v>
      </c>
      <c r="W82" s="3">
        <v>99</v>
      </c>
      <c r="X82" s="3">
        <v>99</v>
      </c>
      <c r="Y82" s="3">
        <v>99</v>
      </c>
      <c r="Z82" s="3">
        <v>99</v>
      </c>
      <c r="AA82" s="3">
        <v>99</v>
      </c>
      <c r="AB82" s="3">
        <v>99</v>
      </c>
      <c r="AC82" s="3">
        <v>99</v>
      </c>
      <c r="AD82" s="3">
        <v>99</v>
      </c>
      <c r="AE82" s="3">
        <v>91</v>
      </c>
      <c r="AF82" s="3">
        <v>93</v>
      </c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x14ac:dyDescent="0.25" r="83" customHeight="1" ht="17.25">
      <c r="A83" s="1" t="s">
        <v>164</v>
      </c>
      <c r="B83" s="1" t="s">
        <v>165</v>
      </c>
      <c r="C83" s="3">
        <v>96</v>
      </c>
      <c r="D83" s="3">
        <v>96</v>
      </c>
      <c r="E83" s="3">
        <v>96</v>
      </c>
      <c r="F83" s="3">
        <v>96</v>
      </c>
      <c r="G83" s="3">
        <v>96</v>
      </c>
      <c r="H83" s="3">
        <v>96</v>
      </c>
      <c r="I83" s="3">
        <v>95</v>
      </c>
      <c r="J83" s="3">
        <v>97</v>
      </c>
      <c r="K83" s="3">
        <v>98</v>
      </c>
      <c r="L83" s="3">
        <v>93</v>
      </c>
      <c r="M83" s="3">
        <v>87</v>
      </c>
      <c r="N83" s="3">
        <v>90</v>
      </c>
      <c r="O83" s="3">
        <v>92</v>
      </c>
      <c r="P83" s="3">
        <v>95</v>
      </c>
      <c r="Q83" s="3">
        <v>95</v>
      </c>
      <c r="R83" s="3">
        <v>95</v>
      </c>
      <c r="S83" s="3">
        <v>96</v>
      </c>
      <c r="T83" s="3">
        <v>96</v>
      </c>
      <c r="U83" s="3">
        <v>96</v>
      </c>
      <c r="V83" s="3">
        <v>90</v>
      </c>
      <c r="W83" s="3">
        <v>83</v>
      </c>
      <c r="X83" s="3">
        <v>88</v>
      </c>
      <c r="Y83" s="3">
        <v>92</v>
      </c>
      <c r="Z83" s="3">
        <v>93</v>
      </c>
      <c r="AA83" s="3">
        <v>94</v>
      </c>
      <c r="AB83" s="3">
        <v>95</v>
      </c>
      <c r="AC83" s="3">
        <v>96</v>
      </c>
      <c r="AD83" s="3">
        <v>95</v>
      </c>
      <c r="AE83" s="3">
        <v>93</v>
      </c>
      <c r="AF83" s="3">
        <v>92</v>
      </c>
      <c r="AG83" s="3">
        <v>90</v>
      </c>
      <c r="AH83" s="3">
        <v>89</v>
      </c>
      <c r="AI83" s="3">
        <v>87</v>
      </c>
      <c r="AJ83" s="3">
        <v>86</v>
      </c>
      <c r="AK83" s="3">
        <v>84</v>
      </c>
      <c r="AL83" s="3">
        <v>88</v>
      </c>
      <c r="AM83" s="3">
        <v>91</v>
      </c>
      <c r="AN83" s="3">
        <v>89</v>
      </c>
      <c r="AO83" s="3">
        <v>87</v>
      </c>
      <c r="AP83" s="3">
        <v>84</v>
      </c>
      <c r="AQ83" s="3">
        <v>81</v>
      </c>
      <c r="AR83" s="3">
        <v>81</v>
      </c>
    </row>
    <row x14ac:dyDescent="0.25" r="84" customHeight="1" ht="17.25">
      <c r="A84" s="1" t="s">
        <v>166</v>
      </c>
      <c r="B84" s="1" t="s">
        <v>167</v>
      </c>
      <c r="C84" s="3">
        <v>81</v>
      </c>
      <c r="D84" s="3">
        <v>85</v>
      </c>
      <c r="E84" s="3">
        <v>84</v>
      </c>
      <c r="F84" s="3">
        <v>92</v>
      </c>
      <c r="G84" s="3">
        <v>87</v>
      </c>
      <c r="H84" s="3">
        <v>81</v>
      </c>
      <c r="I84" s="3">
        <v>74</v>
      </c>
      <c r="J84" s="3">
        <v>73</v>
      </c>
      <c r="K84" s="3">
        <v>87</v>
      </c>
      <c r="L84" s="3">
        <v>85</v>
      </c>
      <c r="M84" s="3">
        <v>85</v>
      </c>
      <c r="N84" s="3">
        <v>73</v>
      </c>
      <c r="O84" s="3">
        <v>87</v>
      </c>
      <c r="P84" s="3">
        <v>85</v>
      </c>
      <c r="Q84" s="3">
        <v>77</v>
      </c>
      <c r="R84" s="3">
        <v>77</v>
      </c>
      <c r="S84" s="3">
        <v>76</v>
      </c>
      <c r="T84" s="3">
        <v>60</v>
      </c>
      <c r="U84" s="3">
        <v>64</v>
      </c>
      <c r="V84" s="3">
        <v>69</v>
      </c>
      <c r="W84" s="3">
        <v>73</v>
      </c>
      <c r="X84" s="3">
        <v>78</v>
      </c>
      <c r="Y84" s="3">
        <v>82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x14ac:dyDescent="0.25" r="85" customHeight="1" ht="17.25">
      <c r="A85" s="1" t="s">
        <v>168</v>
      </c>
      <c r="B85" s="1" t="s">
        <v>169</v>
      </c>
      <c r="C85" s="3">
        <v>74</v>
      </c>
      <c r="D85" s="3">
        <v>74</v>
      </c>
      <c r="E85" s="3">
        <v>74</v>
      </c>
      <c r="F85" s="3">
        <v>74</v>
      </c>
      <c r="G85" s="3">
        <v>99</v>
      </c>
      <c r="H85" s="3">
        <v>99</v>
      </c>
      <c r="I85" s="3">
        <v>99</v>
      </c>
      <c r="J85" s="3">
        <v>99</v>
      </c>
      <c r="K85" s="3">
        <v>99</v>
      </c>
      <c r="L85" s="3">
        <v>99</v>
      </c>
      <c r="M85" s="3">
        <v>99</v>
      </c>
      <c r="N85" s="3">
        <v>99</v>
      </c>
      <c r="O85" s="3">
        <v>99</v>
      </c>
      <c r="P85" s="3">
        <v>99</v>
      </c>
      <c r="Q85" s="3">
        <v>99</v>
      </c>
      <c r="R85" s="3">
        <v>99</v>
      </c>
      <c r="S85" s="3">
        <v>99</v>
      </c>
      <c r="T85" s="3">
        <v>99</v>
      </c>
      <c r="U85" s="3">
        <v>99</v>
      </c>
      <c r="V85" s="3">
        <v>99</v>
      </c>
      <c r="W85" s="3">
        <v>99</v>
      </c>
      <c r="X85" s="3">
        <v>98</v>
      </c>
      <c r="Y85" s="3">
        <v>97</v>
      </c>
      <c r="Z85" s="3">
        <v>97</v>
      </c>
      <c r="AA85" s="3">
        <v>97</v>
      </c>
      <c r="AB85" s="3">
        <v>97</v>
      </c>
      <c r="AC85" s="3">
        <v>99</v>
      </c>
      <c r="AD85" s="3">
        <v>99</v>
      </c>
      <c r="AE85" s="3">
        <v>99</v>
      </c>
      <c r="AF85" s="3">
        <v>99</v>
      </c>
      <c r="AG85" s="3">
        <v>95</v>
      </c>
      <c r="AH85" s="3">
        <v>90</v>
      </c>
      <c r="AI85" s="3">
        <v>90</v>
      </c>
      <c r="AJ85" s="3">
        <v>92</v>
      </c>
      <c r="AK85" s="3">
        <v>95</v>
      </c>
      <c r="AL85" s="3">
        <v>92</v>
      </c>
      <c r="AM85" s="3">
        <v>87</v>
      </c>
      <c r="AN85" s="3">
        <v>85</v>
      </c>
      <c r="AO85" s="3">
        <v>84</v>
      </c>
      <c r="AP85" s="3">
        <v>89</v>
      </c>
      <c r="AQ85" s="3">
        <v>78</v>
      </c>
      <c r="AR85" s="3">
        <v>88</v>
      </c>
    </row>
    <row x14ac:dyDescent="0.25" r="86" customHeight="1" ht="17.25">
      <c r="A86" s="1" t="s">
        <v>170</v>
      </c>
      <c r="B86" s="1" t="s">
        <v>171</v>
      </c>
      <c r="C86" s="3">
        <v>93</v>
      </c>
      <c r="D86" s="3">
        <v>96</v>
      </c>
      <c r="E86" s="3">
        <v>97</v>
      </c>
      <c r="F86" s="3">
        <v>96</v>
      </c>
      <c r="G86" s="3">
        <v>97</v>
      </c>
      <c r="H86" s="3">
        <v>98</v>
      </c>
      <c r="I86" s="3">
        <v>97</v>
      </c>
      <c r="J86" s="3">
        <v>98</v>
      </c>
      <c r="K86" s="3">
        <v>98</v>
      </c>
      <c r="L86" s="3">
        <v>98</v>
      </c>
      <c r="M86" s="3">
        <v>98</v>
      </c>
      <c r="N86" s="3">
        <v>99</v>
      </c>
      <c r="O86" s="3">
        <v>99</v>
      </c>
      <c r="P86" s="3">
        <v>99</v>
      </c>
      <c r="Q86" s="3">
        <v>99</v>
      </c>
      <c r="R86" s="3">
        <v>99</v>
      </c>
      <c r="S86" s="3">
        <v>99</v>
      </c>
      <c r="T86" s="3">
        <v>99</v>
      </c>
      <c r="U86" s="3">
        <v>99</v>
      </c>
      <c r="V86" s="3">
        <v>99</v>
      </c>
      <c r="W86" s="3">
        <v>99</v>
      </c>
      <c r="X86" s="3">
        <v>99</v>
      </c>
      <c r="Y86" s="3">
        <v>99</v>
      </c>
      <c r="Z86" s="3">
        <v>99</v>
      </c>
      <c r="AA86" s="3">
        <v>98</v>
      </c>
      <c r="AB86" s="3">
        <v>98</v>
      </c>
      <c r="AC86" s="3">
        <v>97</v>
      </c>
      <c r="AD86" s="3">
        <v>96</v>
      </c>
      <c r="AE86" s="3">
        <v>98</v>
      </c>
      <c r="AF86" s="3">
        <v>94</v>
      </c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x14ac:dyDescent="0.25" r="87" customHeight="1" ht="17.25">
      <c r="A87" s="1" t="s">
        <v>172</v>
      </c>
      <c r="B87" s="1" t="s">
        <v>173</v>
      </c>
      <c r="C87" s="3">
        <v>52</v>
      </c>
      <c r="D87" s="3">
        <v>75</v>
      </c>
      <c r="E87" s="3">
        <v>79</v>
      </c>
      <c r="F87" s="3">
        <v>75</v>
      </c>
      <c r="G87" s="3">
        <v>74</v>
      </c>
      <c r="H87" s="3">
        <v>74</v>
      </c>
      <c r="I87" s="3">
        <v>56</v>
      </c>
      <c r="J87" s="3">
        <v>64</v>
      </c>
      <c r="K87" s="3">
        <v>70</v>
      </c>
      <c r="L87" s="3">
        <v>74</v>
      </c>
      <c r="M87" s="3">
        <v>82</v>
      </c>
      <c r="N87" s="3">
        <v>76</v>
      </c>
      <c r="O87" s="3">
        <v>78</v>
      </c>
      <c r="P87" s="3">
        <v>83</v>
      </c>
      <c r="Q87" s="3">
        <v>94</v>
      </c>
      <c r="R87" s="3">
        <v>95</v>
      </c>
      <c r="S87" s="3">
        <v>92</v>
      </c>
      <c r="T87" s="3">
        <v>85</v>
      </c>
      <c r="U87" s="3">
        <v>77</v>
      </c>
      <c r="V87" s="3">
        <v>73</v>
      </c>
      <c r="W87" s="3">
        <v>73</v>
      </c>
      <c r="X87" s="3">
        <v>72</v>
      </c>
      <c r="Y87" s="3">
        <v>72</v>
      </c>
      <c r="Z87" s="3">
        <v>70</v>
      </c>
      <c r="AA87" s="3">
        <v>67</v>
      </c>
      <c r="AB87" s="3">
        <v>67</v>
      </c>
      <c r="AC87" s="3">
        <v>72</v>
      </c>
      <c r="AD87" s="3">
        <v>77</v>
      </c>
      <c r="AE87" s="3">
        <v>77</v>
      </c>
      <c r="AF87" s="3">
        <v>77</v>
      </c>
      <c r="AG87" s="3">
        <v>75</v>
      </c>
      <c r="AH87" s="3">
        <v>67</v>
      </c>
      <c r="AI87" s="3">
        <v>72</v>
      </c>
      <c r="AJ87" s="3">
        <v>70</v>
      </c>
      <c r="AK87" s="3">
        <v>54</v>
      </c>
      <c r="AL87" s="3">
        <v>49</v>
      </c>
      <c r="AM87" s="3">
        <v>31</v>
      </c>
      <c r="AN87" s="3">
        <v>28</v>
      </c>
      <c r="AO87" s="3">
        <v>31</v>
      </c>
      <c r="AP87" s="3">
        <v>22</v>
      </c>
      <c r="AQ87" s="3">
        <v>26</v>
      </c>
      <c r="AR87" s="3">
        <v>21</v>
      </c>
    </row>
    <row x14ac:dyDescent="0.25" r="88" customHeight="1" ht="17.25">
      <c r="A88" s="1" t="s">
        <v>174</v>
      </c>
      <c r="B88" s="1" t="s">
        <v>175</v>
      </c>
      <c r="C88" s="3">
        <v>89</v>
      </c>
      <c r="D88" s="3">
        <v>87</v>
      </c>
      <c r="E88" s="3">
        <v>91</v>
      </c>
      <c r="F88" s="3">
        <v>92</v>
      </c>
      <c r="G88" s="3">
        <v>89</v>
      </c>
      <c r="H88" s="3">
        <v>86</v>
      </c>
      <c r="I88" s="3">
        <v>90</v>
      </c>
      <c r="J88" s="3">
        <v>97</v>
      </c>
      <c r="K88" s="3">
        <v>96</v>
      </c>
      <c r="L88" s="3">
        <v>99</v>
      </c>
      <c r="M88" s="3">
        <v>99</v>
      </c>
      <c r="N88" s="3">
        <v>97</v>
      </c>
      <c r="O88" s="3">
        <v>95</v>
      </c>
      <c r="P88" s="3">
        <v>97</v>
      </c>
      <c r="Q88" s="3">
        <v>95</v>
      </c>
      <c r="R88" s="3">
        <v>99</v>
      </c>
      <c r="S88" s="3">
        <v>99</v>
      </c>
      <c r="T88" s="3">
        <v>97</v>
      </c>
      <c r="U88" s="3">
        <v>91</v>
      </c>
      <c r="V88" s="3">
        <v>78</v>
      </c>
      <c r="W88" s="3">
        <v>93</v>
      </c>
      <c r="X88" s="3">
        <v>83</v>
      </c>
      <c r="Y88" s="3">
        <v>87</v>
      </c>
      <c r="Z88" s="3">
        <v>99</v>
      </c>
      <c r="AA88" s="3">
        <v>99</v>
      </c>
      <c r="AB88" s="3">
        <v>95</v>
      </c>
      <c r="AC88" s="3">
        <v>97</v>
      </c>
      <c r="AD88" s="3">
        <v>94</v>
      </c>
      <c r="AE88" s="3">
        <v>96</v>
      </c>
      <c r="AF88" s="3">
        <v>98</v>
      </c>
      <c r="AG88" s="3">
        <v>96</v>
      </c>
      <c r="AH88" s="3">
        <v>97</v>
      </c>
      <c r="AI88" s="3">
        <v>96</v>
      </c>
      <c r="AJ88" s="3">
        <v>90</v>
      </c>
      <c r="AK88" s="3">
        <v>92</v>
      </c>
      <c r="AL88" s="3">
        <v>87</v>
      </c>
      <c r="AM88" s="3">
        <v>87</v>
      </c>
      <c r="AN88" s="3">
        <v>74</v>
      </c>
      <c r="AO88" s="3">
        <v>81</v>
      </c>
      <c r="AP88" s="3">
        <v>87</v>
      </c>
      <c r="AQ88" s="3">
        <v>86</v>
      </c>
      <c r="AR88" s="4"/>
    </row>
    <row x14ac:dyDescent="0.25" r="89" customHeight="1" ht="17.25">
      <c r="A89" s="1" t="s">
        <v>176</v>
      </c>
      <c r="B89" s="1" t="s">
        <v>177</v>
      </c>
      <c r="C89" s="3">
        <v>99</v>
      </c>
      <c r="D89" s="3">
        <v>99</v>
      </c>
      <c r="E89" s="3">
        <v>99</v>
      </c>
      <c r="F89" s="3">
        <v>99</v>
      </c>
      <c r="G89" s="3">
        <v>98</v>
      </c>
      <c r="H89" s="3">
        <v>99</v>
      </c>
      <c r="I89" s="3">
        <v>99</v>
      </c>
      <c r="J89" s="3">
        <v>99</v>
      </c>
      <c r="K89" s="3">
        <v>99</v>
      </c>
      <c r="L89" s="3">
        <v>99</v>
      </c>
      <c r="M89" s="3">
        <v>99</v>
      </c>
      <c r="N89" s="3">
        <v>99</v>
      </c>
      <c r="O89" s="3">
        <v>99</v>
      </c>
      <c r="P89" s="3">
        <v>99</v>
      </c>
      <c r="Q89" s="3">
        <v>99</v>
      </c>
      <c r="R89" s="3">
        <v>98</v>
      </c>
      <c r="S89" s="3">
        <v>98</v>
      </c>
      <c r="T89" s="3">
        <v>99</v>
      </c>
      <c r="U89" s="3">
        <v>99</v>
      </c>
      <c r="V89" s="3">
        <v>98</v>
      </c>
      <c r="W89" s="3">
        <v>98</v>
      </c>
      <c r="X89" s="3">
        <v>99</v>
      </c>
      <c r="Y89" s="3">
        <v>99</v>
      </c>
      <c r="Z89" s="3">
        <v>98</v>
      </c>
      <c r="AA89" s="3">
        <v>98</v>
      </c>
      <c r="AB89" s="3">
        <v>98</v>
      </c>
      <c r="AC89" s="3">
        <v>98</v>
      </c>
      <c r="AD89" s="3">
        <v>97</v>
      </c>
      <c r="AE89" s="3">
        <v>98</v>
      </c>
      <c r="AF89" s="3">
        <v>99</v>
      </c>
      <c r="AG89" s="3">
        <v>99</v>
      </c>
      <c r="AH89" s="3">
        <v>99</v>
      </c>
      <c r="AI89" s="3">
        <v>99</v>
      </c>
      <c r="AJ89" s="3">
        <v>99</v>
      </c>
      <c r="AK89" s="3">
        <v>98</v>
      </c>
      <c r="AL89" s="3">
        <v>96</v>
      </c>
      <c r="AM89" s="3">
        <v>95</v>
      </c>
      <c r="AN89" s="3">
        <v>95</v>
      </c>
      <c r="AO89" s="3">
        <v>94</v>
      </c>
      <c r="AP89" s="3">
        <v>95</v>
      </c>
      <c r="AQ89" s="3">
        <v>91</v>
      </c>
      <c r="AR89" s="3">
        <v>94</v>
      </c>
    </row>
    <row x14ac:dyDescent="0.25" r="90" customHeight="1" ht="17.25">
      <c r="A90" s="1" t="s">
        <v>178</v>
      </c>
      <c r="B90" s="1" t="s">
        <v>179</v>
      </c>
      <c r="C90" s="3">
        <v>99</v>
      </c>
      <c r="D90" s="3">
        <v>99</v>
      </c>
      <c r="E90" s="3">
        <v>99</v>
      </c>
      <c r="F90" s="3">
        <v>99</v>
      </c>
      <c r="G90" s="3">
        <v>99</v>
      </c>
      <c r="H90" s="3">
        <v>99</v>
      </c>
      <c r="I90" s="3">
        <v>99</v>
      </c>
      <c r="J90" s="3">
        <v>99</v>
      </c>
      <c r="K90" s="3">
        <v>99</v>
      </c>
      <c r="L90" s="3">
        <v>99</v>
      </c>
      <c r="M90" s="3">
        <v>98</v>
      </c>
      <c r="N90" s="3">
        <v>97</v>
      </c>
      <c r="O90" s="3">
        <v>99</v>
      </c>
      <c r="P90" s="3">
        <v>98</v>
      </c>
      <c r="Q90" s="3">
        <v>98</v>
      </c>
      <c r="R90" s="3">
        <v>99</v>
      </c>
      <c r="S90" s="3">
        <v>97</v>
      </c>
      <c r="T90" s="3">
        <v>98</v>
      </c>
      <c r="U90" s="3">
        <v>98</v>
      </c>
      <c r="V90" s="3">
        <v>99</v>
      </c>
      <c r="W90" s="3">
        <v>98</v>
      </c>
      <c r="X90" s="3">
        <v>99</v>
      </c>
      <c r="Y90" s="3">
        <v>98</v>
      </c>
      <c r="Z90" s="3">
        <v>99</v>
      </c>
      <c r="AA90" s="3">
        <v>99</v>
      </c>
      <c r="AB90" s="3">
        <v>99</v>
      </c>
      <c r="AC90" s="3">
        <v>99</v>
      </c>
      <c r="AD90" s="3">
        <v>98</v>
      </c>
      <c r="AE90" s="3">
        <v>89</v>
      </c>
      <c r="AF90" s="3">
        <v>99</v>
      </c>
      <c r="AG90" s="3">
        <v>99</v>
      </c>
      <c r="AH90" s="3">
        <v>99</v>
      </c>
      <c r="AI90" s="3">
        <v>98</v>
      </c>
      <c r="AJ90" s="3">
        <v>98</v>
      </c>
      <c r="AK90" s="3">
        <v>62</v>
      </c>
      <c r="AL90" s="3">
        <v>54</v>
      </c>
      <c r="AM90" s="3">
        <v>45</v>
      </c>
      <c r="AN90" s="3">
        <v>36</v>
      </c>
      <c r="AO90" s="3">
        <v>27</v>
      </c>
      <c r="AP90" s="3">
        <v>20</v>
      </c>
      <c r="AQ90" s="3">
        <v>8</v>
      </c>
      <c r="AR90" s="3">
        <v>7</v>
      </c>
    </row>
    <row x14ac:dyDescent="0.25" r="91" customHeight="1" ht="17.25">
      <c r="A91" s="1" t="s">
        <v>180</v>
      </c>
      <c r="B91" s="1" t="s">
        <v>181</v>
      </c>
      <c r="C91" s="3">
        <v>83</v>
      </c>
      <c r="D91" s="3">
        <v>78</v>
      </c>
      <c r="E91" s="3">
        <v>83</v>
      </c>
      <c r="F91" s="3">
        <v>83</v>
      </c>
      <c r="G91" s="3">
        <v>83</v>
      </c>
      <c r="H91" s="3">
        <v>82</v>
      </c>
      <c r="I91" s="3">
        <v>78</v>
      </c>
      <c r="J91" s="3">
        <v>73</v>
      </c>
      <c r="K91" s="3">
        <v>70</v>
      </c>
      <c r="L91" s="3">
        <v>77</v>
      </c>
      <c r="M91" s="3">
        <v>84</v>
      </c>
      <c r="N91" s="3">
        <v>82</v>
      </c>
      <c r="O91" s="3">
        <v>84</v>
      </c>
      <c r="P91" s="3">
        <v>86</v>
      </c>
      <c r="Q91" s="3">
        <v>86</v>
      </c>
      <c r="R91" s="3">
        <v>86</v>
      </c>
      <c r="S91" s="3">
        <v>83</v>
      </c>
      <c r="T91" s="3">
        <v>76</v>
      </c>
      <c r="U91" s="3">
        <v>74</v>
      </c>
      <c r="V91" s="3">
        <v>82</v>
      </c>
      <c r="W91" s="3">
        <v>75</v>
      </c>
      <c r="X91" s="3">
        <v>69</v>
      </c>
      <c r="Y91" s="3">
        <v>78</v>
      </c>
      <c r="Z91" s="3">
        <v>79</v>
      </c>
      <c r="AA91" s="3">
        <v>84</v>
      </c>
      <c r="AB91" s="3">
        <v>80</v>
      </c>
      <c r="AC91" s="3">
        <v>76</v>
      </c>
      <c r="AD91" s="3">
        <v>75</v>
      </c>
      <c r="AE91" s="3">
        <v>74</v>
      </c>
      <c r="AF91" s="3">
        <v>70</v>
      </c>
      <c r="AG91" s="3">
        <v>68</v>
      </c>
      <c r="AH91" s="3">
        <v>82</v>
      </c>
      <c r="AI91" s="3">
        <v>85</v>
      </c>
      <c r="AJ91" s="3">
        <v>64</v>
      </c>
      <c r="AK91" s="3">
        <v>51</v>
      </c>
      <c r="AL91" s="3">
        <v>37</v>
      </c>
      <c r="AM91" s="3">
        <v>33</v>
      </c>
      <c r="AN91" s="3">
        <v>30</v>
      </c>
      <c r="AO91" s="3">
        <v>26</v>
      </c>
      <c r="AP91" s="3">
        <v>23</v>
      </c>
      <c r="AQ91" s="3">
        <v>19</v>
      </c>
      <c r="AR91" s="4"/>
    </row>
    <row x14ac:dyDescent="0.25" r="92" customHeight="1" ht="17.25">
      <c r="A92" s="1" t="s">
        <v>182</v>
      </c>
      <c r="B92" s="1" t="s">
        <v>183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3">
        <v>96</v>
      </c>
      <c r="AC92" s="3">
        <v>92</v>
      </c>
      <c r="AD92" s="3">
        <v>77</v>
      </c>
      <c r="AE92" s="3">
        <v>77</v>
      </c>
      <c r="AF92" s="3">
        <v>79</v>
      </c>
      <c r="AG92" s="3">
        <v>87</v>
      </c>
      <c r="AH92" s="3">
        <v>77</v>
      </c>
      <c r="AI92" s="3">
        <v>79</v>
      </c>
      <c r="AJ92" s="3">
        <v>67</v>
      </c>
      <c r="AK92" s="3">
        <v>79</v>
      </c>
      <c r="AL92" s="3">
        <v>72</v>
      </c>
      <c r="AM92" s="3">
        <v>65</v>
      </c>
      <c r="AN92" s="3">
        <v>63</v>
      </c>
      <c r="AO92" s="3">
        <v>63</v>
      </c>
      <c r="AP92" s="4"/>
      <c r="AQ92" s="4"/>
      <c r="AR92" s="4"/>
    </row>
    <row x14ac:dyDescent="0.25" r="93" customHeight="1" ht="17.25">
      <c r="A93" s="1" t="s">
        <v>184</v>
      </c>
      <c r="B93" s="1" t="s">
        <v>185</v>
      </c>
      <c r="C93" s="3">
        <v>83</v>
      </c>
      <c r="D93" s="3">
        <v>91</v>
      </c>
      <c r="E93" s="3">
        <v>89</v>
      </c>
      <c r="F93" s="3">
        <v>98</v>
      </c>
      <c r="G93" s="3">
        <v>92</v>
      </c>
      <c r="H93" s="3">
        <v>94</v>
      </c>
      <c r="I93" s="3">
        <v>99</v>
      </c>
      <c r="J93" s="3">
        <v>89</v>
      </c>
      <c r="K93" s="3">
        <v>93</v>
      </c>
      <c r="L93" s="3">
        <v>97</v>
      </c>
      <c r="M93" s="3">
        <v>80</v>
      </c>
      <c r="N93" s="3">
        <v>99</v>
      </c>
      <c r="O93" s="3">
        <v>98</v>
      </c>
      <c r="P93" s="3">
        <v>95</v>
      </c>
      <c r="Q93" s="3">
        <v>92</v>
      </c>
      <c r="R93" s="3">
        <v>92</v>
      </c>
      <c r="S93" s="3">
        <v>93</v>
      </c>
      <c r="T93" s="3">
        <v>91</v>
      </c>
      <c r="U93" s="3">
        <v>93</v>
      </c>
      <c r="V93" s="3">
        <v>90</v>
      </c>
      <c r="W93" s="3">
        <v>99</v>
      </c>
      <c r="X93" s="3">
        <v>89</v>
      </c>
      <c r="Y93" s="3">
        <v>81</v>
      </c>
      <c r="Z93" s="3">
        <v>81</v>
      </c>
      <c r="AA93" s="3">
        <v>94</v>
      </c>
      <c r="AB93" s="3">
        <v>98</v>
      </c>
      <c r="AC93" s="3">
        <v>71</v>
      </c>
      <c r="AD93" s="3">
        <v>96</v>
      </c>
      <c r="AE93" s="3">
        <v>88</v>
      </c>
      <c r="AF93" s="3">
        <v>72</v>
      </c>
      <c r="AG93" s="3">
        <v>71</v>
      </c>
      <c r="AH93" s="3">
        <v>49</v>
      </c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x14ac:dyDescent="0.25" r="94" customHeight="1" ht="17.25">
      <c r="A94" s="1" t="s">
        <v>186</v>
      </c>
      <c r="B94" s="1" t="s">
        <v>187</v>
      </c>
      <c r="C94" s="3">
        <v>79</v>
      </c>
      <c r="D94" s="3">
        <v>82</v>
      </c>
      <c r="E94" s="3">
        <v>90</v>
      </c>
      <c r="F94" s="3">
        <v>89</v>
      </c>
      <c r="G94" s="3">
        <v>88</v>
      </c>
      <c r="H94" s="3">
        <v>86</v>
      </c>
      <c r="I94" s="3">
        <v>85</v>
      </c>
      <c r="J94" s="3">
        <v>93</v>
      </c>
      <c r="K94" s="3">
        <v>95</v>
      </c>
      <c r="L94" s="3">
        <v>95</v>
      </c>
      <c r="M94" s="3">
        <v>86</v>
      </c>
      <c r="N94" s="3">
        <v>85</v>
      </c>
      <c r="O94" s="3">
        <v>81</v>
      </c>
      <c r="P94" s="3">
        <v>89</v>
      </c>
      <c r="Q94" s="3">
        <v>92</v>
      </c>
      <c r="R94" s="3">
        <v>86</v>
      </c>
      <c r="S94" s="3">
        <v>91</v>
      </c>
      <c r="T94" s="3">
        <v>94</v>
      </c>
      <c r="U94" s="3">
        <v>96</v>
      </c>
      <c r="V94" s="3">
        <v>99</v>
      </c>
      <c r="W94" s="3">
        <v>95</v>
      </c>
      <c r="X94" s="3">
        <v>78</v>
      </c>
      <c r="Y94" s="3">
        <v>75</v>
      </c>
      <c r="Z94" s="3">
        <v>77</v>
      </c>
      <c r="AA94" s="3">
        <v>78</v>
      </c>
      <c r="AB94" s="3">
        <v>79</v>
      </c>
      <c r="AC94" s="3">
        <v>80</v>
      </c>
      <c r="AD94" s="3">
        <v>82</v>
      </c>
      <c r="AE94" s="3">
        <v>84</v>
      </c>
      <c r="AF94" s="3">
        <v>81</v>
      </c>
      <c r="AG94" s="3">
        <v>80</v>
      </c>
      <c r="AH94" s="3">
        <v>79</v>
      </c>
      <c r="AI94" s="3">
        <v>79</v>
      </c>
      <c r="AJ94" s="3">
        <v>79</v>
      </c>
      <c r="AK94" s="3">
        <v>77</v>
      </c>
      <c r="AL94" s="3">
        <v>73</v>
      </c>
      <c r="AM94" s="3">
        <v>74</v>
      </c>
      <c r="AN94" s="3">
        <v>70</v>
      </c>
      <c r="AO94" s="3">
        <v>66</v>
      </c>
      <c r="AP94" s="3">
        <v>61</v>
      </c>
      <c r="AQ94" s="3">
        <v>57</v>
      </c>
      <c r="AR94" s="4"/>
    </row>
    <row x14ac:dyDescent="0.25" r="95" customHeight="1" ht="17.25">
      <c r="A95" s="1" t="s">
        <v>188</v>
      </c>
      <c r="B95" s="1" t="s">
        <v>189</v>
      </c>
      <c r="C95" s="3">
        <v>95</v>
      </c>
      <c r="D95" s="3">
        <v>96</v>
      </c>
      <c r="E95" s="3">
        <v>99</v>
      </c>
      <c r="F95" s="3">
        <v>99</v>
      </c>
      <c r="G95" s="3">
        <v>99</v>
      </c>
      <c r="H95" s="3">
        <v>98</v>
      </c>
      <c r="I95" s="3">
        <v>98</v>
      </c>
      <c r="J95" s="3">
        <v>97</v>
      </c>
      <c r="K95" s="3">
        <v>99</v>
      </c>
      <c r="L95" s="3">
        <v>99</v>
      </c>
      <c r="M95" s="3">
        <v>99</v>
      </c>
      <c r="N95" s="3">
        <v>99</v>
      </c>
      <c r="O95" s="3">
        <v>95</v>
      </c>
      <c r="P95" s="3">
        <v>96</v>
      </c>
      <c r="Q95" s="3">
        <v>98</v>
      </c>
      <c r="R95" s="3">
        <v>97</v>
      </c>
      <c r="S95" s="3">
        <v>99</v>
      </c>
      <c r="T95" s="3">
        <v>99</v>
      </c>
      <c r="U95" s="3">
        <v>99</v>
      </c>
      <c r="V95" s="3">
        <v>87</v>
      </c>
      <c r="W95" s="3">
        <v>89</v>
      </c>
      <c r="X95" s="3">
        <v>88</v>
      </c>
      <c r="Y95" s="3">
        <v>86</v>
      </c>
      <c r="Z95" s="3">
        <v>87</v>
      </c>
      <c r="AA95" s="3">
        <v>87</v>
      </c>
      <c r="AB95" s="3">
        <v>86</v>
      </c>
      <c r="AC95" s="3">
        <v>86</v>
      </c>
      <c r="AD95" s="3">
        <v>87</v>
      </c>
      <c r="AE95" s="3">
        <v>87</v>
      </c>
      <c r="AF95" s="3">
        <v>87</v>
      </c>
      <c r="AG95" s="3">
        <v>87</v>
      </c>
      <c r="AH95" s="3">
        <v>87</v>
      </c>
      <c r="AI95" s="3">
        <v>88</v>
      </c>
      <c r="AJ95" s="3">
        <v>88</v>
      </c>
      <c r="AK95" s="3">
        <v>87</v>
      </c>
      <c r="AL95" s="3">
        <v>88</v>
      </c>
      <c r="AM95" s="3">
        <v>87</v>
      </c>
      <c r="AN95" s="3">
        <v>88</v>
      </c>
      <c r="AO95" s="3">
        <v>88</v>
      </c>
      <c r="AP95" s="3">
        <v>89</v>
      </c>
      <c r="AQ95" s="3">
        <v>87</v>
      </c>
      <c r="AR95" s="3">
        <v>89</v>
      </c>
    </row>
    <row x14ac:dyDescent="0.25" r="96" customHeight="1" ht="17.25">
      <c r="A96" s="1" t="s">
        <v>190</v>
      </c>
      <c r="B96" s="1" t="s">
        <v>191</v>
      </c>
      <c r="C96" s="3">
        <v>99</v>
      </c>
      <c r="D96" s="3">
        <v>28</v>
      </c>
      <c r="E96" s="3">
        <v>76</v>
      </c>
      <c r="F96" s="3">
        <v>96</v>
      </c>
      <c r="G96" s="3">
        <v>94</v>
      </c>
      <c r="H96" s="3">
        <v>99</v>
      </c>
      <c r="I96" s="3">
        <v>98</v>
      </c>
      <c r="J96" s="3">
        <v>96</v>
      </c>
      <c r="K96" s="3">
        <v>91</v>
      </c>
      <c r="L96" s="3">
        <v>99</v>
      </c>
      <c r="M96" s="3">
        <v>99</v>
      </c>
      <c r="N96" s="3">
        <v>98</v>
      </c>
      <c r="O96" s="3">
        <v>99</v>
      </c>
      <c r="P96" s="3">
        <v>99</v>
      </c>
      <c r="Q96" s="3">
        <v>99</v>
      </c>
      <c r="R96" s="3">
        <v>99</v>
      </c>
      <c r="S96" s="3">
        <v>99</v>
      </c>
      <c r="T96" s="3">
        <v>99</v>
      </c>
      <c r="U96" s="3">
        <v>99</v>
      </c>
      <c r="V96" s="3">
        <v>99</v>
      </c>
      <c r="W96" s="3">
        <v>99</v>
      </c>
      <c r="X96" s="3">
        <v>99</v>
      </c>
      <c r="Y96" s="3">
        <v>99</v>
      </c>
      <c r="Z96" s="3">
        <v>99</v>
      </c>
      <c r="AA96" s="3">
        <v>99</v>
      </c>
      <c r="AB96" s="3">
        <v>99</v>
      </c>
      <c r="AC96" s="3">
        <v>98</v>
      </c>
      <c r="AD96" s="3">
        <v>97</v>
      </c>
      <c r="AE96" s="3">
        <v>93</v>
      </c>
      <c r="AF96" s="3">
        <v>94</v>
      </c>
      <c r="AG96" s="3">
        <v>89</v>
      </c>
      <c r="AH96" s="3">
        <v>67</v>
      </c>
      <c r="AI96" s="3">
        <v>80</v>
      </c>
      <c r="AJ96" s="3">
        <v>72</v>
      </c>
      <c r="AK96" s="3">
        <v>71</v>
      </c>
      <c r="AL96" s="3">
        <v>54</v>
      </c>
      <c r="AM96" s="3">
        <v>16</v>
      </c>
      <c r="AN96" s="3">
        <v>47</v>
      </c>
      <c r="AO96" s="3">
        <v>52</v>
      </c>
      <c r="AP96" s="3">
        <v>50</v>
      </c>
      <c r="AQ96" s="3">
        <v>41</v>
      </c>
      <c r="AR96" s="3">
        <v>48</v>
      </c>
    </row>
    <row x14ac:dyDescent="0.25" r="97" customHeight="1" ht="17.25">
      <c r="A97" s="1" t="s">
        <v>192</v>
      </c>
      <c r="B97" s="1" t="s">
        <v>193</v>
      </c>
      <c r="C97" s="3">
        <v>59</v>
      </c>
      <c r="D97" s="3">
        <v>84</v>
      </c>
      <c r="E97" s="3">
        <v>77</v>
      </c>
      <c r="F97" s="3">
        <v>80</v>
      </c>
      <c r="G97" s="3">
        <v>83</v>
      </c>
      <c r="H97" s="3">
        <v>85</v>
      </c>
      <c r="I97" s="3">
        <v>76</v>
      </c>
      <c r="J97" s="3">
        <v>73</v>
      </c>
      <c r="K97" s="3">
        <v>70</v>
      </c>
      <c r="L97" s="3">
        <v>78</v>
      </c>
      <c r="M97" s="3">
        <v>75</v>
      </c>
      <c r="N97" s="3">
        <v>70</v>
      </c>
      <c r="O97" s="3">
        <v>75</v>
      </c>
      <c r="P97" s="3">
        <v>79</v>
      </c>
      <c r="Q97" s="3">
        <v>82</v>
      </c>
      <c r="R97" s="3">
        <v>55</v>
      </c>
      <c r="S97" s="3">
        <v>70</v>
      </c>
      <c r="T97" s="3">
        <v>62</v>
      </c>
      <c r="U97" s="3">
        <v>64</v>
      </c>
      <c r="V97" s="3">
        <v>52</v>
      </c>
      <c r="W97" s="3">
        <v>39</v>
      </c>
      <c r="X97" s="3">
        <v>24</v>
      </c>
      <c r="Y97" s="3">
        <v>39</v>
      </c>
      <c r="Z97" s="3">
        <v>52</v>
      </c>
      <c r="AA97" s="3">
        <v>48</v>
      </c>
      <c r="AB97" s="3">
        <v>49</v>
      </c>
      <c r="AC97" s="3">
        <v>50</v>
      </c>
      <c r="AD97" s="3">
        <v>50</v>
      </c>
      <c r="AE97" s="3">
        <v>50</v>
      </c>
      <c r="AF97" s="3">
        <v>50</v>
      </c>
      <c r="AG97" s="3">
        <v>50</v>
      </c>
      <c r="AH97" s="3">
        <v>12</v>
      </c>
      <c r="AI97" s="3">
        <v>8</v>
      </c>
      <c r="AJ97" s="4"/>
      <c r="AK97" s="4"/>
      <c r="AL97" s="4"/>
      <c r="AM97" s="4"/>
      <c r="AN97" s="4"/>
      <c r="AO97" s="4"/>
      <c r="AP97" s="4"/>
      <c r="AQ97" s="4"/>
      <c r="AR97" s="4"/>
    </row>
    <row x14ac:dyDescent="0.25" r="98" customHeight="1" ht="17.25">
      <c r="A98" s="1" t="s">
        <v>194</v>
      </c>
      <c r="B98" s="1" t="s">
        <v>195</v>
      </c>
      <c r="C98" s="4"/>
      <c r="D98" s="4"/>
      <c r="E98" s="4"/>
      <c r="F98" s="4"/>
      <c r="G98" s="4"/>
      <c r="H98" s="4"/>
      <c r="I98" s="4"/>
      <c r="J98" s="4"/>
      <c r="K98" s="4"/>
      <c r="L98" s="3">
        <v>89</v>
      </c>
      <c r="M98" s="3">
        <v>89</v>
      </c>
      <c r="N98" s="3">
        <v>89</v>
      </c>
      <c r="O98" s="3">
        <v>89</v>
      </c>
      <c r="P98" s="3">
        <v>89</v>
      </c>
      <c r="Q98" s="3">
        <v>89</v>
      </c>
      <c r="R98" s="3">
        <v>89</v>
      </c>
      <c r="S98" s="3">
        <v>89</v>
      </c>
      <c r="T98" s="3">
        <v>89</v>
      </c>
      <c r="U98" s="3">
        <v>89</v>
      </c>
      <c r="V98" s="3">
        <v>92</v>
      </c>
      <c r="W98" s="3">
        <v>94</v>
      </c>
      <c r="X98" s="3">
        <v>97</v>
      </c>
      <c r="Y98" s="3">
        <v>99</v>
      </c>
      <c r="Z98" s="3">
        <v>99</v>
      </c>
      <c r="AA98" s="3">
        <v>95</v>
      </c>
      <c r="AB98" s="3">
        <v>93</v>
      </c>
      <c r="AC98" s="3">
        <v>90</v>
      </c>
      <c r="AD98" s="3">
        <v>90</v>
      </c>
      <c r="AE98" s="3">
        <v>94</v>
      </c>
      <c r="AF98" s="3">
        <v>98</v>
      </c>
      <c r="AG98" s="3">
        <v>99</v>
      </c>
      <c r="AH98" s="3">
        <v>99</v>
      </c>
      <c r="AI98" s="3">
        <v>99</v>
      </c>
      <c r="AJ98" s="3">
        <v>99</v>
      </c>
      <c r="AK98" s="4"/>
      <c r="AL98" s="4"/>
      <c r="AM98" s="4"/>
      <c r="AN98" s="4"/>
      <c r="AO98" s="4"/>
      <c r="AP98" s="4"/>
      <c r="AQ98" s="4"/>
      <c r="AR98" s="4"/>
    </row>
    <row x14ac:dyDescent="0.25" r="99" customHeight="1" ht="17.25">
      <c r="A99" s="1" t="s">
        <v>196</v>
      </c>
      <c r="B99" s="1" t="s">
        <v>197</v>
      </c>
      <c r="C99" s="3">
        <v>99</v>
      </c>
      <c r="D99" s="3">
        <v>99</v>
      </c>
      <c r="E99" s="3">
        <v>99</v>
      </c>
      <c r="F99" s="3">
        <v>99</v>
      </c>
      <c r="G99" s="3">
        <v>99</v>
      </c>
      <c r="H99" s="3">
        <v>99</v>
      </c>
      <c r="I99" s="3">
        <v>99</v>
      </c>
      <c r="J99" s="3">
        <v>99</v>
      </c>
      <c r="K99" s="3">
        <v>99</v>
      </c>
      <c r="L99" s="3">
        <v>99</v>
      </c>
      <c r="M99" s="3">
        <v>99</v>
      </c>
      <c r="N99" s="3">
        <v>99</v>
      </c>
      <c r="O99" s="3">
        <v>98</v>
      </c>
      <c r="P99" s="3">
        <v>98</v>
      </c>
      <c r="Q99" s="3">
        <v>99</v>
      </c>
      <c r="R99" s="3">
        <v>98</v>
      </c>
      <c r="S99" s="3">
        <v>99</v>
      </c>
      <c r="T99" s="3">
        <v>98</v>
      </c>
      <c r="U99" s="3">
        <v>98</v>
      </c>
      <c r="V99" s="3">
        <v>98</v>
      </c>
      <c r="W99" s="3">
        <v>98</v>
      </c>
      <c r="X99" s="3">
        <v>97</v>
      </c>
      <c r="Y99" s="3">
        <v>97</v>
      </c>
      <c r="Z99" s="3">
        <v>95</v>
      </c>
      <c r="AA99" s="3">
        <v>96</v>
      </c>
      <c r="AB99" s="3">
        <v>90</v>
      </c>
      <c r="AC99" s="3">
        <v>94</v>
      </c>
      <c r="AD99" s="3">
        <v>90</v>
      </c>
      <c r="AE99" s="3">
        <v>84</v>
      </c>
      <c r="AF99" s="3">
        <v>83</v>
      </c>
      <c r="AG99" s="3">
        <v>85</v>
      </c>
      <c r="AH99" s="3">
        <v>81</v>
      </c>
      <c r="AI99" s="3">
        <v>92</v>
      </c>
      <c r="AJ99" s="3">
        <v>78</v>
      </c>
      <c r="AK99" s="3">
        <v>60</v>
      </c>
      <c r="AL99" s="3">
        <v>54</v>
      </c>
      <c r="AM99" s="3">
        <v>52</v>
      </c>
      <c r="AN99" s="3">
        <v>52</v>
      </c>
      <c r="AO99" s="3">
        <v>52</v>
      </c>
      <c r="AP99" s="3">
        <v>52</v>
      </c>
      <c r="AQ99" s="3">
        <v>53</v>
      </c>
      <c r="AR99" s="3">
        <v>51</v>
      </c>
    </row>
    <row x14ac:dyDescent="0.25" r="100" customHeight="1" ht="17.25">
      <c r="A100" s="1" t="s">
        <v>198</v>
      </c>
      <c r="B100" s="1" t="s">
        <v>199</v>
      </c>
      <c r="C100" s="3">
        <v>76</v>
      </c>
      <c r="D100" s="3">
        <v>67</v>
      </c>
      <c r="E100" s="3">
        <v>80</v>
      </c>
      <c r="F100" s="3">
        <v>93</v>
      </c>
      <c r="G100" s="3">
        <v>83</v>
      </c>
      <c r="H100" s="3">
        <v>85</v>
      </c>
      <c r="I100" s="3">
        <v>88</v>
      </c>
      <c r="J100" s="3">
        <v>91</v>
      </c>
      <c r="K100" s="3">
        <v>93</v>
      </c>
      <c r="L100" s="3">
        <v>95</v>
      </c>
      <c r="M100" s="3">
        <v>97</v>
      </c>
      <c r="N100" s="3">
        <v>95</v>
      </c>
      <c r="O100" s="3">
        <v>95</v>
      </c>
      <c r="P100" s="3">
        <v>98</v>
      </c>
      <c r="Q100" s="3">
        <v>98</v>
      </c>
      <c r="R100" s="3">
        <v>98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x14ac:dyDescent="0.25" r="101" customHeight="1" ht="17.25">
      <c r="A101" s="1" t="s">
        <v>200</v>
      </c>
      <c r="B101" s="1" t="s">
        <v>201</v>
      </c>
      <c r="C101" s="3">
        <v>99</v>
      </c>
      <c r="D101" s="3">
        <v>99</v>
      </c>
      <c r="E101" s="3">
        <v>99</v>
      </c>
      <c r="F101" s="3">
        <v>99</v>
      </c>
      <c r="G101" s="3">
        <v>99</v>
      </c>
      <c r="H101" s="3">
        <v>99</v>
      </c>
      <c r="I101" s="3">
        <v>99</v>
      </c>
      <c r="J101" s="3">
        <v>99</v>
      </c>
      <c r="K101" s="3">
        <v>99</v>
      </c>
      <c r="L101" s="3">
        <v>99</v>
      </c>
      <c r="M101" s="3">
        <v>99</v>
      </c>
      <c r="N101" s="3">
        <v>99</v>
      </c>
      <c r="O101" s="3">
        <v>99</v>
      </c>
      <c r="P101" s="3">
        <v>99</v>
      </c>
      <c r="Q101" s="3">
        <v>96</v>
      </c>
      <c r="R101" s="3">
        <v>95</v>
      </c>
      <c r="S101" s="3">
        <v>95</v>
      </c>
      <c r="T101" s="3">
        <v>95</v>
      </c>
      <c r="U101" s="3">
        <v>92</v>
      </c>
      <c r="V101" s="3">
        <v>92</v>
      </c>
      <c r="W101" s="3">
        <v>93</v>
      </c>
      <c r="X101" s="3">
        <v>97</v>
      </c>
      <c r="Y101" s="3">
        <v>93</v>
      </c>
      <c r="Z101" s="3">
        <v>90</v>
      </c>
      <c r="AA101" s="3">
        <v>94</v>
      </c>
      <c r="AB101" s="3">
        <v>96</v>
      </c>
      <c r="AC101" s="3">
        <v>96</v>
      </c>
      <c r="AD101" s="3">
        <v>97</v>
      </c>
      <c r="AE101" s="3">
        <v>99</v>
      </c>
      <c r="AF101" s="3">
        <v>97</v>
      </c>
      <c r="AG101" s="3">
        <v>96</v>
      </c>
      <c r="AH101" s="3">
        <v>96</v>
      </c>
      <c r="AI101" s="3">
        <v>91</v>
      </c>
      <c r="AJ101" s="3">
        <v>92</v>
      </c>
      <c r="AK101" s="3">
        <v>92</v>
      </c>
      <c r="AL101" s="3">
        <v>83</v>
      </c>
      <c r="AM101" s="3">
        <v>77</v>
      </c>
      <c r="AN101" s="3">
        <v>70</v>
      </c>
      <c r="AO101" s="3">
        <v>62</v>
      </c>
      <c r="AP101" s="3">
        <v>50</v>
      </c>
      <c r="AQ101" s="4"/>
      <c r="AR101" s="4"/>
    </row>
    <row x14ac:dyDescent="0.25" r="102" customHeight="1" ht="17.25">
      <c r="A102" s="1" t="s">
        <v>202</v>
      </c>
      <c r="B102" s="1" t="s">
        <v>203</v>
      </c>
      <c r="C102" s="3">
        <v>79</v>
      </c>
      <c r="D102" s="3">
        <v>91</v>
      </c>
      <c r="E102" s="3">
        <v>93</v>
      </c>
      <c r="F102" s="3">
        <v>93</v>
      </c>
      <c r="G102" s="3">
        <v>94</v>
      </c>
      <c r="H102" s="3">
        <v>94</v>
      </c>
      <c r="I102" s="3">
        <v>94</v>
      </c>
      <c r="J102" s="3">
        <v>94</v>
      </c>
      <c r="K102" s="3">
        <v>93</v>
      </c>
      <c r="L102" s="3">
        <v>92</v>
      </c>
      <c r="M102" s="3">
        <v>91</v>
      </c>
      <c r="N102" s="3">
        <v>90</v>
      </c>
      <c r="O102" s="3">
        <v>90</v>
      </c>
      <c r="P102" s="3">
        <v>90</v>
      </c>
      <c r="Q102" s="3">
        <v>90</v>
      </c>
      <c r="R102" s="3">
        <v>90</v>
      </c>
      <c r="S102" s="3">
        <v>90</v>
      </c>
      <c r="T102" s="3">
        <v>90</v>
      </c>
      <c r="U102" s="3">
        <v>90</v>
      </c>
      <c r="V102" s="3">
        <v>87</v>
      </c>
      <c r="W102" s="3">
        <v>86</v>
      </c>
      <c r="X102" s="3">
        <v>84</v>
      </c>
      <c r="Y102" s="3">
        <v>83</v>
      </c>
      <c r="Z102" s="3">
        <v>81</v>
      </c>
      <c r="AA102" s="3">
        <v>80</v>
      </c>
      <c r="AB102" s="3">
        <v>78</v>
      </c>
      <c r="AC102" s="3">
        <v>78</v>
      </c>
      <c r="AD102" s="3">
        <v>78</v>
      </c>
      <c r="AE102" s="3">
        <v>66</v>
      </c>
      <c r="AF102" s="3">
        <v>64</v>
      </c>
      <c r="AG102" s="3">
        <v>63</v>
      </c>
      <c r="AH102" s="3">
        <v>59</v>
      </c>
      <c r="AI102" s="3">
        <v>53</v>
      </c>
      <c r="AJ102" s="3">
        <v>49</v>
      </c>
      <c r="AK102" s="3">
        <v>52</v>
      </c>
      <c r="AL102" s="3">
        <v>45</v>
      </c>
      <c r="AM102" s="3">
        <v>47</v>
      </c>
      <c r="AN102" s="3">
        <v>49</v>
      </c>
      <c r="AO102" s="3">
        <v>59</v>
      </c>
      <c r="AP102" s="3">
        <v>56</v>
      </c>
      <c r="AQ102" s="3">
        <v>46</v>
      </c>
      <c r="AR102" s="4"/>
    </row>
    <row x14ac:dyDescent="0.25" r="103" customHeight="1" ht="17.25">
      <c r="A103" s="1" t="s">
        <v>204</v>
      </c>
      <c r="B103" s="1" t="s">
        <v>205</v>
      </c>
      <c r="C103" s="3">
        <v>48</v>
      </c>
      <c r="D103" s="3">
        <v>87</v>
      </c>
      <c r="E103" s="3">
        <v>91</v>
      </c>
      <c r="F103" s="3">
        <v>90</v>
      </c>
      <c r="G103" s="3">
        <v>91</v>
      </c>
      <c r="H103" s="3">
        <v>88</v>
      </c>
      <c r="I103" s="3">
        <v>94</v>
      </c>
      <c r="J103" s="3">
        <v>92</v>
      </c>
      <c r="K103" s="3">
        <v>86</v>
      </c>
      <c r="L103" s="3">
        <v>87</v>
      </c>
      <c r="M103" s="3">
        <v>93</v>
      </c>
      <c r="N103" s="3">
        <v>93</v>
      </c>
      <c r="O103" s="3">
        <v>93</v>
      </c>
      <c r="P103" s="3">
        <v>88</v>
      </c>
      <c r="Q103" s="3">
        <v>89</v>
      </c>
      <c r="R103" s="3">
        <v>85</v>
      </c>
      <c r="S103" s="3">
        <v>76</v>
      </c>
      <c r="T103" s="3">
        <v>85</v>
      </c>
      <c r="U103" s="3">
        <v>80</v>
      </c>
      <c r="V103" s="3">
        <v>82</v>
      </c>
      <c r="W103" s="3">
        <v>75</v>
      </c>
      <c r="X103" s="3">
        <v>88</v>
      </c>
      <c r="Y103" s="3">
        <v>90</v>
      </c>
      <c r="Z103" s="3">
        <v>95</v>
      </c>
      <c r="AA103" s="3">
        <v>94</v>
      </c>
      <c r="AB103" s="3">
        <v>92</v>
      </c>
      <c r="AC103" s="3">
        <v>90</v>
      </c>
      <c r="AD103" s="3">
        <v>83</v>
      </c>
      <c r="AE103" s="3">
        <v>80</v>
      </c>
      <c r="AF103" s="3">
        <v>77</v>
      </c>
      <c r="AG103" s="3">
        <v>69</v>
      </c>
      <c r="AH103" s="3">
        <v>95</v>
      </c>
      <c r="AI103" s="3">
        <v>66</v>
      </c>
      <c r="AJ103" s="3">
        <v>60</v>
      </c>
      <c r="AK103" s="3">
        <v>54</v>
      </c>
      <c r="AL103" s="3">
        <v>28</v>
      </c>
      <c r="AM103" s="3">
        <v>45</v>
      </c>
      <c r="AN103" s="3">
        <v>36</v>
      </c>
      <c r="AO103" s="3">
        <v>28</v>
      </c>
      <c r="AP103" s="3">
        <v>20</v>
      </c>
      <c r="AQ103" s="3">
        <v>15</v>
      </c>
      <c r="AR103" s="3">
        <v>9</v>
      </c>
    </row>
    <row x14ac:dyDescent="0.25" r="104" customHeight="1" ht="17.25">
      <c r="A104" s="1" t="s">
        <v>206</v>
      </c>
      <c r="B104" s="1" t="s">
        <v>207</v>
      </c>
      <c r="C104" s="3">
        <v>99</v>
      </c>
      <c r="D104" s="3">
        <v>99</v>
      </c>
      <c r="E104" s="3">
        <v>98</v>
      </c>
      <c r="F104" s="3">
        <v>96</v>
      </c>
      <c r="G104" s="3">
        <v>94</v>
      </c>
      <c r="H104" s="3">
        <v>89</v>
      </c>
      <c r="I104" s="3">
        <v>94</v>
      </c>
      <c r="J104" s="3">
        <v>97</v>
      </c>
      <c r="K104" s="3">
        <v>94</v>
      </c>
      <c r="L104" s="3">
        <v>90</v>
      </c>
      <c r="M104" s="3">
        <v>89</v>
      </c>
      <c r="N104" s="3">
        <v>88</v>
      </c>
      <c r="O104" s="3">
        <v>85</v>
      </c>
      <c r="P104" s="3">
        <v>88</v>
      </c>
      <c r="Q104" s="3">
        <v>95</v>
      </c>
      <c r="R104" s="3">
        <v>88</v>
      </c>
      <c r="S104" s="3">
        <v>95</v>
      </c>
      <c r="T104" s="3">
        <v>94</v>
      </c>
      <c r="U104" s="3">
        <v>92</v>
      </c>
      <c r="V104" s="3">
        <v>81</v>
      </c>
      <c r="W104" s="3">
        <v>69</v>
      </c>
      <c r="X104" s="3">
        <v>77</v>
      </c>
      <c r="Y104" s="3">
        <v>80</v>
      </c>
      <c r="Z104" s="3">
        <v>85</v>
      </c>
      <c r="AA104" s="3">
        <v>65</v>
      </c>
      <c r="AB104" s="3">
        <v>79</v>
      </c>
      <c r="AC104" s="3">
        <v>92</v>
      </c>
      <c r="AD104" s="3">
        <v>99</v>
      </c>
      <c r="AE104" s="3">
        <v>92</v>
      </c>
      <c r="AF104" s="3">
        <v>92</v>
      </c>
      <c r="AG104" s="3">
        <v>91</v>
      </c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x14ac:dyDescent="0.25" r="105" customHeight="1" ht="17.25">
      <c r="A105" s="1" t="s">
        <v>208</v>
      </c>
      <c r="B105" s="1" t="s">
        <v>209</v>
      </c>
      <c r="C105" s="3">
        <v>99</v>
      </c>
      <c r="D105" s="3">
        <v>99</v>
      </c>
      <c r="E105" s="3">
        <v>99</v>
      </c>
      <c r="F105" s="3">
        <v>99</v>
      </c>
      <c r="G105" s="3">
        <v>99</v>
      </c>
      <c r="H105" s="3">
        <v>99</v>
      </c>
      <c r="I105" s="3">
        <v>99</v>
      </c>
      <c r="J105" s="3">
        <v>99</v>
      </c>
      <c r="K105" s="3">
        <v>99</v>
      </c>
      <c r="L105" s="3">
        <v>99</v>
      </c>
      <c r="M105" s="3">
        <v>99</v>
      </c>
      <c r="N105" s="3">
        <v>99</v>
      </c>
      <c r="O105" s="3">
        <v>99</v>
      </c>
      <c r="P105" s="3">
        <v>99</v>
      </c>
      <c r="Q105" s="3">
        <v>99</v>
      </c>
      <c r="R105" s="3">
        <v>99</v>
      </c>
      <c r="S105" s="3">
        <v>90</v>
      </c>
      <c r="T105" s="3">
        <v>93</v>
      </c>
      <c r="U105" s="3">
        <v>97</v>
      </c>
      <c r="V105" s="3">
        <v>99</v>
      </c>
      <c r="W105" s="3">
        <v>99</v>
      </c>
      <c r="X105" s="3">
        <v>93</v>
      </c>
      <c r="Y105" s="3">
        <v>95</v>
      </c>
      <c r="Z105" s="3">
        <v>89</v>
      </c>
      <c r="AA105" s="3">
        <v>78</v>
      </c>
      <c r="AB105" s="3">
        <v>78</v>
      </c>
      <c r="AC105" s="3">
        <v>78</v>
      </c>
      <c r="AD105" s="3">
        <v>81</v>
      </c>
      <c r="AE105" s="3">
        <v>84</v>
      </c>
      <c r="AF105" s="3">
        <v>86</v>
      </c>
      <c r="AG105" s="3">
        <v>90</v>
      </c>
      <c r="AH105" s="3">
        <v>93</v>
      </c>
      <c r="AI105" s="3">
        <v>96</v>
      </c>
      <c r="AJ105" s="3">
        <v>95</v>
      </c>
      <c r="AK105" s="3">
        <v>93</v>
      </c>
      <c r="AL105" s="3">
        <v>87</v>
      </c>
      <c r="AM105" s="3">
        <v>81</v>
      </c>
      <c r="AN105" s="3">
        <v>81</v>
      </c>
      <c r="AO105" s="4"/>
      <c r="AP105" s="4"/>
      <c r="AQ105" s="4"/>
      <c r="AR105" s="4"/>
    </row>
    <row x14ac:dyDescent="0.25" r="106" customHeight="1" ht="17.25">
      <c r="A106" s="1" t="s">
        <v>210</v>
      </c>
      <c r="B106" s="1" t="s">
        <v>211</v>
      </c>
      <c r="C106" s="3">
        <v>95</v>
      </c>
      <c r="D106" s="3">
        <v>92</v>
      </c>
      <c r="E106" s="3">
        <v>96</v>
      </c>
      <c r="F106" s="3">
        <v>96</v>
      </c>
      <c r="G106" s="3">
        <v>95</v>
      </c>
      <c r="H106" s="3">
        <v>93</v>
      </c>
      <c r="I106" s="3">
        <v>94</v>
      </c>
      <c r="J106" s="3">
        <v>99</v>
      </c>
      <c r="K106" s="3">
        <v>97</v>
      </c>
      <c r="L106" s="3">
        <v>96</v>
      </c>
      <c r="M106" s="3">
        <v>97</v>
      </c>
      <c r="N106" s="3">
        <v>94</v>
      </c>
      <c r="O106" s="3">
        <v>94</v>
      </c>
      <c r="P106" s="3">
        <v>87</v>
      </c>
      <c r="Q106" s="3">
        <v>89</v>
      </c>
      <c r="R106" s="3">
        <v>93</v>
      </c>
      <c r="S106" s="3">
        <v>87</v>
      </c>
      <c r="T106" s="3">
        <v>85</v>
      </c>
      <c r="U106" s="3">
        <v>91</v>
      </c>
      <c r="V106" s="3">
        <v>85</v>
      </c>
      <c r="W106" s="3">
        <v>84</v>
      </c>
      <c r="X106" s="3">
        <v>84</v>
      </c>
      <c r="Y106" s="3">
        <v>93</v>
      </c>
      <c r="Z106" s="3">
        <v>81</v>
      </c>
      <c r="AA106" s="3">
        <v>86</v>
      </c>
      <c r="AB106" s="3">
        <v>81</v>
      </c>
      <c r="AC106" s="3">
        <v>76</v>
      </c>
      <c r="AD106" s="3">
        <v>76</v>
      </c>
      <c r="AE106" s="3">
        <v>75</v>
      </c>
      <c r="AF106" s="3">
        <v>75</v>
      </c>
      <c r="AG106" s="3">
        <v>74</v>
      </c>
      <c r="AH106" s="3">
        <v>74</v>
      </c>
      <c r="AI106" s="3">
        <v>70</v>
      </c>
      <c r="AJ106" s="3">
        <v>66</v>
      </c>
      <c r="AK106" s="3">
        <v>62</v>
      </c>
      <c r="AL106" s="3">
        <v>67</v>
      </c>
      <c r="AM106" s="3">
        <v>67</v>
      </c>
      <c r="AN106" s="3">
        <v>58</v>
      </c>
      <c r="AO106" s="3">
        <v>53</v>
      </c>
      <c r="AP106" s="3">
        <v>59</v>
      </c>
      <c r="AQ106" s="3">
        <v>32</v>
      </c>
      <c r="AR106" s="3">
        <v>22</v>
      </c>
    </row>
    <row x14ac:dyDescent="0.25" r="107" customHeight="1" ht="17.25">
      <c r="A107" s="1" t="s">
        <v>212</v>
      </c>
      <c r="B107" s="1" t="s">
        <v>213</v>
      </c>
      <c r="C107" s="3">
        <v>86</v>
      </c>
      <c r="D107" s="3">
        <v>93</v>
      </c>
      <c r="E107" s="3">
        <v>99</v>
      </c>
      <c r="F107" s="3">
        <v>99</v>
      </c>
      <c r="G107" s="3">
        <v>99</v>
      </c>
      <c r="H107" s="3">
        <v>99</v>
      </c>
      <c r="I107" s="3">
        <v>99</v>
      </c>
      <c r="J107" s="3">
        <v>99</v>
      </c>
      <c r="K107" s="3">
        <v>99</v>
      </c>
      <c r="L107" s="3">
        <v>99</v>
      </c>
      <c r="M107" s="3">
        <v>99</v>
      </c>
      <c r="N107" s="3">
        <v>99</v>
      </c>
      <c r="O107" s="3">
        <v>99</v>
      </c>
      <c r="P107" s="3">
        <v>99</v>
      </c>
      <c r="Q107" s="3">
        <v>98</v>
      </c>
      <c r="R107" s="3">
        <v>98</v>
      </c>
      <c r="S107" s="3">
        <v>88</v>
      </c>
      <c r="T107" s="3">
        <v>88</v>
      </c>
      <c r="U107" s="3">
        <v>94</v>
      </c>
      <c r="V107" s="3">
        <v>93</v>
      </c>
      <c r="W107" s="3">
        <v>97</v>
      </c>
      <c r="X107" s="3">
        <v>96</v>
      </c>
      <c r="Y107" s="3">
        <v>99</v>
      </c>
      <c r="Z107" s="3">
        <v>92</v>
      </c>
      <c r="AA107" s="3">
        <v>95</v>
      </c>
      <c r="AB107" s="3">
        <v>94</v>
      </c>
      <c r="AC107" s="3">
        <v>93</v>
      </c>
      <c r="AD107" s="3">
        <v>92</v>
      </c>
      <c r="AE107" s="3">
        <v>91</v>
      </c>
      <c r="AF107" s="3">
        <v>91</v>
      </c>
      <c r="AG107" s="3">
        <v>74</v>
      </c>
      <c r="AH107" s="3">
        <v>84</v>
      </c>
      <c r="AI107" s="3">
        <v>94</v>
      </c>
      <c r="AJ107" s="3">
        <v>91</v>
      </c>
      <c r="AK107" s="3">
        <v>94</v>
      </c>
      <c r="AL107" s="3">
        <v>99</v>
      </c>
      <c r="AM107" s="3">
        <v>99</v>
      </c>
      <c r="AN107" s="3">
        <v>98</v>
      </c>
      <c r="AO107" s="3">
        <v>89</v>
      </c>
      <c r="AP107" s="3">
        <v>83</v>
      </c>
      <c r="AQ107" s="3">
        <v>66</v>
      </c>
      <c r="AR107" s="3">
        <v>34</v>
      </c>
    </row>
    <row x14ac:dyDescent="0.25" r="108" customHeight="1" ht="17.25">
      <c r="A108" s="1" t="s">
        <v>214</v>
      </c>
      <c r="B108" s="1" t="s">
        <v>215</v>
      </c>
      <c r="C108" s="3">
        <v>95</v>
      </c>
      <c r="D108" s="3">
        <v>94</v>
      </c>
      <c r="E108" s="3">
        <v>70</v>
      </c>
      <c r="F108" s="3">
        <v>87</v>
      </c>
      <c r="G108" s="3">
        <v>92</v>
      </c>
      <c r="H108" s="3">
        <v>91</v>
      </c>
      <c r="I108" s="3">
        <v>94</v>
      </c>
      <c r="J108" s="3">
        <v>87</v>
      </c>
      <c r="K108" s="3">
        <v>43</v>
      </c>
      <c r="L108" s="3">
        <v>85</v>
      </c>
      <c r="M108" s="3">
        <v>53</v>
      </c>
      <c r="N108" s="3">
        <v>81</v>
      </c>
      <c r="O108" s="3">
        <v>86</v>
      </c>
      <c r="P108" s="3">
        <v>78</v>
      </c>
      <c r="Q108" s="3">
        <v>73</v>
      </c>
      <c r="R108" s="3">
        <v>69</v>
      </c>
      <c r="S108" s="3">
        <v>64</v>
      </c>
      <c r="T108" s="3">
        <v>61</v>
      </c>
      <c r="U108" s="3">
        <v>58</v>
      </c>
      <c r="V108" s="3">
        <v>56</v>
      </c>
      <c r="W108" s="3">
        <v>53</v>
      </c>
      <c r="X108" s="3">
        <v>50</v>
      </c>
      <c r="Y108" s="3">
        <v>47</v>
      </c>
      <c r="Z108" s="3">
        <v>48</v>
      </c>
      <c r="AA108" s="3">
        <v>48</v>
      </c>
      <c r="AB108" s="3">
        <v>53</v>
      </c>
      <c r="AC108" s="3">
        <v>53</v>
      </c>
      <c r="AD108" s="3">
        <v>32</v>
      </c>
      <c r="AE108" s="3">
        <v>34</v>
      </c>
      <c r="AF108" s="3">
        <v>38</v>
      </c>
      <c r="AG108" s="3">
        <v>38</v>
      </c>
      <c r="AH108" s="3">
        <v>50</v>
      </c>
      <c r="AI108" s="3">
        <v>32</v>
      </c>
      <c r="AJ108" s="3">
        <v>27</v>
      </c>
      <c r="AK108" s="3">
        <v>28</v>
      </c>
      <c r="AL108" s="3">
        <v>28</v>
      </c>
      <c r="AM108" s="3">
        <v>28</v>
      </c>
      <c r="AN108" s="3">
        <v>28</v>
      </c>
      <c r="AO108" s="3">
        <v>28</v>
      </c>
      <c r="AP108" s="3">
        <v>28</v>
      </c>
      <c r="AQ108" s="3">
        <v>28</v>
      </c>
      <c r="AR108" s="4"/>
    </row>
    <row x14ac:dyDescent="0.25" r="109" customHeight="1" ht="17.25">
      <c r="A109" s="1" t="s">
        <v>216</v>
      </c>
      <c r="B109" s="1" t="s">
        <v>217</v>
      </c>
      <c r="C109" s="3">
        <v>75</v>
      </c>
      <c r="D109" s="3">
        <v>75</v>
      </c>
      <c r="E109" s="3">
        <v>72</v>
      </c>
      <c r="F109" s="3">
        <v>70</v>
      </c>
      <c r="G109" s="3">
        <v>67</v>
      </c>
      <c r="H109" s="3">
        <v>64</v>
      </c>
      <c r="I109" s="3">
        <v>53</v>
      </c>
      <c r="J109" s="3">
        <v>51</v>
      </c>
      <c r="K109" s="3">
        <v>51</v>
      </c>
      <c r="L109" s="3">
        <v>51</v>
      </c>
      <c r="M109" s="3">
        <v>57</v>
      </c>
      <c r="N109" s="3">
        <v>62</v>
      </c>
      <c r="O109" s="3">
        <v>76</v>
      </c>
      <c r="P109" s="3">
        <v>65</v>
      </c>
      <c r="Q109" s="3">
        <v>53</v>
      </c>
      <c r="R109" s="3">
        <v>52</v>
      </c>
      <c r="S109" s="3">
        <v>49</v>
      </c>
      <c r="T109" s="3">
        <v>45</v>
      </c>
      <c r="U109" s="3">
        <v>42</v>
      </c>
      <c r="V109" s="3">
        <v>38</v>
      </c>
      <c r="W109" s="3">
        <v>41</v>
      </c>
      <c r="X109" s="3">
        <v>44</v>
      </c>
      <c r="Y109" s="3">
        <v>46</v>
      </c>
      <c r="Z109" s="3">
        <v>49</v>
      </c>
      <c r="AA109" s="3">
        <v>29</v>
      </c>
      <c r="AB109" s="3">
        <v>43</v>
      </c>
      <c r="AC109" s="3">
        <v>42</v>
      </c>
      <c r="AD109" s="3">
        <v>55</v>
      </c>
      <c r="AE109" s="3">
        <v>52</v>
      </c>
      <c r="AF109" s="3">
        <v>57</v>
      </c>
      <c r="AG109" s="3">
        <v>60</v>
      </c>
      <c r="AH109" s="3">
        <v>80</v>
      </c>
      <c r="AI109" s="3">
        <v>61</v>
      </c>
      <c r="AJ109" s="3">
        <v>54</v>
      </c>
      <c r="AK109" s="3">
        <v>47</v>
      </c>
      <c r="AL109" s="3">
        <v>40</v>
      </c>
      <c r="AM109" s="3">
        <v>28</v>
      </c>
      <c r="AN109" s="3">
        <v>16</v>
      </c>
      <c r="AO109" s="3">
        <v>19</v>
      </c>
      <c r="AP109" s="3">
        <v>21</v>
      </c>
      <c r="AQ109" s="3">
        <v>23</v>
      </c>
      <c r="AR109" s="4"/>
    </row>
    <row x14ac:dyDescent="0.25" r="110" customHeight="1" ht="17.25">
      <c r="A110" s="1" t="s">
        <v>218</v>
      </c>
      <c r="B110" s="1" t="s">
        <v>219</v>
      </c>
      <c r="C110" s="3">
        <v>88</v>
      </c>
      <c r="D110" s="3">
        <v>94</v>
      </c>
      <c r="E110" s="3">
        <v>99</v>
      </c>
      <c r="F110" s="3">
        <v>99</v>
      </c>
      <c r="G110" s="3">
        <v>99</v>
      </c>
      <c r="H110" s="3">
        <v>92</v>
      </c>
      <c r="I110" s="3">
        <v>99</v>
      </c>
      <c r="J110" s="3">
        <v>99</v>
      </c>
      <c r="K110" s="3">
        <v>99</v>
      </c>
      <c r="L110" s="3">
        <v>99</v>
      </c>
      <c r="M110" s="3">
        <v>99</v>
      </c>
      <c r="N110" s="3">
        <v>99</v>
      </c>
      <c r="O110" s="3">
        <v>99</v>
      </c>
      <c r="P110" s="3">
        <v>99</v>
      </c>
      <c r="Q110" s="3">
        <v>99</v>
      </c>
      <c r="R110" s="3">
        <v>99</v>
      </c>
      <c r="S110" s="3">
        <v>97</v>
      </c>
      <c r="T110" s="3">
        <v>96</v>
      </c>
      <c r="U110" s="3">
        <v>99</v>
      </c>
      <c r="V110" s="3">
        <v>99</v>
      </c>
      <c r="W110" s="3">
        <v>99</v>
      </c>
      <c r="X110" s="3">
        <v>99</v>
      </c>
      <c r="Y110" s="3">
        <v>99</v>
      </c>
      <c r="Z110" s="3">
        <v>99</v>
      </c>
      <c r="AA110" s="3">
        <v>99</v>
      </c>
      <c r="AB110" s="3">
        <v>99</v>
      </c>
      <c r="AC110" s="3">
        <v>92</v>
      </c>
      <c r="AD110" s="3">
        <v>99</v>
      </c>
      <c r="AE110" s="3">
        <v>99</v>
      </c>
      <c r="AF110" s="3">
        <v>99</v>
      </c>
      <c r="AG110" s="3">
        <v>99</v>
      </c>
      <c r="AH110" s="3">
        <v>99</v>
      </c>
      <c r="AI110" s="3">
        <v>99</v>
      </c>
      <c r="AJ110" s="3">
        <v>99</v>
      </c>
      <c r="AK110" s="3">
        <v>99</v>
      </c>
      <c r="AL110" s="3">
        <v>71</v>
      </c>
      <c r="AM110" s="3">
        <v>41</v>
      </c>
      <c r="AN110" s="3">
        <v>41</v>
      </c>
      <c r="AO110" s="3">
        <v>60</v>
      </c>
      <c r="AP110" s="3">
        <v>80</v>
      </c>
      <c r="AQ110" s="3">
        <v>99</v>
      </c>
      <c r="AR110" s="3">
        <v>85</v>
      </c>
    </row>
    <row x14ac:dyDescent="0.25" r="111" customHeight="1" ht="17.25">
      <c r="A111" s="1" t="s">
        <v>220</v>
      </c>
      <c r="B111" s="1" t="s">
        <v>221</v>
      </c>
      <c r="C111" s="3">
        <v>99</v>
      </c>
      <c r="D111" s="3">
        <v>99</v>
      </c>
      <c r="E111" s="3">
        <v>99</v>
      </c>
      <c r="F111" s="3">
        <v>99</v>
      </c>
      <c r="G111" s="3">
        <v>99</v>
      </c>
      <c r="H111" s="3">
        <v>99</v>
      </c>
      <c r="I111" s="3">
        <v>99</v>
      </c>
      <c r="J111" s="3">
        <v>99</v>
      </c>
      <c r="K111" s="3">
        <v>99</v>
      </c>
      <c r="L111" s="3">
        <v>99</v>
      </c>
      <c r="M111" s="3">
        <v>99</v>
      </c>
      <c r="N111" s="3">
        <v>99</v>
      </c>
      <c r="O111" s="3">
        <v>99</v>
      </c>
      <c r="P111" s="3">
        <v>99</v>
      </c>
      <c r="Q111" s="3">
        <v>99</v>
      </c>
      <c r="R111" s="3">
        <v>99</v>
      </c>
      <c r="S111" s="3">
        <v>98</v>
      </c>
      <c r="T111" s="3">
        <v>99</v>
      </c>
      <c r="U111" s="3">
        <v>98</v>
      </c>
      <c r="V111" s="3">
        <v>98</v>
      </c>
      <c r="W111" s="3">
        <v>98</v>
      </c>
      <c r="X111" s="3">
        <v>98</v>
      </c>
      <c r="Y111" s="3">
        <v>98</v>
      </c>
      <c r="Z111" s="3">
        <v>96</v>
      </c>
      <c r="AA111" s="3">
        <v>96</v>
      </c>
      <c r="AB111" s="3">
        <v>96</v>
      </c>
      <c r="AC111" s="3">
        <v>96</v>
      </c>
      <c r="AD111" s="3">
        <v>96</v>
      </c>
      <c r="AE111" s="3">
        <v>95</v>
      </c>
      <c r="AF111" s="3">
        <v>96</v>
      </c>
      <c r="AG111" s="3">
        <v>94</v>
      </c>
      <c r="AH111" s="3">
        <v>96</v>
      </c>
      <c r="AI111" s="3">
        <v>95</v>
      </c>
      <c r="AJ111" s="3">
        <v>96</v>
      </c>
      <c r="AK111" s="3">
        <v>97</v>
      </c>
      <c r="AL111" s="3">
        <v>95</v>
      </c>
      <c r="AM111" s="3">
        <v>93</v>
      </c>
      <c r="AN111" s="3">
        <v>79</v>
      </c>
      <c r="AO111" s="3">
        <v>77</v>
      </c>
      <c r="AP111" s="3">
        <v>77</v>
      </c>
      <c r="AQ111" s="3">
        <v>54</v>
      </c>
      <c r="AR111" s="3">
        <v>51</v>
      </c>
    </row>
    <row x14ac:dyDescent="0.25" r="112" customHeight="1" ht="17.25">
      <c r="A112" s="1" t="s">
        <v>222</v>
      </c>
      <c r="B112" s="1" t="s">
        <v>223</v>
      </c>
      <c r="C112" s="3">
        <v>93</v>
      </c>
      <c r="D112" s="3">
        <v>91</v>
      </c>
      <c r="E112" s="3">
        <v>93</v>
      </c>
      <c r="F112" s="3">
        <v>90</v>
      </c>
      <c r="G112" s="3">
        <v>86</v>
      </c>
      <c r="H112" s="3">
        <v>86</v>
      </c>
      <c r="I112" s="3">
        <v>86</v>
      </c>
      <c r="J112" s="3">
        <v>85</v>
      </c>
      <c r="K112" s="3">
        <v>84</v>
      </c>
      <c r="L112" s="3">
        <v>84</v>
      </c>
      <c r="M112" s="3">
        <v>83</v>
      </c>
      <c r="N112" s="3">
        <v>74</v>
      </c>
      <c r="O112" s="3">
        <v>74</v>
      </c>
      <c r="P112" s="3">
        <v>75</v>
      </c>
      <c r="Q112" s="3">
        <v>77</v>
      </c>
      <c r="R112" s="3">
        <v>77</v>
      </c>
      <c r="S112" s="3">
        <v>78</v>
      </c>
      <c r="T112" s="3">
        <v>78</v>
      </c>
      <c r="U112" s="3">
        <v>80</v>
      </c>
      <c r="V112" s="3">
        <v>82</v>
      </c>
      <c r="W112" s="3">
        <v>78</v>
      </c>
      <c r="X112" s="3">
        <v>74</v>
      </c>
      <c r="Y112" s="3">
        <v>70</v>
      </c>
      <c r="Z112" s="3">
        <v>66</v>
      </c>
      <c r="AA112" s="3">
        <v>62</v>
      </c>
      <c r="AB112" s="3">
        <v>59</v>
      </c>
      <c r="AC112" s="3">
        <v>73</v>
      </c>
      <c r="AD112" s="3">
        <v>75</v>
      </c>
      <c r="AE112" s="3">
        <v>77</v>
      </c>
      <c r="AF112" s="3">
        <v>80</v>
      </c>
      <c r="AG112" s="3">
        <v>80</v>
      </c>
      <c r="AH112" s="3">
        <v>80</v>
      </c>
      <c r="AI112" s="3">
        <v>80</v>
      </c>
      <c r="AJ112" s="3">
        <v>77</v>
      </c>
      <c r="AK112" s="3">
        <v>72</v>
      </c>
      <c r="AL112" s="3">
        <v>69</v>
      </c>
      <c r="AM112" s="3">
        <v>62</v>
      </c>
      <c r="AN112" s="3">
        <v>55</v>
      </c>
      <c r="AO112" s="3">
        <v>35</v>
      </c>
      <c r="AP112" s="3">
        <v>12</v>
      </c>
      <c r="AQ112" s="3">
        <v>11</v>
      </c>
      <c r="AR112" s="3">
        <v>6</v>
      </c>
    </row>
    <row x14ac:dyDescent="0.25" r="113" customHeight="1" ht="17.25">
      <c r="A113" s="1" t="s">
        <v>224</v>
      </c>
      <c r="B113" s="1" t="s">
        <v>225</v>
      </c>
      <c r="C113" s="3">
        <v>99</v>
      </c>
      <c r="D113" s="3">
        <v>99</v>
      </c>
      <c r="E113" s="3">
        <v>99</v>
      </c>
      <c r="F113" s="3">
        <v>99</v>
      </c>
      <c r="G113" s="3">
        <v>99</v>
      </c>
      <c r="H113" s="3">
        <v>99</v>
      </c>
      <c r="I113" s="3">
        <v>99</v>
      </c>
      <c r="J113" s="3">
        <v>99</v>
      </c>
      <c r="K113" s="3">
        <v>95</v>
      </c>
      <c r="L113" s="3">
        <v>98</v>
      </c>
      <c r="M113" s="3">
        <v>99</v>
      </c>
      <c r="N113" s="3">
        <v>99</v>
      </c>
      <c r="O113" s="3">
        <v>99</v>
      </c>
      <c r="P113" s="3">
        <v>98</v>
      </c>
      <c r="Q113" s="3">
        <v>97</v>
      </c>
      <c r="R113" s="3">
        <v>98</v>
      </c>
      <c r="S113" s="3">
        <v>99</v>
      </c>
      <c r="T113" s="3">
        <v>99</v>
      </c>
      <c r="U113" s="3">
        <v>99</v>
      </c>
      <c r="V113" s="3">
        <v>99</v>
      </c>
      <c r="W113" s="3">
        <v>99</v>
      </c>
      <c r="X113" s="3">
        <v>99</v>
      </c>
      <c r="Y113" s="3">
        <v>99</v>
      </c>
      <c r="Z113" s="3">
        <v>99</v>
      </c>
      <c r="AA113" s="3">
        <v>99</v>
      </c>
      <c r="AB113" s="3">
        <v>99</v>
      </c>
      <c r="AC113" s="3">
        <v>99</v>
      </c>
      <c r="AD113" s="3">
        <v>95</v>
      </c>
      <c r="AE113" s="3">
        <v>92</v>
      </c>
      <c r="AF113" s="3">
        <v>84</v>
      </c>
      <c r="AG113" s="3">
        <v>87</v>
      </c>
      <c r="AH113" s="3">
        <v>97</v>
      </c>
      <c r="AI113" s="3">
        <v>87</v>
      </c>
      <c r="AJ113" s="3">
        <v>92</v>
      </c>
      <c r="AK113" s="3">
        <v>90</v>
      </c>
      <c r="AL113" s="3">
        <v>92</v>
      </c>
      <c r="AM113" s="3">
        <v>94</v>
      </c>
      <c r="AN113" s="3">
        <v>89</v>
      </c>
      <c r="AO113" s="3">
        <v>81</v>
      </c>
      <c r="AP113" s="3">
        <v>83</v>
      </c>
      <c r="AQ113" s="3">
        <v>98</v>
      </c>
      <c r="AR113" s="3">
        <v>99</v>
      </c>
    </row>
    <row x14ac:dyDescent="0.25" r="114" customHeight="1" ht="17.25">
      <c r="A114" s="1" t="s">
        <v>226</v>
      </c>
      <c r="B114" s="1" t="s">
        <v>227</v>
      </c>
      <c r="C114" s="3">
        <v>42</v>
      </c>
      <c r="D114" s="3">
        <v>52</v>
      </c>
      <c r="E114" s="3">
        <v>52</v>
      </c>
      <c r="F114" s="3">
        <v>52</v>
      </c>
      <c r="G114" s="3">
        <v>62</v>
      </c>
      <c r="H114" s="3">
        <v>72</v>
      </c>
      <c r="I114" s="3">
        <v>67</v>
      </c>
      <c r="J114" s="3">
        <v>84</v>
      </c>
      <c r="K114" s="3">
        <v>93</v>
      </c>
      <c r="L114" s="3">
        <v>91</v>
      </c>
      <c r="M114" s="3">
        <v>91</v>
      </c>
      <c r="N114" s="3">
        <v>88</v>
      </c>
      <c r="O114" s="3">
        <v>89</v>
      </c>
      <c r="P114" s="3">
        <v>80</v>
      </c>
      <c r="Q114" s="3">
        <v>81</v>
      </c>
      <c r="R114" s="3">
        <v>90</v>
      </c>
      <c r="S114" s="3">
        <v>90</v>
      </c>
      <c r="T114" s="3">
        <v>89</v>
      </c>
      <c r="U114" s="3">
        <v>89</v>
      </c>
      <c r="V114" s="3">
        <v>84</v>
      </c>
      <c r="W114" s="3">
        <v>81</v>
      </c>
      <c r="X114" s="3">
        <v>88</v>
      </c>
      <c r="Y114" s="3">
        <v>82</v>
      </c>
      <c r="Z114" s="3">
        <v>86</v>
      </c>
      <c r="AA114" s="3">
        <v>88</v>
      </c>
      <c r="AB114" s="3">
        <v>80</v>
      </c>
      <c r="AC114" s="3">
        <v>91</v>
      </c>
      <c r="AD114" s="3">
        <v>85</v>
      </c>
      <c r="AE114" s="3">
        <v>94</v>
      </c>
      <c r="AF114" s="3">
        <v>82</v>
      </c>
      <c r="AG114" s="3">
        <v>89</v>
      </c>
      <c r="AH114" s="3">
        <v>92</v>
      </c>
      <c r="AI114" s="3">
        <v>82</v>
      </c>
      <c r="AJ114" s="3">
        <v>80</v>
      </c>
      <c r="AK114" s="3">
        <v>74</v>
      </c>
      <c r="AL114" s="3">
        <v>76</v>
      </c>
      <c r="AM114" s="3">
        <v>66</v>
      </c>
      <c r="AN114" s="3">
        <v>66</v>
      </c>
      <c r="AO114" s="3">
        <v>58</v>
      </c>
      <c r="AP114" s="3">
        <v>50</v>
      </c>
      <c r="AQ114" s="3">
        <v>64</v>
      </c>
      <c r="AR114" s="3">
        <v>62</v>
      </c>
    </row>
    <row x14ac:dyDescent="0.25" r="115" customHeight="1" ht="17.25">
      <c r="A115" s="1" t="s">
        <v>228</v>
      </c>
      <c r="B115" s="1" t="s">
        <v>229</v>
      </c>
      <c r="C115" s="3">
        <v>79</v>
      </c>
      <c r="D115" s="3">
        <v>84</v>
      </c>
      <c r="E115" s="3">
        <v>87</v>
      </c>
      <c r="F115" s="3">
        <v>91</v>
      </c>
      <c r="G115" s="3">
        <v>96</v>
      </c>
      <c r="H115" s="3">
        <v>94</v>
      </c>
      <c r="I115" s="3">
        <v>96</v>
      </c>
      <c r="J115" s="3">
        <v>96</v>
      </c>
      <c r="K115" s="3">
        <v>91</v>
      </c>
      <c r="L115" s="3">
        <v>93</v>
      </c>
      <c r="M115" s="3">
        <v>94</v>
      </c>
      <c r="N115" s="3">
        <v>93</v>
      </c>
      <c r="O115" s="3">
        <v>91</v>
      </c>
      <c r="P115" s="3">
        <v>94</v>
      </c>
      <c r="Q115" s="3">
        <v>98</v>
      </c>
      <c r="R115" s="3">
        <v>99</v>
      </c>
      <c r="S115" s="3">
        <v>98</v>
      </c>
      <c r="T115" s="3">
        <v>97</v>
      </c>
      <c r="U115" s="3">
        <v>88</v>
      </c>
      <c r="V115" s="3">
        <v>83</v>
      </c>
      <c r="W115" s="3">
        <v>86</v>
      </c>
      <c r="X115" s="3">
        <v>85</v>
      </c>
      <c r="Y115" s="3">
        <v>85</v>
      </c>
      <c r="Z115" s="3">
        <v>84</v>
      </c>
      <c r="AA115" s="3">
        <v>83</v>
      </c>
      <c r="AB115" s="3">
        <v>83</v>
      </c>
      <c r="AC115" s="3">
        <v>82</v>
      </c>
      <c r="AD115" s="3">
        <v>82</v>
      </c>
      <c r="AE115" s="3">
        <v>80</v>
      </c>
      <c r="AF115" s="3">
        <v>84</v>
      </c>
      <c r="AG115" s="3">
        <v>78</v>
      </c>
      <c r="AH115" s="3">
        <v>75</v>
      </c>
      <c r="AI115" s="3">
        <v>66</v>
      </c>
      <c r="AJ115" s="3">
        <v>56</v>
      </c>
      <c r="AK115" s="3">
        <v>66</v>
      </c>
      <c r="AL115" s="3">
        <v>51</v>
      </c>
      <c r="AM115" s="3">
        <v>68</v>
      </c>
      <c r="AN115" s="3">
        <v>80</v>
      </c>
      <c r="AO115" s="3">
        <v>55</v>
      </c>
      <c r="AP115" s="3">
        <v>47</v>
      </c>
      <c r="AQ115" s="3">
        <v>42</v>
      </c>
      <c r="AR115" s="3">
        <v>31</v>
      </c>
    </row>
    <row x14ac:dyDescent="0.25" r="116" customHeight="1" ht="17.25">
      <c r="A116" s="1" t="s">
        <v>230</v>
      </c>
      <c r="B116" s="1" t="s">
        <v>231</v>
      </c>
      <c r="C116" s="3">
        <v>87</v>
      </c>
      <c r="D116" s="3">
        <v>87</v>
      </c>
      <c r="E116" s="3">
        <v>94</v>
      </c>
      <c r="F116" s="3">
        <v>81</v>
      </c>
      <c r="G116" s="3">
        <v>84</v>
      </c>
      <c r="H116" s="3">
        <v>90</v>
      </c>
      <c r="I116" s="3">
        <v>91</v>
      </c>
      <c r="J116" s="3">
        <v>94</v>
      </c>
      <c r="K116" s="3">
        <v>95</v>
      </c>
      <c r="L116" s="3">
        <v>95</v>
      </c>
      <c r="M116" s="3">
        <v>91</v>
      </c>
      <c r="N116" s="3">
        <v>95</v>
      </c>
      <c r="O116" s="3">
        <v>97</v>
      </c>
      <c r="P116" s="3">
        <v>97</v>
      </c>
      <c r="Q116" s="3">
        <v>96</v>
      </c>
      <c r="R116" s="3">
        <v>96</v>
      </c>
      <c r="S116" s="3">
        <v>95</v>
      </c>
      <c r="T116" s="3">
        <v>95</v>
      </c>
      <c r="U116" s="3">
        <v>94</v>
      </c>
      <c r="V116" s="3">
        <v>92</v>
      </c>
      <c r="W116" s="3">
        <v>87</v>
      </c>
      <c r="X116" s="3">
        <v>93</v>
      </c>
      <c r="Y116" s="3">
        <v>97</v>
      </c>
      <c r="Z116" s="3">
        <v>96</v>
      </c>
      <c r="AA116" s="3">
        <v>98</v>
      </c>
      <c r="AB116" s="3">
        <v>99</v>
      </c>
      <c r="AC116" s="3">
        <v>94</v>
      </c>
      <c r="AD116" s="3">
        <v>91</v>
      </c>
      <c r="AE116" s="3">
        <v>87</v>
      </c>
      <c r="AF116" s="3">
        <v>85</v>
      </c>
      <c r="AG116" s="3">
        <v>78</v>
      </c>
      <c r="AH116" s="3">
        <v>83</v>
      </c>
      <c r="AI116" s="3">
        <v>62</v>
      </c>
      <c r="AJ116" s="3">
        <v>70</v>
      </c>
      <c r="AK116" s="3">
        <v>61</v>
      </c>
      <c r="AL116" s="3">
        <v>54</v>
      </c>
      <c r="AM116" s="3">
        <v>63</v>
      </c>
      <c r="AN116" s="3">
        <v>64</v>
      </c>
      <c r="AO116" s="3">
        <v>61</v>
      </c>
      <c r="AP116" s="3">
        <v>65</v>
      </c>
      <c r="AQ116" s="3">
        <v>63</v>
      </c>
      <c r="AR116" s="3">
        <v>57</v>
      </c>
    </row>
    <row x14ac:dyDescent="0.25" r="117" customHeight="1" ht="17.25">
      <c r="A117" s="1" t="s">
        <v>232</v>
      </c>
      <c r="B117" s="1" t="s">
        <v>233</v>
      </c>
      <c r="C117" s="3">
        <v>47</v>
      </c>
      <c r="D117" s="3">
        <v>64</v>
      </c>
      <c r="E117" s="3">
        <v>70</v>
      </c>
      <c r="F117" s="3">
        <v>77</v>
      </c>
      <c r="G117" s="3">
        <v>83</v>
      </c>
      <c r="H117" s="3">
        <v>90</v>
      </c>
      <c r="I117" s="3">
        <v>85</v>
      </c>
      <c r="J117" s="3">
        <v>88</v>
      </c>
      <c r="K117" s="3">
        <v>92</v>
      </c>
      <c r="L117" s="3">
        <v>95</v>
      </c>
      <c r="M117" s="3">
        <v>94</v>
      </c>
      <c r="N117" s="3">
        <v>93</v>
      </c>
      <c r="O117" s="3">
        <v>92</v>
      </c>
      <c r="P117" s="3">
        <v>91</v>
      </c>
      <c r="Q117" s="3">
        <v>90</v>
      </c>
      <c r="R117" s="3">
        <v>91</v>
      </c>
      <c r="S117" s="3">
        <v>91</v>
      </c>
      <c r="T117" s="3">
        <v>91</v>
      </c>
      <c r="U117" s="3">
        <v>86</v>
      </c>
      <c r="V117" s="3">
        <v>85</v>
      </c>
      <c r="W117" s="3">
        <v>92</v>
      </c>
      <c r="X117" s="3">
        <v>92</v>
      </c>
      <c r="Y117" s="3">
        <v>92</v>
      </c>
      <c r="Z117" s="3">
        <v>92</v>
      </c>
      <c r="AA117" s="3">
        <v>91</v>
      </c>
      <c r="AB117" s="3">
        <v>86</v>
      </c>
      <c r="AC117" s="3">
        <v>82</v>
      </c>
      <c r="AD117" s="3">
        <v>86</v>
      </c>
      <c r="AE117" s="3">
        <v>91</v>
      </c>
      <c r="AF117" s="3">
        <v>94</v>
      </c>
      <c r="AG117" s="3">
        <v>97</v>
      </c>
      <c r="AH117" s="3">
        <v>96</v>
      </c>
      <c r="AI117" s="3">
        <v>96</v>
      </c>
      <c r="AJ117" s="3">
        <v>95</v>
      </c>
      <c r="AK117" s="3">
        <v>90</v>
      </c>
      <c r="AL117" s="3">
        <v>84</v>
      </c>
      <c r="AM117" s="3">
        <v>76</v>
      </c>
      <c r="AN117" s="3">
        <v>71</v>
      </c>
      <c r="AO117" s="3">
        <v>69</v>
      </c>
      <c r="AP117" s="3">
        <v>66</v>
      </c>
      <c r="AQ117" s="3">
        <v>61</v>
      </c>
      <c r="AR117" s="3">
        <v>56</v>
      </c>
    </row>
    <row x14ac:dyDescent="0.25" r="118" customHeight="1" ht="17.25">
      <c r="A118" s="1" t="s">
        <v>234</v>
      </c>
      <c r="B118" s="1" t="s">
        <v>235</v>
      </c>
      <c r="C118" s="3">
        <v>91</v>
      </c>
      <c r="D118" s="3">
        <v>91</v>
      </c>
      <c r="E118" s="3">
        <v>92</v>
      </c>
      <c r="F118" s="3">
        <v>92</v>
      </c>
      <c r="G118" s="3">
        <v>92</v>
      </c>
      <c r="H118" s="3">
        <v>93</v>
      </c>
      <c r="I118" s="3">
        <v>94</v>
      </c>
      <c r="J118" s="3">
        <v>92</v>
      </c>
      <c r="K118" s="3">
        <v>93</v>
      </c>
      <c r="L118" s="3">
        <v>94</v>
      </c>
      <c r="M118" s="3">
        <v>94</v>
      </c>
      <c r="N118" s="3">
        <v>93</v>
      </c>
      <c r="O118" s="3">
        <v>94</v>
      </c>
      <c r="P118" s="3">
        <v>93</v>
      </c>
      <c r="Q118" s="3">
        <v>93</v>
      </c>
      <c r="R118" s="3">
        <v>94</v>
      </c>
      <c r="S118" s="3">
        <v>94</v>
      </c>
      <c r="T118" s="3">
        <v>94</v>
      </c>
      <c r="U118" s="3">
        <v>93</v>
      </c>
      <c r="V118" s="3">
        <v>95</v>
      </c>
      <c r="W118" s="3">
        <v>95</v>
      </c>
      <c r="X118" s="3">
        <v>96</v>
      </c>
      <c r="Y118" s="3">
        <v>96</v>
      </c>
      <c r="Z118" s="3">
        <v>96</v>
      </c>
      <c r="AA118" s="3">
        <v>96</v>
      </c>
      <c r="AB118" s="3">
        <v>97</v>
      </c>
      <c r="AC118" s="3">
        <v>98</v>
      </c>
      <c r="AD118" s="3">
        <v>94</v>
      </c>
      <c r="AE118" s="3">
        <v>95</v>
      </c>
      <c r="AF118" s="3">
        <v>95</v>
      </c>
      <c r="AG118" s="3">
        <v>94</v>
      </c>
      <c r="AH118" s="3">
        <v>97</v>
      </c>
      <c r="AI118" s="3">
        <v>95</v>
      </c>
      <c r="AJ118" s="3">
        <v>95</v>
      </c>
      <c r="AK118" s="3">
        <v>95</v>
      </c>
      <c r="AL118" s="3">
        <v>95</v>
      </c>
      <c r="AM118" s="3">
        <v>95</v>
      </c>
      <c r="AN118" s="3">
        <v>95</v>
      </c>
      <c r="AO118" s="3">
        <v>95</v>
      </c>
      <c r="AP118" s="3">
        <v>93</v>
      </c>
      <c r="AQ118" s="3">
        <v>93</v>
      </c>
      <c r="AR118" s="3">
        <v>93</v>
      </c>
    </row>
    <row x14ac:dyDescent="0.25" r="119" customHeight="1" ht="17.25">
      <c r="A119" s="1" t="s">
        <v>236</v>
      </c>
      <c r="B119" s="1" t="s">
        <v>237</v>
      </c>
      <c r="C119" s="4"/>
      <c r="D119" s="4"/>
      <c r="E119" s="4"/>
      <c r="F119" s="4"/>
      <c r="G119" s="4"/>
      <c r="H119" s="4"/>
      <c r="I119" s="3">
        <v>32</v>
      </c>
      <c r="J119" s="3">
        <v>99</v>
      </c>
      <c r="K119" s="3">
        <v>99</v>
      </c>
      <c r="L119" s="3">
        <v>99</v>
      </c>
      <c r="M119" s="3">
        <v>97</v>
      </c>
      <c r="N119" s="3">
        <v>96</v>
      </c>
      <c r="O119" s="3">
        <v>98</v>
      </c>
      <c r="P119" s="3">
        <v>98</v>
      </c>
      <c r="Q119" s="3">
        <v>98</v>
      </c>
      <c r="R119" s="3">
        <v>99</v>
      </c>
      <c r="S119" s="3">
        <v>89</v>
      </c>
      <c r="T119" s="3">
        <v>83</v>
      </c>
      <c r="U119" s="3">
        <v>81</v>
      </c>
      <c r="V119" s="3">
        <v>81</v>
      </c>
      <c r="W119" s="3">
        <v>82</v>
      </c>
      <c r="X119" s="3">
        <v>82</v>
      </c>
      <c r="Y119" s="3">
        <v>85</v>
      </c>
      <c r="Z119" s="3">
        <v>88</v>
      </c>
      <c r="AA119" s="3">
        <v>87</v>
      </c>
      <c r="AB119" s="3">
        <v>87</v>
      </c>
      <c r="AC119" s="3">
        <v>94</v>
      </c>
      <c r="AD119" s="3">
        <v>87</v>
      </c>
      <c r="AE119" s="3">
        <v>91</v>
      </c>
      <c r="AF119" s="3">
        <v>92</v>
      </c>
      <c r="AG119" s="3">
        <v>89</v>
      </c>
      <c r="AH119" s="3">
        <v>88</v>
      </c>
      <c r="AI119" s="3">
        <v>87</v>
      </c>
      <c r="AJ119" s="3">
        <v>86</v>
      </c>
      <c r="AK119" s="3">
        <v>78</v>
      </c>
      <c r="AL119" s="3">
        <v>71</v>
      </c>
      <c r="AM119" s="3">
        <v>82</v>
      </c>
      <c r="AN119" s="3">
        <v>79</v>
      </c>
      <c r="AO119" s="3">
        <v>76</v>
      </c>
      <c r="AP119" s="3">
        <v>76</v>
      </c>
      <c r="AQ119" s="3">
        <v>74</v>
      </c>
      <c r="AR119" s="4"/>
    </row>
    <row x14ac:dyDescent="0.25" r="120" customHeight="1" ht="17.25">
      <c r="A120" s="1" t="s">
        <v>238</v>
      </c>
      <c r="B120" s="1" t="s">
        <v>239</v>
      </c>
      <c r="C120" s="3">
        <v>99</v>
      </c>
      <c r="D120" s="3">
        <v>98</v>
      </c>
      <c r="E120" s="3">
        <v>99</v>
      </c>
      <c r="F120" s="3">
        <v>99</v>
      </c>
      <c r="G120" s="3">
        <v>99</v>
      </c>
      <c r="H120" s="3">
        <v>97</v>
      </c>
      <c r="I120" s="3">
        <v>97</v>
      </c>
      <c r="J120" s="3">
        <v>90</v>
      </c>
      <c r="K120" s="3">
        <v>98</v>
      </c>
      <c r="L120" s="3">
        <v>97</v>
      </c>
      <c r="M120" s="3">
        <v>97</v>
      </c>
      <c r="N120" s="3">
        <v>99</v>
      </c>
      <c r="O120" s="3">
        <v>98</v>
      </c>
      <c r="P120" s="3">
        <v>97</v>
      </c>
      <c r="Q120" s="3">
        <v>96</v>
      </c>
      <c r="R120" s="3">
        <v>99</v>
      </c>
      <c r="S120" s="3">
        <v>99</v>
      </c>
      <c r="T120" s="3">
        <v>99</v>
      </c>
      <c r="U120" s="3">
        <v>99</v>
      </c>
      <c r="V120" s="3">
        <v>99</v>
      </c>
      <c r="W120" s="3">
        <v>99</v>
      </c>
      <c r="X120" s="3">
        <v>99</v>
      </c>
      <c r="Y120" s="3">
        <v>99</v>
      </c>
      <c r="Z120" s="3">
        <v>99</v>
      </c>
      <c r="AA120" s="3">
        <v>99</v>
      </c>
      <c r="AB120" s="3">
        <v>98</v>
      </c>
      <c r="AC120" s="3">
        <v>96</v>
      </c>
      <c r="AD120" s="3">
        <v>96</v>
      </c>
      <c r="AE120" s="3">
        <v>99</v>
      </c>
      <c r="AF120" s="3">
        <v>99</v>
      </c>
      <c r="AG120" s="3">
        <v>98</v>
      </c>
      <c r="AH120" s="3">
        <v>97</v>
      </c>
      <c r="AI120" s="3">
        <v>79</v>
      </c>
      <c r="AJ120" s="3">
        <v>85</v>
      </c>
      <c r="AK120" s="3">
        <v>85</v>
      </c>
      <c r="AL120" s="3">
        <v>84</v>
      </c>
      <c r="AM120" s="3">
        <v>76</v>
      </c>
      <c r="AN120" s="3">
        <v>73</v>
      </c>
      <c r="AO120" s="3">
        <v>69</v>
      </c>
      <c r="AP120" s="3">
        <v>44</v>
      </c>
      <c r="AQ120" s="3">
        <v>28</v>
      </c>
      <c r="AR120" s="3">
        <v>4</v>
      </c>
    </row>
    <row x14ac:dyDescent="0.25" r="121" customHeight="1" ht="17.25">
      <c r="A121" s="1" t="s">
        <v>240</v>
      </c>
      <c r="B121" s="1" t="s">
        <v>241</v>
      </c>
      <c r="C121" s="3">
        <v>98</v>
      </c>
      <c r="D121" s="3">
        <v>98</v>
      </c>
      <c r="E121" s="3">
        <v>98</v>
      </c>
      <c r="F121" s="3">
        <v>98</v>
      </c>
      <c r="G121" s="3">
        <v>98</v>
      </c>
      <c r="H121" s="3">
        <v>98</v>
      </c>
      <c r="I121" s="3">
        <v>97</v>
      </c>
      <c r="J121" s="3">
        <v>99</v>
      </c>
      <c r="K121" s="3">
        <v>99</v>
      </c>
      <c r="L121" s="3">
        <v>99</v>
      </c>
      <c r="M121" s="3">
        <v>99</v>
      </c>
      <c r="N121" s="3">
        <v>96</v>
      </c>
      <c r="O121" s="3">
        <v>96</v>
      </c>
      <c r="P121" s="3">
        <v>96</v>
      </c>
      <c r="Q121" s="3">
        <v>96</v>
      </c>
      <c r="R121" s="3">
        <v>98</v>
      </c>
      <c r="S121" s="3">
        <v>97</v>
      </c>
      <c r="T121" s="3">
        <v>93</v>
      </c>
      <c r="U121" s="3">
        <v>87</v>
      </c>
      <c r="V121" s="3">
        <v>89</v>
      </c>
      <c r="W121" s="3">
        <v>81</v>
      </c>
      <c r="X121" s="3">
        <v>73</v>
      </c>
      <c r="Y121" s="3">
        <v>74</v>
      </c>
      <c r="Z121" s="3">
        <v>75</v>
      </c>
      <c r="AA121" s="3">
        <v>91</v>
      </c>
      <c r="AB121" s="3">
        <v>92</v>
      </c>
      <c r="AC121" s="3">
        <v>93</v>
      </c>
      <c r="AD121" s="3">
        <v>93</v>
      </c>
      <c r="AE121" s="3">
        <v>88</v>
      </c>
      <c r="AF121" s="3">
        <v>83</v>
      </c>
      <c r="AG121" s="3">
        <v>77</v>
      </c>
      <c r="AH121" s="3">
        <v>72</v>
      </c>
      <c r="AI121" s="3">
        <v>70</v>
      </c>
      <c r="AJ121" s="3">
        <v>57</v>
      </c>
      <c r="AK121" s="3">
        <v>54</v>
      </c>
      <c r="AL121" s="3">
        <v>47</v>
      </c>
      <c r="AM121" s="3">
        <v>47</v>
      </c>
      <c r="AN121" s="3">
        <v>47</v>
      </c>
      <c r="AO121" s="3">
        <v>45</v>
      </c>
      <c r="AP121" s="3">
        <v>44</v>
      </c>
      <c r="AQ121" s="3">
        <v>42</v>
      </c>
      <c r="AR121" s="4"/>
    </row>
    <row x14ac:dyDescent="0.25" r="122" customHeight="1" ht="17.25">
      <c r="A122" s="1" t="s">
        <v>242</v>
      </c>
      <c r="B122" s="1" t="s">
        <v>243</v>
      </c>
      <c r="C122" s="3">
        <v>98</v>
      </c>
      <c r="D122" s="3">
        <v>95</v>
      </c>
      <c r="E122" s="3">
        <v>94</v>
      </c>
      <c r="F122" s="3">
        <v>96</v>
      </c>
      <c r="G122" s="3">
        <v>96</v>
      </c>
      <c r="H122" s="3">
        <v>97</v>
      </c>
      <c r="I122" s="3">
        <v>97</v>
      </c>
      <c r="J122" s="3">
        <v>97</v>
      </c>
      <c r="K122" s="3">
        <v>96</v>
      </c>
      <c r="L122" s="3">
        <v>99</v>
      </c>
      <c r="M122" s="3">
        <v>98</v>
      </c>
      <c r="N122" s="3">
        <v>98</v>
      </c>
      <c r="O122" s="3">
        <v>96</v>
      </c>
      <c r="P122" s="3">
        <v>98</v>
      </c>
      <c r="Q122" s="3">
        <v>98</v>
      </c>
      <c r="R122" s="3">
        <v>99</v>
      </c>
      <c r="S122" s="3">
        <v>97</v>
      </c>
      <c r="T122" s="3">
        <v>99</v>
      </c>
      <c r="U122" s="3">
        <v>99</v>
      </c>
      <c r="V122" s="3">
        <v>99</v>
      </c>
      <c r="W122" s="3">
        <v>99</v>
      </c>
      <c r="X122" s="3">
        <v>99</v>
      </c>
      <c r="Y122" s="3">
        <v>99</v>
      </c>
      <c r="Z122" s="3">
        <v>98</v>
      </c>
      <c r="AA122" s="3">
        <v>97</v>
      </c>
      <c r="AB122" s="3">
        <v>97</v>
      </c>
      <c r="AC122" s="3">
        <v>95</v>
      </c>
      <c r="AD122" s="3">
        <v>94</v>
      </c>
      <c r="AE122" s="3">
        <v>92</v>
      </c>
      <c r="AF122" s="3">
        <v>92</v>
      </c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x14ac:dyDescent="0.25" r="123" customHeight="1" ht="17.25">
      <c r="A123" s="1" t="s">
        <v>244</v>
      </c>
      <c r="B123" s="1" t="s">
        <v>245</v>
      </c>
      <c r="C123" s="3">
        <v>93</v>
      </c>
      <c r="D123" s="3">
        <v>93</v>
      </c>
      <c r="E123" s="3">
        <v>93</v>
      </c>
      <c r="F123" s="3">
        <v>93</v>
      </c>
      <c r="G123" s="3">
        <v>97</v>
      </c>
      <c r="H123" s="3">
        <v>99</v>
      </c>
      <c r="I123" s="3">
        <v>94</v>
      </c>
      <c r="J123" s="3">
        <v>99</v>
      </c>
      <c r="K123" s="3">
        <v>97</v>
      </c>
      <c r="L123" s="3">
        <v>95</v>
      </c>
      <c r="M123" s="3">
        <v>94</v>
      </c>
      <c r="N123" s="3">
        <v>96</v>
      </c>
      <c r="O123" s="3">
        <v>98</v>
      </c>
      <c r="P123" s="3">
        <v>94</v>
      </c>
      <c r="Q123" s="3">
        <v>95</v>
      </c>
      <c r="R123" s="3">
        <v>92</v>
      </c>
      <c r="S123" s="3">
        <v>99</v>
      </c>
      <c r="T123" s="3">
        <v>94</v>
      </c>
      <c r="U123" s="3">
        <v>95</v>
      </c>
      <c r="V123" s="3">
        <v>91</v>
      </c>
      <c r="W123" s="3">
        <v>97</v>
      </c>
      <c r="X123" s="3">
        <v>97</v>
      </c>
      <c r="Y123" s="3">
        <v>97</v>
      </c>
      <c r="Z123" s="3">
        <v>90</v>
      </c>
      <c r="AA123" s="3">
        <v>97</v>
      </c>
      <c r="AB123" s="3">
        <v>98</v>
      </c>
      <c r="AC123" s="3">
        <v>95</v>
      </c>
      <c r="AD123" s="3">
        <v>90</v>
      </c>
      <c r="AE123" s="3">
        <v>95</v>
      </c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x14ac:dyDescent="0.25" r="124" customHeight="1" ht="17.25">
      <c r="A124" s="1" t="s">
        <v>246</v>
      </c>
      <c r="B124" s="1" t="s">
        <v>247</v>
      </c>
      <c r="C124" s="3">
        <v>97</v>
      </c>
      <c r="D124" s="3">
        <v>97</v>
      </c>
      <c r="E124" s="3">
        <v>96</v>
      </c>
      <c r="F124" s="3">
        <v>96</v>
      </c>
      <c r="G124" s="3">
        <v>97</v>
      </c>
      <c r="H124" s="3">
        <v>84</v>
      </c>
      <c r="I124" s="3">
        <v>98</v>
      </c>
      <c r="J124" s="3">
        <v>98</v>
      </c>
      <c r="K124" s="3">
        <v>98</v>
      </c>
      <c r="L124" s="3">
        <v>99</v>
      </c>
      <c r="M124" s="3">
        <v>99</v>
      </c>
      <c r="N124" s="3">
        <v>99</v>
      </c>
      <c r="O124" s="3">
        <v>99</v>
      </c>
      <c r="P124" s="3">
        <v>99</v>
      </c>
      <c r="Q124" s="3">
        <v>99</v>
      </c>
      <c r="R124" s="3">
        <v>99</v>
      </c>
      <c r="S124" s="3">
        <v>98</v>
      </c>
      <c r="T124" s="3">
        <v>99</v>
      </c>
      <c r="U124" s="3">
        <v>99</v>
      </c>
      <c r="V124" s="3">
        <v>99</v>
      </c>
      <c r="W124" s="3">
        <v>99</v>
      </c>
      <c r="X124" s="3">
        <v>99</v>
      </c>
      <c r="Y124" s="3">
        <v>99</v>
      </c>
      <c r="Z124" s="3">
        <v>99</v>
      </c>
      <c r="AA124" s="3">
        <v>99</v>
      </c>
      <c r="AB124" s="3">
        <v>99</v>
      </c>
      <c r="AC124" s="3">
        <v>99</v>
      </c>
      <c r="AD124" s="3">
        <v>99</v>
      </c>
      <c r="AE124" s="3">
        <v>99</v>
      </c>
      <c r="AF124" s="3">
        <v>99</v>
      </c>
      <c r="AG124" s="3">
        <v>99</v>
      </c>
      <c r="AH124" s="3">
        <v>90</v>
      </c>
      <c r="AI124" s="3">
        <v>90</v>
      </c>
      <c r="AJ124" s="3">
        <v>93</v>
      </c>
      <c r="AK124" s="3">
        <v>95</v>
      </c>
      <c r="AL124" s="3">
        <v>93</v>
      </c>
      <c r="AM124" s="4"/>
      <c r="AN124" s="4"/>
      <c r="AO124" s="4"/>
      <c r="AP124" s="4"/>
      <c r="AQ124" s="4"/>
      <c r="AR124" s="4"/>
    </row>
    <row x14ac:dyDescent="0.25" r="125" customHeight="1" ht="17.25">
      <c r="A125" s="1" t="s">
        <v>248</v>
      </c>
      <c r="B125" s="1" t="s">
        <v>249</v>
      </c>
      <c r="C125" s="3">
        <v>95</v>
      </c>
      <c r="D125" s="3">
        <v>95</v>
      </c>
      <c r="E125" s="3">
        <v>96</v>
      </c>
      <c r="F125" s="3">
        <v>95</v>
      </c>
      <c r="G125" s="3">
        <v>95</v>
      </c>
      <c r="H125" s="3">
        <v>96</v>
      </c>
      <c r="I125" s="3">
        <v>96</v>
      </c>
      <c r="J125" s="3">
        <v>96</v>
      </c>
      <c r="K125" s="3">
        <v>96</v>
      </c>
      <c r="L125" s="3">
        <v>96</v>
      </c>
      <c r="M125" s="3">
        <v>95</v>
      </c>
      <c r="N125" s="3">
        <v>96</v>
      </c>
      <c r="O125" s="3">
        <v>96</v>
      </c>
      <c r="P125" s="3">
        <v>96</v>
      </c>
      <c r="Q125" s="3">
        <v>97</v>
      </c>
      <c r="R125" s="3">
        <v>97</v>
      </c>
      <c r="S125" s="3">
        <v>97</v>
      </c>
      <c r="T125" s="3">
        <v>96</v>
      </c>
      <c r="U125" s="3">
        <v>97</v>
      </c>
      <c r="V125" s="3">
        <v>97</v>
      </c>
      <c r="W125" s="3">
        <v>96</v>
      </c>
      <c r="X125" s="3">
        <v>96</v>
      </c>
      <c r="Y125" s="3">
        <v>96</v>
      </c>
      <c r="Z125" s="3">
        <v>95</v>
      </c>
      <c r="AA125" s="3">
        <v>94</v>
      </c>
      <c r="AB125" s="3">
        <v>93</v>
      </c>
      <c r="AC125" s="3">
        <v>92</v>
      </c>
      <c r="AD125" s="3">
        <v>92</v>
      </c>
      <c r="AE125" s="3">
        <v>87</v>
      </c>
      <c r="AF125" s="3">
        <v>86</v>
      </c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x14ac:dyDescent="0.25" r="126" customHeight="1" ht="17.25">
      <c r="A126" s="1" t="s">
        <v>250</v>
      </c>
      <c r="B126" s="1" t="s">
        <v>251</v>
      </c>
      <c r="C126" s="3">
        <v>89</v>
      </c>
      <c r="D126" s="3">
        <v>89</v>
      </c>
      <c r="E126" s="3">
        <v>98</v>
      </c>
      <c r="F126" s="3">
        <v>97</v>
      </c>
      <c r="G126" s="3">
        <v>98</v>
      </c>
      <c r="H126" s="3">
        <v>99</v>
      </c>
      <c r="I126" s="3">
        <v>99</v>
      </c>
      <c r="J126" s="3">
        <v>99</v>
      </c>
      <c r="K126" s="3">
        <v>99</v>
      </c>
      <c r="L126" s="3">
        <v>99</v>
      </c>
      <c r="M126" s="3">
        <v>99</v>
      </c>
      <c r="N126" s="3">
        <v>99</v>
      </c>
      <c r="O126" s="3">
        <v>99</v>
      </c>
      <c r="P126" s="3">
        <v>93</v>
      </c>
      <c r="Q126" s="3">
        <v>89</v>
      </c>
      <c r="R126" s="3">
        <v>98</v>
      </c>
      <c r="S126" s="3">
        <v>91</v>
      </c>
      <c r="T126" s="3">
        <v>86</v>
      </c>
      <c r="U126" s="3">
        <v>88</v>
      </c>
      <c r="V126" s="3">
        <v>81</v>
      </c>
      <c r="W126" s="3">
        <v>74</v>
      </c>
      <c r="X126" s="3">
        <v>81</v>
      </c>
      <c r="Y126" s="3">
        <v>94</v>
      </c>
      <c r="Z126" s="3">
        <v>95</v>
      </c>
      <c r="AA126" s="3">
        <v>96</v>
      </c>
      <c r="AB126" s="3">
        <v>93</v>
      </c>
      <c r="AC126" s="3">
        <v>89</v>
      </c>
      <c r="AD126" s="3">
        <v>32</v>
      </c>
      <c r="AE126" s="3">
        <v>82</v>
      </c>
      <c r="AF126" s="3">
        <v>94</v>
      </c>
      <c r="AG126" s="3">
        <v>94</v>
      </c>
      <c r="AH126" s="3">
        <v>92</v>
      </c>
      <c r="AI126" s="3">
        <v>92</v>
      </c>
      <c r="AJ126" s="3">
        <v>91</v>
      </c>
      <c r="AK126" s="3">
        <v>92</v>
      </c>
      <c r="AL126" s="3">
        <v>92</v>
      </c>
      <c r="AM126" s="3">
        <v>83</v>
      </c>
      <c r="AN126" s="3">
        <v>66</v>
      </c>
      <c r="AO126" s="3">
        <v>49</v>
      </c>
      <c r="AP126" s="3">
        <v>50</v>
      </c>
      <c r="AQ126" s="3">
        <v>51</v>
      </c>
      <c r="AR126" s="4"/>
    </row>
    <row x14ac:dyDescent="0.25" r="127" customHeight="1" ht="17.25">
      <c r="A127" s="1" t="s">
        <v>252</v>
      </c>
      <c r="B127" s="1" t="s">
        <v>253</v>
      </c>
      <c r="C127" s="3">
        <v>96</v>
      </c>
      <c r="D127" s="3">
        <v>98</v>
      </c>
      <c r="E127" s="3">
        <v>99</v>
      </c>
      <c r="F127" s="3">
        <v>97</v>
      </c>
      <c r="G127" s="3">
        <v>97</v>
      </c>
      <c r="H127" s="3">
        <v>96</v>
      </c>
      <c r="I127" s="3">
        <v>95</v>
      </c>
      <c r="J127" s="3">
        <v>99</v>
      </c>
      <c r="K127" s="3">
        <v>94</v>
      </c>
      <c r="L127" s="3">
        <v>95</v>
      </c>
      <c r="M127" s="3">
        <v>99</v>
      </c>
      <c r="N127" s="3">
        <v>91</v>
      </c>
      <c r="O127" s="3">
        <v>93</v>
      </c>
      <c r="P127" s="3">
        <v>95</v>
      </c>
      <c r="Q127" s="3">
        <v>97</v>
      </c>
      <c r="R127" s="3">
        <v>99</v>
      </c>
      <c r="S127" s="3">
        <v>99</v>
      </c>
      <c r="T127" s="3">
        <v>89</v>
      </c>
      <c r="U127" s="3">
        <v>99</v>
      </c>
      <c r="V127" s="3">
        <v>99</v>
      </c>
      <c r="W127" s="3">
        <v>95</v>
      </c>
      <c r="X127" s="3">
        <v>99</v>
      </c>
      <c r="Y127" s="3">
        <v>99</v>
      </c>
      <c r="Z127" s="3">
        <v>99</v>
      </c>
      <c r="AA127" s="3">
        <v>99</v>
      </c>
      <c r="AB127" s="3">
        <v>96</v>
      </c>
      <c r="AC127" s="3">
        <v>94</v>
      </c>
      <c r="AD127" s="3">
        <v>91</v>
      </c>
      <c r="AE127" s="3">
        <v>88</v>
      </c>
      <c r="AF127" s="3">
        <v>86</v>
      </c>
      <c r="AG127" s="3">
        <v>83</v>
      </c>
      <c r="AH127" s="3">
        <v>80</v>
      </c>
      <c r="AI127" s="3">
        <v>78</v>
      </c>
      <c r="AJ127" s="3">
        <v>75</v>
      </c>
      <c r="AK127" s="4"/>
      <c r="AL127" s="4"/>
      <c r="AM127" s="4"/>
      <c r="AN127" s="4"/>
      <c r="AO127" s="4"/>
      <c r="AP127" s="4"/>
      <c r="AQ127" s="4"/>
      <c r="AR127" s="4"/>
    </row>
    <row x14ac:dyDescent="0.25" r="128" customHeight="1" ht="17.25">
      <c r="A128" s="1" t="s">
        <v>254</v>
      </c>
      <c r="B128" s="1" t="s">
        <v>255</v>
      </c>
      <c r="C128" s="3">
        <v>81</v>
      </c>
      <c r="D128" s="3">
        <v>89</v>
      </c>
      <c r="E128" s="3">
        <v>95</v>
      </c>
      <c r="F128" s="3">
        <v>99</v>
      </c>
      <c r="G128" s="3">
        <v>88</v>
      </c>
      <c r="H128" s="3">
        <v>96</v>
      </c>
      <c r="I128" s="3">
        <v>99</v>
      </c>
      <c r="J128" s="3">
        <v>89</v>
      </c>
      <c r="K128" s="3">
        <v>99</v>
      </c>
      <c r="L128" s="3">
        <v>99</v>
      </c>
      <c r="M128" s="3">
        <v>99</v>
      </c>
      <c r="N128" s="3">
        <v>97</v>
      </c>
      <c r="O128" s="3">
        <v>97</v>
      </c>
      <c r="P128" s="3">
        <v>99</v>
      </c>
      <c r="Q128" s="3">
        <v>99</v>
      </c>
      <c r="R128" s="3">
        <v>94</v>
      </c>
      <c r="S128" s="3">
        <v>97</v>
      </c>
      <c r="T128" s="3">
        <v>99</v>
      </c>
      <c r="U128" s="3">
        <v>95</v>
      </c>
      <c r="V128" s="3">
        <v>95</v>
      </c>
      <c r="W128" s="3">
        <v>99</v>
      </c>
      <c r="X128" s="3">
        <v>91</v>
      </c>
      <c r="Y128" s="3">
        <v>99</v>
      </c>
      <c r="Z128" s="3">
        <v>85</v>
      </c>
      <c r="AA128" s="3">
        <v>99</v>
      </c>
      <c r="AB128" s="3">
        <v>89</v>
      </c>
      <c r="AC128" s="3">
        <v>98</v>
      </c>
      <c r="AD128" s="3">
        <v>99</v>
      </c>
      <c r="AE128" s="3">
        <v>95</v>
      </c>
      <c r="AF128" s="3">
        <v>99</v>
      </c>
      <c r="AG128" s="3">
        <v>95</v>
      </c>
      <c r="AH128" s="3">
        <v>94</v>
      </c>
      <c r="AI128" s="3">
        <v>99</v>
      </c>
      <c r="AJ128" s="3">
        <v>85</v>
      </c>
      <c r="AK128" s="3">
        <v>89</v>
      </c>
      <c r="AL128" s="3">
        <v>73</v>
      </c>
      <c r="AM128" s="3">
        <v>99</v>
      </c>
      <c r="AN128" s="3">
        <v>80</v>
      </c>
      <c r="AO128" s="3">
        <v>69</v>
      </c>
      <c r="AP128" s="3">
        <v>60</v>
      </c>
      <c r="AQ128" s="3">
        <v>44</v>
      </c>
      <c r="AR128" s="3">
        <v>27</v>
      </c>
    </row>
    <row x14ac:dyDescent="0.25" r="129" customHeight="1" ht="17.25">
      <c r="A129" s="1" t="s">
        <v>256</v>
      </c>
      <c r="B129" s="1" t="s">
        <v>257</v>
      </c>
      <c r="C129" s="3">
        <v>99</v>
      </c>
      <c r="D129" s="3">
        <v>99</v>
      </c>
      <c r="E129" s="3">
        <v>99</v>
      </c>
      <c r="F129" s="3">
        <v>99</v>
      </c>
      <c r="G129" s="3">
        <v>99</v>
      </c>
      <c r="H129" s="3">
        <v>99</v>
      </c>
      <c r="I129" s="3">
        <v>99</v>
      </c>
      <c r="J129" s="3">
        <v>98</v>
      </c>
      <c r="K129" s="3">
        <v>96</v>
      </c>
      <c r="L129" s="3">
        <v>97</v>
      </c>
      <c r="M129" s="3">
        <v>99</v>
      </c>
      <c r="N129" s="3">
        <v>90</v>
      </c>
      <c r="O129" s="3">
        <v>80</v>
      </c>
      <c r="P129" s="3">
        <v>87</v>
      </c>
      <c r="Q129" s="3">
        <v>93</v>
      </c>
      <c r="R129" s="3">
        <v>99</v>
      </c>
      <c r="S129" s="3">
        <v>95</v>
      </c>
      <c r="T129" s="3">
        <v>99</v>
      </c>
      <c r="U129" s="3">
        <v>87</v>
      </c>
      <c r="V129" s="3">
        <v>91</v>
      </c>
      <c r="W129" s="3">
        <v>99</v>
      </c>
      <c r="X129" s="3">
        <v>99</v>
      </c>
      <c r="Y129" s="3">
        <v>99</v>
      </c>
      <c r="Z129" s="3">
        <v>99</v>
      </c>
      <c r="AA129" s="3">
        <v>98</v>
      </c>
      <c r="AB129" s="3">
        <v>99</v>
      </c>
      <c r="AC129" s="3">
        <v>99</v>
      </c>
      <c r="AD129" s="3">
        <v>99</v>
      </c>
      <c r="AE129" s="3">
        <v>99</v>
      </c>
      <c r="AF129" s="3">
        <v>99</v>
      </c>
      <c r="AG129" s="3">
        <v>99</v>
      </c>
      <c r="AH129" s="3">
        <v>99</v>
      </c>
      <c r="AI129" s="3">
        <v>99</v>
      </c>
      <c r="AJ129" s="3">
        <v>95</v>
      </c>
      <c r="AK129" s="3">
        <v>90</v>
      </c>
      <c r="AL129" s="3">
        <v>76</v>
      </c>
      <c r="AM129" s="3">
        <v>84</v>
      </c>
      <c r="AN129" s="3">
        <v>32</v>
      </c>
      <c r="AO129" s="4"/>
      <c r="AP129" s="4"/>
      <c r="AQ129" s="4"/>
      <c r="AR129" s="4"/>
    </row>
    <row x14ac:dyDescent="0.25" r="130" customHeight="1" ht="17.25">
      <c r="A130" s="1" t="s">
        <v>258</v>
      </c>
      <c r="B130" s="1" t="s">
        <v>259</v>
      </c>
      <c r="C130" s="3">
        <v>92</v>
      </c>
      <c r="D130" s="3">
        <v>99</v>
      </c>
      <c r="E130" s="3">
        <v>96</v>
      </c>
      <c r="F130" s="3">
        <v>68</v>
      </c>
      <c r="G130" s="3">
        <v>89</v>
      </c>
      <c r="H130" s="3">
        <v>81</v>
      </c>
      <c r="I130" s="3">
        <v>86</v>
      </c>
      <c r="J130" s="3">
        <v>92</v>
      </c>
      <c r="K130" s="3">
        <v>90</v>
      </c>
      <c r="L130" s="3">
        <v>90</v>
      </c>
      <c r="M130" s="3">
        <v>95</v>
      </c>
      <c r="N130" s="3">
        <v>87</v>
      </c>
      <c r="O130" s="3">
        <v>92</v>
      </c>
      <c r="P130" s="3">
        <v>98</v>
      </c>
      <c r="Q130" s="3">
        <v>91</v>
      </c>
      <c r="R130" s="3">
        <v>84</v>
      </c>
      <c r="S130" s="3">
        <v>86</v>
      </c>
      <c r="T130" s="3">
        <v>93</v>
      </c>
      <c r="U130" s="3">
        <v>73</v>
      </c>
      <c r="V130" s="3">
        <v>98</v>
      </c>
      <c r="W130" s="3">
        <v>98</v>
      </c>
      <c r="X130" s="3">
        <v>97</v>
      </c>
      <c r="Y130" s="3">
        <v>99</v>
      </c>
      <c r="Z130" s="3">
        <v>99</v>
      </c>
      <c r="AA130" s="3">
        <v>99</v>
      </c>
      <c r="AB130" s="3">
        <v>98</v>
      </c>
      <c r="AC130" s="3">
        <v>96</v>
      </c>
      <c r="AD130" s="3">
        <v>97</v>
      </c>
      <c r="AE130" s="3">
        <v>94</v>
      </c>
      <c r="AF130" s="3">
        <v>91</v>
      </c>
      <c r="AG130" s="3">
        <v>95</v>
      </c>
      <c r="AH130" s="3">
        <v>97</v>
      </c>
      <c r="AI130" s="3">
        <v>80</v>
      </c>
      <c r="AJ130" s="3">
        <v>97</v>
      </c>
      <c r="AK130" s="3">
        <v>98</v>
      </c>
      <c r="AL130" s="3">
        <v>97</v>
      </c>
      <c r="AM130" s="3">
        <v>97</v>
      </c>
      <c r="AN130" s="3">
        <v>97</v>
      </c>
      <c r="AO130" s="3">
        <v>99</v>
      </c>
      <c r="AP130" s="3">
        <v>96</v>
      </c>
      <c r="AQ130" s="3">
        <v>84</v>
      </c>
      <c r="AR130" s="3">
        <v>72</v>
      </c>
    </row>
    <row x14ac:dyDescent="0.25" r="131" customHeight="1" ht="17.25">
      <c r="A131" s="1" t="s">
        <v>260</v>
      </c>
      <c r="B131" s="1" t="s">
        <v>261</v>
      </c>
      <c r="C131" s="3">
        <v>93</v>
      </c>
      <c r="D131" s="3">
        <v>94</v>
      </c>
      <c r="E131" s="3">
        <v>95</v>
      </c>
      <c r="F131" s="3">
        <v>96</v>
      </c>
      <c r="G131" s="3">
        <v>94</v>
      </c>
      <c r="H131" s="3">
        <v>92</v>
      </c>
      <c r="I131" s="3">
        <v>97</v>
      </c>
      <c r="J131" s="3">
        <v>95</v>
      </c>
      <c r="K131" s="3">
        <v>97</v>
      </c>
      <c r="L131" s="3">
        <v>99</v>
      </c>
      <c r="M131" s="3">
        <v>99</v>
      </c>
      <c r="N131" s="3">
        <v>99</v>
      </c>
      <c r="O131" s="3">
        <v>99</v>
      </c>
      <c r="P131" s="3">
        <v>99</v>
      </c>
      <c r="Q131" s="3">
        <v>98</v>
      </c>
      <c r="R131" s="3">
        <v>98</v>
      </c>
      <c r="S131" s="3">
        <v>98</v>
      </c>
      <c r="T131" s="3">
        <v>99</v>
      </c>
      <c r="U131" s="3">
        <v>99</v>
      </c>
      <c r="V131" s="3">
        <v>96</v>
      </c>
      <c r="W131" s="3">
        <v>92</v>
      </c>
      <c r="X131" s="3">
        <v>81</v>
      </c>
      <c r="Y131" s="3">
        <v>81</v>
      </c>
      <c r="Z131" s="3">
        <v>80</v>
      </c>
      <c r="AA131" s="3">
        <v>70</v>
      </c>
      <c r="AB131" s="3">
        <v>85</v>
      </c>
      <c r="AC131" s="3">
        <v>95</v>
      </c>
      <c r="AD131" s="3">
        <v>86</v>
      </c>
      <c r="AE131" s="3">
        <v>77</v>
      </c>
      <c r="AF131" s="3">
        <v>83</v>
      </c>
      <c r="AG131" s="3">
        <v>99</v>
      </c>
      <c r="AH131" s="3">
        <v>99</v>
      </c>
      <c r="AI131" s="3">
        <v>94</v>
      </c>
      <c r="AJ131" s="3">
        <v>88</v>
      </c>
      <c r="AK131" s="3">
        <v>88</v>
      </c>
      <c r="AL131" s="3">
        <v>99</v>
      </c>
      <c r="AM131" s="3">
        <v>75</v>
      </c>
      <c r="AN131" s="3">
        <v>82</v>
      </c>
      <c r="AO131" s="3">
        <v>86</v>
      </c>
      <c r="AP131" s="3">
        <v>90</v>
      </c>
      <c r="AQ131" s="3">
        <v>95</v>
      </c>
      <c r="AR131" s="4"/>
    </row>
    <row x14ac:dyDescent="0.25" r="132" customHeight="1" ht="17.25">
      <c r="A132" s="1" t="s">
        <v>262</v>
      </c>
      <c r="B132" s="1" t="s">
        <v>263</v>
      </c>
      <c r="C132" s="3">
        <v>94</v>
      </c>
      <c r="D132" s="3">
        <v>95</v>
      </c>
      <c r="E132" s="3">
        <v>52</v>
      </c>
      <c r="F132" s="3">
        <v>98</v>
      </c>
      <c r="G132" s="3">
        <v>97</v>
      </c>
      <c r="H132" s="3">
        <v>98</v>
      </c>
      <c r="I132" s="3">
        <v>98</v>
      </c>
      <c r="J132" s="3">
        <v>98</v>
      </c>
      <c r="K132" s="3">
        <v>99</v>
      </c>
      <c r="L132" s="3">
        <v>99</v>
      </c>
      <c r="M132" s="3">
        <v>98</v>
      </c>
      <c r="N132" s="3">
        <v>98</v>
      </c>
      <c r="O132" s="3">
        <v>98</v>
      </c>
      <c r="P132" s="3">
        <v>98</v>
      </c>
      <c r="Q132" s="3">
        <v>96</v>
      </c>
      <c r="R132" s="3">
        <v>95</v>
      </c>
      <c r="S132" s="3">
        <v>96</v>
      </c>
      <c r="T132" s="3">
        <v>95</v>
      </c>
      <c r="U132" s="3">
        <v>94</v>
      </c>
      <c r="V132" s="3">
        <v>98</v>
      </c>
      <c r="W132" s="3">
        <v>94</v>
      </c>
      <c r="X132" s="3">
        <v>94</v>
      </c>
      <c r="Y132" s="3">
        <v>92</v>
      </c>
      <c r="Z132" s="3">
        <v>92</v>
      </c>
      <c r="AA132" s="3">
        <v>91</v>
      </c>
      <c r="AB132" s="3">
        <v>91</v>
      </c>
      <c r="AC132" s="3">
        <v>94</v>
      </c>
      <c r="AD132" s="3">
        <v>94</v>
      </c>
      <c r="AE132" s="3">
        <v>93</v>
      </c>
      <c r="AF132" s="3">
        <v>91</v>
      </c>
      <c r="AG132" s="3">
        <v>85</v>
      </c>
      <c r="AH132" s="3">
        <v>90</v>
      </c>
      <c r="AI132" s="3">
        <v>96</v>
      </c>
      <c r="AJ132" s="3">
        <v>93</v>
      </c>
      <c r="AK132" s="3">
        <v>91</v>
      </c>
      <c r="AL132" s="3">
        <v>90</v>
      </c>
      <c r="AM132" s="3">
        <v>89</v>
      </c>
      <c r="AN132" s="3">
        <v>88</v>
      </c>
      <c r="AO132" s="3">
        <v>72</v>
      </c>
      <c r="AP132" s="3">
        <v>56</v>
      </c>
      <c r="AQ132" s="3">
        <v>49</v>
      </c>
      <c r="AR132" s="3">
        <v>33</v>
      </c>
    </row>
    <row x14ac:dyDescent="0.25" r="133" customHeight="1" ht="17.25">
      <c r="A133" s="1" t="s">
        <v>264</v>
      </c>
      <c r="B133" s="1" t="s">
        <v>265</v>
      </c>
      <c r="C133" s="3">
        <v>87</v>
      </c>
      <c r="D133" s="3">
        <v>95</v>
      </c>
      <c r="E133" s="3">
        <v>95</v>
      </c>
      <c r="F133" s="3">
        <v>94</v>
      </c>
      <c r="G133" s="3">
        <v>99</v>
      </c>
      <c r="H133" s="3">
        <v>97</v>
      </c>
      <c r="I133" s="3">
        <v>95</v>
      </c>
      <c r="J133" s="3">
        <v>95</v>
      </c>
      <c r="K133" s="3">
        <v>97</v>
      </c>
      <c r="L133" s="3">
        <v>97</v>
      </c>
      <c r="M133" s="3">
        <v>97</v>
      </c>
      <c r="N133" s="3">
        <v>97</v>
      </c>
      <c r="O133" s="3">
        <v>97</v>
      </c>
      <c r="P133" s="3">
        <v>98</v>
      </c>
      <c r="Q133" s="3">
        <v>96</v>
      </c>
      <c r="R133" s="3">
        <v>94</v>
      </c>
      <c r="S133" s="3">
        <v>92</v>
      </c>
      <c r="T133" s="3">
        <v>95</v>
      </c>
      <c r="U133" s="3">
        <v>77</v>
      </c>
      <c r="V133" s="3">
        <v>70</v>
      </c>
      <c r="W133" s="3">
        <v>89</v>
      </c>
      <c r="X133" s="3">
        <v>89</v>
      </c>
      <c r="Y133" s="3">
        <v>90</v>
      </c>
      <c r="Z133" s="3">
        <v>81</v>
      </c>
      <c r="AA133" s="3">
        <v>81</v>
      </c>
      <c r="AB133" s="3">
        <v>81</v>
      </c>
      <c r="AC133" s="3">
        <v>91</v>
      </c>
      <c r="AD133" s="3">
        <v>80</v>
      </c>
      <c r="AE133" s="3">
        <v>80</v>
      </c>
      <c r="AF133" s="3">
        <v>80</v>
      </c>
      <c r="AG133" s="3">
        <v>80</v>
      </c>
      <c r="AH133" s="3">
        <v>90</v>
      </c>
      <c r="AI133" s="3">
        <v>90</v>
      </c>
      <c r="AJ133" s="3">
        <v>91</v>
      </c>
      <c r="AK133" s="3">
        <v>92</v>
      </c>
      <c r="AL133" s="3">
        <v>92</v>
      </c>
      <c r="AM133" s="4"/>
      <c r="AN133" s="4"/>
      <c r="AO133" s="4"/>
      <c r="AP133" s="4"/>
      <c r="AQ133" s="4"/>
      <c r="AR133" s="4"/>
    </row>
    <row x14ac:dyDescent="0.25" r="134" customHeight="1" ht="17.25">
      <c r="A134" s="1" t="s">
        <v>266</v>
      </c>
      <c r="B134" s="1" t="s">
        <v>267</v>
      </c>
      <c r="C134" s="3">
        <v>98</v>
      </c>
      <c r="D134" s="3">
        <v>98</v>
      </c>
      <c r="E134" s="3">
        <v>98</v>
      </c>
      <c r="F134" s="3">
        <v>98</v>
      </c>
      <c r="G134" s="3">
        <v>97</v>
      </c>
      <c r="H134" s="3">
        <v>98</v>
      </c>
      <c r="I134" s="3">
        <v>98</v>
      </c>
      <c r="J134" s="3">
        <v>98</v>
      </c>
      <c r="K134" s="3">
        <v>97</v>
      </c>
      <c r="L134" s="3">
        <v>98</v>
      </c>
      <c r="M134" s="3">
        <v>99</v>
      </c>
      <c r="N134" s="3">
        <v>99</v>
      </c>
      <c r="O134" s="3">
        <v>98</v>
      </c>
      <c r="P134" s="3">
        <v>99</v>
      </c>
      <c r="Q134" s="3">
        <v>98</v>
      </c>
      <c r="R134" s="3">
        <v>99</v>
      </c>
      <c r="S134" s="3">
        <v>98</v>
      </c>
      <c r="T134" s="3">
        <v>97</v>
      </c>
      <c r="U134" s="3">
        <v>94</v>
      </c>
      <c r="V134" s="3">
        <v>91</v>
      </c>
      <c r="W134" s="3">
        <v>88</v>
      </c>
      <c r="X134" s="3">
        <v>85</v>
      </c>
      <c r="Y134" s="3">
        <v>82</v>
      </c>
      <c r="Z134" s="3">
        <v>89</v>
      </c>
      <c r="AA134" s="3">
        <v>96</v>
      </c>
      <c r="AB134" s="3">
        <v>97</v>
      </c>
      <c r="AC134" s="3">
        <v>97</v>
      </c>
      <c r="AD134" s="3">
        <v>97</v>
      </c>
      <c r="AE134" s="3">
        <v>97</v>
      </c>
      <c r="AF134" s="3">
        <v>97</v>
      </c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x14ac:dyDescent="0.25" r="135" customHeight="1" ht="17.25">
      <c r="A135" s="1" t="s">
        <v>268</v>
      </c>
      <c r="B135" s="1" t="s">
        <v>269</v>
      </c>
      <c r="C135" s="3">
        <v>99</v>
      </c>
      <c r="D135" s="3">
        <v>99</v>
      </c>
      <c r="E135" s="3">
        <v>98</v>
      </c>
      <c r="F135" s="3">
        <v>97</v>
      </c>
      <c r="G135" s="3">
        <v>99</v>
      </c>
      <c r="H135" s="3">
        <v>99</v>
      </c>
      <c r="I135" s="3">
        <v>99</v>
      </c>
      <c r="J135" s="3">
        <v>98</v>
      </c>
      <c r="K135" s="3">
        <v>99</v>
      </c>
      <c r="L135" s="3">
        <v>99</v>
      </c>
      <c r="M135" s="3">
        <v>99</v>
      </c>
      <c r="N135" s="3">
        <v>99</v>
      </c>
      <c r="O135" s="3">
        <v>96</v>
      </c>
      <c r="P135" s="3">
        <v>99</v>
      </c>
      <c r="Q135" s="3">
        <v>99</v>
      </c>
      <c r="R135" s="3">
        <v>99</v>
      </c>
      <c r="S135" s="3">
        <v>99</v>
      </c>
      <c r="T135" s="3">
        <v>99</v>
      </c>
      <c r="U135" s="3">
        <v>99</v>
      </c>
      <c r="V135" s="3">
        <v>99</v>
      </c>
      <c r="W135" s="3">
        <v>99</v>
      </c>
      <c r="X135" s="3">
        <v>99</v>
      </c>
      <c r="Y135" s="3">
        <v>99</v>
      </c>
      <c r="Z135" s="3">
        <v>99</v>
      </c>
      <c r="AA135" s="3">
        <v>99</v>
      </c>
      <c r="AB135" s="3">
        <v>99</v>
      </c>
      <c r="AC135" s="3">
        <v>99</v>
      </c>
      <c r="AD135" s="3">
        <v>99</v>
      </c>
      <c r="AE135" s="3">
        <v>99</v>
      </c>
      <c r="AF135" s="3">
        <v>99</v>
      </c>
      <c r="AG135" s="3">
        <v>99</v>
      </c>
      <c r="AH135" s="3">
        <v>98</v>
      </c>
      <c r="AI135" s="3">
        <v>94</v>
      </c>
      <c r="AJ135" s="3">
        <v>94</v>
      </c>
      <c r="AK135" s="3">
        <v>94</v>
      </c>
      <c r="AL135" s="3">
        <v>94</v>
      </c>
      <c r="AM135" s="3">
        <v>92</v>
      </c>
      <c r="AN135" s="3">
        <v>95</v>
      </c>
      <c r="AO135" s="3">
        <v>98</v>
      </c>
      <c r="AP135" s="3">
        <v>83</v>
      </c>
      <c r="AQ135" s="3">
        <v>67</v>
      </c>
      <c r="AR135" s="4"/>
    </row>
    <row x14ac:dyDescent="0.25" r="136" customHeight="1" ht="17.25">
      <c r="A136" s="1" t="s">
        <v>270</v>
      </c>
      <c r="B136" s="1" t="s">
        <v>271</v>
      </c>
      <c r="C136" s="3">
        <v>74</v>
      </c>
      <c r="D136" s="3">
        <v>72</v>
      </c>
      <c r="E136" s="3">
        <v>86</v>
      </c>
      <c r="F136" s="3">
        <v>88</v>
      </c>
      <c r="G136" s="3">
        <v>90</v>
      </c>
      <c r="H136" s="3">
        <v>92</v>
      </c>
      <c r="I136" s="3">
        <v>90</v>
      </c>
      <c r="J136" s="3">
        <v>90</v>
      </c>
      <c r="K136" s="3">
        <v>99</v>
      </c>
      <c r="L136" s="3">
        <v>98</v>
      </c>
      <c r="M136" s="3">
        <v>97</v>
      </c>
      <c r="N136" s="3">
        <v>97</v>
      </c>
      <c r="O136" s="3">
        <v>96</v>
      </c>
      <c r="P136" s="3">
        <v>91</v>
      </c>
      <c r="Q136" s="3">
        <v>82</v>
      </c>
      <c r="R136" s="3">
        <v>83</v>
      </c>
      <c r="S136" s="3">
        <v>85</v>
      </c>
      <c r="T136" s="3">
        <v>86</v>
      </c>
      <c r="U136" s="3">
        <v>89</v>
      </c>
      <c r="V136" s="3">
        <v>76</v>
      </c>
      <c r="W136" s="3">
        <v>63</v>
      </c>
      <c r="X136" s="3">
        <v>74</v>
      </c>
      <c r="Y136" s="3">
        <v>73</v>
      </c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x14ac:dyDescent="0.25" r="137" customHeight="1" ht="17.25">
      <c r="A137" s="1" t="s">
        <v>272</v>
      </c>
      <c r="B137" s="1" t="s">
        <v>273</v>
      </c>
      <c r="C137" s="3">
        <v>98</v>
      </c>
      <c r="D137" s="3">
        <v>98</v>
      </c>
      <c r="E137" s="3">
        <v>98</v>
      </c>
      <c r="F137" s="3">
        <v>98</v>
      </c>
      <c r="G137" s="3">
        <v>99</v>
      </c>
      <c r="H137" s="3">
        <v>99</v>
      </c>
      <c r="I137" s="3">
        <v>99</v>
      </c>
      <c r="J137" s="3">
        <v>99</v>
      </c>
      <c r="K137" s="3">
        <v>99</v>
      </c>
      <c r="L137" s="3">
        <v>99</v>
      </c>
      <c r="M137" s="3">
        <v>99</v>
      </c>
      <c r="N137" s="3">
        <v>99</v>
      </c>
      <c r="O137" s="3">
        <v>99</v>
      </c>
      <c r="P137" s="3">
        <v>99</v>
      </c>
      <c r="Q137" s="3">
        <v>99</v>
      </c>
      <c r="R137" s="3">
        <v>98</v>
      </c>
      <c r="S137" s="3">
        <v>98</v>
      </c>
      <c r="T137" s="3">
        <v>99</v>
      </c>
      <c r="U137" s="3">
        <v>99</v>
      </c>
      <c r="V137" s="3">
        <v>98</v>
      </c>
      <c r="W137" s="3">
        <v>98</v>
      </c>
      <c r="X137" s="3">
        <v>99</v>
      </c>
      <c r="Y137" s="3">
        <v>99</v>
      </c>
      <c r="Z137" s="3">
        <v>98</v>
      </c>
      <c r="AA137" s="3">
        <v>98</v>
      </c>
      <c r="AB137" s="3">
        <v>98</v>
      </c>
      <c r="AC137" s="3">
        <v>98</v>
      </c>
      <c r="AD137" s="3">
        <v>97</v>
      </c>
      <c r="AE137" s="3">
        <v>98</v>
      </c>
      <c r="AF137" s="3">
        <v>99</v>
      </c>
      <c r="AG137" s="3">
        <v>99</v>
      </c>
      <c r="AH137" s="3">
        <v>99</v>
      </c>
      <c r="AI137" s="3">
        <v>99</v>
      </c>
      <c r="AJ137" s="3">
        <v>99</v>
      </c>
      <c r="AK137" s="3">
        <v>98</v>
      </c>
      <c r="AL137" s="3">
        <v>99</v>
      </c>
      <c r="AM137" s="3">
        <v>93</v>
      </c>
      <c r="AN137" s="3">
        <v>93</v>
      </c>
      <c r="AO137" s="3">
        <v>83</v>
      </c>
      <c r="AP137" s="3">
        <v>87</v>
      </c>
      <c r="AQ137" s="3">
        <v>83</v>
      </c>
      <c r="AR137" s="3">
        <v>85</v>
      </c>
    </row>
    <row x14ac:dyDescent="0.25" r="138" customHeight="1" ht="17.25">
      <c r="A138" s="1" t="s">
        <v>274</v>
      </c>
      <c r="B138" s="1" t="s">
        <v>275</v>
      </c>
      <c r="C138" s="4"/>
      <c r="D138" s="4"/>
      <c r="E138" s="4"/>
      <c r="F138" s="4"/>
      <c r="G138" s="4"/>
      <c r="H138" s="4"/>
      <c r="I138" s="4"/>
      <c r="J138" s="4"/>
      <c r="K138" s="4"/>
      <c r="L138" s="3">
        <v>90</v>
      </c>
      <c r="M138" s="3">
        <v>97</v>
      </c>
      <c r="N138" s="3">
        <v>98</v>
      </c>
      <c r="O138" s="3">
        <v>97</v>
      </c>
      <c r="P138" s="3">
        <v>98</v>
      </c>
      <c r="Q138" s="3">
        <v>98</v>
      </c>
      <c r="R138" s="3">
        <v>98</v>
      </c>
      <c r="S138" s="3">
        <v>98</v>
      </c>
      <c r="T138" s="3">
        <v>98</v>
      </c>
      <c r="U138" s="3">
        <v>98</v>
      </c>
      <c r="V138" s="3">
        <v>98</v>
      </c>
      <c r="W138" s="3">
        <v>93</v>
      </c>
      <c r="X138" s="3">
        <v>94</v>
      </c>
      <c r="Y138" s="3">
        <v>96</v>
      </c>
      <c r="Z138" s="3">
        <v>93</v>
      </c>
      <c r="AA138" s="3">
        <v>95</v>
      </c>
      <c r="AB138" s="3">
        <v>96</v>
      </c>
      <c r="AC138" s="3">
        <v>92</v>
      </c>
      <c r="AD138" s="3">
        <v>98</v>
      </c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x14ac:dyDescent="0.25" r="139" customHeight="1" ht="17.25">
      <c r="A139" s="1" t="s">
        <v>276</v>
      </c>
      <c r="B139" s="1" t="s">
        <v>277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>
        <v>96</v>
      </c>
      <c r="U139" s="3">
        <v>97</v>
      </c>
      <c r="V139" s="3">
        <v>97</v>
      </c>
      <c r="W139" s="3">
        <v>98</v>
      </c>
      <c r="X139" s="3">
        <v>98</v>
      </c>
      <c r="Y139" s="3">
        <v>96</v>
      </c>
      <c r="Z139" s="3">
        <v>98</v>
      </c>
      <c r="AA139" s="3">
        <v>97</v>
      </c>
      <c r="AB139" s="3">
        <v>98</v>
      </c>
      <c r="AC139" s="3">
        <v>99</v>
      </c>
      <c r="AD139" s="3">
        <v>99</v>
      </c>
      <c r="AE139" s="3">
        <v>99</v>
      </c>
      <c r="AF139" s="3">
        <v>93</v>
      </c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x14ac:dyDescent="0.25" r="140" customHeight="1" ht="17.25">
      <c r="A140" s="1" t="s">
        <v>278</v>
      </c>
      <c r="B140" s="1" t="s">
        <v>279</v>
      </c>
      <c r="C140" s="3">
        <v>83</v>
      </c>
      <c r="D140" s="3">
        <v>82</v>
      </c>
      <c r="E140" s="3">
        <v>77</v>
      </c>
      <c r="F140" s="3">
        <v>83</v>
      </c>
      <c r="G140" s="3">
        <v>78</v>
      </c>
      <c r="H140" s="3">
        <v>80</v>
      </c>
      <c r="I140" s="3">
        <v>79</v>
      </c>
      <c r="J140" s="3">
        <v>81</v>
      </c>
      <c r="K140" s="3">
        <v>82</v>
      </c>
      <c r="L140" s="3">
        <v>85</v>
      </c>
      <c r="M140" s="3">
        <v>94</v>
      </c>
      <c r="N140" s="3">
        <v>91</v>
      </c>
      <c r="O140" s="3">
        <v>92</v>
      </c>
      <c r="P140" s="3">
        <v>92</v>
      </c>
      <c r="Q140" s="3">
        <v>98</v>
      </c>
      <c r="R140" s="3">
        <v>99</v>
      </c>
      <c r="S140" s="3">
        <v>96</v>
      </c>
      <c r="T140" s="3">
        <v>99</v>
      </c>
      <c r="U140" s="3">
        <v>93</v>
      </c>
      <c r="V140" s="3">
        <v>87</v>
      </c>
      <c r="W140" s="3">
        <v>94</v>
      </c>
      <c r="X140" s="3">
        <v>99</v>
      </c>
      <c r="Y140" s="3">
        <v>99</v>
      </c>
      <c r="Z140" s="3">
        <v>74</v>
      </c>
      <c r="AA140" s="3">
        <v>73</v>
      </c>
      <c r="AB140" s="3">
        <v>96</v>
      </c>
      <c r="AC140" s="3">
        <v>77</v>
      </c>
      <c r="AD140" s="3">
        <v>76</v>
      </c>
      <c r="AE140" s="3">
        <v>66</v>
      </c>
      <c r="AF140" s="3">
        <v>75</v>
      </c>
      <c r="AG140" s="3">
        <v>83</v>
      </c>
      <c r="AH140" s="3">
        <v>87</v>
      </c>
      <c r="AI140" s="3">
        <v>82</v>
      </c>
      <c r="AJ140" s="3">
        <v>79</v>
      </c>
      <c r="AK140" s="3">
        <v>66</v>
      </c>
      <c r="AL140" s="3">
        <v>47</v>
      </c>
      <c r="AM140" s="3">
        <v>50</v>
      </c>
      <c r="AN140" s="3">
        <v>61</v>
      </c>
      <c r="AO140" s="3">
        <v>39</v>
      </c>
      <c r="AP140" s="3">
        <v>36</v>
      </c>
      <c r="AQ140" s="3">
        <v>43</v>
      </c>
      <c r="AR140" s="3">
        <v>65</v>
      </c>
    </row>
    <row x14ac:dyDescent="0.25" r="141" customHeight="1" ht="17.25">
      <c r="A141" s="1" t="s">
        <v>280</v>
      </c>
      <c r="B141" s="1" t="s">
        <v>281</v>
      </c>
      <c r="C141" s="3">
        <v>37</v>
      </c>
      <c r="D141" s="3">
        <v>37</v>
      </c>
      <c r="E141" s="3">
        <v>37</v>
      </c>
      <c r="F141" s="3">
        <v>37</v>
      </c>
      <c r="G141" s="3">
        <v>37</v>
      </c>
      <c r="H141" s="3">
        <v>37</v>
      </c>
      <c r="I141" s="3">
        <v>37</v>
      </c>
      <c r="J141" s="3">
        <v>37</v>
      </c>
      <c r="K141" s="3">
        <v>37</v>
      </c>
      <c r="L141" s="3">
        <v>37</v>
      </c>
      <c r="M141" s="3">
        <v>39</v>
      </c>
      <c r="N141" s="3">
        <v>41</v>
      </c>
      <c r="O141" s="3">
        <v>29</v>
      </c>
      <c r="P141" s="3">
        <v>36</v>
      </c>
      <c r="Q141" s="3">
        <v>38</v>
      </c>
      <c r="R141" s="3">
        <v>40</v>
      </c>
      <c r="S141" s="3">
        <v>50</v>
      </c>
      <c r="T141" s="3">
        <v>50</v>
      </c>
      <c r="U141" s="3">
        <v>65</v>
      </c>
      <c r="V141" s="3">
        <v>60</v>
      </c>
      <c r="W141" s="3">
        <v>70</v>
      </c>
      <c r="X141" s="3">
        <v>69</v>
      </c>
      <c r="Y141" s="3">
        <v>71</v>
      </c>
      <c r="Z141" s="3">
        <v>54</v>
      </c>
      <c r="AA141" s="3">
        <v>37</v>
      </c>
      <c r="AB141" s="3">
        <v>43</v>
      </c>
      <c r="AC141" s="3">
        <v>46</v>
      </c>
      <c r="AD141" s="3">
        <v>48</v>
      </c>
      <c r="AE141" s="3">
        <v>42</v>
      </c>
      <c r="AF141" s="3">
        <v>37</v>
      </c>
      <c r="AG141" s="3">
        <v>31</v>
      </c>
      <c r="AH141" s="3">
        <v>31</v>
      </c>
      <c r="AI141" s="3">
        <v>31</v>
      </c>
      <c r="AJ141" s="3">
        <v>39</v>
      </c>
      <c r="AK141" s="3">
        <v>33</v>
      </c>
      <c r="AL141" s="3">
        <v>28</v>
      </c>
      <c r="AM141" s="3">
        <v>30</v>
      </c>
      <c r="AN141" s="3">
        <v>17</v>
      </c>
      <c r="AO141" s="3">
        <v>7</v>
      </c>
      <c r="AP141" s="3">
        <v>8</v>
      </c>
      <c r="AQ141" s="3">
        <v>3</v>
      </c>
      <c r="AR141" s="3">
        <v>6</v>
      </c>
    </row>
    <row x14ac:dyDescent="0.25" r="142" customHeight="1" ht="17.25">
      <c r="A142" s="1" t="s">
        <v>282</v>
      </c>
      <c r="B142" s="1" t="s">
        <v>283</v>
      </c>
      <c r="C142" s="3">
        <v>86</v>
      </c>
      <c r="D142" s="3">
        <v>86</v>
      </c>
      <c r="E142" s="3">
        <v>84</v>
      </c>
      <c r="F142" s="3">
        <v>70</v>
      </c>
      <c r="G142" s="3">
        <v>75</v>
      </c>
      <c r="H142" s="3">
        <v>79</v>
      </c>
      <c r="I142" s="3">
        <v>83</v>
      </c>
      <c r="J142" s="3">
        <v>93</v>
      </c>
      <c r="K142" s="3">
        <v>88</v>
      </c>
      <c r="L142" s="3">
        <v>86</v>
      </c>
      <c r="M142" s="3">
        <v>84</v>
      </c>
      <c r="N142" s="3">
        <v>81</v>
      </c>
      <c r="O142" s="3">
        <v>82</v>
      </c>
      <c r="P142" s="3">
        <v>84</v>
      </c>
      <c r="Q142" s="3">
        <v>79</v>
      </c>
      <c r="R142" s="3">
        <v>79</v>
      </c>
      <c r="S142" s="3">
        <v>76</v>
      </c>
      <c r="T142" s="3">
        <v>78</v>
      </c>
      <c r="U142" s="3">
        <v>81</v>
      </c>
      <c r="V142" s="3">
        <v>84</v>
      </c>
      <c r="W142" s="3">
        <v>86</v>
      </c>
      <c r="X142" s="3">
        <v>89</v>
      </c>
      <c r="Y142" s="3">
        <v>92</v>
      </c>
      <c r="Z142" s="3">
        <v>94</v>
      </c>
      <c r="AA142" s="3">
        <v>97</v>
      </c>
      <c r="AB142" s="3">
        <v>95</v>
      </c>
      <c r="AC142" s="3">
        <v>95</v>
      </c>
      <c r="AD142" s="3">
        <v>95</v>
      </c>
      <c r="AE142" s="3">
        <v>95</v>
      </c>
      <c r="AF142" s="3">
        <v>66</v>
      </c>
      <c r="AG142" s="3">
        <v>63</v>
      </c>
      <c r="AH142" s="3">
        <v>57</v>
      </c>
      <c r="AI142" s="3">
        <v>73</v>
      </c>
      <c r="AJ142" s="3">
        <v>55</v>
      </c>
      <c r="AK142" s="3">
        <v>64</v>
      </c>
      <c r="AL142" s="3">
        <v>61</v>
      </c>
      <c r="AM142" s="3">
        <v>70</v>
      </c>
      <c r="AN142" s="3">
        <v>67</v>
      </c>
      <c r="AO142" s="3">
        <v>71</v>
      </c>
      <c r="AP142" s="4"/>
      <c r="AQ142" s="4"/>
      <c r="AR142" s="4"/>
    </row>
    <row x14ac:dyDescent="0.25" r="143" customHeight="1" ht="17.25">
      <c r="A143" s="1" t="s">
        <v>284</v>
      </c>
      <c r="B143" s="1" t="s">
        <v>285</v>
      </c>
      <c r="C143" s="3">
        <v>52</v>
      </c>
      <c r="D143" s="3">
        <v>52</v>
      </c>
      <c r="E143" s="3">
        <v>52</v>
      </c>
      <c r="F143" s="3">
        <v>52</v>
      </c>
      <c r="G143" s="3">
        <v>52</v>
      </c>
      <c r="H143" s="3">
        <v>52</v>
      </c>
      <c r="I143" s="3">
        <v>55</v>
      </c>
      <c r="J143" s="3">
        <v>55</v>
      </c>
      <c r="K143" s="3">
        <v>58</v>
      </c>
      <c r="L143" s="3">
        <v>65</v>
      </c>
      <c r="M143" s="3">
        <v>75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x14ac:dyDescent="0.25" r="144" customHeight="1" ht="17.25">
      <c r="A144" s="1" t="s">
        <v>286</v>
      </c>
      <c r="B144" s="1" t="s">
        <v>287</v>
      </c>
      <c r="C144" s="3">
        <v>99</v>
      </c>
      <c r="D144" s="3">
        <v>99</v>
      </c>
      <c r="E144" s="3">
        <v>99</v>
      </c>
      <c r="F144" s="3">
        <v>99</v>
      </c>
      <c r="G144" s="3">
        <v>99</v>
      </c>
      <c r="H144" s="3">
        <v>99</v>
      </c>
      <c r="I144" s="3">
        <v>99</v>
      </c>
      <c r="J144" s="3">
        <v>99</v>
      </c>
      <c r="K144" s="3">
        <v>99</v>
      </c>
      <c r="L144" s="3">
        <v>99</v>
      </c>
      <c r="M144" s="3">
        <v>99</v>
      </c>
      <c r="N144" s="3">
        <v>99</v>
      </c>
      <c r="O144" s="3">
        <v>99</v>
      </c>
      <c r="P144" s="3">
        <v>99</v>
      </c>
      <c r="Q144" s="3">
        <v>99</v>
      </c>
      <c r="R144" s="3">
        <v>99</v>
      </c>
      <c r="S144" s="3">
        <v>99</v>
      </c>
      <c r="T144" s="3">
        <v>99</v>
      </c>
      <c r="U144" s="3">
        <v>99</v>
      </c>
      <c r="V144" s="3">
        <v>99</v>
      </c>
      <c r="W144" s="3">
        <v>98</v>
      </c>
      <c r="X144" s="3">
        <v>98</v>
      </c>
      <c r="Y144" s="3">
        <v>97</v>
      </c>
      <c r="Z144" s="3">
        <v>90</v>
      </c>
      <c r="AA144" s="3">
        <v>96</v>
      </c>
      <c r="AB144" s="3">
        <v>88</v>
      </c>
      <c r="AC144" s="3">
        <v>90</v>
      </c>
      <c r="AD144" s="3">
        <v>86</v>
      </c>
      <c r="AE144" s="3">
        <v>88</v>
      </c>
      <c r="AF144" s="3">
        <v>87</v>
      </c>
      <c r="AG144" s="3">
        <v>88</v>
      </c>
      <c r="AH144" s="3">
        <v>84</v>
      </c>
      <c r="AI144" s="3">
        <v>90</v>
      </c>
      <c r="AJ144" s="3">
        <v>81</v>
      </c>
      <c r="AK144" s="3">
        <v>76</v>
      </c>
      <c r="AL144" s="3">
        <v>79</v>
      </c>
      <c r="AM144" s="3">
        <v>71</v>
      </c>
      <c r="AN144" s="3">
        <v>67</v>
      </c>
      <c r="AO144" s="3">
        <v>64</v>
      </c>
      <c r="AP144" s="3">
        <v>65</v>
      </c>
      <c r="AQ144" s="3">
        <v>58</v>
      </c>
      <c r="AR144" s="3">
        <v>61</v>
      </c>
    </row>
    <row x14ac:dyDescent="0.25" r="145" customHeight="1" ht="17.25">
      <c r="A145" s="1" t="s">
        <v>288</v>
      </c>
      <c r="B145" s="1" t="s">
        <v>289</v>
      </c>
      <c r="C145" s="3">
        <v>99</v>
      </c>
      <c r="D145" s="3">
        <v>99</v>
      </c>
      <c r="E145" s="3">
        <v>99</v>
      </c>
      <c r="F145" s="3">
        <v>99</v>
      </c>
      <c r="G145" s="3">
        <v>99</v>
      </c>
      <c r="H145" s="3">
        <v>99</v>
      </c>
      <c r="I145" s="3">
        <v>99</v>
      </c>
      <c r="J145" s="3">
        <v>99</v>
      </c>
      <c r="K145" s="3">
        <v>99</v>
      </c>
      <c r="L145" s="3">
        <v>98</v>
      </c>
      <c r="M145" s="3">
        <v>98</v>
      </c>
      <c r="N145" s="3">
        <v>98</v>
      </c>
      <c r="O145" s="3">
        <v>99</v>
      </c>
      <c r="P145" s="3">
        <v>99</v>
      </c>
      <c r="Q145" s="3">
        <v>99</v>
      </c>
      <c r="R145" s="3">
        <v>99</v>
      </c>
      <c r="S145" s="3">
        <v>99</v>
      </c>
      <c r="T145" s="3">
        <v>98</v>
      </c>
      <c r="U145" s="3">
        <v>99</v>
      </c>
      <c r="V145" s="3">
        <v>96</v>
      </c>
      <c r="W145" s="3">
        <v>97</v>
      </c>
      <c r="X145" s="3">
        <v>92</v>
      </c>
      <c r="Y145" s="3">
        <v>91</v>
      </c>
      <c r="Z145" s="3">
        <v>92</v>
      </c>
      <c r="AA145" s="3">
        <v>89</v>
      </c>
      <c r="AB145" s="3">
        <v>95</v>
      </c>
      <c r="AC145" s="3">
        <v>91</v>
      </c>
      <c r="AD145" s="3">
        <v>99</v>
      </c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x14ac:dyDescent="0.25" r="146" customHeight="1" ht="17.25">
      <c r="A146" s="1" t="s">
        <v>290</v>
      </c>
      <c r="B146" s="1" t="s">
        <v>291</v>
      </c>
      <c r="C146" s="3">
        <v>80</v>
      </c>
      <c r="D146" s="3">
        <v>92</v>
      </c>
      <c r="E146" s="3">
        <v>92</v>
      </c>
      <c r="F146" s="3">
        <v>88</v>
      </c>
      <c r="G146" s="3">
        <v>97</v>
      </c>
      <c r="H146" s="3">
        <v>96</v>
      </c>
      <c r="I146" s="3">
        <v>88</v>
      </c>
      <c r="J146" s="3">
        <v>95</v>
      </c>
      <c r="K146" s="3">
        <v>93</v>
      </c>
      <c r="L146" s="3">
        <v>92</v>
      </c>
      <c r="M146" s="3">
        <v>92</v>
      </c>
      <c r="N146" s="3">
        <v>90</v>
      </c>
      <c r="O146" s="3">
        <v>82</v>
      </c>
      <c r="P146" s="3">
        <v>88</v>
      </c>
      <c r="Q146" s="3">
        <v>83</v>
      </c>
      <c r="R146" s="3">
        <v>77</v>
      </c>
      <c r="S146" s="3">
        <v>72</v>
      </c>
      <c r="T146" s="3">
        <v>66</v>
      </c>
      <c r="U146" s="3">
        <v>69</v>
      </c>
      <c r="V146" s="3">
        <v>65</v>
      </c>
      <c r="W146" s="3">
        <v>67</v>
      </c>
      <c r="X146" s="3">
        <v>56</v>
      </c>
      <c r="Y146" s="3">
        <v>66</v>
      </c>
      <c r="Z146" s="3">
        <v>61</v>
      </c>
      <c r="AA146" s="3">
        <v>70</v>
      </c>
      <c r="AB146" s="3">
        <v>71</v>
      </c>
      <c r="AC146" s="3">
        <v>63</v>
      </c>
      <c r="AD146" s="3">
        <v>60</v>
      </c>
      <c r="AE146" s="3">
        <v>66</v>
      </c>
      <c r="AF146" s="3">
        <v>68</v>
      </c>
      <c r="AG146" s="3">
        <v>78</v>
      </c>
      <c r="AH146" s="3">
        <v>77</v>
      </c>
      <c r="AI146" s="3">
        <v>75</v>
      </c>
      <c r="AJ146" s="3">
        <v>54</v>
      </c>
      <c r="AK146" s="3">
        <v>43</v>
      </c>
      <c r="AL146" s="3">
        <v>22</v>
      </c>
      <c r="AM146" s="3">
        <v>12</v>
      </c>
      <c r="AN146" s="3">
        <v>8</v>
      </c>
      <c r="AO146" s="3">
        <v>5</v>
      </c>
      <c r="AP146" s="3">
        <v>3</v>
      </c>
      <c r="AQ146" s="3">
        <v>3</v>
      </c>
      <c r="AR146" s="3">
        <v>2</v>
      </c>
    </row>
    <row x14ac:dyDescent="0.25" r="147" customHeight="1" ht="17.25">
      <c r="A147" s="1" t="s">
        <v>292</v>
      </c>
      <c r="B147" s="1" t="s">
        <v>293</v>
      </c>
      <c r="C147" s="3">
        <v>24</v>
      </c>
      <c r="D147" s="3">
        <v>26</v>
      </c>
      <c r="E147" s="3">
        <v>25</v>
      </c>
      <c r="F147" s="3">
        <v>26</v>
      </c>
      <c r="G147" s="3">
        <v>25</v>
      </c>
      <c r="H147" s="3">
        <v>26</v>
      </c>
      <c r="I147" s="3">
        <v>24</v>
      </c>
      <c r="J147" s="3">
        <v>26</v>
      </c>
      <c r="K147" s="3">
        <v>27</v>
      </c>
      <c r="L147" s="3">
        <v>24</v>
      </c>
      <c r="M147" s="3">
        <v>23</v>
      </c>
      <c r="N147" s="3">
        <v>23</v>
      </c>
      <c r="O147" s="3">
        <v>21</v>
      </c>
      <c r="P147" s="3">
        <v>23</v>
      </c>
      <c r="Q147" s="3">
        <v>23</v>
      </c>
      <c r="R147" s="3">
        <v>21</v>
      </c>
      <c r="S147" s="3">
        <v>20</v>
      </c>
      <c r="T147" s="3">
        <v>18</v>
      </c>
      <c r="U147" s="3">
        <v>17</v>
      </c>
      <c r="V147" s="3">
        <v>16</v>
      </c>
      <c r="W147" s="3">
        <v>16</v>
      </c>
      <c r="X147" s="3">
        <v>16</v>
      </c>
      <c r="Y147" s="3">
        <v>16</v>
      </c>
      <c r="Z147" s="3">
        <v>16</v>
      </c>
      <c r="AA147" s="3">
        <v>15</v>
      </c>
      <c r="AB147" s="3">
        <v>14</v>
      </c>
      <c r="AC147" s="3">
        <v>14</v>
      </c>
      <c r="AD147" s="3">
        <v>13</v>
      </c>
      <c r="AE147" s="3">
        <v>13</v>
      </c>
      <c r="AF147" s="3">
        <v>13</v>
      </c>
      <c r="AG147" s="3">
        <v>12</v>
      </c>
      <c r="AH147" s="3">
        <v>13</v>
      </c>
      <c r="AI147" s="3">
        <v>13</v>
      </c>
      <c r="AJ147" s="3">
        <v>14</v>
      </c>
      <c r="AK147" s="3">
        <v>14</v>
      </c>
      <c r="AL147" s="3">
        <v>14</v>
      </c>
      <c r="AM147" s="3">
        <v>16</v>
      </c>
      <c r="AN147" s="3">
        <v>16</v>
      </c>
      <c r="AO147" s="3">
        <v>10</v>
      </c>
      <c r="AP147" s="3">
        <v>6</v>
      </c>
      <c r="AQ147" s="3">
        <v>4</v>
      </c>
      <c r="AR147" s="3">
        <v>3</v>
      </c>
    </row>
    <row x14ac:dyDescent="0.25" r="148" customHeight="1" ht="17.25">
      <c r="A148" s="1" t="s">
        <v>294</v>
      </c>
      <c r="B148" s="1" t="s">
        <v>295</v>
      </c>
      <c r="C148" s="3">
        <v>76</v>
      </c>
      <c r="D148" s="3">
        <v>74</v>
      </c>
      <c r="E148" s="3">
        <v>84</v>
      </c>
      <c r="F148" s="3">
        <v>79</v>
      </c>
      <c r="G148" s="3">
        <v>78</v>
      </c>
      <c r="H148" s="3">
        <v>72</v>
      </c>
      <c r="I148" s="3">
        <v>66</v>
      </c>
      <c r="J148" s="3">
        <v>81</v>
      </c>
      <c r="K148" s="3">
        <v>84</v>
      </c>
      <c r="L148" s="3">
        <v>82</v>
      </c>
      <c r="M148" s="3">
        <v>90</v>
      </c>
      <c r="N148" s="3">
        <v>97</v>
      </c>
      <c r="O148" s="3">
        <v>95</v>
      </c>
      <c r="P148" s="3">
        <v>93</v>
      </c>
      <c r="Q148" s="3">
        <v>93</v>
      </c>
      <c r="R148" s="3">
        <v>91</v>
      </c>
      <c r="S148" s="3">
        <v>90</v>
      </c>
      <c r="T148" s="3">
        <v>90</v>
      </c>
      <c r="U148" s="3">
        <v>90</v>
      </c>
      <c r="V148" s="3">
        <v>90</v>
      </c>
      <c r="W148" s="3">
        <v>91</v>
      </c>
      <c r="X148" s="3">
        <v>91</v>
      </c>
      <c r="Y148" s="3">
        <v>91</v>
      </c>
      <c r="Z148" s="3">
        <v>91</v>
      </c>
      <c r="AA148" s="3">
        <v>91</v>
      </c>
      <c r="AB148" s="3">
        <v>91</v>
      </c>
      <c r="AC148" s="3">
        <v>91</v>
      </c>
      <c r="AD148" s="3">
        <v>91</v>
      </c>
      <c r="AE148" s="3">
        <v>91</v>
      </c>
      <c r="AF148" s="3">
        <v>92</v>
      </c>
      <c r="AG148" s="3">
        <v>95</v>
      </c>
      <c r="AH148" s="3">
        <v>92</v>
      </c>
      <c r="AI148" s="3">
        <v>98</v>
      </c>
      <c r="AJ148" s="3">
        <v>87</v>
      </c>
      <c r="AK148" s="3">
        <v>71</v>
      </c>
      <c r="AL148" s="3">
        <v>98</v>
      </c>
      <c r="AM148" s="3">
        <v>53</v>
      </c>
      <c r="AN148" s="3">
        <v>49</v>
      </c>
      <c r="AO148" s="3">
        <v>45</v>
      </c>
      <c r="AP148" s="3">
        <v>37</v>
      </c>
      <c r="AQ148" s="3">
        <v>36</v>
      </c>
      <c r="AR148" s="3">
        <v>35</v>
      </c>
    </row>
    <row x14ac:dyDescent="0.25" r="149" customHeight="1" ht="17.25">
      <c r="A149" s="1" t="s">
        <v>296</v>
      </c>
      <c r="B149" s="1" t="s">
        <v>297</v>
      </c>
      <c r="C149" s="3">
        <v>98</v>
      </c>
      <c r="D149" s="3">
        <v>98</v>
      </c>
      <c r="E149" s="3">
        <v>98</v>
      </c>
      <c r="F149" s="3">
        <v>99</v>
      </c>
      <c r="G149" s="3">
        <v>98</v>
      </c>
      <c r="H149" s="3">
        <v>98</v>
      </c>
      <c r="I149" s="3">
        <v>98</v>
      </c>
      <c r="J149" s="3">
        <v>98</v>
      </c>
      <c r="K149" s="3">
        <v>98</v>
      </c>
      <c r="L149" s="3">
        <v>97</v>
      </c>
      <c r="M149" s="3">
        <v>97</v>
      </c>
      <c r="N149" s="3">
        <v>98</v>
      </c>
      <c r="O149" s="3">
        <v>82</v>
      </c>
      <c r="P149" s="3">
        <v>89</v>
      </c>
      <c r="Q149" s="3">
        <v>83</v>
      </c>
      <c r="R149" s="3">
        <v>93</v>
      </c>
      <c r="S149" s="3">
        <v>97</v>
      </c>
      <c r="T149" s="3">
        <v>95</v>
      </c>
      <c r="U149" s="3">
        <v>98</v>
      </c>
      <c r="V149" s="3">
        <v>97</v>
      </c>
      <c r="W149" s="3">
        <v>96</v>
      </c>
      <c r="X149" s="3">
        <v>98</v>
      </c>
      <c r="Y149" s="3">
        <v>98</v>
      </c>
      <c r="Z149" s="3">
        <v>98</v>
      </c>
      <c r="AA149" s="3">
        <v>99</v>
      </c>
      <c r="AB149" s="3">
        <v>99</v>
      </c>
      <c r="AC149" s="3">
        <v>96</v>
      </c>
      <c r="AD149" s="3">
        <v>96</v>
      </c>
      <c r="AE149" s="3">
        <v>69</v>
      </c>
      <c r="AF149" s="3">
        <v>88</v>
      </c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x14ac:dyDescent="0.25" r="150" customHeight="1" ht="17.25">
      <c r="A150" s="1" t="s">
        <v>298</v>
      </c>
      <c r="B150" s="1" t="s">
        <v>299</v>
      </c>
      <c r="C150" s="3">
        <v>99</v>
      </c>
      <c r="D150" s="3">
        <v>99</v>
      </c>
      <c r="E150" s="3">
        <v>99</v>
      </c>
      <c r="F150" s="3">
        <v>99</v>
      </c>
      <c r="G150" s="3">
        <v>99</v>
      </c>
      <c r="H150" s="3">
        <v>99</v>
      </c>
      <c r="I150" s="3">
        <v>99</v>
      </c>
      <c r="J150" s="3">
        <v>99</v>
      </c>
      <c r="K150" s="3">
        <v>99</v>
      </c>
      <c r="L150" s="3">
        <v>99</v>
      </c>
      <c r="M150" s="3">
        <v>99</v>
      </c>
      <c r="N150" s="3">
        <v>99</v>
      </c>
      <c r="O150" s="3">
        <v>99</v>
      </c>
      <c r="P150" s="3">
        <v>99</v>
      </c>
      <c r="Q150" s="3">
        <v>99</v>
      </c>
      <c r="R150" s="3">
        <v>99</v>
      </c>
      <c r="S150" s="3">
        <v>99</v>
      </c>
      <c r="T150" s="3">
        <v>99</v>
      </c>
      <c r="U150" s="3">
        <v>99</v>
      </c>
      <c r="V150" s="3">
        <v>99</v>
      </c>
      <c r="W150" s="3">
        <v>99</v>
      </c>
      <c r="X150" s="3">
        <v>99</v>
      </c>
      <c r="Y150" s="3">
        <v>98</v>
      </c>
      <c r="Z150" s="3">
        <v>99</v>
      </c>
      <c r="AA150" s="3">
        <v>99</v>
      </c>
      <c r="AB150" s="3">
        <v>98</v>
      </c>
      <c r="AC150" s="3">
        <v>98</v>
      </c>
      <c r="AD150" s="3">
        <v>99</v>
      </c>
      <c r="AE150" s="3">
        <v>99</v>
      </c>
      <c r="AF150" s="3">
        <v>99</v>
      </c>
      <c r="AG150" s="3">
        <v>99</v>
      </c>
      <c r="AH150" s="3">
        <v>99</v>
      </c>
      <c r="AI150" s="3">
        <v>98</v>
      </c>
      <c r="AJ150" s="3">
        <v>91</v>
      </c>
      <c r="AK150" s="3">
        <v>93</v>
      </c>
      <c r="AL150" s="3">
        <v>83</v>
      </c>
      <c r="AM150" s="3">
        <v>80</v>
      </c>
      <c r="AN150" s="3">
        <v>76</v>
      </c>
      <c r="AO150" s="3">
        <v>75</v>
      </c>
      <c r="AP150" s="3">
        <v>73</v>
      </c>
      <c r="AQ150" s="3">
        <v>71</v>
      </c>
      <c r="AR150" s="3">
        <v>68</v>
      </c>
    </row>
    <row x14ac:dyDescent="0.25" r="151" customHeight="1" ht="17.25">
      <c r="A151" s="1" t="s">
        <v>300</v>
      </c>
      <c r="B151" s="1" t="s">
        <v>301</v>
      </c>
      <c r="C151" s="3">
        <v>88</v>
      </c>
      <c r="D151" s="3">
        <v>88</v>
      </c>
      <c r="E151" s="3">
        <v>95</v>
      </c>
      <c r="F151" s="3">
        <v>95</v>
      </c>
      <c r="G151" s="3">
        <v>95</v>
      </c>
      <c r="H151" s="3">
        <v>86</v>
      </c>
      <c r="I151" s="3">
        <v>79</v>
      </c>
      <c r="J151" s="3">
        <v>79</v>
      </c>
      <c r="K151" s="3">
        <v>86</v>
      </c>
      <c r="L151" s="3">
        <v>86</v>
      </c>
      <c r="M151" s="3">
        <v>79</v>
      </c>
      <c r="N151" s="3">
        <v>79</v>
      </c>
      <c r="O151" s="3">
        <v>74</v>
      </c>
      <c r="P151" s="3">
        <v>85</v>
      </c>
      <c r="Q151" s="3">
        <v>74</v>
      </c>
      <c r="R151" s="3">
        <v>74</v>
      </c>
      <c r="S151" s="3">
        <v>70</v>
      </c>
      <c r="T151" s="3">
        <v>72</v>
      </c>
      <c r="U151" s="3">
        <v>72</v>
      </c>
      <c r="V151" s="3">
        <v>75</v>
      </c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x14ac:dyDescent="0.25" r="152" customHeight="1" ht="17.25">
      <c r="A152" s="1" t="s">
        <v>302</v>
      </c>
      <c r="B152" s="1" t="s">
        <v>303</v>
      </c>
      <c r="C152" s="3">
        <v>98</v>
      </c>
      <c r="D152" s="3">
        <v>96</v>
      </c>
      <c r="E152" s="3">
        <v>98</v>
      </c>
      <c r="F152" s="3">
        <v>97</v>
      </c>
      <c r="G152" s="3">
        <v>89</v>
      </c>
      <c r="H152" s="3">
        <v>93</v>
      </c>
      <c r="I152" s="3">
        <v>93</v>
      </c>
      <c r="J152" s="3">
        <v>82</v>
      </c>
      <c r="K152" s="3">
        <v>97</v>
      </c>
      <c r="L152" s="3">
        <v>97</v>
      </c>
      <c r="M152" s="3">
        <v>97</v>
      </c>
      <c r="N152" s="3">
        <v>97</v>
      </c>
      <c r="O152" s="3">
        <v>91</v>
      </c>
      <c r="P152" s="3">
        <v>92</v>
      </c>
      <c r="Q152" s="3">
        <v>91</v>
      </c>
      <c r="R152" s="3">
        <v>96</v>
      </c>
      <c r="S152" s="3">
        <v>96</v>
      </c>
      <c r="T152" s="3">
        <v>91</v>
      </c>
      <c r="U152" s="3">
        <v>79</v>
      </c>
      <c r="V152" s="3">
        <v>81</v>
      </c>
      <c r="W152" s="3">
        <v>83</v>
      </c>
      <c r="X152" s="3">
        <v>84</v>
      </c>
      <c r="Y152" s="3">
        <v>81</v>
      </c>
      <c r="Z152" s="3">
        <v>70</v>
      </c>
      <c r="AA152" s="3">
        <v>76</v>
      </c>
      <c r="AB152" s="3">
        <v>79</v>
      </c>
      <c r="AC152" s="3">
        <v>83</v>
      </c>
      <c r="AD152" s="3">
        <v>86</v>
      </c>
      <c r="AE152" s="3">
        <v>89</v>
      </c>
      <c r="AF152" s="3">
        <v>92</v>
      </c>
      <c r="AG152" s="3">
        <v>96</v>
      </c>
      <c r="AH152" s="3">
        <v>99</v>
      </c>
      <c r="AI152" s="3">
        <v>94</v>
      </c>
      <c r="AJ152" s="3">
        <v>91</v>
      </c>
      <c r="AK152" s="3">
        <v>95</v>
      </c>
      <c r="AL152" s="3">
        <v>53</v>
      </c>
      <c r="AM152" s="3">
        <v>54</v>
      </c>
      <c r="AN152" s="3">
        <v>55</v>
      </c>
      <c r="AO152" s="3">
        <v>51</v>
      </c>
      <c r="AP152" s="3">
        <v>48</v>
      </c>
      <c r="AQ152" s="3">
        <v>44</v>
      </c>
      <c r="AR152" s="4"/>
    </row>
    <row x14ac:dyDescent="0.25" r="153" customHeight="1" ht="17.25">
      <c r="A153" s="1" t="s">
        <v>304</v>
      </c>
      <c r="B153" s="1" t="s">
        <v>305</v>
      </c>
      <c r="C153" s="3">
        <v>99</v>
      </c>
      <c r="D153" s="3">
        <v>99</v>
      </c>
      <c r="E153" s="3">
        <v>99</v>
      </c>
      <c r="F153" s="3">
        <v>99</v>
      </c>
      <c r="G153" s="3">
        <v>99</v>
      </c>
      <c r="H153" s="3">
        <v>91</v>
      </c>
      <c r="I153" s="3">
        <v>91</v>
      </c>
      <c r="J153" s="3">
        <v>99</v>
      </c>
      <c r="K153" s="3">
        <v>99</v>
      </c>
      <c r="L153" s="3">
        <v>95</v>
      </c>
      <c r="M153" s="3">
        <v>99</v>
      </c>
      <c r="N153" s="3">
        <v>99</v>
      </c>
      <c r="O153" s="3">
        <v>99</v>
      </c>
      <c r="P153" s="3">
        <v>99</v>
      </c>
      <c r="Q153" s="3">
        <v>99</v>
      </c>
      <c r="R153" s="3">
        <v>99</v>
      </c>
      <c r="S153" s="3">
        <v>99</v>
      </c>
      <c r="T153" s="3">
        <v>99</v>
      </c>
      <c r="U153" s="3">
        <v>99</v>
      </c>
      <c r="V153" s="3">
        <v>95</v>
      </c>
      <c r="W153" s="3">
        <v>91</v>
      </c>
      <c r="X153" s="3">
        <v>99</v>
      </c>
      <c r="Y153" s="3">
        <v>99</v>
      </c>
      <c r="Z153" s="3">
        <v>99</v>
      </c>
      <c r="AA153" s="3">
        <v>99</v>
      </c>
      <c r="AB153" s="3">
        <v>99</v>
      </c>
      <c r="AC153" s="3">
        <v>99</v>
      </c>
      <c r="AD153" s="3">
        <v>99</v>
      </c>
      <c r="AE153" s="3">
        <v>97</v>
      </c>
      <c r="AF153" s="3">
        <v>96</v>
      </c>
      <c r="AG153" s="3">
        <v>99</v>
      </c>
      <c r="AH153" s="3">
        <v>99</v>
      </c>
      <c r="AI153" s="3">
        <v>97</v>
      </c>
      <c r="AJ153" s="3">
        <v>95</v>
      </c>
      <c r="AK153" s="3">
        <v>93</v>
      </c>
      <c r="AL153" s="3">
        <v>98</v>
      </c>
      <c r="AM153" s="3">
        <v>99</v>
      </c>
      <c r="AN153" s="3">
        <v>78</v>
      </c>
      <c r="AO153" s="3">
        <v>83</v>
      </c>
      <c r="AP153" s="3">
        <v>98</v>
      </c>
      <c r="AQ153" s="3">
        <v>86</v>
      </c>
      <c r="AR153" s="3">
        <v>99</v>
      </c>
    </row>
    <row x14ac:dyDescent="0.25" r="154" customHeight="1" ht="17.25">
      <c r="A154" s="1" t="s">
        <v>306</v>
      </c>
      <c r="B154" s="1" t="s">
        <v>307</v>
      </c>
      <c r="C154" s="3">
        <v>85</v>
      </c>
      <c r="D154" s="3">
        <v>92</v>
      </c>
      <c r="E154" s="3">
        <v>91</v>
      </c>
      <c r="F154" s="3">
        <v>92</v>
      </c>
      <c r="G154" s="3">
        <v>91</v>
      </c>
      <c r="H154" s="3">
        <v>95</v>
      </c>
      <c r="I154" s="3">
        <v>97</v>
      </c>
      <c r="J154" s="3">
        <v>95</v>
      </c>
      <c r="K154" s="3">
        <v>97</v>
      </c>
      <c r="L154" s="3">
        <v>99</v>
      </c>
      <c r="M154" s="3">
        <v>98</v>
      </c>
      <c r="N154" s="3">
        <v>98</v>
      </c>
      <c r="O154" s="3">
        <v>98</v>
      </c>
      <c r="P154" s="3">
        <v>99</v>
      </c>
      <c r="Q154" s="3">
        <v>99</v>
      </c>
      <c r="R154" s="3">
        <v>99</v>
      </c>
      <c r="S154" s="3">
        <v>98</v>
      </c>
      <c r="T154" s="3">
        <v>97</v>
      </c>
      <c r="U154" s="3">
        <v>93</v>
      </c>
      <c r="V154" s="3">
        <v>91</v>
      </c>
      <c r="W154" s="3">
        <v>91</v>
      </c>
      <c r="X154" s="3">
        <v>95</v>
      </c>
      <c r="Y154" s="3">
        <v>94</v>
      </c>
      <c r="Z154" s="3">
        <v>93</v>
      </c>
      <c r="AA154" s="3">
        <v>97</v>
      </c>
      <c r="AB154" s="3">
        <v>97</v>
      </c>
      <c r="AC154" s="3">
        <v>97</v>
      </c>
      <c r="AD154" s="3">
        <v>97</v>
      </c>
      <c r="AE154" s="3">
        <v>97</v>
      </c>
      <c r="AF154" s="3">
        <v>97</v>
      </c>
      <c r="AG154" s="3">
        <v>96</v>
      </c>
      <c r="AH154" s="3">
        <v>96</v>
      </c>
      <c r="AI154" s="3">
        <v>96</v>
      </c>
      <c r="AJ154" s="3">
        <v>95</v>
      </c>
      <c r="AK154" s="3">
        <v>93</v>
      </c>
      <c r="AL154" s="3">
        <v>92</v>
      </c>
      <c r="AM154" s="3">
        <v>90</v>
      </c>
      <c r="AN154" s="3">
        <v>89</v>
      </c>
      <c r="AO154" s="3">
        <v>88</v>
      </c>
      <c r="AP154" s="3">
        <v>87</v>
      </c>
      <c r="AQ154" s="4"/>
      <c r="AR154" s="4"/>
    </row>
    <row x14ac:dyDescent="0.25" r="155" customHeight="1" ht="17.25">
      <c r="A155" s="1" t="s">
        <v>308</v>
      </c>
      <c r="B155" s="1" t="s">
        <v>309</v>
      </c>
      <c r="C155" s="3">
        <v>95</v>
      </c>
      <c r="D155" s="3">
        <v>96</v>
      </c>
      <c r="E155" s="3">
        <v>96</v>
      </c>
      <c r="F155" s="3">
        <v>96</v>
      </c>
      <c r="G155" s="3">
        <v>93</v>
      </c>
      <c r="H155" s="3">
        <v>96</v>
      </c>
      <c r="I155" s="3">
        <v>96</v>
      </c>
      <c r="J155" s="3">
        <v>95</v>
      </c>
      <c r="K155" s="3">
        <v>96</v>
      </c>
      <c r="L155" s="3">
        <v>96</v>
      </c>
      <c r="M155" s="3">
        <v>96</v>
      </c>
      <c r="N155" s="3">
        <v>97</v>
      </c>
      <c r="O155" s="3">
        <v>96</v>
      </c>
      <c r="P155" s="3">
        <v>96</v>
      </c>
      <c r="Q155" s="3">
        <v>94</v>
      </c>
      <c r="R155" s="3">
        <v>88</v>
      </c>
      <c r="S155" s="3">
        <v>88</v>
      </c>
      <c r="T155" s="3">
        <v>85</v>
      </c>
      <c r="U155" s="3">
        <v>88</v>
      </c>
      <c r="V155" s="3">
        <v>89</v>
      </c>
      <c r="W155" s="3">
        <v>95</v>
      </c>
      <c r="X155" s="3">
        <v>96</v>
      </c>
      <c r="Y155" s="3">
        <v>93</v>
      </c>
      <c r="Z155" s="3">
        <v>91</v>
      </c>
      <c r="AA155" s="3">
        <v>89</v>
      </c>
      <c r="AB155" s="3">
        <v>89</v>
      </c>
      <c r="AC155" s="3">
        <v>90</v>
      </c>
      <c r="AD155" s="3">
        <v>91</v>
      </c>
      <c r="AE155" s="3">
        <v>90</v>
      </c>
      <c r="AF155" s="3">
        <v>89</v>
      </c>
      <c r="AG155" s="3">
        <v>91</v>
      </c>
      <c r="AH155" s="3">
        <v>93</v>
      </c>
      <c r="AI155" s="3">
        <v>95</v>
      </c>
      <c r="AJ155" s="3">
        <v>97</v>
      </c>
      <c r="AK155" s="3">
        <v>87</v>
      </c>
      <c r="AL155" s="3">
        <v>82</v>
      </c>
      <c r="AM155" s="3">
        <v>76</v>
      </c>
      <c r="AN155" s="3">
        <v>71</v>
      </c>
      <c r="AO155" s="3">
        <v>65</v>
      </c>
      <c r="AP155" s="3">
        <v>47</v>
      </c>
      <c r="AQ155" s="3">
        <v>42</v>
      </c>
      <c r="AR155" s="4"/>
    </row>
    <row x14ac:dyDescent="0.25" r="156" customHeight="1" ht="17.25">
      <c r="A156" s="1" t="s">
        <v>310</v>
      </c>
      <c r="B156" s="1" t="s">
        <v>311</v>
      </c>
      <c r="C156" s="3">
        <v>98</v>
      </c>
      <c r="D156" s="3">
        <v>98</v>
      </c>
      <c r="E156" s="3">
        <v>98</v>
      </c>
      <c r="F156" s="3">
        <v>98</v>
      </c>
      <c r="G156" s="3">
        <v>98</v>
      </c>
      <c r="H156" s="3">
        <v>98</v>
      </c>
      <c r="I156" s="3">
        <v>99</v>
      </c>
      <c r="J156" s="3">
        <v>99</v>
      </c>
      <c r="K156" s="3">
        <v>98</v>
      </c>
      <c r="L156" s="3">
        <v>99</v>
      </c>
      <c r="M156" s="3">
        <v>98</v>
      </c>
      <c r="N156" s="3">
        <v>99</v>
      </c>
      <c r="O156" s="3">
        <v>99</v>
      </c>
      <c r="P156" s="3">
        <v>99</v>
      </c>
      <c r="Q156" s="3">
        <v>99</v>
      </c>
      <c r="R156" s="3">
        <v>99</v>
      </c>
      <c r="S156" s="3">
        <v>99</v>
      </c>
      <c r="T156" s="3">
        <v>99</v>
      </c>
      <c r="U156" s="3">
        <v>99</v>
      </c>
      <c r="V156" s="3">
        <v>99</v>
      </c>
      <c r="W156" s="3">
        <v>99</v>
      </c>
      <c r="X156" s="3">
        <v>99</v>
      </c>
      <c r="Y156" s="3">
        <v>99</v>
      </c>
      <c r="Z156" s="3">
        <v>98</v>
      </c>
      <c r="AA156" s="3">
        <v>97</v>
      </c>
      <c r="AB156" s="3">
        <v>93</v>
      </c>
      <c r="AC156" s="3">
        <v>93</v>
      </c>
      <c r="AD156" s="3">
        <v>97</v>
      </c>
      <c r="AE156" s="3">
        <v>94</v>
      </c>
      <c r="AF156" s="3">
        <v>97</v>
      </c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</row>
    <row x14ac:dyDescent="0.25" r="157" customHeight="1" ht="17.25">
      <c r="A157" s="1" t="s">
        <v>312</v>
      </c>
      <c r="B157" s="1" t="s">
        <v>313</v>
      </c>
      <c r="C157" s="3">
        <v>99</v>
      </c>
      <c r="D157" s="3">
        <v>99</v>
      </c>
      <c r="E157" s="3">
        <v>99</v>
      </c>
      <c r="F157" s="3">
        <v>99</v>
      </c>
      <c r="G157" s="3">
        <v>99</v>
      </c>
      <c r="H157" s="3">
        <v>99</v>
      </c>
      <c r="I157" s="3">
        <v>99</v>
      </c>
      <c r="J157" s="3">
        <v>99</v>
      </c>
      <c r="K157" s="3">
        <v>99</v>
      </c>
      <c r="L157" s="3">
        <v>99</v>
      </c>
      <c r="M157" s="3">
        <v>99</v>
      </c>
      <c r="N157" s="3">
        <v>99</v>
      </c>
      <c r="O157" s="3">
        <v>99</v>
      </c>
      <c r="P157" s="3">
        <v>99</v>
      </c>
      <c r="Q157" s="3">
        <v>99</v>
      </c>
      <c r="R157" s="3">
        <v>99</v>
      </c>
      <c r="S157" s="3">
        <v>99</v>
      </c>
      <c r="T157" s="3">
        <v>99</v>
      </c>
      <c r="U157" s="3">
        <v>99</v>
      </c>
      <c r="V157" s="3">
        <v>99</v>
      </c>
      <c r="W157" s="3">
        <v>99</v>
      </c>
      <c r="X157" s="3">
        <v>99</v>
      </c>
      <c r="Y157" s="3">
        <v>99</v>
      </c>
      <c r="Z157" s="3">
        <v>99</v>
      </c>
      <c r="AA157" s="3">
        <v>99</v>
      </c>
      <c r="AB157" s="3">
        <v>99</v>
      </c>
      <c r="AC157" s="3">
        <v>88</v>
      </c>
      <c r="AD157" s="3">
        <v>90</v>
      </c>
      <c r="AE157" s="3">
        <v>87</v>
      </c>
      <c r="AF157" s="3">
        <v>97</v>
      </c>
      <c r="AG157" s="3">
        <v>95</v>
      </c>
      <c r="AH157" s="3">
        <v>96</v>
      </c>
      <c r="AI157" s="3">
        <v>98</v>
      </c>
      <c r="AJ157" s="3">
        <v>95</v>
      </c>
      <c r="AK157" s="3">
        <v>86</v>
      </c>
      <c r="AL157" s="3">
        <v>92</v>
      </c>
      <c r="AM157" s="3">
        <v>90</v>
      </c>
      <c r="AN157" s="3">
        <v>90</v>
      </c>
      <c r="AO157" s="3">
        <v>99</v>
      </c>
      <c r="AP157" s="3">
        <v>78</v>
      </c>
      <c r="AQ157" s="3">
        <v>89</v>
      </c>
      <c r="AR157" s="3">
        <v>99</v>
      </c>
    </row>
    <row x14ac:dyDescent="0.25" r="158" customHeight="1" ht="17.25">
      <c r="A158" s="1" t="s">
        <v>314</v>
      </c>
      <c r="B158" s="1" t="s">
        <v>315</v>
      </c>
      <c r="C158" s="3">
        <v>83</v>
      </c>
      <c r="D158" s="3">
        <v>91</v>
      </c>
      <c r="E158" s="3">
        <v>88</v>
      </c>
      <c r="F158" s="3">
        <v>88</v>
      </c>
      <c r="G158" s="3">
        <v>89</v>
      </c>
      <c r="H158" s="3">
        <v>94</v>
      </c>
      <c r="I158" s="3">
        <v>95</v>
      </c>
      <c r="J158" s="3">
        <v>91</v>
      </c>
      <c r="K158" s="3">
        <v>93</v>
      </c>
      <c r="L158" s="3">
        <v>95</v>
      </c>
      <c r="M158" s="3">
        <v>97</v>
      </c>
      <c r="N158" s="3">
        <v>86</v>
      </c>
      <c r="O158" s="3">
        <v>90</v>
      </c>
      <c r="P158" s="3">
        <v>86</v>
      </c>
      <c r="Q158" s="3">
        <v>87</v>
      </c>
      <c r="R158" s="3">
        <v>83</v>
      </c>
      <c r="S158" s="3">
        <v>90</v>
      </c>
      <c r="T158" s="3">
        <v>88</v>
      </c>
      <c r="U158" s="3">
        <v>87</v>
      </c>
      <c r="V158" s="3">
        <v>85</v>
      </c>
      <c r="W158" s="3">
        <v>83</v>
      </c>
      <c r="X158" s="3">
        <v>82</v>
      </c>
      <c r="Y158" s="3">
        <v>80</v>
      </c>
      <c r="Z158" s="3">
        <v>75</v>
      </c>
      <c r="AA158" s="3">
        <v>82</v>
      </c>
      <c r="AB158" s="3">
        <v>82</v>
      </c>
      <c r="AC158" s="3">
        <v>83</v>
      </c>
      <c r="AD158" s="3">
        <v>84</v>
      </c>
      <c r="AE158" s="3">
        <v>82</v>
      </c>
      <c r="AF158" s="3">
        <v>79</v>
      </c>
      <c r="AG158" s="3">
        <v>77</v>
      </c>
      <c r="AH158" s="3">
        <v>75</v>
      </c>
      <c r="AI158" s="3">
        <v>72</v>
      </c>
      <c r="AJ158" s="3">
        <v>70</v>
      </c>
      <c r="AK158" s="3">
        <v>61</v>
      </c>
      <c r="AL158" s="3">
        <v>51</v>
      </c>
      <c r="AM158" s="3">
        <v>37</v>
      </c>
      <c r="AN158" s="3">
        <v>32</v>
      </c>
      <c r="AO158" s="3">
        <v>28</v>
      </c>
      <c r="AP158" s="3">
        <v>23</v>
      </c>
      <c r="AQ158" s="3">
        <v>18</v>
      </c>
      <c r="AR158" s="4"/>
    </row>
    <row x14ac:dyDescent="0.25" r="159" customHeight="1" ht="17.25">
      <c r="A159" s="1" t="s">
        <v>316</v>
      </c>
      <c r="B159" s="1" t="s">
        <v>317</v>
      </c>
      <c r="C159" s="3">
        <v>86</v>
      </c>
      <c r="D159" s="3">
        <v>93</v>
      </c>
      <c r="E159" s="3">
        <v>84</v>
      </c>
      <c r="F159" s="3">
        <v>90</v>
      </c>
      <c r="G159" s="3">
        <v>84</v>
      </c>
      <c r="H159" s="3">
        <v>75</v>
      </c>
      <c r="I159" s="3">
        <v>39</v>
      </c>
      <c r="J159" s="3">
        <v>39</v>
      </c>
      <c r="K159" s="3">
        <v>95</v>
      </c>
      <c r="L159" s="3">
        <v>95</v>
      </c>
      <c r="M159" s="3">
        <v>90</v>
      </c>
      <c r="N159" s="3">
        <v>92</v>
      </c>
      <c r="O159" s="3">
        <v>94</v>
      </c>
      <c r="P159" s="3">
        <v>95</v>
      </c>
      <c r="Q159" s="3">
        <v>98</v>
      </c>
      <c r="R159" s="3">
        <v>97</v>
      </c>
      <c r="S159" s="3">
        <v>96</v>
      </c>
      <c r="T159" s="3">
        <v>98</v>
      </c>
      <c r="U159" s="3">
        <v>98</v>
      </c>
      <c r="V159" s="3">
        <v>98</v>
      </c>
      <c r="W159" s="3">
        <v>98</v>
      </c>
      <c r="X159" s="3">
        <v>98</v>
      </c>
      <c r="Y159" s="3">
        <v>99</v>
      </c>
      <c r="Z159" s="3">
        <v>97</v>
      </c>
      <c r="AA159" s="3">
        <v>97</v>
      </c>
      <c r="AB159" s="3">
        <v>97</v>
      </c>
      <c r="AC159" s="3">
        <v>95</v>
      </c>
      <c r="AD159" s="3">
        <v>92</v>
      </c>
      <c r="AE159" s="3">
        <v>89</v>
      </c>
      <c r="AF159" s="3">
        <v>93</v>
      </c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</row>
    <row x14ac:dyDescent="0.25" r="160" customHeight="1" ht="17.25">
      <c r="A160" s="1" t="s">
        <v>318</v>
      </c>
      <c r="B160" s="1" t="s">
        <v>319</v>
      </c>
      <c r="C160" s="3">
        <v>99</v>
      </c>
      <c r="D160" s="3">
        <v>86</v>
      </c>
      <c r="E160" s="3">
        <v>94</v>
      </c>
      <c r="F160" s="3">
        <v>95</v>
      </c>
      <c r="G160" s="3">
        <v>95</v>
      </c>
      <c r="H160" s="3">
        <v>99</v>
      </c>
      <c r="I160" s="3">
        <v>96</v>
      </c>
      <c r="J160" s="3">
        <v>90</v>
      </c>
      <c r="K160" s="3">
        <v>94</v>
      </c>
      <c r="L160" s="3">
        <v>94</v>
      </c>
      <c r="M160" s="3">
        <v>96</v>
      </c>
      <c r="N160" s="3">
        <v>98</v>
      </c>
      <c r="O160" s="3">
        <v>98</v>
      </c>
      <c r="P160" s="3">
        <v>98</v>
      </c>
      <c r="Q160" s="3">
        <v>98</v>
      </c>
      <c r="R160" s="3">
        <v>98</v>
      </c>
      <c r="S160" s="3">
        <v>98</v>
      </c>
      <c r="T160" s="3">
        <v>98</v>
      </c>
      <c r="U160" s="3">
        <v>98</v>
      </c>
      <c r="V160" s="3">
        <v>98</v>
      </c>
      <c r="W160" s="3">
        <v>98</v>
      </c>
      <c r="X160" s="3">
        <v>98</v>
      </c>
      <c r="Y160" s="3">
        <v>98</v>
      </c>
      <c r="Z160" s="3">
        <v>98</v>
      </c>
      <c r="AA160" s="3">
        <v>98</v>
      </c>
      <c r="AB160" s="3">
        <v>98</v>
      </c>
      <c r="AC160" s="3">
        <v>98</v>
      </c>
      <c r="AD160" s="3">
        <v>98</v>
      </c>
      <c r="AE160" s="3">
        <v>98</v>
      </c>
      <c r="AF160" s="3">
        <v>98</v>
      </c>
      <c r="AG160" s="3">
        <v>96</v>
      </c>
      <c r="AH160" s="3">
        <v>96</v>
      </c>
      <c r="AI160" s="3">
        <v>96</v>
      </c>
      <c r="AJ160" s="3">
        <v>93</v>
      </c>
      <c r="AK160" s="3">
        <v>92</v>
      </c>
      <c r="AL160" s="3">
        <v>78</v>
      </c>
      <c r="AM160" s="3">
        <v>60</v>
      </c>
      <c r="AN160" s="3">
        <v>42</v>
      </c>
      <c r="AO160" s="3">
        <v>37</v>
      </c>
      <c r="AP160" s="3">
        <v>28</v>
      </c>
      <c r="AQ160" s="3">
        <v>18</v>
      </c>
      <c r="AR160" s="3">
        <v>15</v>
      </c>
    </row>
    <row x14ac:dyDescent="0.25" r="161" customHeight="1" ht="17.25">
      <c r="A161" s="1" t="s">
        <v>320</v>
      </c>
      <c r="B161" s="1" t="s">
        <v>321</v>
      </c>
      <c r="C161" s="3">
        <v>75</v>
      </c>
      <c r="D161" s="3">
        <v>87</v>
      </c>
      <c r="E161" s="3">
        <v>91</v>
      </c>
      <c r="F161" s="3">
        <v>91</v>
      </c>
      <c r="G161" s="3">
        <v>93</v>
      </c>
      <c r="H161" s="3">
        <v>95</v>
      </c>
      <c r="I161" s="3">
        <v>97</v>
      </c>
      <c r="J161" s="3">
        <v>99</v>
      </c>
      <c r="K161" s="3">
        <v>99</v>
      </c>
      <c r="L161" s="3">
        <v>99</v>
      </c>
      <c r="M161" s="3">
        <v>99</v>
      </c>
      <c r="N161" s="3">
        <v>99</v>
      </c>
      <c r="O161" s="3">
        <v>93</v>
      </c>
      <c r="P161" s="3">
        <v>89</v>
      </c>
      <c r="Q161" s="3">
        <v>89</v>
      </c>
      <c r="R161" s="3">
        <v>90</v>
      </c>
      <c r="S161" s="3">
        <v>91</v>
      </c>
      <c r="T161" s="3">
        <v>91</v>
      </c>
      <c r="U161" s="3">
        <v>91</v>
      </c>
      <c r="V161" s="3">
        <v>88</v>
      </c>
      <c r="W161" s="3">
        <v>91</v>
      </c>
      <c r="X161" s="3">
        <v>86</v>
      </c>
      <c r="Y161" s="3">
        <v>87</v>
      </c>
      <c r="Z161" s="3">
        <v>83</v>
      </c>
      <c r="AA161" s="3">
        <v>85</v>
      </c>
      <c r="AB161" s="3">
        <v>80</v>
      </c>
      <c r="AC161" s="3">
        <v>96</v>
      </c>
      <c r="AD161" s="3">
        <v>92</v>
      </c>
      <c r="AE161" s="3">
        <v>94</v>
      </c>
      <c r="AF161" s="3">
        <v>99</v>
      </c>
      <c r="AG161" s="3">
        <v>95</v>
      </c>
      <c r="AH161" s="3">
        <v>85</v>
      </c>
      <c r="AI161" s="3">
        <v>92</v>
      </c>
      <c r="AJ161" s="3">
        <v>93</v>
      </c>
      <c r="AK161" s="3">
        <v>94</v>
      </c>
      <c r="AL161" s="3">
        <v>82</v>
      </c>
      <c r="AM161" s="3">
        <v>90</v>
      </c>
      <c r="AN161" s="3">
        <v>73</v>
      </c>
      <c r="AO161" s="3">
        <v>83</v>
      </c>
      <c r="AP161" s="3">
        <v>64</v>
      </c>
      <c r="AQ161" s="3">
        <v>74</v>
      </c>
      <c r="AR161" s="3">
        <v>72</v>
      </c>
    </row>
    <row x14ac:dyDescent="0.25" r="162" customHeight="1" ht="17.25">
      <c r="A162" s="1" t="s">
        <v>322</v>
      </c>
      <c r="B162" s="1" t="s">
        <v>323</v>
      </c>
      <c r="C162" s="3">
        <v>99</v>
      </c>
      <c r="D162" s="3">
        <v>99</v>
      </c>
      <c r="E162" s="3">
        <v>99</v>
      </c>
      <c r="F162" s="3">
        <v>98</v>
      </c>
      <c r="G162" s="3">
        <v>98</v>
      </c>
      <c r="H162" s="3">
        <v>98</v>
      </c>
      <c r="I162" s="3">
        <v>98</v>
      </c>
      <c r="J162" s="3">
        <v>99</v>
      </c>
      <c r="K162" s="3">
        <v>98</v>
      </c>
      <c r="L162" s="3">
        <v>99</v>
      </c>
      <c r="M162" s="3">
        <v>99</v>
      </c>
      <c r="N162" s="3">
        <v>99</v>
      </c>
      <c r="O162" s="3">
        <v>99</v>
      </c>
      <c r="P162" s="3">
        <v>99</v>
      </c>
      <c r="Q162" s="3">
        <v>99</v>
      </c>
      <c r="R162" s="3">
        <v>99</v>
      </c>
      <c r="S162" s="3">
        <v>99</v>
      </c>
      <c r="T162" s="3">
        <v>99</v>
      </c>
      <c r="U162" s="3">
        <v>99</v>
      </c>
      <c r="V162" s="3">
        <v>99</v>
      </c>
      <c r="W162" s="3">
        <v>99</v>
      </c>
      <c r="X162" s="3">
        <v>99</v>
      </c>
      <c r="Y162" s="3">
        <v>99</v>
      </c>
      <c r="Z162" s="3">
        <v>99</v>
      </c>
      <c r="AA162" s="3">
        <v>99</v>
      </c>
      <c r="AB162" s="3">
        <v>99</v>
      </c>
      <c r="AC162" s="3">
        <v>99</v>
      </c>
      <c r="AD162" s="3">
        <v>99</v>
      </c>
      <c r="AE162" s="3">
        <v>98</v>
      </c>
      <c r="AF162" s="3">
        <v>99</v>
      </c>
      <c r="AG162" s="3">
        <v>99</v>
      </c>
      <c r="AH162" s="3">
        <v>99</v>
      </c>
      <c r="AI162" s="3">
        <v>99</v>
      </c>
      <c r="AJ162" s="3">
        <v>98</v>
      </c>
      <c r="AK162" s="3">
        <v>98</v>
      </c>
      <c r="AL162" s="3">
        <v>92</v>
      </c>
      <c r="AM162" s="3">
        <v>92</v>
      </c>
      <c r="AN162" s="3">
        <v>93</v>
      </c>
      <c r="AO162" s="3">
        <v>99</v>
      </c>
      <c r="AP162" s="3">
        <v>76</v>
      </c>
      <c r="AQ162" s="3">
        <v>76</v>
      </c>
      <c r="AR162" s="3">
        <v>56</v>
      </c>
    </row>
    <row x14ac:dyDescent="0.25" r="163" customHeight="1" ht="17.25">
      <c r="A163" s="1" t="s">
        <v>324</v>
      </c>
      <c r="B163" s="1" t="s">
        <v>325</v>
      </c>
      <c r="C163" s="3">
        <v>99</v>
      </c>
      <c r="D163" s="3">
        <v>99</v>
      </c>
      <c r="E163" s="3">
        <v>99</v>
      </c>
      <c r="F163" s="3">
        <v>96</v>
      </c>
      <c r="G163" s="3">
        <v>99</v>
      </c>
      <c r="H163" s="3">
        <v>99</v>
      </c>
      <c r="I163" s="3">
        <v>99</v>
      </c>
      <c r="J163" s="3">
        <v>99</v>
      </c>
      <c r="K163" s="3">
        <v>99</v>
      </c>
      <c r="L163" s="3">
        <v>99</v>
      </c>
      <c r="M163" s="3">
        <v>99</v>
      </c>
      <c r="N163" s="3">
        <v>99</v>
      </c>
      <c r="O163" s="3">
        <v>99</v>
      </c>
      <c r="P163" s="3">
        <v>96</v>
      </c>
      <c r="Q163" s="3">
        <v>99</v>
      </c>
      <c r="R163" s="3">
        <v>99</v>
      </c>
      <c r="S163" s="3">
        <v>93</v>
      </c>
      <c r="T163" s="3">
        <v>99</v>
      </c>
      <c r="U163" s="3">
        <v>99</v>
      </c>
      <c r="V163" s="3">
        <v>99</v>
      </c>
      <c r="W163" s="3">
        <v>98</v>
      </c>
      <c r="X163" s="3">
        <v>98</v>
      </c>
      <c r="Y163" s="3">
        <v>98</v>
      </c>
      <c r="Z163" s="3">
        <v>97</v>
      </c>
      <c r="AA163" s="3">
        <v>97</v>
      </c>
      <c r="AB163" s="3">
        <v>96</v>
      </c>
      <c r="AC163" s="3">
        <v>99</v>
      </c>
      <c r="AD163" s="3">
        <v>93</v>
      </c>
      <c r="AE163" s="3">
        <v>98</v>
      </c>
      <c r="AF163" s="3">
        <v>98</v>
      </c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</row>
    <row x14ac:dyDescent="0.25" r="164" customHeight="1" ht="17.25">
      <c r="A164" s="1" t="s">
        <v>326</v>
      </c>
      <c r="B164" s="1" t="s">
        <v>327</v>
      </c>
      <c r="C164" s="3">
        <v>76</v>
      </c>
      <c r="D164" s="3">
        <v>77</v>
      </c>
      <c r="E164" s="3">
        <v>97</v>
      </c>
      <c r="F164" s="3">
        <v>94</v>
      </c>
      <c r="G164" s="3">
        <v>95</v>
      </c>
      <c r="H164" s="3">
        <v>94</v>
      </c>
      <c r="I164" s="3">
        <v>95</v>
      </c>
      <c r="J164" s="3">
        <v>95</v>
      </c>
      <c r="K164" s="3">
        <v>93</v>
      </c>
      <c r="L164" s="3">
        <v>92</v>
      </c>
      <c r="M164" s="3">
        <v>90</v>
      </c>
      <c r="N164" s="3">
        <v>88</v>
      </c>
      <c r="O164" s="3">
        <v>86</v>
      </c>
      <c r="P164" s="3">
        <v>85</v>
      </c>
      <c r="Q164" s="3">
        <v>83</v>
      </c>
      <c r="R164" s="3">
        <v>81</v>
      </c>
      <c r="S164" s="3">
        <v>81</v>
      </c>
      <c r="T164" s="3">
        <v>80</v>
      </c>
      <c r="U164" s="3">
        <v>80</v>
      </c>
      <c r="V164" s="3">
        <v>80</v>
      </c>
      <c r="W164" s="3">
        <v>79</v>
      </c>
      <c r="X164" s="3">
        <v>79</v>
      </c>
      <c r="Y164" s="3">
        <v>79</v>
      </c>
      <c r="Z164" s="3">
        <v>78</v>
      </c>
      <c r="AA164" s="3">
        <v>78</v>
      </c>
      <c r="AB164" s="3">
        <v>72</v>
      </c>
      <c r="AC164" s="3">
        <v>67</v>
      </c>
      <c r="AD164" s="3">
        <v>82</v>
      </c>
      <c r="AE164" s="3">
        <v>96</v>
      </c>
      <c r="AF164" s="3">
        <v>84</v>
      </c>
      <c r="AG164" s="3">
        <v>99</v>
      </c>
      <c r="AH164" s="3">
        <v>96</v>
      </c>
      <c r="AI164" s="3">
        <v>80</v>
      </c>
      <c r="AJ164" s="3">
        <v>73</v>
      </c>
      <c r="AK164" s="3">
        <v>79</v>
      </c>
      <c r="AL164" s="3">
        <v>75</v>
      </c>
      <c r="AM164" s="3">
        <v>83</v>
      </c>
      <c r="AN164" s="3">
        <v>64</v>
      </c>
      <c r="AO164" s="3">
        <v>58</v>
      </c>
      <c r="AP164" s="3">
        <v>61</v>
      </c>
      <c r="AQ164" s="3">
        <v>32</v>
      </c>
      <c r="AR164" s="4"/>
    </row>
    <row x14ac:dyDescent="0.25" r="165" customHeight="1" ht="17.25">
      <c r="A165" s="1" t="s">
        <v>328</v>
      </c>
      <c r="B165" s="1" t="s">
        <v>329</v>
      </c>
      <c r="C165" s="3">
        <v>68</v>
      </c>
      <c r="D165" s="3">
        <v>82</v>
      </c>
      <c r="E165" s="3">
        <v>91</v>
      </c>
      <c r="F165" s="3">
        <v>92</v>
      </c>
      <c r="G165" s="3">
        <v>94</v>
      </c>
      <c r="H165" s="3">
        <v>97</v>
      </c>
      <c r="I165" s="3">
        <v>99</v>
      </c>
      <c r="J165" s="3">
        <v>97</v>
      </c>
      <c r="K165" s="3">
        <v>95</v>
      </c>
      <c r="L165" s="3">
        <v>96</v>
      </c>
      <c r="M165" s="3">
        <v>95</v>
      </c>
      <c r="N165" s="3">
        <v>92</v>
      </c>
      <c r="O165" s="3">
        <v>91</v>
      </c>
      <c r="P165" s="3">
        <v>90</v>
      </c>
      <c r="Q165" s="3">
        <v>82</v>
      </c>
      <c r="R165" s="3">
        <v>83</v>
      </c>
      <c r="S165" s="3">
        <v>95</v>
      </c>
      <c r="T165" s="3">
        <v>96</v>
      </c>
      <c r="U165" s="3">
        <v>91</v>
      </c>
      <c r="V165" s="3">
        <v>90</v>
      </c>
      <c r="W165" s="3">
        <v>93</v>
      </c>
      <c r="X165" s="3">
        <v>99</v>
      </c>
      <c r="Y165" s="3">
        <v>98</v>
      </c>
      <c r="Z165" s="3">
        <v>82</v>
      </c>
      <c r="AA165" s="3">
        <v>89</v>
      </c>
      <c r="AB165" s="3">
        <v>90</v>
      </c>
      <c r="AC165" s="3">
        <v>91</v>
      </c>
      <c r="AD165" s="3">
        <v>95</v>
      </c>
      <c r="AE165" s="3">
        <v>81</v>
      </c>
      <c r="AF165" s="3">
        <v>85</v>
      </c>
      <c r="AG165" s="3">
        <v>90</v>
      </c>
      <c r="AH165" s="3">
        <v>82</v>
      </c>
      <c r="AI165" s="3">
        <v>88</v>
      </c>
      <c r="AJ165" s="3">
        <v>76</v>
      </c>
      <c r="AK165" s="3">
        <v>63</v>
      </c>
      <c r="AL165" s="3">
        <v>86</v>
      </c>
      <c r="AM165" s="3">
        <v>89</v>
      </c>
      <c r="AN165" s="3">
        <v>92</v>
      </c>
      <c r="AO165" s="3">
        <v>82</v>
      </c>
      <c r="AP165" s="3">
        <v>76</v>
      </c>
      <c r="AQ165" s="3">
        <v>77</v>
      </c>
      <c r="AR165" s="3">
        <v>72</v>
      </c>
    </row>
    <row x14ac:dyDescent="0.25" r="166" customHeight="1" ht="17.25">
      <c r="A166" s="1" t="s">
        <v>330</v>
      </c>
      <c r="B166" s="1" t="s">
        <v>331</v>
      </c>
      <c r="C166" s="3">
        <v>88</v>
      </c>
      <c r="D166" s="3">
        <v>95</v>
      </c>
      <c r="E166" s="3">
        <v>96</v>
      </c>
      <c r="F166" s="3">
        <v>95</v>
      </c>
      <c r="G166" s="3">
        <v>97</v>
      </c>
      <c r="H166" s="3">
        <v>95</v>
      </c>
      <c r="I166" s="3">
        <v>97</v>
      </c>
      <c r="J166" s="3">
        <v>96</v>
      </c>
      <c r="K166" s="3">
        <v>95</v>
      </c>
      <c r="L166" s="3">
        <v>98</v>
      </c>
      <c r="M166" s="3">
        <v>98</v>
      </c>
      <c r="N166" s="3">
        <v>94</v>
      </c>
      <c r="O166" s="3">
        <v>97</v>
      </c>
      <c r="P166" s="3">
        <v>92</v>
      </c>
      <c r="Q166" s="3">
        <v>94</v>
      </c>
      <c r="R166" s="3">
        <v>95</v>
      </c>
      <c r="S166" s="3">
        <v>95</v>
      </c>
      <c r="T166" s="3">
        <v>96</v>
      </c>
      <c r="U166" s="3">
        <v>97</v>
      </c>
      <c r="V166" s="3">
        <v>97</v>
      </c>
      <c r="W166" s="3">
        <v>97</v>
      </c>
      <c r="X166" s="3">
        <v>98</v>
      </c>
      <c r="Y166" s="3">
        <v>95</v>
      </c>
      <c r="Z166" s="3">
        <v>93</v>
      </c>
      <c r="AA166" s="3">
        <v>96</v>
      </c>
      <c r="AB166" s="3">
        <v>95</v>
      </c>
      <c r="AC166" s="3">
        <v>96</v>
      </c>
      <c r="AD166" s="3">
        <v>96</v>
      </c>
      <c r="AE166" s="3">
        <v>94</v>
      </c>
      <c r="AF166" s="3">
        <v>91</v>
      </c>
      <c r="AG166" s="3">
        <v>91</v>
      </c>
      <c r="AH166" s="3">
        <v>90</v>
      </c>
      <c r="AI166" s="3">
        <v>94</v>
      </c>
      <c r="AJ166" s="3">
        <v>79</v>
      </c>
      <c r="AK166" s="3">
        <v>59</v>
      </c>
      <c r="AL166" s="3">
        <v>55</v>
      </c>
      <c r="AM166" s="3">
        <v>50</v>
      </c>
      <c r="AN166" s="3">
        <v>48</v>
      </c>
      <c r="AO166" s="3">
        <v>4</v>
      </c>
      <c r="AP166" s="4"/>
      <c r="AQ166" s="4"/>
      <c r="AR166" s="4"/>
    </row>
    <row x14ac:dyDescent="0.25" r="167" customHeight="1" ht="17.25">
      <c r="A167" s="1" t="s">
        <v>332</v>
      </c>
      <c r="B167" s="1" t="s">
        <v>333</v>
      </c>
      <c r="C167" s="3">
        <v>70</v>
      </c>
      <c r="D167" s="3">
        <v>71</v>
      </c>
      <c r="E167" s="3">
        <v>69</v>
      </c>
      <c r="F167" s="3">
        <v>64</v>
      </c>
      <c r="G167" s="3">
        <v>66</v>
      </c>
      <c r="H167" s="3">
        <v>73</v>
      </c>
      <c r="I167" s="3">
        <v>47</v>
      </c>
      <c r="J167" s="3">
        <v>73</v>
      </c>
      <c r="K167" s="3">
        <v>71</v>
      </c>
      <c r="L167" s="3">
        <v>64</v>
      </c>
      <c r="M167" s="3">
        <v>59</v>
      </c>
      <c r="N167" s="3">
        <v>65</v>
      </c>
      <c r="O167" s="3">
        <v>58</v>
      </c>
      <c r="P167" s="3">
        <v>60</v>
      </c>
      <c r="Q167" s="3">
        <v>64</v>
      </c>
      <c r="R167" s="3">
        <v>67</v>
      </c>
      <c r="S167" s="3">
        <v>66</v>
      </c>
      <c r="T167" s="3">
        <v>64</v>
      </c>
      <c r="U167" s="3">
        <v>66</v>
      </c>
      <c r="V167" s="3">
        <v>73</v>
      </c>
      <c r="W167" s="3">
        <v>78</v>
      </c>
      <c r="X167" s="3">
        <v>82</v>
      </c>
      <c r="Y167" s="3">
        <v>79</v>
      </c>
      <c r="Z167" s="3">
        <v>66</v>
      </c>
      <c r="AA167" s="3">
        <v>54</v>
      </c>
      <c r="AB167" s="3">
        <v>58</v>
      </c>
      <c r="AC167" s="3">
        <v>60</v>
      </c>
      <c r="AD167" s="3">
        <v>41</v>
      </c>
      <c r="AE167" s="3">
        <v>57</v>
      </c>
      <c r="AF167" s="3">
        <v>54</v>
      </c>
      <c r="AG167" s="3">
        <v>63</v>
      </c>
      <c r="AH167" s="3">
        <v>95</v>
      </c>
      <c r="AI167" s="3">
        <v>75</v>
      </c>
      <c r="AJ167" s="3">
        <v>52</v>
      </c>
      <c r="AK167" s="3">
        <v>30</v>
      </c>
      <c r="AL167" s="3">
        <v>23</v>
      </c>
      <c r="AM167" s="3">
        <v>20</v>
      </c>
      <c r="AN167" s="3">
        <v>16</v>
      </c>
      <c r="AO167" s="3">
        <v>15</v>
      </c>
      <c r="AP167" s="3">
        <v>13</v>
      </c>
      <c r="AQ167" s="3">
        <v>12</v>
      </c>
      <c r="AR167" s="3">
        <v>9</v>
      </c>
    </row>
    <row x14ac:dyDescent="0.25" r="168" customHeight="1" ht="17.25">
      <c r="A168" s="1" t="s">
        <v>334</v>
      </c>
      <c r="B168" s="1" t="s">
        <v>335</v>
      </c>
      <c r="C168" s="3">
        <v>92</v>
      </c>
      <c r="D168" s="3">
        <v>85</v>
      </c>
      <c r="E168" s="3">
        <v>95</v>
      </c>
      <c r="F168" s="3">
        <v>91</v>
      </c>
      <c r="G168" s="3">
        <v>99</v>
      </c>
      <c r="H168" s="3">
        <v>99</v>
      </c>
      <c r="I168" s="3">
        <v>97</v>
      </c>
      <c r="J168" s="3">
        <v>99</v>
      </c>
      <c r="K168" s="3">
        <v>95</v>
      </c>
      <c r="L168" s="3">
        <v>92</v>
      </c>
      <c r="M168" s="3">
        <v>92</v>
      </c>
      <c r="N168" s="3">
        <v>92</v>
      </c>
      <c r="O168" s="3">
        <v>92</v>
      </c>
      <c r="P168" s="3">
        <v>91</v>
      </c>
      <c r="Q168" s="3">
        <v>91</v>
      </c>
      <c r="R168" s="3">
        <v>92</v>
      </c>
      <c r="S168" s="3">
        <v>92</v>
      </c>
      <c r="T168" s="3">
        <v>93</v>
      </c>
      <c r="U168" s="3">
        <v>93</v>
      </c>
      <c r="V168" s="3">
        <v>94</v>
      </c>
      <c r="W168" s="3">
        <v>94</v>
      </c>
      <c r="X168" s="3">
        <v>94</v>
      </c>
      <c r="Y168" s="3">
        <v>95</v>
      </c>
      <c r="Z168" s="3">
        <v>95</v>
      </c>
      <c r="AA168" s="3">
        <v>95</v>
      </c>
      <c r="AB168" s="3">
        <v>96</v>
      </c>
      <c r="AC168" s="3">
        <v>97</v>
      </c>
      <c r="AD168" s="3">
        <v>98</v>
      </c>
      <c r="AE168" s="3">
        <v>92</v>
      </c>
      <c r="AF168" s="3">
        <v>94</v>
      </c>
      <c r="AG168" s="3">
        <v>95</v>
      </c>
      <c r="AH168" s="3">
        <v>97</v>
      </c>
      <c r="AI168" s="3">
        <v>97</v>
      </c>
      <c r="AJ168" s="3">
        <v>97</v>
      </c>
      <c r="AK168" s="3">
        <v>97</v>
      </c>
      <c r="AL168" s="3">
        <v>95</v>
      </c>
      <c r="AM168" s="3">
        <v>92</v>
      </c>
      <c r="AN168" s="3">
        <v>71</v>
      </c>
      <c r="AO168" s="3">
        <v>68</v>
      </c>
      <c r="AP168" s="3">
        <v>70</v>
      </c>
      <c r="AQ168" s="3">
        <v>72</v>
      </c>
      <c r="AR168" s="4"/>
    </row>
    <row x14ac:dyDescent="0.25" r="169" customHeight="1" ht="17.25">
      <c r="A169" s="1" t="s">
        <v>336</v>
      </c>
      <c r="B169" s="1" t="s">
        <v>337</v>
      </c>
      <c r="C169" s="3">
        <v>88</v>
      </c>
      <c r="D169" s="3">
        <v>88</v>
      </c>
      <c r="E169" s="3">
        <v>95</v>
      </c>
      <c r="F169" s="3">
        <v>95</v>
      </c>
      <c r="G169" s="3">
        <v>95</v>
      </c>
      <c r="H169" s="3">
        <v>95</v>
      </c>
      <c r="I169" s="3">
        <v>90</v>
      </c>
      <c r="J169" s="3">
        <v>99</v>
      </c>
      <c r="K169" s="3">
        <v>95</v>
      </c>
      <c r="L169" s="3">
        <v>98</v>
      </c>
      <c r="M169" s="3">
        <v>98</v>
      </c>
      <c r="N169" s="3">
        <v>99</v>
      </c>
      <c r="O169" s="3">
        <v>90</v>
      </c>
      <c r="P169" s="3">
        <v>91</v>
      </c>
      <c r="Q169" s="3">
        <v>87</v>
      </c>
      <c r="R169" s="3">
        <v>84</v>
      </c>
      <c r="S169" s="3">
        <v>80</v>
      </c>
      <c r="T169" s="3">
        <v>76</v>
      </c>
      <c r="U169" s="3">
        <v>78</v>
      </c>
      <c r="V169" s="3">
        <v>80</v>
      </c>
      <c r="W169" s="3">
        <v>82</v>
      </c>
      <c r="X169" s="3">
        <v>84</v>
      </c>
      <c r="Y169" s="3">
        <v>86</v>
      </c>
      <c r="Z169" s="3">
        <v>88</v>
      </c>
      <c r="AA169" s="3">
        <v>92</v>
      </c>
      <c r="AB169" s="3">
        <v>96</v>
      </c>
      <c r="AC169" s="3">
        <v>96</v>
      </c>
      <c r="AD169" s="3">
        <v>95</v>
      </c>
      <c r="AE169" s="3">
        <v>95</v>
      </c>
      <c r="AF169" s="3">
        <v>91</v>
      </c>
      <c r="AG169" s="3">
        <v>91</v>
      </c>
      <c r="AH169" s="3">
        <v>91</v>
      </c>
      <c r="AI169" s="3">
        <v>90</v>
      </c>
      <c r="AJ169" s="3">
        <v>89</v>
      </c>
      <c r="AK169" s="3">
        <v>94</v>
      </c>
      <c r="AL169" s="3">
        <v>94</v>
      </c>
      <c r="AM169" s="3">
        <v>76</v>
      </c>
      <c r="AN169" s="3">
        <v>69</v>
      </c>
      <c r="AO169" s="3">
        <v>67</v>
      </c>
      <c r="AP169" s="3">
        <v>65</v>
      </c>
      <c r="AQ169" s="3">
        <v>64</v>
      </c>
      <c r="AR169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pop</vt:lpstr>
      <vt:lpstr>Sheet1</vt:lpstr>
      <vt:lpstr>AFG</vt:lpstr>
      <vt:lpstr>BCG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2023-01-08T10:14:27.946Z</dcterms:created>
  <dcterms:modified xsi:type="dcterms:W3CDTF">2023-01-08T10:14:27.946Z</dcterms:modified>
</cp:coreProperties>
</file>